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Fantasy Football\DynaBowl\Contracts\Databases\2026\"/>
    </mc:Choice>
  </mc:AlternateContent>
  <xr:revisionPtr revIDLastSave="0" documentId="8_{72421A9B-132C-49A7-8B67-6BD2FB1DEC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base" sheetId="1" r:id="rId1"/>
    <sheet name="Cap Compliance" sheetId="6" r:id="rId2"/>
    <sheet name="Available Cap" sheetId="7" r:id="rId3"/>
    <sheet name="Roster Count Check" sheetId="8" r:id="rId4"/>
    <sheet name="Future Years (approx)" sheetId="9" r:id="rId5"/>
    <sheet name="Extension List" sheetId="5" r:id="rId6"/>
    <sheet name="Rookie Year" sheetId="4" r:id="rId7"/>
  </sheets>
  <definedNames>
    <definedName name="_xlnm._FilterDatabase" localSheetId="0" hidden="1">Database!$A$23:$CF$971</definedName>
    <definedName name="_xlnm._FilterDatabase" localSheetId="6" hidden="1">'Rookie Year'!$A$1:$B$2824</definedName>
  </definedNames>
  <calcPr calcId="191029"/>
  <pivotCaches>
    <pivotCache cacheId="2" r:id="rId8"/>
    <pivotCache cacheId="66" r:id="rId9"/>
  </pivotCache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05" i="1" l="1"/>
  <c r="Z605" i="1" s="1"/>
  <c r="K605" i="1"/>
  <c r="M605" i="1" s="1"/>
  <c r="E605" i="1"/>
  <c r="S641" i="1"/>
  <c r="Z641" i="1" s="1"/>
  <c r="K641" i="1"/>
  <c r="M641" i="1" s="1"/>
  <c r="L641" i="1" s="1"/>
  <c r="E641" i="1"/>
  <c r="S638" i="1"/>
  <c r="Z638" i="1" s="1"/>
  <c r="K638" i="1"/>
  <c r="M638" i="1" s="1"/>
  <c r="E638" i="1"/>
  <c r="X1" i="1"/>
  <c r="W1" i="1"/>
  <c r="V1" i="1"/>
  <c r="U1" i="1"/>
  <c r="T1" i="1"/>
  <c r="S28" i="1"/>
  <c r="U28" i="1" s="1"/>
  <c r="S31" i="1"/>
  <c r="S398" i="1"/>
  <c r="S32" i="1"/>
  <c r="U32" i="1" s="1"/>
  <c r="S34" i="1"/>
  <c r="U34" i="1" s="1"/>
  <c r="S37" i="1"/>
  <c r="U37" i="1" s="1"/>
  <c r="S43" i="1"/>
  <c r="S539" i="1"/>
  <c r="U539" i="1" s="1"/>
  <c r="S45" i="1"/>
  <c r="U45" i="1" s="1"/>
  <c r="S46" i="1"/>
  <c r="S48" i="1"/>
  <c r="U48" i="1" s="1"/>
  <c r="S49" i="1"/>
  <c r="U49" i="1" s="1"/>
  <c r="S53" i="1"/>
  <c r="S54" i="1"/>
  <c r="S55" i="1"/>
  <c r="U55" i="1" s="1"/>
  <c r="S60" i="1"/>
  <c r="U60" i="1" s="1"/>
  <c r="S61" i="1"/>
  <c r="S63" i="1"/>
  <c r="S64" i="1"/>
  <c r="S65" i="1"/>
  <c r="U65" i="1" s="1"/>
  <c r="S66" i="1"/>
  <c r="S222" i="1"/>
  <c r="S71" i="1"/>
  <c r="S77" i="1"/>
  <c r="S78" i="1"/>
  <c r="S79" i="1"/>
  <c r="S101" i="1"/>
  <c r="S82" i="1"/>
  <c r="S83" i="1"/>
  <c r="S84" i="1"/>
  <c r="S102" i="1"/>
  <c r="S90" i="1"/>
  <c r="U90" i="1" s="1"/>
  <c r="S93" i="1"/>
  <c r="S94" i="1"/>
  <c r="U94" i="1" s="1"/>
  <c r="S95" i="1"/>
  <c r="U95" i="1" s="1"/>
  <c r="S99" i="1"/>
  <c r="S100" i="1"/>
  <c r="U100" i="1" s="1"/>
  <c r="S104" i="1"/>
  <c r="S107" i="1"/>
  <c r="U107" i="1" s="1"/>
  <c r="S108" i="1"/>
  <c r="S109" i="1"/>
  <c r="U109" i="1" s="1"/>
  <c r="S110" i="1"/>
  <c r="U110" i="1" s="1"/>
  <c r="S111" i="1"/>
  <c r="S113" i="1"/>
  <c r="S116" i="1"/>
  <c r="S117" i="1"/>
  <c r="S119" i="1"/>
  <c r="U119" i="1" s="1"/>
  <c r="S120" i="1"/>
  <c r="S121" i="1"/>
  <c r="S124" i="1"/>
  <c r="S125" i="1"/>
  <c r="S126" i="1"/>
  <c r="U126" i="1" s="1"/>
  <c r="S127" i="1"/>
  <c r="U127" i="1" s="1"/>
  <c r="S128" i="1"/>
  <c r="S129" i="1"/>
  <c r="U129" i="1" s="1"/>
  <c r="S131" i="1"/>
  <c r="U131" i="1" s="1"/>
  <c r="S133" i="1"/>
  <c r="U133" i="1" s="1"/>
  <c r="S176" i="1"/>
  <c r="U176" i="1" s="1"/>
  <c r="S139" i="1"/>
  <c r="U139" i="1" s="1"/>
  <c r="S142" i="1"/>
  <c r="S144" i="1"/>
  <c r="S148" i="1"/>
  <c r="S152" i="1"/>
  <c r="S154" i="1"/>
  <c r="S155" i="1"/>
  <c r="S156" i="1"/>
  <c r="U156" i="1" s="1"/>
  <c r="S157" i="1"/>
  <c r="U157" i="1" s="1"/>
  <c r="S159" i="1"/>
  <c r="S162" i="1"/>
  <c r="U162" i="1" s="1"/>
  <c r="S163" i="1"/>
  <c r="S165" i="1"/>
  <c r="U165" i="1" s="1"/>
  <c r="S168" i="1"/>
  <c r="U168" i="1" s="1"/>
  <c r="S170" i="1"/>
  <c r="U170" i="1" s="1"/>
  <c r="S175" i="1"/>
  <c r="U175" i="1" s="1"/>
  <c r="S173" i="1"/>
  <c r="S174" i="1"/>
  <c r="U174" i="1" s="1"/>
  <c r="S179" i="1"/>
  <c r="U179" i="1" s="1"/>
  <c r="S180" i="1"/>
  <c r="S181" i="1"/>
  <c r="S183" i="1"/>
  <c r="S185" i="1"/>
  <c r="S188" i="1"/>
  <c r="S189" i="1"/>
  <c r="S190" i="1"/>
  <c r="U190" i="1" s="1"/>
  <c r="S193" i="1"/>
  <c r="S195" i="1"/>
  <c r="U195" i="1" s="1"/>
  <c r="S196" i="1"/>
  <c r="S197" i="1"/>
  <c r="U197" i="1" s="1"/>
  <c r="S198" i="1"/>
  <c r="S199" i="1"/>
  <c r="S200" i="1"/>
  <c r="S202" i="1"/>
  <c r="S203" i="1"/>
  <c r="U203" i="1" s="1"/>
  <c r="S204" i="1"/>
  <c r="S208" i="1"/>
  <c r="U208" i="1" s="1"/>
  <c r="S244" i="1"/>
  <c r="U244" i="1" s="1"/>
  <c r="S210" i="1"/>
  <c r="S211" i="1"/>
  <c r="S213" i="1"/>
  <c r="U213" i="1" s="1"/>
  <c r="S217" i="1"/>
  <c r="U217" i="1" s="1"/>
  <c r="S220" i="1"/>
  <c r="U220" i="1" s="1"/>
  <c r="S221" i="1"/>
  <c r="U221" i="1" s="1"/>
  <c r="S223" i="1"/>
  <c r="S224" i="1"/>
  <c r="S225" i="1"/>
  <c r="S700" i="1"/>
  <c r="U700" i="1" s="1"/>
  <c r="S226" i="1"/>
  <c r="S227" i="1"/>
  <c r="U227" i="1" s="1"/>
  <c r="S228" i="1"/>
  <c r="U228" i="1" s="1"/>
  <c r="S229" i="1"/>
  <c r="U229" i="1" s="1"/>
  <c r="S230" i="1"/>
  <c r="U230" i="1" s="1"/>
  <c r="S232" i="1"/>
  <c r="S233" i="1"/>
  <c r="S245" i="1"/>
  <c r="U245" i="1" s="1"/>
  <c r="S237" i="1"/>
  <c r="U237" i="1" s="1"/>
  <c r="S238" i="1"/>
  <c r="S239" i="1"/>
  <c r="S242" i="1"/>
  <c r="U242" i="1" s="1"/>
  <c r="S243" i="1"/>
  <c r="U243" i="1" s="1"/>
  <c r="S247" i="1"/>
  <c r="S249" i="1"/>
  <c r="U249" i="1" s="1"/>
  <c r="S250" i="1"/>
  <c r="U250" i="1" s="1"/>
  <c r="S252" i="1"/>
  <c r="S254" i="1"/>
  <c r="U254" i="1" s="1"/>
  <c r="S256" i="1"/>
  <c r="S257" i="1"/>
  <c r="S258" i="1"/>
  <c r="U258" i="1" s="1"/>
  <c r="S259" i="1"/>
  <c r="S260" i="1"/>
  <c r="U260" i="1" s="1"/>
  <c r="S261" i="1"/>
  <c r="S264" i="1"/>
  <c r="U264" i="1" s="1"/>
  <c r="S265" i="1"/>
  <c r="S267" i="1"/>
  <c r="S268" i="1"/>
  <c r="S269" i="1"/>
  <c r="S271" i="1"/>
  <c r="S273" i="1"/>
  <c r="S274" i="1"/>
  <c r="U274" i="1" s="1"/>
  <c r="S275" i="1"/>
  <c r="S276" i="1"/>
  <c r="S277" i="1"/>
  <c r="U277" i="1" s="1"/>
  <c r="S278" i="1"/>
  <c r="S279" i="1"/>
  <c r="S283" i="1"/>
  <c r="S285" i="1"/>
  <c r="S287" i="1"/>
  <c r="S290" i="1"/>
  <c r="S294" i="1"/>
  <c r="S297" i="1"/>
  <c r="U297" i="1" s="1"/>
  <c r="S298" i="1"/>
  <c r="S299" i="1"/>
  <c r="S291" i="1"/>
  <c r="U291" i="1" s="1"/>
  <c r="S301" i="1"/>
  <c r="U301" i="1" s="1"/>
  <c r="S302" i="1"/>
  <c r="U302" i="1" s="1"/>
  <c r="S303" i="1"/>
  <c r="S304" i="1"/>
  <c r="U304" i="1" s="1"/>
  <c r="S307" i="1"/>
  <c r="U307" i="1" s="1"/>
  <c r="S310" i="1"/>
  <c r="S311" i="1"/>
  <c r="S312" i="1"/>
  <c r="U312" i="1" s="1"/>
  <c r="S308" i="1"/>
  <c r="U308" i="1" s="1"/>
  <c r="S318" i="1"/>
  <c r="S320" i="1"/>
  <c r="S321" i="1"/>
  <c r="S322" i="1"/>
  <c r="U322" i="1" s="1"/>
  <c r="S323" i="1"/>
  <c r="U323" i="1" s="1"/>
  <c r="S324" i="1"/>
  <c r="U324" i="1" s="1"/>
  <c r="S325" i="1"/>
  <c r="S326" i="1"/>
  <c r="S328" i="1"/>
  <c r="S329" i="1"/>
  <c r="U329" i="1" s="1"/>
  <c r="S330" i="1"/>
  <c r="U330" i="1" s="1"/>
  <c r="S332" i="1"/>
  <c r="S333" i="1"/>
  <c r="U333" i="1" s="1"/>
  <c r="S334" i="1"/>
  <c r="S335" i="1"/>
  <c r="S336" i="1"/>
  <c r="S337" i="1"/>
  <c r="S340" i="1"/>
  <c r="U340" i="1" s="1"/>
  <c r="S342" i="1"/>
  <c r="S343" i="1"/>
  <c r="U343" i="1" s="1"/>
  <c r="S346" i="1"/>
  <c r="S347" i="1"/>
  <c r="S391" i="1"/>
  <c r="U391" i="1" s="1"/>
  <c r="S351" i="1"/>
  <c r="U351" i="1" s="1"/>
  <c r="S354" i="1"/>
  <c r="S357" i="1"/>
  <c r="U357" i="1" s="1"/>
  <c r="S359" i="1"/>
  <c r="U359" i="1" s="1"/>
  <c r="S361" i="1"/>
  <c r="U361" i="1" s="1"/>
  <c r="S362" i="1"/>
  <c r="S364" i="1"/>
  <c r="S366" i="1"/>
  <c r="U366" i="1" s="1"/>
  <c r="S367" i="1"/>
  <c r="U367" i="1" s="1"/>
  <c r="S369" i="1"/>
  <c r="S370" i="1"/>
  <c r="S371" i="1"/>
  <c r="U371" i="1" s="1"/>
  <c r="S372" i="1"/>
  <c r="U372" i="1" s="1"/>
  <c r="S390" i="1"/>
  <c r="U390" i="1" s="1"/>
  <c r="S374" i="1"/>
  <c r="U374" i="1" s="1"/>
  <c r="S375" i="1"/>
  <c r="S377" i="1"/>
  <c r="U377" i="1" s="1"/>
  <c r="S378" i="1"/>
  <c r="S385" i="1"/>
  <c r="U385" i="1" s="1"/>
  <c r="S387" i="1"/>
  <c r="U387" i="1" s="1"/>
  <c r="S388" i="1"/>
  <c r="U388" i="1" s="1"/>
  <c r="S389" i="1"/>
  <c r="S392" i="1"/>
  <c r="S27" i="1"/>
  <c r="S393" i="1"/>
  <c r="S394" i="1"/>
  <c r="U394" i="1" s="1"/>
  <c r="S660" i="1"/>
  <c r="U660" i="1" s="1"/>
  <c r="S397" i="1"/>
  <c r="U397" i="1" s="1"/>
  <c r="S399" i="1"/>
  <c r="S400" i="1"/>
  <c r="U400" i="1" s="1"/>
  <c r="S402" i="1"/>
  <c r="U402" i="1" s="1"/>
  <c r="S405" i="1"/>
  <c r="S409" i="1"/>
  <c r="S410" i="1"/>
  <c r="U410" i="1" s="1"/>
  <c r="S411" i="1"/>
  <c r="U411" i="1" s="1"/>
  <c r="S412" i="1"/>
  <c r="S103" i="1"/>
  <c r="S414" i="1"/>
  <c r="S416" i="1"/>
  <c r="S417" i="1"/>
  <c r="S418" i="1"/>
  <c r="S419" i="1"/>
  <c r="U419" i="1" s="1"/>
  <c r="S420" i="1"/>
  <c r="U420" i="1" s="1"/>
  <c r="S421" i="1"/>
  <c r="S422" i="1"/>
  <c r="S423" i="1"/>
  <c r="U423" i="1" s="1"/>
  <c r="S424" i="1"/>
  <c r="S425" i="1"/>
  <c r="U425" i="1" s="1"/>
  <c r="S426" i="1"/>
  <c r="U426" i="1" s="1"/>
  <c r="S428" i="1"/>
  <c r="U428" i="1" s="1"/>
  <c r="S429" i="1"/>
  <c r="S430" i="1"/>
  <c r="S435" i="1"/>
  <c r="S437" i="1"/>
  <c r="U437" i="1" s="1"/>
  <c r="S439" i="1"/>
  <c r="U439" i="1" s="1"/>
  <c r="S440" i="1"/>
  <c r="S441" i="1"/>
  <c r="S442" i="1"/>
  <c r="S443" i="1"/>
  <c r="S445" i="1"/>
  <c r="S446" i="1"/>
  <c r="U446" i="1" s="1"/>
  <c r="S449" i="1"/>
  <c r="U449" i="1" s="1"/>
  <c r="S450" i="1"/>
  <c r="S452" i="1"/>
  <c r="S453" i="1"/>
  <c r="U453" i="1" s="1"/>
  <c r="S454" i="1"/>
  <c r="U454" i="1" s="1"/>
  <c r="S456" i="1"/>
  <c r="U456" i="1" s="1"/>
  <c r="S457" i="1"/>
  <c r="S458" i="1"/>
  <c r="U458" i="1" s="1"/>
  <c r="S459" i="1"/>
  <c r="S460" i="1"/>
  <c r="S463" i="1"/>
  <c r="U463" i="1" s="1"/>
  <c r="S464" i="1"/>
  <c r="S465" i="1"/>
  <c r="U465" i="1" s="1"/>
  <c r="S466" i="1"/>
  <c r="U466" i="1" s="1"/>
  <c r="S469" i="1"/>
  <c r="S470" i="1"/>
  <c r="S472" i="1"/>
  <c r="U472" i="1" s="1"/>
  <c r="S474" i="1"/>
  <c r="S475" i="1"/>
  <c r="S476" i="1"/>
  <c r="S480" i="1"/>
  <c r="S482" i="1"/>
  <c r="S488" i="1"/>
  <c r="U488" i="1" s="1"/>
  <c r="S490" i="1"/>
  <c r="S491" i="1"/>
  <c r="U491" i="1" s="1"/>
  <c r="S492" i="1"/>
  <c r="U492" i="1" s="1"/>
  <c r="S494" i="1"/>
  <c r="U494" i="1" s="1"/>
  <c r="S498" i="1"/>
  <c r="S499" i="1"/>
  <c r="U499" i="1" s="1"/>
  <c r="S500" i="1"/>
  <c r="U500" i="1" s="1"/>
  <c r="S501" i="1"/>
  <c r="S502" i="1"/>
  <c r="S505" i="1"/>
  <c r="S507" i="1"/>
  <c r="U507" i="1" s="1"/>
  <c r="S509" i="1"/>
  <c r="U509" i="1" s="1"/>
  <c r="S517" i="1"/>
  <c r="U517" i="1" s="1"/>
  <c r="S512" i="1"/>
  <c r="U512" i="1" s="1"/>
  <c r="S514" i="1"/>
  <c r="S515" i="1"/>
  <c r="S516" i="1"/>
  <c r="S518" i="1"/>
  <c r="S519" i="1"/>
  <c r="U519" i="1" s="1"/>
  <c r="S520" i="1"/>
  <c r="S522" i="1"/>
  <c r="U522" i="1" s="1"/>
  <c r="S523" i="1"/>
  <c r="S525" i="1"/>
  <c r="S526" i="1"/>
  <c r="S527" i="1"/>
  <c r="U527" i="1" s="1"/>
  <c r="S529" i="1"/>
  <c r="S531" i="1"/>
  <c r="S532" i="1"/>
  <c r="U532" i="1" s="1"/>
  <c r="S534" i="1"/>
  <c r="S535" i="1"/>
  <c r="U535" i="1" s="1"/>
  <c r="S537" i="1"/>
  <c r="S538" i="1"/>
  <c r="U538" i="1" s="1"/>
  <c r="S540" i="1"/>
  <c r="S541" i="1"/>
  <c r="U541" i="1" s="1"/>
  <c r="S543" i="1"/>
  <c r="U543" i="1" s="1"/>
  <c r="S47" i="1"/>
  <c r="S545" i="1"/>
  <c r="U545" i="1" s="1"/>
  <c r="S548" i="1"/>
  <c r="U548" i="1" s="1"/>
  <c r="S549" i="1"/>
  <c r="S551" i="1"/>
  <c r="S553" i="1"/>
  <c r="U553" i="1" s="1"/>
  <c r="S555" i="1"/>
  <c r="S556" i="1"/>
  <c r="U556" i="1" s="1"/>
  <c r="S582" i="1"/>
  <c r="U582" i="1" s="1"/>
  <c r="S560" i="1"/>
  <c r="U560" i="1" s="1"/>
  <c r="S561" i="1"/>
  <c r="S563" i="1"/>
  <c r="S581" i="1"/>
  <c r="U581" i="1" s="1"/>
  <c r="S565" i="1"/>
  <c r="S567" i="1"/>
  <c r="S569" i="1"/>
  <c r="U569" i="1" s="1"/>
  <c r="S570" i="1"/>
  <c r="S86" i="1"/>
  <c r="S573" i="1"/>
  <c r="S577" i="1"/>
  <c r="S578" i="1"/>
  <c r="S579" i="1"/>
  <c r="S583" i="1"/>
  <c r="S587" i="1"/>
  <c r="U587" i="1" s="1"/>
  <c r="S588" i="1"/>
  <c r="U588" i="1" s="1"/>
  <c r="S589" i="1"/>
  <c r="S590" i="1"/>
  <c r="S592" i="1"/>
  <c r="S593" i="1"/>
  <c r="S594" i="1"/>
  <c r="S595" i="1"/>
  <c r="S596" i="1"/>
  <c r="S597" i="1"/>
  <c r="S598" i="1"/>
  <c r="S600" i="1"/>
  <c r="U600" i="1" s="1"/>
  <c r="S601" i="1"/>
  <c r="S604" i="1"/>
  <c r="S607" i="1"/>
  <c r="S609" i="1"/>
  <c r="U609" i="1" s="1"/>
  <c r="S610" i="1"/>
  <c r="S614" i="1"/>
  <c r="S617" i="1"/>
  <c r="U617" i="1" s="1"/>
  <c r="S618" i="1"/>
  <c r="U618" i="1" s="1"/>
  <c r="S621" i="1"/>
  <c r="S622" i="1"/>
  <c r="S623" i="1"/>
  <c r="S624" i="1"/>
  <c r="S626" i="1"/>
  <c r="U626" i="1" s="1"/>
  <c r="S628" i="1"/>
  <c r="U628" i="1" s="1"/>
  <c r="S629" i="1"/>
  <c r="U629" i="1" s="1"/>
  <c r="S630" i="1"/>
  <c r="S631" i="1"/>
  <c r="S632" i="1"/>
  <c r="S633" i="1"/>
  <c r="S634" i="1"/>
  <c r="S637" i="1"/>
  <c r="S642" i="1"/>
  <c r="S645" i="1"/>
  <c r="S651" i="1"/>
  <c r="S652" i="1"/>
  <c r="S653" i="1"/>
  <c r="U653" i="1" s="1"/>
  <c r="S655" i="1"/>
  <c r="S656" i="1"/>
  <c r="S395" i="1"/>
  <c r="U395" i="1" s="1"/>
  <c r="S659" i="1"/>
  <c r="S661" i="1"/>
  <c r="S662" i="1"/>
  <c r="U662" i="1" s="1"/>
  <c r="S187" i="1"/>
  <c r="U187" i="1" s="1"/>
  <c r="S664" i="1"/>
  <c r="U664" i="1" s="1"/>
  <c r="S665" i="1"/>
  <c r="U665" i="1" s="1"/>
  <c r="S668" i="1"/>
  <c r="U668" i="1" s="1"/>
  <c r="S672" i="1"/>
  <c r="U672" i="1" s="1"/>
  <c r="S674" i="1"/>
  <c r="U674" i="1" s="1"/>
  <c r="S408" i="1"/>
  <c r="U408" i="1" s="1"/>
  <c r="S677" i="1"/>
  <c r="S678" i="1"/>
  <c r="S544" i="1"/>
  <c r="S680" i="1"/>
  <c r="S681" i="1"/>
  <c r="S683" i="1"/>
  <c r="S684" i="1"/>
  <c r="S689" i="1"/>
  <c r="S690" i="1"/>
  <c r="S692" i="1"/>
  <c r="S693" i="1"/>
  <c r="S694" i="1"/>
  <c r="S695" i="1"/>
  <c r="S701" i="1"/>
  <c r="S433" i="1"/>
  <c r="S702" i="1"/>
  <c r="S704" i="1"/>
  <c r="U704" i="1" s="1"/>
  <c r="S705" i="1"/>
  <c r="S707" i="1"/>
  <c r="U707" i="1" s="1"/>
  <c r="S709" i="1"/>
  <c r="U709" i="1" s="1"/>
  <c r="S718" i="1"/>
  <c r="S327" i="1"/>
  <c r="U327" i="1" s="1"/>
  <c r="S38" i="1"/>
  <c r="U38" i="1" s="1"/>
  <c r="S550" i="1"/>
  <c r="S56" i="1"/>
  <c r="U56" i="1" s="1"/>
  <c r="S57" i="1"/>
  <c r="U57" i="1" s="1"/>
  <c r="S58" i="1"/>
  <c r="U58" i="1" s="1"/>
  <c r="S62" i="1"/>
  <c r="S88" i="1"/>
  <c r="U88" i="1" s="1"/>
  <c r="S530" i="1"/>
  <c r="U530" i="1" s="1"/>
  <c r="S558" i="1"/>
  <c r="S566" i="1"/>
  <c r="S266" i="1"/>
  <c r="S280" i="1"/>
  <c r="U280" i="1" s="1"/>
  <c r="S284" i="1"/>
  <c r="U284" i="1" s="1"/>
  <c r="S313" i="1"/>
  <c r="S315" i="1"/>
  <c r="U315" i="1" s="1"/>
  <c r="S686" i="1"/>
  <c r="U686" i="1" s="1"/>
  <c r="S697" i="1"/>
  <c r="S396" i="1"/>
  <c r="S413" i="1"/>
  <c r="S431" i="1"/>
  <c r="S434" i="1"/>
  <c r="S447" i="1"/>
  <c r="U447" i="1" s="1"/>
  <c r="S448" i="1"/>
  <c r="U448" i="1" s="1"/>
  <c r="S122" i="1"/>
  <c r="S134" i="1"/>
  <c r="U134" i="1" s="1"/>
  <c r="S135" i="1"/>
  <c r="U135" i="1" s="1"/>
  <c r="S136" i="1"/>
  <c r="S137" i="1"/>
  <c r="S138" i="1"/>
  <c r="S143" i="1"/>
  <c r="S145" i="1"/>
  <c r="S146" i="1"/>
  <c r="S161" i="1"/>
  <c r="U161" i="1" s="1"/>
  <c r="S164" i="1"/>
  <c r="U164" i="1" s="1"/>
  <c r="S167" i="1"/>
  <c r="S169" i="1"/>
  <c r="S171" i="1"/>
  <c r="S218" i="1"/>
  <c r="U218" i="1" s="1"/>
  <c r="S455" i="1"/>
  <c r="S106" i="1"/>
  <c r="U106" i="1" s="1"/>
  <c r="S26" i="1"/>
  <c r="U26" i="1" s="1"/>
  <c r="S25" i="1"/>
  <c r="U25" i="1" s="1"/>
  <c r="S246" i="1"/>
  <c r="U246" i="1" s="1"/>
  <c r="S658" i="1"/>
  <c r="U658" i="1" s="1"/>
  <c r="S585" i="1"/>
  <c r="S584" i="1"/>
  <c r="U584" i="1" s="1"/>
  <c r="S462" i="1"/>
  <c r="U462" i="1" s="1"/>
  <c r="S524" i="1"/>
  <c r="S30" i="1"/>
  <c r="U30" i="1" s="1"/>
  <c r="S35" i="1"/>
  <c r="U35" i="1" s="1"/>
  <c r="S255" i="1"/>
  <c r="U255" i="1" s="1"/>
  <c r="S112" i="1"/>
  <c r="U112" i="1" s="1"/>
  <c r="S118" i="1"/>
  <c r="U118" i="1" s="1"/>
  <c r="S468" i="1"/>
  <c r="S461" i="1"/>
  <c r="U461" i="1" s="1"/>
  <c r="S478" i="1"/>
  <c r="S479" i="1"/>
  <c r="S552" i="1"/>
  <c r="S546" i="1"/>
  <c r="S270" i="1"/>
  <c r="U270" i="1" s="1"/>
  <c r="S339" i="1"/>
  <c r="S682" i="1"/>
  <c r="S205" i="1"/>
  <c r="S471" i="1"/>
  <c r="S602" i="1"/>
  <c r="S603" i="1"/>
  <c r="S675" i="1"/>
  <c r="S473" i="1"/>
  <c r="U473" i="1" s="1"/>
  <c r="S669" i="1"/>
  <c r="S679" i="1"/>
  <c r="S130" i="1"/>
  <c r="U130" i="1" s="1"/>
  <c r="S481" i="1"/>
  <c r="S554" i="1"/>
  <c r="S348" i="1"/>
  <c r="U348" i="1" s="1"/>
  <c r="S349" i="1"/>
  <c r="U349" i="1" s="1"/>
  <c r="S611" i="1"/>
  <c r="U611" i="1" s="1"/>
  <c r="S52" i="1"/>
  <c r="U52" i="1" s="1"/>
  <c r="S485" i="1"/>
  <c r="U485" i="1" s="1"/>
  <c r="S355" i="1"/>
  <c r="U355" i="1" s="1"/>
  <c r="S353" i="1"/>
  <c r="U353" i="1" s="1"/>
  <c r="S615" i="1"/>
  <c r="U615" i="1" s="1"/>
  <c r="S59" i="1"/>
  <c r="U59" i="1" s="1"/>
  <c r="S356" i="1"/>
  <c r="U356" i="1" s="1"/>
  <c r="S487" i="1"/>
  <c r="U487" i="1" s="1"/>
  <c r="S616" i="1"/>
  <c r="U616" i="1" s="1"/>
  <c r="S687" i="1"/>
  <c r="U687" i="1" s="1"/>
  <c r="S68" i="1"/>
  <c r="U68" i="1" s="1"/>
  <c r="S69" i="1"/>
  <c r="U69" i="1" s="1"/>
  <c r="S67" i="1"/>
  <c r="U67" i="1" s="1"/>
  <c r="S289" i="1"/>
  <c r="U289" i="1" s="1"/>
  <c r="S557" i="1"/>
  <c r="S691" i="1"/>
  <c r="S620" i="1"/>
  <c r="U620" i="1" s="1"/>
  <c r="S619" i="1"/>
  <c r="U619" i="1" s="1"/>
  <c r="S625" i="1"/>
  <c r="S360" i="1"/>
  <c r="S149" i="1"/>
  <c r="U149" i="1" s="1"/>
  <c r="S564" i="1"/>
  <c r="S76" i="1"/>
  <c r="U76" i="1" s="1"/>
  <c r="S74" i="1"/>
  <c r="S295" i="1"/>
  <c r="U295" i="1" s="1"/>
  <c r="S296" i="1"/>
  <c r="U296" i="1" s="1"/>
  <c r="S495" i="1"/>
  <c r="S496" i="1"/>
  <c r="S696" i="1"/>
  <c r="S368" i="1"/>
  <c r="S73" i="1"/>
  <c r="S151" i="1"/>
  <c r="S70" i="1"/>
  <c r="S306" i="1"/>
  <c r="U306" i="1" s="1"/>
  <c r="S87" i="1"/>
  <c r="U87" i="1" s="1"/>
  <c r="S85" i="1"/>
  <c r="U85" i="1" s="1"/>
  <c r="S160" i="1"/>
  <c r="S510" i="1"/>
  <c r="S568" i="1"/>
  <c r="S300" i="1"/>
  <c r="U300" i="1" s="1"/>
  <c r="S506" i="1"/>
  <c r="U506" i="1" s="1"/>
  <c r="S636" i="1"/>
  <c r="S639" i="1"/>
  <c r="S158" i="1"/>
  <c r="S373" i="1"/>
  <c r="S574" i="1"/>
  <c r="U574" i="1" s="1"/>
  <c r="S92" i="1"/>
  <c r="S89" i="1"/>
  <c r="S91" i="1"/>
  <c r="S713" i="1"/>
  <c r="U713" i="1" s="1"/>
  <c r="S646" i="1"/>
  <c r="U646" i="1" s="1"/>
  <c r="S647" i="1"/>
  <c r="U647" i="1" s="1"/>
  <c r="S711" i="1"/>
  <c r="U711" i="1" s="1"/>
  <c r="S381" i="1"/>
  <c r="S380" i="1"/>
  <c r="S513" i="1"/>
  <c r="U513" i="1" s="1"/>
  <c r="S98" i="1"/>
  <c r="S97" i="1"/>
  <c r="U97" i="1" s="1"/>
  <c r="S96" i="1"/>
  <c r="U96" i="1" s="1"/>
  <c r="S576" i="1"/>
  <c r="S649" i="1"/>
  <c r="S316" i="1"/>
  <c r="S314" i="1"/>
  <c r="S715" i="1"/>
  <c r="U715" i="1" s="1"/>
  <c r="S384" i="1"/>
  <c r="U384" i="1" s="1"/>
  <c r="S386" i="1"/>
  <c r="S648" i="1"/>
  <c r="U648" i="1" s="1"/>
  <c r="S178" i="1"/>
  <c r="U178" i="1" s="1"/>
  <c r="S212" i="1"/>
  <c r="U212" i="1" s="1"/>
  <c r="S209" i="1"/>
  <c r="S241" i="1"/>
  <c r="S215" i="1"/>
  <c r="S236" i="1"/>
  <c r="S234" i="1"/>
  <c r="S191" i="1"/>
  <c r="S214" i="1"/>
  <c r="S194" i="1"/>
  <c r="S206" i="1"/>
  <c r="S216" i="1"/>
  <c r="S667" i="1"/>
  <c r="S182" i="1"/>
  <c r="S533" i="1"/>
  <c r="S51" i="1"/>
  <c r="S708" i="1"/>
  <c r="U708" i="1" s="1"/>
  <c r="S663" i="1"/>
  <c r="S272" i="1"/>
  <c r="S345" i="1"/>
  <c r="S115" i="1"/>
  <c r="S599" i="1"/>
  <c r="S41" i="1"/>
  <c r="S484" i="1"/>
  <c r="S379" i="1"/>
  <c r="S572" i="1"/>
  <c r="S427" i="1"/>
  <c r="S42" i="1"/>
  <c r="S352" i="1"/>
  <c r="S305" i="1"/>
  <c r="S153" i="1"/>
  <c r="S627" i="1"/>
  <c r="S403" i="1"/>
  <c r="S714" i="1"/>
  <c r="S606" i="1"/>
  <c r="S580" i="1"/>
  <c r="S497" i="1"/>
  <c r="S75" i="1"/>
  <c r="S251" i="1"/>
  <c r="S231" i="1"/>
  <c r="S150" i="1"/>
  <c r="S29" i="1"/>
  <c r="S670" i="1"/>
  <c r="S477" i="1"/>
  <c r="S331" i="1"/>
  <c r="S536" i="1"/>
  <c r="S666" i="1"/>
  <c r="S81" i="1"/>
  <c r="S192" i="1"/>
  <c r="S248" i="1"/>
  <c r="S172" i="1"/>
  <c r="S643" i="1"/>
  <c r="S451" i="1"/>
  <c r="S493" i="1"/>
  <c r="S365" i="1"/>
  <c r="S586" i="1"/>
  <c r="S671" i="1"/>
  <c r="S44" i="1"/>
  <c r="S263" i="1"/>
  <c r="S184" i="1"/>
  <c r="S123" i="1"/>
  <c r="S654" i="1"/>
  <c r="S407" i="1"/>
  <c r="S504" i="1"/>
  <c r="S344" i="1"/>
  <c r="S575" i="1"/>
  <c r="S699" i="1"/>
  <c r="S293" i="1"/>
  <c r="S613" i="1"/>
  <c r="S39" i="1"/>
  <c r="S186" i="1"/>
  <c r="S317" i="1"/>
  <c r="S140" i="1"/>
  <c r="S612" i="1"/>
  <c r="S436" i="1"/>
  <c r="S503" i="1"/>
  <c r="S338" i="1"/>
  <c r="S547" i="1"/>
  <c r="S698" i="1"/>
  <c r="S207" i="1"/>
  <c r="S706" i="1"/>
  <c r="S33" i="1"/>
  <c r="S286" i="1"/>
  <c r="S201" i="1"/>
  <c r="S132" i="1"/>
  <c r="S644" i="1"/>
  <c r="S432" i="1"/>
  <c r="S467" i="1"/>
  <c r="S363" i="1"/>
  <c r="S80" i="1"/>
  <c r="S712" i="1"/>
  <c r="S72" i="1"/>
  <c r="S309" i="1"/>
  <c r="S262" i="1"/>
  <c r="S105" i="1"/>
  <c r="S635" i="1"/>
  <c r="S438" i="1"/>
  <c r="S483" i="1"/>
  <c r="S382" i="1"/>
  <c r="S559" i="1"/>
  <c r="S716" i="1"/>
  <c r="S401" i="1"/>
  <c r="S542" i="1"/>
  <c r="S292" i="1"/>
  <c r="S235" i="1"/>
  <c r="S141" i="1"/>
  <c r="S608" i="1"/>
  <c r="S404" i="1"/>
  <c r="S508" i="1"/>
  <c r="S350" i="1"/>
  <c r="S571" i="1"/>
  <c r="S673" i="1"/>
  <c r="S50" i="1"/>
  <c r="S177" i="1"/>
  <c r="S253" i="1"/>
  <c r="S147" i="1"/>
  <c r="S591" i="1"/>
  <c r="S406" i="1"/>
  <c r="S489" i="1"/>
  <c r="S358" i="1"/>
  <c r="S562" i="1"/>
  <c r="S717" i="1"/>
  <c r="S36" i="1"/>
  <c r="S281" i="1"/>
  <c r="S240" i="1"/>
  <c r="S166" i="1"/>
  <c r="S650" i="1"/>
  <c r="S415" i="1"/>
  <c r="S511" i="1"/>
  <c r="S376" i="1"/>
  <c r="S521" i="1"/>
  <c r="S703" i="1"/>
  <c r="S40" i="1"/>
  <c r="S219" i="1"/>
  <c r="S288" i="1"/>
  <c r="S114" i="1"/>
  <c r="S640" i="1"/>
  <c r="S444" i="1"/>
  <c r="S486" i="1"/>
  <c r="S319" i="1"/>
  <c r="S528" i="1"/>
  <c r="S685" i="1"/>
  <c r="S676" i="1"/>
  <c r="S710" i="1"/>
  <c r="S341" i="1"/>
  <c r="S383" i="1"/>
  <c r="S688" i="1"/>
  <c r="S657" i="1"/>
  <c r="S282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L605" i="1" l="1"/>
  <c r="N605" i="1"/>
  <c r="Q605" i="1" s="1"/>
  <c r="AB605" i="1"/>
  <c r="AA605" i="1"/>
  <c r="V605" i="1"/>
  <c r="W605" i="1"/>
  <c r="X605" i="1"/>
  <c r="N638" i="1"/>
  <c r="Q638" i="1" s="1"/>
  <c r="L638" i="1"/>
  <c r="AB638" i="1"/>
  <c r="AA638" i="1"/>
  <c r="AB641" i="1"/>
  <c r="AA641" i="1"/>
  <c r="N641" i="1"/>
  <c r="Q641" i="1" s="1"/>
  <c r="X638" i="1"/>
  <c r="W641" i="1"/>
  <c r="X641" i="1"/>
  <c r="U211" i="1"/>
  <c r="Y638" i="1" l="1"/>
  <c r="AC605" i="1"/>
  <c r="AE605" i="1"/>
  <c r="AD605" i="1" s="1"/>
  <c r="Y605" i="1"/>
  <c r="Y641" i="1"/>
  <c r="AC641" i="1"/>
  <c r="AE641" i="1"/>
  <c r="AD641" i="1" s="1"/>
  <c r="AE638" i="1"/>
  <c r="AD638" i="1" s="1"/>
  <c r="AC638" i="1"/>
  <c r="E720" i="1"/>
  <c r="K720" i="1"/>
  <c r="M720" i="1" s="1"/>
  <c r="U720" i="1" s="1"/>
  <c r="Z720" i="1"/>
  <c r="E721" i="1"/>
  <c r="K721" i="1"/>
  <c r="M721" i="1" s="1"/>
  <c r="E722" i="1"/>
  <c r="K722" i="1"/>
  <c r="M722" i="1" s="1"/>
  <c r="U722" i="1" s="1"/>
  <c r="W722" i="1"/>
  <c r="E723" i="1"/>
  <c r="K723" i="1"/>
  <c r="M723" i="1" s="1"/>
  <c r="U723" i="1" s="1"/>
  <c r="E724" i="1"/>
  <c r="K724" i="1"/>
  <c r="M724" i="1" s="1"/>
  <c r="U724" i="1" s="1"/>
  <c r="W724" i="1"/>
  <c r="E725" i="1"/>
  <c r="K725" i="1"/>
  <c r="M725" i="1" s="1"/>
  <c r="U725" i="1" s="1"/>
  <c r="E726" i="1"/>
  <c r="K726" i="1"/>
  <c r="M726" i="1" s="1"/>
  <c r="U726" i="1" s="1"/>
  <c r="W726" i="1"/>
  <c r="E727" i="1"/>
  <c r="K727" i="1"/>
  <c r="M727" i="1" s="1"/>
  <c r="U727" i="1" s="1"/>
  <c r="E728" i="1"/>
  <c r="K728" i="1"/>
  <c r="M728" i="1" s="1"/>
  <c r="U728" i="1" s="1"/>
  <c r="E729" i="1"/>
  <c r="K729" i="1"/>
  <c r="M729" i="1" s="1"/>
  <c r="U729" i="1" s="1"/>
  <c r="E730" i="1"/>
  <c r="K730" i="1"/>
  <c r="M730" i="1" s="1"/>
  <c r="U730" i="1" s="1"/>
  <c r="W730" i="1"/>
  <c r="E731" i="1"/>
  <c r="K731" i="1"/>
  <c r="M731" i="1" s="1"/>
  <c r="U731" i="1" s="1"/>
  <c r="E732" i="1"/>
  <c r="K732" i="1"/>
  <c r="M732" i="1" s="1"/>
  <c r="U732" i="1" s="1"/>
  <c r="E733" i="1"/>
  <c r="K733" i="1"/>
  <c r="M733" i="1" s="1"/>
  <c r="U733" i="1" s="1"/>
  <c r="E734" i="1"/>
  <c r="K734" i="1"/>
  <c r="M734" i="1" s="1"/>
  <c r="U734" i="1" s="1"/>
  <c r="E735" i="1"/>
  <c r="K735" i="1"/>
  <c r="M735" i="1" s="1"/>
  <c r="Z735" i="1"/>
  <c r="AA735" i="1" s="1"/>
  <c r="AC735" i="1" s="1"/>
  <c r="AL735" i="1" s="1"/>
  <c r="E736" i="1"/>
  <c r="K736" i="1"/>
  <c r="M736" i="1" s="1"/>
  <c r="U736" i="1" s="1"/>
  <c r="Z736" i="1"/>
  <c r="E737" i="1"/>
  <c r="K737" i="1"/>
  <c r="M737" i="1" s="1"/>
  <c r="Z737" i="1"/>
  <c r="E738" i="1"/>
  <c r="K738" i="1"/>
  <c r="M738" i="1" s="1"/>
  <c r="V738" i="1" s="1"/>
  <c r="E739" i="1"/>
  <c r="K739" i="1"/>
  <c r="M739" i="1" s="1"/>
  <c r="U739" i="1" s="1"/>
  <c r="X739" i="1"/>
  <c r="E740" i="1"/>
  <c r="K740" i="1"/>
  <c r="M740" i="1" s="1"/>
  <c r="V740" i="1"/>
  <c r="E741" i="1"/>
  <c r="K741" i="1"/>
  <c r="M741" i="1" s="1"/>
  <c r="E742" i="1"/>
  <c r="K742" i="1"/>
  <c r="M742" i="1" s="1"/>
  <c r="U742" i="1" s="1"/>
  <c r="E743" i="1"/>
  <c r="K743" i="1"/>
  <c r="M743" i="1" s="1"/>
  <c r="U743" i="1" s="1"/>
  <c r="E744" i="1"/>
  <c r="K744" i="1"/>
  <c r="M744" i="1" s="1"/>
  <c r="V744" i="1" s="1"/>
  <c r="E745" i="1"/>
  <c r="K745" i="1"/>
  <c r="M745" i="1" s="1"/>
  <c r="W745" i="1"/>
  <c r="E746" i="1"/>
  <c r="K746" i="1"/>
  <c r="M746" i="1" s="1"/>
  <c r="U746" i="1" s="1"/>
  <c r="E747" i="1"/>
  <c r="K747" i="1"/>
  <c r="M747" i="1" s="1"/>
  <c r="V747" i="1"/>
  <c r="E748" i="1"/>
  <c r="K748" i="1"/>
  <c r="M748" i="1" s="1"/>
  <c r="U748" i="1" s="1"/>
  <c r="E749" i="1"/>
  <c r="K749" i="1"/>
  <c r="M749" i="1" s="1"/>
  <c r="V749" i="1" s="1"/>
  <c r="E750" i="1"/>
  <c r="K750" i="1"/>
  <c r="M750" i="1" s="1"/>
  <c r="U750" i="1" s="1"/>
  <c r="E751" i="1"/>
  <c r="K751" i="1"/>
  <c r="M751" i="1" s="1"/>
  <c r="U751" i="1" s="1"/>
  <c r="E752" i="1"/>
  <c r="K752" i="1"/>
  <c r="M752" i="1" s="1"/>
  <c r="U752" i="1" s="1"/>
  <c r="E753" i="1"/>
  <c r="K753" i="1"/>
  <c r="M753" i="1" s="1"/>
  <c r="U753" i="1" s="1"/>
  <c r="X753" i="1"/>
  <c r="E754" i="1"/>
  <c r="K754" i="1"/>
  <c r="M754" i="1" s="1"/>
  <c r="U754" i="1" s="1"/>
  <c r="X754" i="1"/>
  <c r="E755" i="1"/>
  <c r="K755" i="1"/>
  <c r="M755" i="1" s="1"/>
  <c r="U755" i="1" s="1"/>
  <c r="Z755" i="1"/>
  <c r="E756" i="1"/>
  <c r="K756" i="1"/>
  <c r="M756" i="1" s="1"/>
  <c r="Z756" i="1"/>
  <c r="AA756" i="1" s="1"/>
  <c r="AC756" i="1" s="1"/>
  <c r="E757" i="1"/>
  <c r="K757" i="1"/>
  <c r="M757" i="1" s="1"/>
  <c r="U757" i="1" s="1"/>
  <c r="E758" i="1"/>
  <c r="K758" i="1"/>
  <c r="M758" i="1" s="1"/>
  <c r="E759" i="1"/>
  <c r="K759" i="1"/>
  <c r="M759" i="1" s="1"/>
  <c r="U759" i="1" s="1"/>
  <c r="V759" i="1"/>
  <c r="Z759" i="1"/>
  <c r="E760" i="1"/>
  <c r="K760" i="1"/>
  <c r="M760" i="1" s="1"/>
  <c r="V760" i="1" s="1"/>
  <c r="E761" i="1"/>
  <c r="K761" i="1"/>
  <c r="M761" i="1" s="1"/>
  <c r="U761" i="1" s="1"/>
  <c r="E762" i="1"/>
  <c r="K762" i="1"/>
  <c r="M762" i="1" s="1"/>
  <c r="U762" i="1" s="1"/>
  <c r="E763" i="1"/>
  <c r="K763" i="1"/>
  <c r="M763" i="1" s="1"/>
  <c r="U763" i="1" s="1"/>
  <c r="T763" i="1"/>
  <c r="E764" i="1"/>
  <c r="K764" i="1"/>
  <c r="M764" i="1" s="1"/>
  <c r="U764" i="1" s="1"/>
  <c r="W764" i="1"/>
  <c r="E765" i="1"/>
  <c r="K765" i="1"/>
  <c r="M765" i="1" s="1"/>
  <c r="V765" i="1"/>
  <c r="E766" i="1"/>
  <c r="K766" i="1"/>
  <c r="M766" i="1" s="1"/>
  <c r="E767" i="1"/>
  <c r="K767" i="1"/>
  <c r="M767" i="1" s="1"/>
  <c r="U767" i="1" s="1"/>
  <c r="W767" i="1"/>
  <c r="E768" i="1"/>
  <c r="K768" i="1"/>
  <c r="M768" i="1" s="1"/>
  <c r="X768" i="1"/>
  <c r="E769" i="1"/>
  <c r="K769" i="1"/>
  <c r="M769" i="1" s="1"/>
  <c r="U769" i="1" s="1"/>
  <c r="V769" i="1"/>
  <c r="E770" i="1"/>
  <c r="K770" i="1"/>
  <c r="M770" i="1" s="1"/>
  <c r="E771" i="1"/>
  <c r="K771" i="1"/>
  <c r="M771" i="1" s="1"/>
  <c r="U771" i="1" s="1"/>
  <c r="T771" i="1"/>
  <c r="E772" i="1"/>
  <c r="K772" i="1"/>
  <c r="M772" i="1" s="1"/>
  <c r="U772" i="1" s="1"/>
  <c r="E773" i="1"/>
  <c r="K773" i="1"/>
  <c r="M773" i="1" s="1"/>
  <c r="U773" i="1" s="1"/>
  <c r="E774" i="1"/>
  <c r="K774" i="1"/>
  <c r="M774" i="1" s="1"/>
  <c r="U774" i="1" s="1"/>
  <c r="T774" i="1"/>
  <c r="E775" i="1"/>
  <c r="K775" i="1"/>
  <c r="M775" i="1" s="1"/>
  <c r="U775" i="1" s="1"/>
  <c r="E776" i="1"/>
  <c r="K776" i="1"/>
  <c r="M776" i="1" s="1"/>
  <c r="W776" i="1"/>
  <c r="E777" i="1"/>
  <c r="K777" i="1"/>
  <c r="M777" i="1" s="1"/>
  <c r="U777" i="1" s="1"/>
  <c r="E778" i="1"/>
  <c r="K778" i="1"/>
  <c r="M778" i="1" s="1"/>
  <c r="U778" i="1" s="1"/>
  <c r="X778" i="1"/>
  <c r="E779" i="1"/>
  <c r="K779" i="1"/>
  <c r="M779" i="1" s="1"/>
  <c r="Z779" i="1"/>
  <c r="AA779" i="1" s="1"/>
  <c r="E780" i="1"/>
  <c r="K780" i="1"/>
  <c r="M780" i="1" s="1"/>
  <c r="U780" i="1" s="1"/>
  <c r="X780" i="1"/>
  <c r="E781" i="1"/>
  <c r="K781" i="1"/>
  <c r="M781" i="1" s="1"/>
  <c r="U781" i="1" s="1"/>
  <c r="X781" i="1"/>
  <c r="E782" i="1"/>
  <c r="K782" i="1"/>
  <c r="M782" i="1" s="1"/>
  <c r="U782" i="1" s="1"/>
  <c r="W782" i="1"/>
  <c r="E783" i="1"/>
  <c r="K783" i="1"/>
  <c r="M783" i="1" s="1"/>
  <c r="V783" i="1" s="1"/>
  <c r="E784" i="1"/>
  <c r="K784" i="1"/>
  <c r="M784" i="1" s="1"/>
  <c r="U784" i="1" s="1"/>
  <c r="W784" i="1"/>
  <c r="E785" i="1"/>
  <c r="K785" i="1"/>
  <c r="M785" i="1" s="1"/>
  <c r="X785" i="1"/>
  <c r="E786" i="1"/>
  <c r="K786" i="1"/>
  <c r="M786" i="1" s="1"/>
  <c r="U786" i="1" s="1"/>
  <c r="W786" i="1"/>
  <c r="E787" i="1"/>
  <c r="K787" i="1"/>
  <c r="M787" i="1" s="1"/>
  <c r="W787" i="1"/>
  <c r="E788" i="1"/>
  <c r="K788" i="1"/>
  <c r="M788" i="1" s="1"/>
  <c r="U788" i="1" s="1"/>
  <c r="X788" i="1"/>
  <c r="E789" i="1"/>
  <c r="K789" i="1"/>
  <c r="M789" i="1" s="1"/>
  <c r="U789" i="1" s="1"/>
  <c r="W789" i="1"/>
  <c r="E790" i="1"/>
  <c r="K790" i="1"/>
  <c r="M790" i="1" s="1"/>
  <c r="W790" i="1"/>
  <c r="E791" i="1"/>
  <c r="K791" i="1"/>
  <c r="M791" i="1" s="1"/>
  <c r="U791" i="1" s="1"/>
  <c r="W791" i="1"/>
  <c r="E792" i="1"/>
  <c r="K792" i="1"/>
  <c r="M792" i="1" s="1"/>
  <c r="U792" i="1" s="1"/>
  <c r="W792" i="1"/>
  <c r="E793" i="1"/>
  <c r="K793" i="1"/>
  <c r="M793" i="1" s="1"/>
  <c r="U793" i="1" s="1"/>
  <c r="X793" i="1"/>
  <c r="E794" i="1"/>
  <c r="K794" i="1"/>
  <c r="M794" i="1" s="1"/>
  <c r="U794" i="1" s="1"/>
  <c r="E795" i="1"/>
  <c r="K795" i="1"/>
  <c r="M795" i="1" s="1"/>
  <c r="U795" i="1" s="1"/>
  <c r="X795" i="1"/>
  <c r="E796" i="1"/>
  <c r="K796" i="1"/>
  <c r="M796" i="1" s="1"/>
  <c r="V796" i="1" s="1"/>
  <c r="E797" i="1"/>
  <c r="K797" i="1"/>
  <c r="M797" i="1" s="1"/>
  <c r="U797" i="1" s="1"/>
  <c r="E798" i="1"/>
  <c r="K798" i="1"/>
  <c r="M798" i="1" s="1"/>
  <c r="V798" i="1" s="1"/>
  <c r="E799" i="1"/>
  <c r="K799" i="1"/>
  <c r="M799" i="1" s="1"/>
  <c r="U799" i="1" s="1"/>
  <c r="X799" i="1"/>
  <c r="E800" i="1"/>
  <c r="K800" i="1"/>
  <c r="M800" i="1" s="1"/>
  <c r="T800" i="1" s="1"/>
  <c r="E801" i="1"/>
  <c r="K801" i="1"/>
  <c r="M801" i="1" s="1"/>
  <c r="E802" i="1"/>
  <c r="K802" i="1"/>
  <c r="M802" i="1" s="1"/>
  <c r="U802" i="1" s="1"/>
  <c r="V802" i="1"/>
  <c r="E803" i="1"/>
  <c r="K803" i="1"/>
  <c r="M803" i="1" s="1"/>
  <c r="X803" i="1"/>
  <c r="E804" i="1"/>
  <c r="K804" i="1"/>
  <c r="M804" i="1" s="1"/>
  <c r="W804" i="1"/>
  <c r="E805" i="1"/>
  <c r="K805" i="1"/>
  <c r="M805" i="1" s="1"/>
  <c r="U805" i="1" s="1"/>
  <c r="T805" i="1"/>
  <c r="E806" i="1"/>
  <c r="K806" i="1"/>
  <c r="M806" i="1" s="1"/>
  <c r="U806" i="1" s="1"/>
  <c r="X806" i="1"/>
  <c r="E807" i="1"/>
  <c r="K807" i="1"/>
  <c r="M807" i="1" s="1"/>
  <c r="U807" i="1" s="1"/>
  <c r="X807" i="1"/>
  <c r="E808" i="1"/>
  <c r="K808" i="1"/>
  <c r="M808" i="1" s="1"/>
  <c r="W808" i="1"/>
  <c r="E809" i="1"/>
  <c r="K809" i="1"/>
  <c r="M809" i="1" s="1"/>
  <c r="U809" i="1" s="1"/>
  <c r="V809" i="1"/>
  <c r="E810" i="1"/>
  <c r="K810" i="1"/>
  <c r="M810" i="1" s="1"/>
  <c r="X810" i="1"/>
  <c r="E811" i="1"/>
  <c r="K811" i="1"/>
  <c r="M811" i="1" s="1"/>
  <c r="U811" i="1" s="1"/>
  <c r="E812" i="1"/>
  <c r="K812" i="1"/>
  <c r="M812" i="1" s="1"/>
  <c r="X812" i="1"/>
  <c r="E813" i="1"/>
  <c r="K813" i="1"/>
  <c r="M813" i="1" s="1"/>
  <c r="T813" i="1"/>
  <c r="E814" i="1"/>
  <c r="K814" i="1"/>
  <c r="M814" i="1" s="1"/>
  <c r="E815" i="1"/>
  <c r="K815" i="1"/>
  <c r="M815" i="1" s="1"/>
  <c r="W815" i="1"/>
  <c r="E816" i="1"/>
  <c r="K816" i="1"/>
  <c r="M816" i="1" s="1"/>
  <c r="E817" i="1"/>
  <c r="K817" i="1"/>
  <c r="M817" i="1" s="1"/>
  <c r="Z817" i="1"/>
  <c r="AA817" i="1" s="1"/>
  <c r="E818" i="1"/>
  <c r="K818" i="1"/>
  <c r="M818" i="1" s="1"/>
  <c r="X818" i="1"/>
  <c r="E819" i="1"/>
  <c r="K819" i="1"/>
  <c r="M819" i="1" s="1"/>
  <c r="U819" i="1" s="1"/>
  <c r="W819" i="1"/>
  <c r="E820" i="1"/>
  <c r="K820" i="1"/>
  <c r="M820" i="1" s="1"/>
  <c r="E821" i="1"/>
  <c r="K821" i="1"/>
  <c r="M821" i="1" s="1"/>
  <c r="U821" i="1" s="1"/>
  <c r="T821" i="1"/>
  <c r="E822" i="1"/>
  <c r="K822" i="1"/>
  <c r="M822" i="1" s="1"/>
  <c r="E823" i="1"/>
  <c r="K823" i="1"/>
  <c r="M823" i="1" s="1"/>
  <c r="T823" i="1" s="1"/>
  <c r="E824" i="1"/>
  <c r="K824" i="1"/>
  <c r="M824" i="1" s="1"/>
  <c r="E825" i="1"/>
  <c r="K825" i="1"/>
  <c r="M825" i="1" s="1"/>
  <c r="T825" i="1" s="1"/>
  <c r="E826" i="1"/>
  <c r="K826" i="1"/>
  <c r="M826" i="1" s="1"/>
  <c r="V826" i="1" s="1"/>
  <c r="E827" i="1"/>
  <c r="K827" i="1"/>
  <c r="M827" i="1" s="1"/>
  <c r="T827" i="1" s="1"/>
  <c r="Z827" i="1"/>
  <c r="AA827" i="1" s="1"/>
  <c r="W827" i="1"/>
  <c r="E828" i="1"/>
  <c r="K828" i="1"/>
  <c r="M828" i="1" s="1"/>
  <c r="E829" i="1"/>
  <c r="K829" i="1"/>
  <c r="M829" i="1" s="1"/>
  <c r="U829" i="1" s="1"/>
  <c r="E830" i="1"/>
  <c r="K830" i="1"/>
  <c r="M830" i="1" s="1"/>
  <c r="X830" i="1"/>
  <c r="E831" i="1"/>
  <c r="K831" i="1"/>
  <c r="M831" i="1" s="1"/>
  <c r="X831" i="1"/>
  <c r="E832" i="1"/>
  <c r="K832" i="1"/>
  <c r="M832" i="1" s="1"/>
  <c r="X832" i="1"/>
  <c r="E833" i="1"/>
  <c r="K833" i="1"/>
  <c r="M833" i="1" s="1"/>
  <c r="U833" i="1" s="1"/>
  <c r="E834" i="1"/>
  <c r="K834" i="1"/>
  <c r="M834" i="1" s="1"/>
  <c r="X834" i="1"/>
  <c r="E835" i="1"/>
  <c r="K835" i="1"/>
  <c r="M835" i="1" s="1"/>
  <c r="U835" i="1" s="1"/>
  <c r="E836" i="1"/>
  <c r="K836" i="1"/>
  <c r="M836" i="1" s="1"/>
  <c r="U836" i="1" s="1"/>
  <c r="X836" i="1"/>
  <c r="E837" i="1"/>
  <c r="K837" i="1"/>
  <c r="M837" i="1" s="1"/>
  <c r="U837" i="1" s="1"/>
  <c r="Z837" i="1"/>
  <c r="E838" i="1"/>
  <c r="K838" i="1"/>
  <c r="M838" i="1" s="1"/>
  <c r="U838" i="1" s="1"/>
  <c r="E839" i="1"/>
  <c r="K839" i="1"/>
  <c r="M839" i="1" s="1"/>
  <c r="U839" i="1" s="1"/>
  <c r="W839" i="1"/>
  <c r="E840" i="1"/>
  <c r="K840" i="1"/>
  <c r="M840" i="1" s="1"/>
  <c r="X840" i="1"/>
  <c r="E841" i="1"/>
  <c r="K841" i="1"/>
  <c r="M841" i="1" s="1"/>
  <c r="U841" i="1" s="1"/>
  <c r="X841" i="1"/>
  <c r="E842" i="1"/>
  <c r="K842" i="1"/>
  <c r="M842" i="1" s="1"/>
  <c r="U842" i="1" s="1"/>
  <c r="E843" i="1"/>
  <c r="K843" i="1"/>
  <c r="M843" i="1" s="1"/>
  <c r="U843" i="1" s="1"/>
  <c r="X843" i="1"/>
  <c r="E844" i="1"/>
  <c r="K844" i="1"/>
  <c r="M844" i="1" s="1"/>
  <c r="T844" i="1" s="1"/>
  <c r="E845" i="1"/>
  <c r="K845" i="1"/>
  <c r="M845" i="1" s="1"/>
  <c r="V845" i="1" s="1"/>
  <c r="E846" i="1"/>
  <c r="K846" i="1"/>
  <c r="M846" i="1" s="1"/>
  <c r="U846" i="1" s="1"/>
  <c r="E847" i="1"/>
  <c r="K847" i="1"/>
  <c r="M847" i="1" s="1"/>
  <c r="U847" i="1" s="1"/>
  <c r="X847" i="1"/>
  <c r="E848" i="1"/>
  <c r="K848" i="1"/>
  <c r="M848" i="1" s="1"/>
  <c r="U848" i="1" s="1"/>
  <c r="E849" i="1"/>
  <c r="K849" i="1"/>
  <c r="M849" i="1" s="1"/>
  <c r="U849" i="1" s="1"/>
  <c r="Z849" i="1"/>
  <c r="E850" i="1"/>
  <c r="K850" i="1"/>
  <c r="M850" i="1" s="1"/>
  <c r="U850" i="1" s="1"/>
  <c r="E851" i="1"/>
  <c r="K851" i="1"/>
  <c r="M851" i="1" s="1"/>
  <c r="U851" i="1" s="1"/>
  <c r="E852" i="1"/>
  <c r="K852" i="1"/>
  <c r="M852" i="1" s="1"/>
  <c r="U852" i="1" s="1"/>
  <c r="T852" i="1"/>
  <c r="E853" i="1"/>
  <c r="K853" i="1"/>
  <c r="M853" i="1" s="1"/>
  <c r="U853" i="1" s="1"/>
  <c r="E854" i="1"/>
  <c r="K854" i="1"/>
  <c r="M854" i="1" s="1"/>
  <c r="U854" i="1" s="1"/>
  <c r="X854" i="1"/>
  <c r="E855" i="1"/>
  <c r="K855" i="1"/>
  <c r="M855" i="1" s="1"/>
  <c r="V855" i="1" s="1"/>
  <c r="E856" i="1"/>
  <c r="K856" i="1"/>
  <c r="M856" i="1" s="1"/>
  <c r="U856" i="1" s="1"/>
  <c r="X856" i="1"/>
  <c r="E857" i="1"/>
  <c r="K857" i="1"/>
  <c r="M857" i="1" s="1"/>
  <c r="X857" i="1"/>
  <c r="E858" i="1"/>
  <c r="K858" i="1"/>
  <c r="M858" i="1" s="1"/>
  <c r="Z858" i="1"/>
  <c r="E859" i="1"/>
  <c r="K859" i="1"/>
  <c r="M859" i="1" s="1"/>
  <c r="U859" i="1" s="1"/>
  <c r="E860" i="1"/>
  <c r="K860" i="1"/>
  <c r="M860" i="1" s="1"/>
  <c r="X860" i="1"/>
  <c r="E861" i="1"/>
  <c r="K861" i="1"/>
  <c r="M861" i="1" s="1"/>
  <c r="U861" i="1" s="1"/>
  <c r="E862" i="1"/>
  <c r="K862" i="1"/>
  <c r="M862" i="1" s="1"/>
  <c r="X862" i="1"/>
  <c r="E863" i="1"/>
  <c r="K863" i="1"/>
  <c r="M863" i="1" s="1"/>
  <c r="U863" i="1" s="1"/>
  <c r="E864" i="1"/>
  <c r="K864" i="1"/>
  <c r="M864" i="1" s="1"/>
  <c r="U864" i="1" s="1"/>
  <c r="X864" i="1"/>
  <c r="E865" i="1"/>
  <c r="K865" i="1"/>
  <c r="M865" i="1" s="1"/>
  <c r="V865" i="1"/>
  <c r="E866" i="1"/>
  <c r="K866" i="1"/>
  <c r="M866" i="1" s="1"/>
  <c r="U866" i="1" s="1"/>
  <c r="X866" i="1"/>
  <c r="E867" i="1"/>
  <c r="K867" i="1"/>
  <c r="M867" i="1" s="1"/>
  <c r="U867" i="1" s="1"/>
  <c r="X867" i="1"/>
  <c r="E868" i="1"/>
  <c r="K868" i="1"/>
  <c r="M868" i="1" s="1"/>
  <c r="U868" i="1" s="1"/>
  <c r="X868" i="1"/>
  <c r="E869" i="1"/>
  <c r="K869" i="1"/>
  <c r="M869" i="1" s="1"/>
  <c r="Z869" i="1"/>
  <c r="AB869" i="1" s="1"/>
  <c r="E870" i="1"/>
  <c r="K870" i="1"/>
  <c r="M870" i="1" s="1"/>
  <c r="X870" i="1"/>
  <c r="E871" i="1"/>
  <c r="K871" i="1"/>
  <c r="M871" i="1" s="1"/>
  <c r="U871" i="1" s="1"/>
  <c r="E872" i="1"/>
  <c r="K872" i="1"/>
  <c r="M872" i="1" s="1"/>
  <c r="U872" i="1" s="1"/>
  <c r="X872" i="1"/>
  <c r="E873" i="1"/>
  <c r="K873" i="1"/>
  <c r="M873" i="1" s="1"/>
  <c r="U873" i="1" s="1"/>
  <c r="E874" i="1"/>
  <c r="K874" i="1"/>
  <c r="M874" i="1" s="1"/>
  <c r="U874" i="1" s="1"/>
  <c r="E875" i="1"/>
  <c r="K875" i="1"/>
  <c r="M875" i="1" s="1"/>
  <c r="U875" i="1" s="1"/>
  <c r="X875" i="1"/>
  <c r="E876" i="1"/>
  <c r="K876" i="1"/>
  <c r="M876" i="1" s="1"/>
  <c r="U876" i="1" s="1"/>
  <c r="W876" i="1"/>
  <c r="E877" i="1"/>
  <c r="K877" i="1"/>
  <c r="M877" i="1" s="1"/>
  <c r="U877" i="1" s="1"/>
  <c r="E878" i="1"/>
  <c r="K878" i="1"/>
  <c r="M878" i="1" s="1"/>
  <c r="U878" i="1" s="1"/>
  <c r="E879" i="1"/>
  <c r="K879" i="1"/>
  <c r="M879" i="1" s="1"/>
  <c r="T879" i="1" s="1"/>
  <c r="E880" i="1"/>
  <c r="K880" i="1"/>
  <c r="M880" i="1" s="1"/>
  <c r="T880" i="1" s="1"/>
  <c r="E881" i="1"/>
  <c r="K881" i="1"/>
  <c r="M881" i="1" s="1"/>
  <c r="U881" i="1" s="1"/>
  <c r="E882" i="1"/>
  <c r="K882" i="1"/>
  <c r="M882" i="1" s="1"/>
  <c r="W882" i="1"/>
  <c r="E883" i="1"/>
  <c r="K883" i="1"/>
  <c r="M883" i="1" s="1"/>
  <c r="U883" i="1" s="1"/>
  <c r="E884" i="1"/>
  <c r="K884" i="1"/>
  <c r="M884" i="1" s="1"/>
  <c r="X884" i="1"/>
  <c r="E885" i="1"/>
  <c r="K885" i="1"/>
  <c r="M885" i="1" s="1"/>
  <c r="V885" i="1" s="1"/>
  <c r="E886" i="1"/>
  <c r="K886" i="1"/>
  <c r="M886" i="1" s="1"/>
  <c r="Z886" i="1"/>
  <c r="AB886" i="1" s="1"/>
  <c r="E887" i="1"/>
  <c r="K887" i="1"/>
  <c r="M887" i="1" s="1"/>
  <c r="Z887" i="1"/>
  <c r="E888" i="1"/>
  <c r="K888" i="1"/>
  <c r="M888" i="1" s="1"/>
  <c r="E889" i="1"/>
  <c r="K889" i="1"/>
  <c r="M889" i="1" s="1"/>
  <c r="U889" i="1" s="1"/>
  <c r="E890" i="1"/>
  <c r="K890" i="1"/>
  <c r="M890" i="1" s="1"/>
  <c r="U890" i="1" s="1"/>
  <c r="W890" i="1"/>
  <c r="E891" i="1"/>
  <c r="K891" i="1"/>
  <c r="M891" i="1" s="1"/>
  <c r="U891" i="1" s="1"/>
  <c r="E892" i="1"/>
  <c r="K892" i="1"/>
  <c r="M892" i="1" s="1"/>
  <c r="U892" i="1" s="1"/>
  <c r="E893" i="1"/>
  <c r="K893" i="1"/>
  <c r="M893" i="1" s="1"/>
  <c r="U893" i="1" s="1"/>
  <c r="E894" i="1"/>
  <c r="K894" i="1"/>
  <c r="M894" i="1" s="1"/>
  <c r="E895" i="1"/>
  <c r="K895" i="1"/>
  <c r="M895" i="1" s="1"/>
  <c r="U895" i="1" s="1"/>
  <c r="E896" i="1"/>
  <c r="K896" i="1"/>
  <c r="M896" i="1" s="1"/>
  <c r="U896" i="1" s="1"/>
  <c r="W896" i="1"/>
  <c r="E897" i="1"/>
  <c r="K897" i="1"/>
  <c r="M897" i="1" s="1"/>
  <c r="U897" i="1" s="1"/>
  <c r="E898" i="1"/>
  <c r="K898" i="1"/>
  <c r="M898" i="1" s="1"/>
  <c r="U898" i="1" s="1"/>
  <c r="X898" i="1"/>
  <c r="E899" i="1"/>
  <c r="K899" i="1"/>
  <c r="M899" i="1" s="1"/>
  <c r="E900" i="1"/>
  <c r="K900" i="1"/>
  <c r="M900" i="1" s="1"/>
  <c r="X900" i="1"/>
  <c r="E901" i="1"/>
  <c r="K901" i="1"/>
  <c r="M901" i="1" s="1"/>
  <c r="U901" i="1" s="1"/>
  <c r="E902" i="1"/>
  <c r="K902" i="1"/>
  <c r="M902" i="1" s="1"/>
  <c r="U902" i="1" s="1"/>
  <c r="E903" i="1"/>
  <c r="K903" i="1"/>
  <c r="M903" i="1" s="1"/>
  <c r="E904" i="1"/>
  <c r="K904" i="1"/>
  <c r="M904" i="1" s="1"/>
  <c r="U904" i="1" s="1"/>
  <c r="E905" i="1"/>
  <c r="K905" i="1"/>
  <c r="M905" i="1" s="1"/>
  <c r="E906" i="1"/>
  <c r="K906" i="1"/>
  <c r="M906" i="1" s="1"/>
  <c r="U906" i="1" s="1"/>
  <c r="E907" i="1"/>
  <c r="K907" i="1"/>
  <c r="M907" i="1" s="1"/>
  <c r="U907" i="1" s="1"/>
  <c r="E908" i="1"/>
  <c r="K908" i="1"/>
  <c r="M908" i="1" s="1"/>
  <c r="E909" i="1"/>
  <c r="K909" i="1"/>
  <c r="M909" i="1" s="1"/>
  <c r="E910" i="1"/>
  <c r="K910" i="1"/>
  <c r="M910" i="1" s="1"/>
  <c r="U910" i="1" s="1"/>
  <c r="E911" i="1"/>
  <c r="K911" i="1"/>
  <c r="M911" i="1" s="1"/>
  <c r="U911" i="1" s="1"/>
  <c r="E912" i="1"/>
  <c r="K912" i="1"/>
  <c r="M912" i="1" s="1"/>
  <c r="V912" i="1"/>
  <c r="E913" i="1"/>
  <c r="K913" i="1"/>
  <c r="M913" i="1" s="1"/>
  <c r="E914" i="1"/>
  <c r="K914" i="1"/>
  <c r="M914" i="1" s="1"/>
  <c r="U914" i="1" s="1"/>
  <c r="E915" i="1"/>
  <c r="K915" i="1"/>
  <c r="M915" i="1" s="1"/>
  <c r="U915" i="1" s="1"/>
  <c r="E916" i="1"/>
  <c r="K916" i="1"/>
  <c r="M916" i="1" s="1"/>
  <c r="E917" i="1"/>
  <c r="K917" i="1"/>
  <c r="M917" i="1" s="1"/>
  <c r="E918" i="1"/>
  <c r="K918" i="1"/>
  <c r="M918" i="1" s="1"/>
  <c r="U918" i="1" s="1"/>
  <c r="E919" i="1"/>
  <c r="K919" i="1"/>
  <c r="M919" i="1" s="1"/>
  <c r="E920" i="1"/>
  <c r="K920" i="1"/>
  <c r="M920" i="1" s="1"/>
  <c r="U920" i="1" s="1"/>
  <c r="E921" i="1"/>
  <c r="K921" i="1"/>
  <c r="M921" i="1" s="1"/>
  <c r="U921" i="1" s="1"/>
  <c r="E922" i="1"/>
  <c r="K922" i="1"/>
  <c r="M922" i="1" s="1"/>
  <c r="E923" i="1"/>
  <c r="K923" i="1"/>
  <c r="M923" i="1" s="1"/>
  <c r="U923" i="1" s="1"/>
  <c r="E924" i="1"/>
  <c r="K924" i="1"/>
  <c r="M924" i="1" s="1"/>
  <c r="U924" i="1" s="1"/>
  <c r="V924" i="1"/>
  <c r="E925" i="1"/>
  <c r="K925" i="1"/>
  <c r="M925" i="1" s="1"/>
  <c r="E926" i="1"/>
  <c r="K926" i="1"/>
  <c r="M926" i="1" s="1"/>
  <c r="E927" i="1"/>
  <c r="K927" i="1"/>
  <c r="M927" i="1" s="1"/>
  <c r="E928" i="1"/>
  <c r="K928" i="1"/>
  <c r="M928" i="1" s="1"/>
  <c r="E929" i="1"/>
  <c r="K929" i="1"/>
  <c r="M929" i="1" s="1"/>
  <c r="E930" i="1"/>
  <c r="K930" i="1"/>
  <c r="M930" i="1" s="1"/>
  <c r="V930" i="1" s="1"/>
  <c r="E931" i="1"/>
  <c r="K931" i="1"/>
  <c r="M931" i="1" s="1"/>
  <c r="E932" i="1"/>
  <c r="K932" i="1"/>
  <c r="M932" i="1" s="1"/>
  <c r="U932" i="1" s="1"/>
  <c r="E933" i="1"/>
  <c r="K933" i="1"/>
  <c r="M933" i="1" s="1"/>
  <c r="U933" i="1" s="1"/>
  <c r="Z933" i="1"/>
  <c r="E934" i="1"/>
  <c r="K934" i="1"/>
  <c r="M934" i="1" s="1"/>
  <c r="V934" i="1" s="1"/>
  <c r="E935" i="1"/>
  <c r="K935" i="1"/>
  <c r="M935" i="1" s="1"/>
  <c r="U935" i="1" s="1"/>
  <c r="V935" i="1"/>
  <c r="E936" i="1"/>
  <c r="K936" i="1"/>
  <c r="M936" i="1" s="1"/>
  <c r="U936" i="1" s="1"/>
  <c r="E937" i="1"/>
  <c r="K937" i="1"/>
  <c r="M937" i="1" s="1"/>
  <c r="U937" i="1" s="1"/>
  <c r="E938" i="1"/>
  <c r="K938" i="1"/>
  <c r="M938" i="1" s="1"/>
  <c r="X938" i="1"/>
  <c r="E939" i="1"/>
  <c r="K939" i="1"/>
  <c r="M939" i="1" s="1"/>
  <c r="T939" i="1" s="1"/>
  <c r="E940" i="1"/>
  <c r="K940" i="1"/>
  <c r="M940" i="1" s="1"/>
  <c r="E941" i="1"/>
  <c r="K941" i="1"/>
  <c r="M941" i="1" s="1"/>
  <c r="T941" i="1" s="1"/>
  <c r="E942" i="1"/>
  <c r="K942" i="1"/>
  <c r="M942" i="1" s="1"/>
  <c r="E943" i="1"/>
  <c r="K943" i="1"/>
  <c r="M943" i="1" s="1"/>
  <c r="E944" i="1"/>
  <c r="K944" i="1"/>
  <c r="M944" i="1" s="1"/>
  <c r="U944" i="1" s="1"/>
  <c r="E945" i="1"/>
  <c r="K945" i="1"/>
  <c r="M945" i="1" s="1"/>
  <c r="E946" i="1"/>
  <c r="K946" i="1"/>
  <c r="M946" i="1" s="1"/>
  <c r="U946" i="1" s="1"/>
  <c r="E947" i="1"/>
  <c r="K947" i="1"/>
  <c r="M947" i="1" s="1"/>
  <c r="W947" i="1"/>
  <c r="E948" i="1"/>
  <c r="K948" i="1"/>
  <c r="M948" i="1" s="1"/>
  <c r="E949" i="1"/>
  <c r="K949" i="1"/>
  <c r="M949" i="1" s="1"/>
  <c r="T949" i="1"/>
  <c r="E950" i="1"/>
  <c r="K950" i="1"/>
  <c r="M950" i="1" s="1"/>
  <c r="E951" i="1"/>
  <c r="K951" i="1"/>
  <c r="M951" i="1" s="1"/>
  <c r="E952" i="1"/>
  <c r="K952" i="1"/>
  <c r="M952" i="1" s="1"/>
  <c r="E953" i="1"/>
  <c r="K953" i="1"/>
  <c r="M953" i="1" s="1"/>
  <c r="E954" i="1"/>
  <c r="K954" i="1"/>
  <c r="M954" i="1" s="1"/>
  <c r="E955" i="1"/>
  <c r="K955" i="1"/>
  <c r="M955" i="1" s="1"/>
  <c r="T955" i="1"/>
  <c r="E956" i="1"/>
  <c r="K956" i="1"/>
  <c r="M956" i="1" s="1"/>
  <c r="E957" i="1"/>
  <c r="K957" i="1"/>
  <c r="M957" i="1" s="1"/>
  <c r="W957" i="1"/>
  <c r="E958" i="1"/>
  <c r="K958" i="1"/>
  <c r="M958" i="1" s="1"/>
  <c r="T958" i="1" s="1"/>
  <c r="E959" i="1"/>
  <c r="K959" i="1"/>
  <c r="M959" i="1" s="1"/>
  <c r="E960" i="1"/>
  <c r="K960" i="1"/>
  <c r="M960" i="1" s="1"/>
  <c r="U960" i="1" s="1"/>
  <c r="E961" i="1"/>
  <c r="K961" i="1"/>
  <c r="M961" i="1" s="1"/>
  <c r="T961" i="1" s="1"/>
  <c r="E962" i="1"/>
  <c r="K962" i="1"/>
  <c r="M962" i="1" s="1"/>
  <c r="W962" i="1"/>
  <c r="E963" i="1"/>
  <c r="K963" i="1"/>
  <c r="M963" i="1" s="1"/>
  <c r="U963" i="1" s="1"/>
  <c r="T963" i="1"/>
  <c r="E964" i="1"/>
  <c r="K964" i="1"/>
  <c r="M964" i="1" s="1"/>
  <c r="U964" i="1" s="1"/>
  <c r="X964" i="1"/>
  <c r="E965" i="1"/>
  <c r="K965" i="1"/>
  <c r="M965" i="1" s="1"/>
  <c r="U965" i="1" s="1"/>
  <c r="X965" i="1"/>
  <c r="E966" i="1"/>
  <c r="K966" i="1"/>
  <c r="M966" i="1" s="1"/>
  <c r="X966" i="1"/>
  <c r="E967" i="1"/>
  <c r="K967" i="1"/>
  <c r="M967" i="1" s="1"/>
  <c r="U967" i="1" s="1"/>
  <c r="E968" i="1"/>
  <c r="K968" i="1"/>
  <c r="M968" i="1" s="1"/>
  <c r="U968" i="1" s="1"/>
  <c r="X968" i="1"/>
  <c r="E969" i="1"/>
  <c r="K969" i="1"/>
  <c r="M969" i="1" s="1"/>
  <c r="U969" i="1" s="1"/>
  <c r="X969" i="1"/>
  <c r="E970" i="1"/>
  <c r="K970" i="1"/>
  <c r="M970" i="1" s="1"/>
  <c r="U970" i="1" s="1"/>
  <c r="V970" i="1"/>
  <c r="E971" i="1"/>
  <c r="K971" i="1"/>
  <c r="M971" i="1" s="1"/>
  <c r="E145" i="1"/>
  <c r="K145" i="1"/>
  <c r="M145" i="1" s="1"/>
  <c r="U145" i="1" s="1"/>
  <c r="V145" i="1"/>
  <c r="E146" i="1"/>
  <c r="K146" i="1"/>
  <c r="M146" i="1" s="1"/>
  <c r="E161" i="1"/>
  <c r="K161" i="1"/>
  <c r="M161" i="1" s="1"/>
  <c r="W161" i="1"/>
  <c r="E164" i="1"/>
  <c r="K164" i="1"/>
  <c r="M164" i="1" s="1"/>
  <c r="L164" i="1" s="1"/>
  <c r="E167" i="1"/>
  <c r="K167" i="1"/>
  <c r="M167" i="1" s="1"/>
  <c r="U167" i="1" s="1"/>
  <c r="W167" i="1"/>
  <c r="E169" i="1"/>
  <c r="K169" i="1"/>
  <c r="M169" i="1" s="1"/>
  <c r="E171" i="1"/>
  <c r="K171" i="1"/>
  <c r="M171" i="1" s="1"/>
  <c r="U171" i="1" s="1"/>
  <c r="E218" i="1"/>
  <c r="K218" i="1"/>
  <c r="M218" i="1" s="1"/>
  <c r="E455" i="1"/>
  <c r="K455" i="1"/>
  <c r="M455" i="1" s="1"/>
  <c r="U455" i="1" s="1"/>
  <c r="E106" i="1"/>
  <c r="K106" i="1"/>
  <c r="M106" i="1" s="1"/>
  <c r="E26" i="1"/>
  <c r="K26" i="1"/>
  <c r="M26" i="1" s="1"/>
  <c r="E25" i="1"/>
  <c r="K25" i="1"/>
  <c r="M25" i="1" s="1"/>
  <c r="E246" i="1"/>
  <c r="K246" i="1"/>
  <c r="M246" i="1" s="1"/>
  <c r="W246" i="1"/>
  <c r="E658" i="1"/>
  <c r="K658" i="1"/>
  <c r="M658" i="1" s="1"/>
  <c r="L658" i="1" s="1"/>
  <c r="E585" i="1"/>
  <c r="K585" i="1"/>
  <c r="M585" i="1" s="1"/>
  <c r="U585" i="1" s="1"/>
  <c r="E584" i="1"/>
  <c r="K584" i="1"/>
  <c r="M584" i="1" s="1"/>
  <c r="T584" i="1" s="1"/>
  <c r="E462" i="1"/>
  <c r="K462" i="1"/>
  <c r="M462" i="1" s="1"/>
  <c r="V462" i="1"/>
  <c r="E524" i="1"/>
  <c r="K524" i="1"/>
  <c r="M524" i="1" s="1"/>
  <c r="E30" i="1"/>
  <c r="K30" i="1"/>
  <c r="M30" i="1" s="1"/>
  <c r="W30" i="1"/>
  <c r="E35" i="1"/>
  <c r="K35" i="1"/>
  <c r="M35" i="1" s="1"/>
  <c r="N35" i="1" s="1"/>
  <c r="Q35" i="1" s="1"/>
  <c r="E255" i="1"/>
  <c r="K255" i="1"/>
  <c r="M255" i="1" s="1"/>
  <c r="X255" i="1"/>
  <c r="E112" i="1"/>
  <c r="K112" i="1"/>
  <c r="M112" i="1" s="1"/>
  <c r="L112" i="1" s="1"/>
  <c r="W112" i="1"/>
  <c r="E118" i="1"/>
  <c r="K118" i="1"/>
  <c r="M118" i="1" s="1"/>
  <c r="N118" i="1" s="1"/>
  <c r="Q118" i="1" s="1"/>
  <c r="E468" i="1"/>
  <c r="K468" i="1"/>
  <c r="M468" i="1" s="1"/>
  <c r="V468" i="1"/>
  <c r="E461" i="1"/>
  <c r="K461" i="1"/>
  <c r="M461" i="1" s="1"/>
  <c r="N461" i="1" s="1"/>
  <c r="Q461" i="1" s="1"/>
  <c r="W461" i="1"/>
  <c r="E478" i="1"/>
  <c r="K478" i="1"/>
  <c r="M478" i="1" s="1"/>
  <c r="U478" i="1" s="1"/>
  <c r="E479" i="1"/>
  <c r="K479" i="1"/>
  <c r="M479" i="1" s="1"/>
  <c r="U479" i="1" s="1"/>
  <c r="E552" i="1"/>
  <c r="K552" i="1"/>
  <c r="M552" i="1" s="1"/>
  <c r="E546" i="1"/>
  <c r="K546" i="1"/>
  <c r="M546" i="1" s="1"/>
  <c r="E270" i="1"/>
  <c r="K270" i="1"/>
  <c r="M270" i="1" s="1"/>
  <c r="T270" i="1" s="1"/>
  <c r="E339" i="1"/>
  <c r="K339" i="1"/>
  <c r="M339" i="1" s="1"/>
  <c r="Z339" i="1"/>
  <c r="E682" i="1"/>
  <c r="K682" i="1"/>
  <c r="M682" i="1" s="1"/>
  <c r="E205" i="1"/>
  <c r="K205" i="1"/>
  <c r="M205" i="1" s="1"/>
  <c r="U205" i="1" s="1"/>
  <c r="E471" i="1"/>
  <c r="K471" i="1"/>
  <c r="M471" i="1" s="1"/>
  <c r="E602" i="1"/>
  <c r="K602" i="1"/>
  <c r="M602" i="1" s="1"/>
  <c r="Z602" i="1"/>
  <c r="AA602" i="1" s="1"/>
  <c r="AE602" i="1" s="1"/>
  <c r="AD602" i="1" s="1"/>
  <c r="E603" i="1"/>
  <c r="K603" i="1"/>
  <c r="M603" i="1" s="1"/>
  <c r="U603" i="1" s="1"/>
  <c r="E675" i="1"/>
  <c r="K675" i="1"/>
  <c r="M675" i="1" s="1"/>
  <c r="E473" i="1"/>
  <c r="K473" i="1"/>
  <c r="M473" i="1" s="1"/>
  <c r="W473" i="1"/>
  <c r="E669" i="1"/>
  <c r="K669" i="1"/>
  <c r="M669" i="1" s="1"/>
  <c r="U669" i="1" s="1"/>
  <c r="Z669" i="1"/>
  <c r="AA669" i="1" s="1"/>
  <c r="E679" i="1"/>
  <c r="K679" i="1"/>
  <c r="M679" i="1" s="1"/>
  <c r="Z679" i="1"/>
  <c r="E130" i="1"/>
  <c r="K130" i="1"/>
  <c r="M130" i="1" s="1"/>
  <c r="T130" i="1" s="1"/>
  <c r="E481" i="1"/>
  <c r="K481" i="1"/>
  <c r="M481" i="1" s="1"/>
  <c r="T481" i="1" s="1"/>
  <c r="E554" i="1"/>
  <c r="K554" i="1"/>
  <c r="M554" i="1" s="1"/>
  <c r="E348" i="1"/>
  <c r="K348" i="1"/>
  <c r="M348" i="1" s="1"/>
  <c r="N348" i="1" s="1"/>
  <c r="Q348" i="1" s="1"/>
  <c r="W348" i="1"/>
  <c r="E349" i="1"/>
  <c r="K349" i="1"/>
  <c r="M349" i="1" s="1"/>
  <c r="E611" i="1"/>
  <c r="K611" i="1"/>
  <c r="M611" i="1" s="1"/>
  <c r="N611" i="1" s="1"/>
  <c r="Q611" i="1" s="1"/>
  <c r="E52" i="1"/>
  <c r="K52" i="1"/>
  <c r="M52" i="1" s="1"/>
  <c r="V52" i="1"/>
  <c r="E485" i="1"/>
  <c r="K485" i="1"/>
  <c r="M485" i="1" s="1"/>
  <c r="E355" i="1"/>
  <c r="K355" i="1"/>
  <c r="M355" i="1" s="1"/>
  <c r="E353" i="1"/>
  <c r="K353" i="1"/>
  <c r="M353" i="1" s="1"/>
  <c r="N353" i="1" s="1"/>
  <c r="Q353" i="1" s="1"/>
  <c r="V353" i="1"/>
  <c r="E615" i="1"/>
  <c r="K615" i="1"/>
  <c r="M615" i="1" s="1"/>
  <c r="L615" i="1" s="1"/>
  <c r="V615" i="1"/>
  <c r="E59" i="1"/>
  <c r="K59" i="1"/>
  <c r="M59" i="1" s="1"/>
  <c r="V59" i="1"/>
  <c r="E356" i="1"/>
  <c r="K356" i="1"/>
  <c r="M356" i="1" s="1"/>
  <c r="N356" i="1" s="1"/>
  <c r="Q356" i="1" s="1"/>
  <c r="E487" i="1"/>
  <c r="K487" i="1"/>
  <c r="M487" i="1" s="1"/>
  <c r="N487" i="1" s="1"/>
  <c r="Q487" i="1" s="1"/>
  <c r="E616" i="1"/>
  <c r="K616" i="1"/>
  <c r="M616" i="1" s="1"/>
  <c r="T616" i="1" s="1"/>
  <c r="E687" i="1"/>
  <c r="K687" i="1"/>
  <c r="M687" i="1" s="1"/>
  <c r="N687" i="1" s="1"/>
  <c r="Q687" i="1" s="1"/>
  <c r="E68" i="1"/>
  <c r="K68" i="1"/>
  <c r="M68" i="1" s="1"/>
  <c r="N68" i="1" s="1"/>
  <c r="Q68" i="1" s="1"/>
  <c r="E69" i="1"/>
  <c r="K69" i="1"/>
  <c r="M69" i="1" s="1"/>
  <c r="N69" i="1" s="1"/>
  <c r="Q69" i="1" s="1"/>
  <c r="V69" i="1"/>
  <c r="E67" i="1"/>
  <c r="K67" i="1"/>
  <c r="M67" i="1" s="1"/>
  <c r="L67" i="1" s="1"/>
  <c r="E289" i="1"/>
  <c r="K289" i="1"/>
  <c r="M289" i="1" s="1"/>
  <c r="N289" i="1" s="1"/>
  <c r="Q289" i="1" s="1"/>
  <c r="X289" i="1"/>
  <c r="E557" i="1"/>
  <c r="K557" i="1"/>
  <c r="M557" i="1" s="1"/>
  <c r="E691" i="1"/>
  <c r="K691" i="1"/>
  <c r="M691" i="1" s="1"/>
  <c r="W691" i="1"/>
  <c r="E620" i="1"/>
  <c r="K620" i="1"/>
  <c r="M620" i="1" s="1"/>
  <c r="L620" i="1" s="1"/>
  <c r="E619" i="1"/>
  <c r="K619" i="1"/>
  <c r="M619" i="1" s="1"/>
  <c r="L619" i="1" s="1"/>
  <c r="E625" i="1"/>
  <c r="K625" i="1"/>
  <c r="M625" i="1" s="1"/>
  <c r="X625" i="1"/>
  <c r="E360" i="1"/>
  <c r="K360" i="1"/>
  <c r="M360" i="1" s="1"/>
  <c r="E149" i="1"/>
  <c r="K149" i="1"/>
  <c r="M149" i="1" s="1"/>
  <c r="V149" i="1"/>
  <c r="E564" i="1"/>
  <c r="K564" i="1"/>
  <c r="M564" i="1" s="1"/>
  <c r="E76" i="1"/>
  <c r="K76" i="1"/>
  <c r="M76" i="1" s="1"/>
  <c r="N76" i="1" s="1"/>
  <c r="Q76" i="1" s="1"/>
  <c r="X76" i="1"/>
  <c r="E74" i="1"/>
  <c r="K74" i="1"/>
  <c r="M74" i="1" s="1"/>
  <c r="U74" i="1" s="1"/>
  <c r="E295" i="1"/>
  <c r="K295" i="1"/>
  <c r="M295" i="1" s="1"/>
  <c r="W295" i="1"/>
  <c r="E296" i="1"/>
  <c r="K296" i="1"/>
  <c r="M296" i="1" s="1"/>
  <c r="L296" i="1" s="1"/>
  <c r="E495" i="1"/>
  <c r="K495" i="1"/>
  <c r="M495" i="1" s="1"/>
  <c r="U495" i="1" s="1"/>
  <c r="W495" i="1"/>
  <c r="E496" i="1"/>
  <c r="K496" i="1"/>
  <c r="M496" i="1" s="1"/>
  <c r="U496" i="1" s="1"/>
  <c r="V496" i="1"/>
  <c r="E696" i="1"/>
  <c r="K696" i="1"/>
  <c r="M696" i="1" s="1"/>
  <c r="U696" i="1" s="1"/>
  <c r="E368" i="1"/>
  <c r="K368" i="1"/>
  <c r="M368" i="1" s="1"/>
  <c r="U368" i="1" s="1"/>
  <c r="Z368" i="1"/>
  <c r="AA368" i="1" s="1"/>
  <c r="E73" i="1"/>
  <c r="K73" i="1"/>
  <c r="M73" i="1" s="1"/>
  <c r="U73" i="1" s="1"/>
  <c r="E151" i="1"/>
  <c r="K151" i="1"/>
  <c r="M151" i="1" s="1"/>
  <c r="V151" i="1" s="1"/>
  <c r="E70" i="1"/>
  <c r="K70" i="1"/>
  <c r="M70" i="1" s="1"/>
  <c r="X70" i="1"/>
  <c r="E306" i="1"/>
  <c r="K306" i="1"/>
  <c r="M306" i="1" s="1"/>
  <c r="N306" i="1" s="1"/>
  <c r="Q306" i="1" s="1"/>
  <c r="X306" i="1"/>
  <c r="E87" i="1"/>
  <c r="K87" i="1"/>
  <c r="M87" i="1" s="1"/>
  <c r="W87" i="1"/>
  <c r="E85" i="1"/>
  <c r="K85" i="1"/>
  <c r="M85" i="1" s="1"/>
  <c r="E160" i="1"/>
  <c r="K160" i="1"/>
  <c r="M160" i="1" s="1"/>
  <c r="U160" i="1" s="1"/>
  <c r="V160" i="1"/>
  <c r="E510" i="1"/>
  <c r="K510" i="1"/>
  <c r="M510" i="1" s="1"/>
  <c r="U510" i="1" s="1"/>
  <c r="E568" i="1"/>
  <c r="K568" i="1"/>
  <c r="M568" i="1" s="1"/>
  <c r="E300" i="1"/>
  <c r="K300" i="1"/>
  <c r="M300" i="1" s="1"/>
  <c r="V300" i="1"/>
  <c r="E506" i="1"/>
  <c r="K506" i="1"/>
  <c r="M506" i="1" s="1"/>
  <c r="E636" i="1"/>
  <c r="K636" i="1"/>
  <c r="M636" i="1" s="1"/>
  <c r="W636" i="1" s="1"/>
  <c r="E639" i="1"/>
  <c r="K639" i="1"/>
  <c r="M639" i="1" s="1"/>
  <c r="T639" i="1" s="1"/>
  <c r="E158" i="1"/>
  <c r="K158" i="1"/>
  <c r="M158" i="1" s="1"/>
  <c r="U158" i="1" s="1"/>
  <c r="E373" i="1"/>
  <c r="K373" i="1"/>
  <c r="M373" i="1" s="1"/>
  <c r="U373" i="1" s="1"/>
  <c r="E574" i="1"/>
  <c r="K574" i="1"/>
  <c r="M574" i="1" s="1"/>
  <c r="E92" i="1"/>
  <c r="K92" i="1"/>
  <c r="M92" i="1" s="1"/>
  <c r="U92" i="1" s="1"/>
  <c r="V92" i="1"/>
  <c r="E89" i="1"/>
  <c r="K89" i="1"/>
  <c r="M89" i="1" s="1"/>
  <c r="U89" i="1" s="1"/>
  <c r="W89" i="1"/>
  <c r="E91" i="1"/>
  <c r="K91" i="1"/>
  <c r="M91" i="1" s="1"/>
  <c r="U91" i="1" s="1"/>
  <c r="Z91" i="1"/>
  <c r="AB91" i="1" s="1"/>
  <c r="E713" i="1"/>
  <c r="K713" i="1"/>
  <c r="M713" i="1" s="1"/>
  <c r="W713" i="1"/>
  <c r="E646" i="1"/>
  <c r="K646" i="1"/>
  <c r="M646" i="1" s="1"/>
  <c r="N646" i="1" s="1"/>
  <c r="Q646" i="1" s="1"/>
  <c r="E647" i="1"/>
  <c r="K647" i="1"/>
  <c r="M647" i="1" s="1"/>
  <c r="Z647" i="1"/>
  <c r="AA647" i="1" s="1"/>
  <c r="AC647" i="1" s="1"/>
  <c r="AL647" i="1" s="1"/>
  <c r="E711" i="1"/>
  <c r="K711" i="1"/>
  <c r="M711" i="1" s="1"/>
  <c r="E381" i="1"/>
  <c r="K381" i="1"/>
  <c r="M381" i="1" s="1"/>
  <c r="W381" i="1"/>
  <c r="E380" i="1"/>
  <c r="K380" i="1"/>
  <c r="M380" i="1" s="1"/>
  <c r="E513" i="1"/>
  <c r="K513" i="1"/>
  <c r="M513" i="1" s="1"/>
  <c r="W513" i="1"/>
  <c r="E98" i="1"/>
  <c r="K98" i="1"/>
  <c r="M98" i="1" s="1"/>
  <c r="E97" i="1"/>
  <c r="K97" i="1"/>
  <c r="M97" i="1" s="1"/>
  <c r="W97" i="1"/>
  <c r="E96" i="1"/>
  <c r="K96" i="1"/>
  <c r="M96" i="1" s="1"/>
  <c r="V96" i="1"/>
  <c r="E576" i="1"/>
  <c r="K576" i="1"/>
  <c r="M576" i="1" s="1"/>
  <c r="E649" i="1"/>
  <c r="K649" i="1"/>
  <c r="M649" i="1" s="1"/>
  <c r="U649" i="1" s="1"/>
  <c r="E316" i="1"/>
  <c r="K316" i="1"/>
  <c r="M316" i="1" s="1"/>
  <c r="E314" i="1"/>
  <c r="K314" i="1"/>
  <c r="M314" i="1" s="1"/>
  <c r="E715" i="1"/>
  <c r="K715" i="1"/>
  <c r="M715" i="1" s="1"/>
  <c r="V715" i="1"/>
  <c r="E384" i="1"/>
  <c r="K384" i="1"/>
  <c r="M384" i="1" s="1"/>
  <c r="E386" i="1"/>
  <c r="K386" i="1"/>
  <c r="M386" i="1" s="1"/>
  <c r="E648" i="1"/>
  <c r="K648" i="1"/>
  <c r="M648" i="1" s="1"/>
  <c r="T648" i="1" s="1"/>
  <c r="E178" i="1"/>
  <c r="K178" i="1"/>
  <c r="M178" i="1" s="1"/>
  <c r="T178" i="1" s="1"/>
  <c r="E212" i="1"/>
  <c r="K212" i="1"/>
  <c r="M212" i="1" s="1"/>
  <c r="T212" i="1" s="1"/>
  <c r="E209" i="1"/>
  <c r="K209" i="1"/>
  <c r="M209" i="1" s="1"/>
  <c r="U209" i="1" s="1"/>
  <c r="E241" i="1"/>
  <c r="K241" i="1"/>
  <c r="M241" i="1" s="1"/>
  <c r="U241" i="1" s="1"/>
  <c r="V241" i="1"/>
  <c r="E215" i="1"/>
  <c r="K215" i="1"/>
  <c r="M215" i="1" s="1"/>
  <c r="T215" i="1" s="1"/>
  <c r="E236" i="1"/>
  <c r="K236" i="1"/>
  <c r="M236" i="1" s="1"/>
  <c r="U236" i="1" s="1"/>
  <c r="E234" i="1"/>
  <c r="K234" i="1"/>
  <c r="M234" i="1" s="1"/>
  <c r="E191" i="1"/>
  <c r="K191" i="1"/>
  <c r="M191" i="1" s="1"/>
  <c r="U191" i="1" s="1"/>
  <c r="E214" i="1"/>
  <c r="K214" i="1"/>
  <c r="M214" i="1" s="1"/>
  <c r="U214" i="1" s="1"/>
  <c r="E194" i="1"/>
  <c r="K194" i="1"/>
  <c r="M194" i="1" s="1"/>
  <c r="U194" i="1" s="1"/>
  <c r="V194" i="1"/>
  <c r="E206" i="1"/>
  <c r="K206" i="1"/>
  <c r="M206" i="1" s="1"/>
  <c r="E216" i="1"/>
  <c r="K216" i="1"/>
  <c r="M216" i="1" s="1"/>
  <c r="V216" i="1"/>
  <c r="E667" i="1"/>
  <c r="K667" i="1"/>
  <c r="M667" i="1" s="1"/>
  <c r="E182" i="1"/>
  <c r="K182" i="1"/>
  <c r="M182" i="1" s="1"/>
  <c r="E533" i="1"/>
  <c r="K533" i="1"/>
  <c r="M533" i="1" s="1"/>
  <c r="E51" i="1"/>
  <c r="K51" i="1"/>
  <c r="M51" i="1" s="1"/>
  <c r="U51" i="1" s="1"/>
  <c r="X51" i="1"/>
  <c r="V51" i="1"/>
  <c r="E708" i="1"/>
  <c r="K708" i="1"/>
  <c r="M708" i="1" s="1"/>
  <c r="T708" i="1" s="1"/>
  <c r="E663" i="1"/>
  <c r="K663" i="1"/>
  <c r="M663" i="1" s="1"/>
  <c r="E272" i="1"/>
  <c r="K272" i="1"/>
  <c r="M272" i="1" s="1"/>
  <c r="E345" i="1"/>
  <c r="K345" i="1"/>
  <c r="M345" i="1" s="1"/>
  <c r="E115" i="1"/>
  <c r="K115" i="1"/>
  <c r="M115" i="1" s="1"/>
  <c r="W115" i="1" s="1"/>
  <c r="E599" i="1"/>
  <c r="K599" i="1"/>
  <c r="M599" i="1" s="1"/>
  <c r="E41" i="1"/>
  <c r="K41" i="1"/>
  <c r="M41" i="1" s="1"/>
  <c r="X41" i="1"/>
  <c r="E484" i="1"/>
  <c r="K484" i="1"/>
  <c r="M484" i="1" s="1"/>
  <c r="E379" i="1"/>
  <c r="K379" i="1"/>
  <c r="M379" i="1" s="1"/>
  <c r="E572" i="1"/>
  <c r="K572" i="1"/>
  <c r="M572" i="1" s="1"/>
  <c r="E427" i="1"/>
  <c r="K427" i="1"/>
  <c r="M427" i="1" s="1"/>
  <c r="E42" i="1"/>
  <c r="K42" i="1"/>
  <c r="M42" i="1" s="1"/>
  <c r="X42" i="1"/>
  <c r="E352" i="1"/>
  <c r="K352" i="1"/>
  <c r="M352" i="1" s="1"/>
  <c r="E305" i="1"/>
  <c r="K305" i="1"/>
  <c r="M305" i="1" s="1"/>
  <c r="E153" i="1"/>
  <c r="K153" i="1"/>
  <c r="M153" i="1" s="1"/>
  <c r="U153" i="1" s="1"/>
  <c r="E627" i="1"/>
  <c r="K627" i="1"/>
  <c r="M627" i="1" s="1"/>
  <c r="E403" i="1"/>
  <c r="K403" i="1"/>
  <c r="M403" i="1" s="1"/>
  <c r="E714" i="1"/>
  <c r="K714" i="1"/>
  <c r="M714" i="1" s="1"/>
  <c r="U714" i="1" s="1"/>
  <c r="E606" i="1"/>
  <c r="K606" i="1"/>
  <c r="M606" i="1" s="1"/>
  <c r="U606" i="1" s="1"/>
  <c r="E580" i="1"/>
  <c r="K580" i="1"/>
  <c r="M580" i="1" s="1"/>
  <c r="E497" i="1"/>
  <c r="K497" i="1"/>
  <c r="M497" i="1" s="1"/>
  <c r="X497" i="1"/>
  <c r="E75" i="1"/>
  <c r="K75" i="1"/>
  <c r="M75" i="1" s="1"/>
  <c r="E251" i="1"/>
  <c r="K251" i="1"/>
  <c r="M251" i="1" s="1"/>
  <c r="E231" i="1"/>
  <c r="K231" i="1"/>
  <c r="M231" i="1" s="1"/>
  <c r="U231" i="1" s="1"/>
  <c r="E150" i="1"/>
  <c r="K150" i="1"/>
  <c r="M150" i="1" s="1"/>
  <c r="E29" i="1"/>
  <c r="K29" i="1"/>
  <c r="M29" i="1" s="1"/>
  <c r="E670" i="1"/>
  <c r="K670" i="1"/>
  <c r="M670" i="1" s="1"/>
  <c r="U670" i="1" s="1"/>
  <c r="E477" i="1"/>
  <c r="K477" i="1"/>
  <c r="M477" i="1" s="1"/>
  <c r="X477" i="1"/>
  <c r="E331" i="1"/>
  <c r="K331" i="1"/>
  <c r="M331" i="1" s="1"/>
  <c r="E536" i="1"/>
  <c r="K536" i="1"/>
  <c r="M536" i="1" s="1"/>
  <c r="E666" i="1"/>
  <c r="K666" i="1"/>
  <c r="M666" i="1" s="1"/>
  <c r="U666" i="1" s="1"/>
  <c r="E81" i="1"/>
  <c r="K81" i="1"/>
  <c r="M81" i="1" s="1"/>
  <c r="U81" i="1" s="1"/>
  <c r="E192" i="1"/>
  <c r="K192" i="1"/>
  <c r="M192" i="1" s="1"/>
  <c r="U192" i="1" s="1"/>
  <c r="E248" i="1"/>
  <c r="K248" i="1"/>
  <c r="M248" i="1" s="1"/>
  <c r="V248" i="1" s="1"/>
  <c r="E172" i="1"/>
  <c r="K172" i="1"/>
  <c r="M172" i="1" s="1"/>
  <c r="U172" i="1" s="1"/>
  <c r="E643" i="1"/>
  <c r="K643" i="1"/>
  <c r="M643" i="1" s="1"/>
  <c r="Z643" i="1"/>
  <c r="E451" i="1"/>
  <c r="K451" i="1"/>
  <c r="M451" i="1" s="1"/>
  <c r="T451" i="1" s="1"/>
  <c r="E493" i="1"/>
  <c r="K493" i="1"/>
  <c r="M493" i="1" s="1"/>
  <c r="W493" i="1" s="1"/>
  <c r="E365" i="1"/>
  <c r="K365" i="1"/>
  <c r="M365" i="1" s="1"/>
  <c r="U365" i="1" s="1"/>
  <c r="Z365" i="1"/>
  <c r="E586" i="1"/>
  <c r="K586" i="1"/>
  <c r="M586" i="1" s="1"/>
  <c r="E671" i="1"/>
  <c r="K671" i="1"/>
  <c r="M671" i="1" s="1"/>
  <c r="U671" i="1" s="1"/>
  <c r="E44" i="1"/>
  <c r="K44" i="1"/>
  <c r="M44" i="1" s="1"/>
  <c r="U44" i="1" s="1"/>
  <c r="E263" i="1"/>
  <c r="K263" i="1"/>
  <c r="M263" i="1" s="1"/>
  <c r="U263" i="1" s="1"/>
  <c r="E184" i="1"/>
  <c r="K184" i="1"/>
  <c r="M184" i="1" s="1"/>
  <c r="U184" i="1" s="1"/>
  <c r="E123" i="1"/>
  <c r="K123" i="1"/>
  <c r="M123" i="1" s="1"/>
  <c r="E654" i="1"/>
  <c r="K654" i="1"/>
  <c r="M654" i="1" s="1"/>
  <c r="E407" i="1"/>
  <c r="K407" i="1"/>
  <c r="M407" i="1" s="1"/>
  <c r="E504" i="1"/>
  <c r="K504" i="1"/>
  <c r="M504" i="1" s="1"/>
  <c r="T504" i="1" s="1"/>
  <c r="E344" i="1"/>
  <c r="K344" i="1"/>
  <c r="M344" i="1" s="1"/>
  <c r="U344" i="1" s="1"/>
  <c r="E575" i="1"/>
  <c r="K575" i="1"/>
  <c r="M575" i="1" s="1"/>
  <c r="U575" i="1" s="1"/>
  <c r="X575" i="1"/>
  <c r="E699" i="1"/>
  <c r="K699" i="1"/>
  <c r="M699" i="1" s="1"/>
  <c r="W699" i="1"/>
  <c r="E293" i="1"/>
  <c r="K293" i="1"/>
  <c r="M293" i="1" s="1"/>
  <c r="Z293" i="1"/>
  <c r="AA293" i="1" s="1"/>
  <c r="E613" i="1"/>
  <c r="K613" i="1"/>
  <c r="M613" i="1" s="1"/>
  <c r="U613" i="1" s="1"/>
  <c r="E39" i="1"/>
  <c r="K39" i="1"/>
  <c r="M39" i="1" s="1"/>
  <c r="U39" i="1" s="1"/>
  <c r="X39" i="1"/>
  <c r="E186" i="1"/>
  <c r="K186" i="1"/>
  <c r="M186" i="1" s="1"/>
  <c r="E317" i="1"/>
  <c r="K317" i="1"/>
  <c r="M317" i="1" s="1"/>
  <c r="X317" i="1"/>
  <c r="E140" i="1"/>
  <c r="K140" i="1"/>
  <c r="M140" i="1" s="1"/>
  <c r="W140" i="1"/>
  <c r="E612" i="1"/>
  <c r="K612" i="1"/>
  <c r="M612" i="1" s="1"/>
  <c r="U612" i="1" s="1"/>
  <c r="E436" i="1"/>
  <c r="K436" i="1"/>
  <c r="M436" i="1" s="1"/>
  <c r="E503" i="1"/>
  <c r="K503" i="1"/>
  <c r="M503" i="1" s="1"/>
  <c r="U503" i="1" s="1"/>
  <c r="E338" i="1"/>
  <c r="K338" i="1"/>
  <c r="M338" i="1" s="1"/>
  <c r="U338" i="1" s="1"/>
  <c r="E547" i="1"/>
  <c r="K547" i="1"/>
  <c r="M547" i="1" s="1"/>
  <c r="X547" i="1"/>
  <c r="E698" i="1"/>
  <c r="K698" i="1"/>
  <c r="M698" i="1" s="1"/>
  <c r="E207" i="1"/>
  <c r="K207" i="1"/>
  <c r="M207" i="1" s="1"/>
  <c r="X207" i="1"/>
  <c r="E706" i="1"/>
  <c r="K706" i="1"/>
  <c r="M706" i="1" s="1"/>
  <c r="X706" i="1"/>
  <c r="E33" i="1"/>
  <c r="K33" i="1"/>
  <c r="M33" i="1" s="1"/>
  <c r="X33" i="1"/>
  <c r="E286" i="1"/>
  <c r="K286" i="1"/>
  <c r="M286" i="1" s="1"/>
  <c r="U286" i="1" s="1"/>
  <c r="W286" i="1"/>
  <c r="E201" i="1"/>
  <c r="K201" i="1"/>
  <c r="M201" i="1" s="1"/>
  <c r="U201" i="1" s="1"/>
  <c r="E132" i="1"/>
  <c r="K132" i="1"/>
  <c r="M132" i="1" s="1"/>
  <c r="Z132" i="1"/>
  <c r="E644" i="1"/>
  <c r="K644" i="1"/>
  <c r="M644" i="1" s="1"/>
  <c r="T644" i="1" s="1"/>
  <c r="E432" i="1"/>
  <c r="K432" i="1"/>
  <c r="M432" i="1" s="1"/>
  <c r="E467" i="1"/>
  <c r="K467" i="1"/>
  <c r="M467" i="1" s="1"/>
  <c r="U467" i="1" s="1"/>
  <c r="E363" i="1"/>
  <c r="K363" i="1"/>
  <c r="M363" i="1" s="1"/>
  <c r="U363" i="1" s="1"/>
  <c r="E80" i="1"/>
  <c r="K80" i="1"/>
  <c r="M80" i="1" s="1"/>
  <c r="U80" i="1" s="1"/>
  <c r="E712" i="1"/>
  <c r="K712" i="1"/>
  <c r="M712" i="1" s="1"/>
  <c r="T712" i="1" s="1"/>
  <c r="E72" i="1"/>
  <c r="K72" i="1"/>
  <c r="M72" i="1" s="1"/>
  <c r="U72" i="1" s="1"/>
  <c r="W72" i="1"/>
  <c r="E309" i="1"/>
  <c r="K309" i="1"/>
  <c r="M309" i="1" s="1"/>
  <c r="T309" i="1" s="1"/>
  <c r="E262" i="1"/>
  <c r="K262" i="1"/>
  <c r="M262" i="1" s="1"/>
  <c r="U262" i="1" s="1"/>
  <c r="E105" i="1"/>
  <c r="K105" i="1"/>
  <c r="M105" i="1" s="1"/>
  <c r="E635" i="1"/>
  <c r="K635" i="1"/>
  <c r="M635" i="1" s="1"/>
  <c r="U635" i="1" s="1"/>
  <c r="E438" i="1"/>
  <c r="K438" i="1"/>
  <c r="M438" i="1" s="1"/>
  <c r="T438" i="1" s="1"/>
  <c r="E483" i="1"/>
  <c r="K483" i="1"/>
  <c r="M483" i="1" s="1"/>
  <c r="U483" i="1" s="1"/>
  <c r="E382" i="1"/>
  <c r="K382" i="1"/>
  <c r="M382" i="1" s="1"/>
  <c r="E559" i="1"/>
  <c r="K559" i="1"/>
  <c r="M559" i="1" s="1"/>
  <c r="U559" i="1" s="1"/>
  <c r="E716" i="1"/>
  <c r="K716" i="1"/>
  <c r="M716" i="1" s="1"/>
  <c r="T716" i="1" s="1"/>
  <c r="E401" i="1"/>
  <c r="K401" i="1"/>
  <c r="M401" i="1" s="1"/>
  <c r="U401" i="1" s="1"/>
  <c r="E542" i="1"/>
  <c r="K542" i="1"/>
  <c r="M542" i="1" s="1"/>
  <c r="T542" i="1" s="1"/>
  <c r="E292" i="1"/>
  <c r="K292" i="1"/>
  <c r="M292" i="1" s="1"/>
  <c r="U292" i="1" s="1"/>
  <c r="W292" i="1"/>
  <c r="E235" i="1"/>
  <c r="K235" i="1"/>
  <c r="M235" i="1" s="1"/>
  <c r="T235" i="1" s="1"/>
  <c r="E141" i="1"/>
  <c r="K141" i="1"/>
  <c r="M141" i="1" s="1"/>
  <c r="U141" i="1" s="1"/>
  <c r="E608" i="1"/>
  <c r="K608" i="1"/>
  <c r="M608" i="1" s="1"/>
  <c r="E404" i="1"/>
  <c r="K404" i="1"/>
  <c r="M404" i="1" s="1"/>
  <c r="U404" i="1" s="1"/>
  <c r="E508" i="1"/>
  <c r="K508" i="1"/>
  <c r="M508" i="1" s="1"/>
  <c r="E350" i="1"/>
  <c r="K350" i="1"/>
  <c r="M350" i="1" s="1"/>
  <c r="U350" i="1" s="1"/>
  <c r="E571" i="1"/>
  <c r="K571" i="1"/>
  <c r="M571" i="1" s="1"/>
  <c r="U571" i="1" s="1"/>
  <c r="Z571" i="1"/>
  <c r="E673" i="1"/>
  <c r="K673" i="1"/>
  <c r="M673" i="1" s="1"/>
  <c r="U673" i="1" s="1"/>
  <c r="E50" i="1"/>
  <c r="K50" i="1"/>
  <c r="M50" i="1" s="1"/>
  <c r="Z50" i="1"/>
  <c r="E177" i="1"/>
  <c r="K177" i="1"/>
  <c r="M177" i="1" s="1"/>
  <c r="U177" i="1" s="1"/>
  <c r="E253" i="1"/>
  <c r="K253" i="1"/>
  <c r="M253" i="1" s="1"/>
  <c r="T253" i="1" s="1"/>
  <c r="E147" i="1"/>
  <c r="K147" i="1"/>
  <c r="M147" i="1" s="1"/>
  <c r="U147" i="1" s="1"/>
  <c r="E591" i="1"/>
  <c r="K591" i="1"/>
  <c r="M591" i="1" s="1"/>
  <c r="Z591" i="1"/>
  <c r="E406" i="1"/>
  <c r="K406" i="1"/>
  <c r="M406" i="1" s="1"/>
  <c r="U406" i="1" s="1"/>
  <c r="E489" i="1"/>
  <c r="K489" i="1"/>
  <c r="M489" i="1" s="1"/>
  <c r="E358" i="1"/>
  <c r="K358" i="1"/>
  <c r="M358" i="1" s="1"/>
  <c r="Z358" i="1"/>
  <c r="E562" i="1"/>
  <c r="K562" i="1"/>
  <c r="M562" i="1" s="1"/>
  <c r="T562" i="1" s="1"/>
  <c r="E717" i="1"/>
  <c r="K717" i="1"/>
  <c r="M717" i="1" s="1"/>
  <c r="Z717" i="1"/>
  <c r="E36" i="1"/>
  <c r="K36" i="1"/>
  <c r="M36" i="1" s="1"/>
  <c r="X36" i="1"/>
  <c r="E281" i="1"/>
  <c r="K281" i="1"/>
  <c r="M281" i="1" s="1"/>
  <c r="Z281" i="1"/>
  <c r="E240" i="1"/>
  <c r="K240" i="1"/>
  <c r="M240" i="1" s="1"/>
  <c r="Z240" i="1"/>
  <c r="E166" i="1"/>
  <c r="K166" i="1"/>
  <c r="M166" i="1" s="1"/>
  <c r="Z166" i="1"/>
  <c r="E650" i="1"/>
  <c r="K650" i="1"/>
  <c r="M650" i="1" s="1"/>
  <c r="U650" i="1" s="1"/>
  <c r="Z650" i="1"/>
  <c r="E415" i="1"/>
  <c r="K415" i="1"/>
  <c r="M415" i="1" s="1"/>
  <c r="Z415" i="1"/>
  <c r="E511" i="1"/>
  <c r="K511" i="1"/>
  <c r="M511" i="1" s="1"/>
  <c r="U511" i="1" s="1"/>
  <c r="E376" i="1"/>
  <c r="K376" i="1"/>
  <c r="M376" i="1" s="1"/>
  <c r="Z376" i="1"/>
  <c r="E521" i="1"/>
  <c r="K521" i="1"/>
  <c r="M521" i="1" s="1"/>
  <c r="U521" i="1" s="1"/>
  <c r="E703" i="1"/>
  <c r="K703" i="1"/>
  <c r="M703" i="1" s="1"/>
  <c r="E40" i="1"/>
  <c r="K40" i="1"/>
  <c r="M40" i="1" s="1"/>
  <c r="T40" i="1" s="1"/>
  <c r="E219" i="1"/>
  <c r="K219" i="1"/>
  <c r="M219" i="1" s="1"/>
  <c r="U219" i="1" s="1"/>
  <c r="E288" i="1"/>
  <c r="K288" i="1"/>
  <c r="M288" i="1" s="1"/>
  <c r="U288" i="1" s="1"/>
  <c r="Z288" i="1"/>
  <c r="E114" i="1"/>
  <c r="K114" i="1"/>
  <c r="M114" i="1" s="1"/>
  <c r="W114" i="1"/>
  <c r="E640" i="1"/>
  <c r="K640" i="1"/>
  <c r="M640" i="1" s="1"/>
  <c r="E444" i="1"/>
  <c r="K444" i="1"/>
  <c r="M444" i="1" s="1"/>
  <c r="W444" i="1"/>
  <c r="Z444" i="1"/>
  <c r="E486" i="1"/>
  <c r="K486" i="1"/>
  <c r="M486" i="1" s="1"/>
  <c r="Z486" i="1"/>
  <c r="E319" i="1"/>
  <c r="K319" i="1"/>
  <c r="M319" i="1" s="1"/>
  <c r="E528" i="1"/>
  <c r="K528" i="1"/>
  <c r="M528" i="1" s="1"/>
  <c r="E685" i="1"/>
  <c r="K685" i="1"/>
  <c r="M685" i="1" s="1"/>
  <c r="Z685" i="1"/>
  <c r="E676" i="1"/>
  <c r="K676" i="1"/>
  <c r="M676" i="1" s="1"/>
  <c r="U676" i="1" s="1"/>
  <c r="E710" i="1"/>
  <c r="K710" i="1"/>
  <c r="M710" i="1" s="1"/>
  <c r="W710" i="1"/>
  <c r="E341" i="1"/>
  <c r="K341" i="1"/>
  <c r="M341" i="1" s="1"/>
  <c r="U341" i="1" s="1"/>
  <c r="E383" i="1"/>
  <c r="K383" i="1"/>
  <c r="M383" i="1" s="1"/>
  <c r="U383" i="1" s="1"/>
  <c r="E688" i="1"/>
  <c r="K688" i="1"/>
  <c r="M688" i="1" s="1"/>
  <c r="T688" i="1" s="1"/>
  <c r="E657" i="1"/>
  <c r="K657" i="1"/>
  <c r="M657" i="1" s="1"/>
  <c r="T657" i="1" s="1"/>
  <c r="E282" i="1"/>
  <c r="K282" i="1"/>
  <c r="M282" i="1" s="1"/>
  <c r="U282" i="1" s="1"/>
  <c r="E719" i="1"/>
  <c r="K719" i="1"/>
  <c r="M719" i="1" s="1"/>
  <c r="T719" i="1"/>
  <c r="W719" i="1"/>
  <c r="V31" i="1"/>
  <c r="X398" i="1"/>
  <c r="W34" i="1"/>
  <c r="X43" i="1"/>
  <c r="X539" i="1"/>
  <c r="W45" i="1"/>
  <c r="V46" i="1"/>
  <c r="W48" i="1"/>
  <c r="W53" i="1"/>
  <c r="W54" i="1"/>
  <c r="W60" i="1"/>
  <c r="W61" i="1"/>
  <c r="X63" i="1"/>
  <c r="V64" i="1"/>
  <c r="X66" i="1"/>
  <c r="V77" i="1"/>
  <c r="X101" i="1"/>
  <c r="V82" i="1"/>
  <c r="W83" i="1"/>
  <c r="W84" i="1"/>
  <c r="W102" i="1"/>
  <c r="W93" i="1"/>
  <c r="W94" i="1"/>
  <c r="X99" i="1"/>
  <c r="V104" i="1"/>
  <c r="W107" i="1"/>
  <c r="V108" i="1"/>
  <c r="V110" i="1"/>
  <c r="X113" i="1"/>
  <c r="W116" i="1"/>
  <c r="X120" i="1"/>
  <c r="X121" i="1"/>
  <c r="W124" i="1"/>
  <c r="W125" i="1"/>
  <c r="W139" i="1"/>
  <c r="V142" i="1"/>
  <c r="V144" i="1"/>
  <c r="X154" i="1"/>
  <c r="V155" i="1"/>
  <c r="X156" i="1"/>
  <c r="W157" i="1"/>
  <c r="V159" i="1"/>
  <c r="X162" i="1"/>
  <c r="V163" i="1"/>
  <c r="W173" i="1"/>
  <c r="X174" i="1"/>
  <c r="W180" i="1"/>
  <c r="X181" i="1"/>
  <c r="X183" i="1"/>
  <c r="X185" i="1"/>
  <c r="V188" i="1"/>
  <c r="X190" i="1"/>
  <c r="W193" i="1"/>
  <c r="X195" i="1"/>
  <c r="W196" i="1"/>
  <c r="X197" i="1"/>
  <c r="W198" i="1"/>
  <c r="W199" i="1"/>
  <c r="X200" i="1"/>
  <c r="X202" i="1"/>
  <c r="X203" i="1"/>
  <c r="V204" i="1"/>
  <c r="W210" i="1"/>
  <c r="V217" i="1"/>
  <c r="X221" i="1"/>
  <c r="W224" i="1"/>
  <c r="V225" i="1"/>
  <c r="V226" i="1"/>
  <c r="V227" i="1"/>
  <c r="X228" i="1"/>
  <c r="X229" i="1"/>
  <c r="W233" i="1"/>
  <c r="W237" i="1"/>
  <c r="W239" i="1"/>
  <c r="X242" i="1"/>
  <c r="W243" i="1"/>
  <c r="X247" i="1"/>
  <c r="X252" i="1"/>
  <c r="X257" i="1"/>
  <c r="V264" i="1"/>
  <c r="W265" i="1"/>
  <c r="V267" i="1"/>
  <c r="W268" i="1"/>
  <c r="X269" i="1"/>
  <c r="V271" i="1"/>
  <c r="W273" i="1"/>
  <c r="V274" i="1"/>
  <c r="W277" i="1"/>
  <c r="W278" i="1"/>
  <c r="W279" i="1"/>
  <c r="V283" i="1"/>
  <c r="V285" i="1"/>
  <c r="X287" i="1"/>
  <c r="X290" i="1"/>
  <c r="W294" i="1"/>
  <c r="V298" i="1"/>
  <c r="W299" i="1"/>
  <c r="V302" i="1"/>
  <c r="W303" i="1"/>
  <c r="V310" i="1"/>
  <c r="X311" i="1"/>
  <c r="W312" i="1"/>
  <c r="V308" i="1"/>
  <c r="V318" i="1"/>
  <c r="V320" i="1"/>
  <c r="X321" i="1"/>
  <c r="V323" i="1"/>
  <c r="V324" i="1"/>
  <c r="V325" i="1"/>
  <c r="X326" i="1"/>
  <c r="W328" i="1"/>
  <c r="X329" i="1"/>
  <c r="X332" i="1"/>
  <c r="X333" i="1"/>
  <c r="V334" i="1"/>
  <c r="W335" i="1"/>
  <c r="W336" i="1"/>
  <c r="X337" i="1"/>
  <c r="V342" i="1"/>
  <c r="X343" i="1"/>
  <c r="V346" i="1"/>
  <c r="W347" i="1"/>
  <c r="X351" i="1"/>
  <c r="V354" i="1"/>
  <c r="W359" i="1"/>
  <c r="W362" i="1"/>
  <c r="W364" i="1"/>
  <c r="X366" i="1"/>
  <c r="X369" i="1"/>
  <c r="W370" i="1"/>
  <c r="X371" i="1"/>
  <c r="X372" i="1"/>
  <c r="X374" i="1"/>
  <c r="X375" i="1"/>
  <c r="W378" i="1"/>
  <c r="W385" i="1"/>
  <c r="W27" i="1"/>
  <c r="W393" i="1"/>
  <c r="X394" i="1"/>
  <c r="W399" i="1"/>
  <c r="V400" i="1"/>
  <c r="W402" i="1"/>
  <c r="X405" i="1"/>
  <c r="W409" i="1"/>
  <c r="W411" i="1"/>
  <c r="X103" i="1"/>
  <c r="X414" i="1"/>
  <c r="W416" i="1"/>
  <c r="X417" i="1"/>
  <c r="X418" i="1"/>
  <c r="W420" i="1"/>
  <c r="X421" i="1"/>
  <c r="W422" i="1"/>
  <c r="W423" i="1"/>
  <c r="W424" i="1"/>
  <c r="V429" i="1"/>
  <c r="X430" i="1"/>
  <c r="X435" i="1"/>
  <c r="W439" i="1"/>
  <c r="V440" i="1"/>
  <c r="X441" i="1"/>
  <c r="V443" i="1"/>
  <c r="X445" i="1"/>
  <c r="X449" i="1"/>
  <c r="W450" i="1"/>
  <c r="X452" i="1"/>
  <c r="V454" i="1"/>
  <c r="W456" i="1"/>
  <c r="V457" i="1"/>
  <c r="X458" i="1"/>
  <c r="V460" i="1"/>
  <c r="W463" i="1"/>
  <c r="X464" i="1"/>
  <c r="V465" i="1"/>
  <c r="V466" i="1"/>
  <c r="V469" i="1"/>
  <c r="W470" i="1"/>
  <c r="X472" i="1"/>
  <c r="V475" i="1"/>
  <c r="X476" i="1"/>
  <c r="X482" i="1"/>
  <c r="W490" i="1"/>
  <c r="V491" i="1"/>
  <c r="X494" i="1"/>
  <c r="V498" i="1"/>
  <c r="X501" i="1"/>
  <c r="W502" i="1"/>
  <c r="W505" i="1"/>
  <c r="X507" i="1"/>
  <c r="X514" i="1"/>
  <c r="X516" i="1"/>
  <c r="W518" i="1"/>
  <c r="X520" i="1"/>
  <c r="X523" i="1"/>
  <c r="W525" i="1"/>
  <c r="W529" i="1"/>
  <c r="W531" i="1"/>
  <c r="X534" i="1"/>
  <c r="V535" i="1"/>
  <c r="V538" i="1"/>
  <c r="X540" i="1"/>
  <c r="W541" i="1"/>
  <c r="V543" i="1"/>
  <c r="W548" i="1"/>
  <c r="V549" i="1"/>
  <c r="X551" i="1"/>
  <c r="X553" i="1"/>
  <c r="W555" i="1"/>
  <c r="V556" i="1"/>
  <c r="V560" i="1"/>
  <c r="W561" i="1"/>
  <c r="V581" i="1"/>
  <c r="X565" i="1"/>
  <c r="W567" i="1"/>
  <c r="V569" i="1"/>
  <c r="X570" i="1"/>
  <c r="W86" i="1"/>
  <c r="W573" i="1"/>
  <c r="V577" i="1"/>
  <c r="X578" i="1"/>
  <c r="X579" i="1"/>
  <c r="W583" i="1"/>
  <c r="W587" i="1"/>
  <c r="W589" i="1"/>
  <c r="X590" i="1"/>
  <c r="W594" i="1"/>
  <c r="W595" i="1"/>
  <c r="V596" i="1"/>
  <c r="X597" i="1"/>
  <c r="X598" i="1"/>
  <c r="X601" i="1"/>
  <c r="X607" i="1"/>
  <c r="W610" i="1"/>
  <c r="W618" i="1"/>
  <c r="V622" i="1"/>
  <c r="V624" i="1"/>
  <c r="W626" i="1"/>
  <c r="V631" i="1"/>
  <c r="W632" i="1"/>
  <c r="X633" i="1"/>
  <c r="X634" i="1"/>
  <c r="X642" i="1"/>
  <c r="V645" i="1"/>
  <c r="X651" i="1"/>
  <c r="W656" i="1"/>
  <c r="W661" i="1"/>
  <c r="V187" i="1"/>
  <c r="X664" i="1"/>
  <c r="W672" i="1"/>
  <c r="X677" i="1"/>
  <c r="X678" i="1"/>
  <c r="V544" i="1"/>
  <c r="V680" i="1"/>
  <c r="X681" i="1"/>
  <c r="W683" i="1"/>
  <c r="W684" i="1"/>
  <c r="W689" i="1"/>
  <c r="W692" i="1"/>
  <c r="X694" i="1"/>
  <c r="W695" i="1"/>
  <c r="W701" i="1"/>
  <c r="V433" i="1"/>
  <c r="X702" i="1"/>
  <c r="X704" i="1"/>
  <c r="V705" i="1"/>
  <c r="X709" i="1"/>
  <c r="W718" i="1"/>
  <c r="V38" i="1"/>
  <c r="X57" i="1"/>
  <c r="V62" i="1"/>
  <c r="W88" i="1"/>
  <c r="X558" i="1"/>
  <c r="V315" i="1"/>
  <c r="W686" i="1"/>
  <c r="X697" i="1"/>
  <c r="X447" i="1"/>
  <c r="X448" i="1"/>
  <c r="V134" i="1"/>
  <c r="W136" i="1"/>
  <c r="W143" i="1"/>
  <c r="S24" i="1"/>
  <c r="V37" i="1"/>
  <c r="V84" i="1"/>
  <c r="V90" i="1"/>
  <c r="V94" i="1"/>
  <c r="W119" i="1"/>
  <c r="V126" i="1"/>
  <c r="W126" i="1"/>
  <c r="W128" i="1"/>
  <c r="V133" i="1"/>
  <c r="W133" i="1"/>
  <c r="V176" i="1"/>
  <c r="W176" i="1"/>
  <c r="W163" i="1"/>
  <c r="V165" i="1"/>
  <c r="W165" i="1"/>
  <c r="V175" i="1"/>
  <c r="W175" i="1"/>
  <c r="V195" i="1"/>
  <c r="W208" i="1"/>
  <c r="V211" i="1"/>
  <c r="W211" i="1"/>
  <c r="V213" i="1"/>
  <c r="W213" i="1"/>
  <c r="W229" i="1"/>
  <c r="V232" i="1"/>
  <c r="W232" i="1"/>
  <c r="V238" i="1"/>
  <c r="W238" i="1"/>
  <c r="V254" i="1"/>
  <c r="W254" i="1"/>
  <c r="W257" i="1"/>
  <c r="V258" i="1"/>
  <c r="V290" i="1"/>
  <c r="W290" i="1"/>
  <c r="V297" i="1"/>
  <c r="W297" i="1"/>
  <c r="W322" i="1"/>
  <c r="W330" i="1"/>
  <c r="W332" i="1"/>
  <c r="V391" i="1"/>
  <c r="W391" i="1"/>
  <c r="W351" i="1"/>
  <c r="W357" i="1"/>
  <c r="V359" i="1"/>
  <c r="V390" i="1"/>
  <c r="W390" i="1"/>
  <c r="V377" i="1"/>
  <c r="W377" i="1"/>
  <c r="W414" i="1"/>
  <c r="V416" i="1"/>
  <c r="W418" i="1"/>
  <c r="W480" i="1"/>
  <c r="V499" i="1"/>
  <c r="W499" i="1"/>
  <c r="V509" i="1"/>
  <c r="W509" i="1"/>
  <c r="V517" i="1"/>
  <c r="W517" i="1"/>
  <c r="V525" i="1"/>
  <c r="W556" i="1"/>
  <c r="W565" i="1"/>
  <c r="V567" i="1"/>
  <c r="V583" i="1"/>
  <c r="V587" i="1"/>
  <c r="V593" i="1"/>
  <c r="W593" i="1"/>
  <c r="W604" i="1"/>
  <c r="W609" i="1"/>
  <c r="V628" i="1"/>
  <c r="W637" i="1"/>
  <c r="V672" i="1"/>
  <c r="W674" i="1"/>
  <c r="W705" i="1"/>
  <c r="V709" i="1"/>
  <c r="X37" i="1"/>
  <c r="X127" i="1"/>
  <c r="X128" i="1"/>
  <c r="X129" i="1"/>
  <c r="X133" i="1"/>
  <c r="X175" i="1"/>
  <c r="X173" i="1"/>
  <c r="X204" i="1"/>
  <c r="X244" i="1"/>
  <c r="X211" i="1"/>
  <c r="X213" i="1"/>
  <c r="X217" i="1"/>
  <c r="X223" i="1"/>
  <c r="X232" i="1"/>
  <c r="X233" i="1"/>
  <c r="X238" i="1"/>
  <c r="X254" i="1"/>
  <c r="X258" i="1"/>
  <c r="X261" i="1"/>
  <c r="X297" i="1"/>
  <c r="X301" i="1"/>
  <c r="X312" i="1"/>
  <c r="X318" i="1"/>
  <c r="X330" i="1"/>
  <c r="X336" i="1"/>
  <c r="X391" i="1"/>
  <c r="X390" i="1"/>
  <c r="X377" i="1"/>
  <c r="X397" i="1"/>
  <c r="X410" i="1"/>
  <c r="X423" i="1"/>
  <c r="X442" i="1"/>
  <c r="X453" i="1"/>
  <c r="X466" i="1"/>
  <c r="X499" i="1"/>
  <c r="X502" i="1"/>
  <c r="X509" i="1"/>
  <c r="X517" i="1"/>
  <c r="X518" i="1"/>
  <c r="X525" i="1"/>
  <c r="X527" i="1"/>
  <c r="X583" i="1"/>
  <c r="X589" i="1"/>
  <c r="X593" i="1"/>
  <c r="X604" i="1"/>
  <c r="X630" i="1"/>
  <c r="X692" i="1"/>
  <c r="W327" i="1"/>
  <c r="W38" i="1"/>
  <c r="X38" i="1"/>
  <c r="V284" i="1"/>
  <c r="X315" i="1"/>
  <c r="W134" i="1"/>
  <c r="X134" i="1"/>
  <c r="T341" i="1" l="1"/>
  <c r="AP605" i="1"/>
  <c r="CE605" i="1" s="1"/>
  <c r="AO605" i="1"/>
  <c r="CD605" i="1" s="1"/>
  <c r="AN605" i="1"/>
  <c r="CC605" i="1" s="1"/>
  <c r="AM605" i="1"/>
  <c r="AQ605" i="1"/>
  <c r="CF605" i="1" s="1"/>
  <c r="AF605" i="1"/>
  <c r="CG605" i="1"/>
  <c r="AL605" i="1"/>
  <c r="W248" i="1"/>
  <c r="V80" i="1"/>
  <c r="V363" i="1"/>
  <c r="T177" i="1"/>
  <c r="V671" i="1"/>
  <c r="T81" i="1"/>
  <c r="T350" i="1"/>
  <c r="V172" i="1"/>
  <c r="V467" i="1"/>
  <c r="L640" i="1"/>
  <c r="U640" i="1"/>
  <c r="L608" i="1"/>
  <c r="U608" i="1"/>
  <c r="L950" i="1"/>
  <c r="U950" i="1"/>
  <c r="L945" i="1"/>
  <c r="U945" i="1"/>
  <c r="L925" i="1"/>
  <c r="U925" i="1"/>
  <c r="L828" i="1"/>
  <c r="U828" i="1"/>
  <c r="N803" i="1"/>
  <c r="Q803" i="1" s="1"/>
  <c r="U803" i="1"/>
  <c r="L770" i="1"/>
  <c r="U770" i="1"/>
  <c r="N766" i="1"/>
  <c r="Q766" i="1" s="1"/>
  <c r="U766" i="1"/>
  <c r="L758" i="1"/>
  <c r="U758" i="1"/>
  <c r="L741" i="1"/>
  <c r="U741" i="1"/>
  <c r="L737" i="1"/>
  <c r="U737" i="1"/>
  <c r="L528" i="1"/>
  <c r="U528" i="1"/>
  <c r="L703" i="1"/>
  <c r="U703" i="1"/>
  <c r="L415" i="1"/>
  <c r="U415" i="1"/>
  <c r="L281" i="1"/>
  <c r="U281" i="1"/>
  <c r="L358" i="1"/>
  <c r="U358" i="1"/>
  <c r="L438" i="1"/>
  <c r="U438" i="1"/>
  <c r="L698" i="1"/>
  <c r="U698" i="1"/>
  <c r="L955" i="1"/>
  <c r="U955" i="1"/>
  <c r="V914" i="1"/>
  <c r="L909" i="1"/>
  <c r="U909" i="1"/>
  <c r="L824" i="1"/>
  <c r="U824" i="1"/>
  <c r="L815" i="1"/>
  <c r="U815" i="1"/>
  <c r="T794" i="1"/>
  <c r="L745" i="1"/>
  <c r="U745" i="1"/>
  <c r="L657" i="1"/>
  <c r="U657" i="1"/>
  <c r="L253" i="1"/>
  <c r="U253" i="1"/>
  <c r="L959" i="1"/>
  <c r="U959" i="1"/>
  <c r="L939" i="1"/>
  <c r="U939" i="1"/>
  <c r="N930" i="1"/>
  <c r="Q930" i="1" s="1"/>
  <c r="U930" i="1"/>
  <c r="L919" i="1"/>
  <c r="U919" i="1"/>
  <c r="N903" i="1"/>
  <c r="Q903" i="1" s="1"/>
  <c r="U903" i="1"/>
  <c r="L888" i="1"/>
  <c r="U888" i="1"/>
  <c r="L884" i="1"/>
  <c r="U884" i="1"/>
  <c r="L880" i="1"/>
  <c r="U880" i="1"/>
  <c r="N858" i="1"/>
  <c r="Q858" i="1" s="1"/>
  <c r="U858" i="1"/>
  <c r="N845" i="1"/>
  <c r="Q845" i="1" s="1"/>
  <c r="U845" i="1"/>
  <c r="N832" i="1"/>
  <c r="Q832" i="1" s="1"/>
  <c r="U832" i="1"/>
  <c r="L798" i="1"/>
  <c r="U798" i="1"/>
  <c r="L790" i="1"/>
  <c r="U790" i="1"/>
  <c r="L749" i="1"/>
  <c r="U749" i="1"/>
  <c r="L721" i="1"/>
  <c r="U721" i="1"/>
  <c r="L319" i="1"/>
  <c r="U319" i="1"/>
  <c r="L114" i="1"/>
  <c r="U114" i="1"/>
  <c r="T521" i="1"/>
  <c r="L489" i="1"/>
  <c r="U489" i="1"/>
  <c r="L432" i="1"/>
  <c r="U432" i="1"/>
  <c r="N954" i="1"/>
  <c r="Q954" i="1" s="1"/>
  <c r="U954" i="1"/>
  <c r="L949" i="1"/>
  <c r="U949" i="1"/>
  <c r="N908" i="1"/>
  <c r="Q908" i="1" s="1"/>
  <c r="U908" i="1"/>
  <c r="V892" i="1"/>
  <c r="L870" i="1"/>
  <c r="U870" i="1"/>
  <c r="L862" i="1"/>
  <c r="U862" i="1"/>
  <c r="L814" i="1"/>
  <c r="U814" i="1"/>
  <c r="N810" i="1"/>
  <c r="Q810" i="1" s="1"/>
  <c r="U810" i="1"/>
  <c r="T773" i="1"/>
  <c r="L765" i="1"/>
  <c r="U765" i="1"/>
  <c r="L740" i="1"/>
  <c r="U740" i="1"/>
  <c r="L36" i="1"/>
  <c r="U36" i="1"/>
  <c r="L716" i="1"/>
  <c r="U716" i="1"/>
  <c r="N712" i="1"/>
  <c r="Q712" i="1" s="1"/>
  <c r="U712" i="1"/>
  <c r="N547" i="1"/>
  <c r="Q547" i="1" s="1"/>
  <c r="U547" i="1"/>
  <c r="N140" i="1"/>
  <c r="Q140" i="1" s="1"/>
  <c r="U140" i="1"/>
  <c r="N504" i="1"/>
  <c r="Q504" i="1" s="1"/>
  <c r="U504" i="1"/>
  <c r="N971" i="1"/>
  <c r="Q971" i="1" s="1"/>
  <c r="U971" i="1"/>
  <c r="L943" i="1"/>
  <c r="U943" i="1"/>
  <c r="L934" i="1"/>
  <c r="U934" i="1"/>
  <c r="L929" i="1"/>
  <c r="U929" i="1"/>
  <c r="V918" i="1"/>
  <c r="L913" i="1"/>
  <c r="U913" i="1"/>
  <c r="T883" i="1"/>
  <c r="T848" i="1"/>
  <c r="L840" i="1"/>
  <c r="U840" i="1"/>
  <c r="N823" i="1"/>
  <c r="Q823" i="1" s="1"/>
  <c r="U823" i="1"/>
  <c r="V797" i="1"/>
  <c r="V777" i="1"/>
  <c r="T752" i="1"/>
  <c r="T748" i="1"/>
  <c r="L744" i="1"/>
  <c r="U744" i="1"/>
  <c r="L688" i="1"/>
  <c r="U688" i="1"/>
  <c r="L710" i="1"/>
  <c r="U710" i="1"/>
  <c r="L235" i="1"/>
  <c r="U235" i="1"/>
  <c r="L105" i="1"/>
  <c r="U105" i="1"/>
  <c r="N33" i="1"/>
  <c r="Q33" i="1" s="1"/>
  <c r="U33" i="1"/>
  <c r="N293" i="1"/>
  <c r="Q293" i="1" s="1"/>
  <c r="U293" i="1"/>
  <c r="L958" i="1"/>
  <c r="U958" i="1"/>
  <c r="L953" i="1"/>
  <c r="U953" i="1"/>
  <c r="L948" i="1"/>
  <c r="U948" i="1"/>
  <c r="L938" i="1"/>
  <c r="U938" i="1"/>
  <c r="L887" i="1"/>
  <c r="U887" i="1"/>
  <c r="N879" i="1"/>
  <c r="Q879" i="1" s="1"/>
  <c r="U879" i="1"/>
  <c r="N857" i="1"/>
  <c r="Q857" i="1" s="1"/>
  <c r="U857" i="1"/>
  <c r="N844" i="1"/>
  <c r="Q844" i="1" s="1"/>
  <c r="U844" i="1"/>
  <c r="L831" i="1"/>
  <c r="U831" i="1"/>
  <c r="N827" i="1"/>
  <c r="Q827" i="1" s="1"/>
  <c r="U827" i="1"/>
  <c r="L818" i="1"/>
  <c r="U818" i="1"/>
  <c r="N801" i="1"/>
  <c r="Q801" i="1" s="1"/>
  <c r="U801" i="1"/>
  <c r="L785" i="1"/>
  <c r="U785" i="1"/>
  <c r="N760" i="1"/>
  <c r="Q760" i="1" s="1"/>
  <c r="U760" i="1"/>
  <c r="L756" i="1"/>
  <c r="U756" i="1"/>
  <c r="L486" i="1"/>
  <c r="U486" i="1"/>
  <c r="N644" i="1"/>
  <c r="Q644" i="1" s="1"/>
  <c r="U644" i="1"/>
  <c r="L407" i="1"/>
  <c r="U407" i="1"/>
  <c r="L966" i="1"/>
  <c r="U966" i="1"/>
  <c r="L962" i="1"/>
  <c r="U962" i="1"/>
  <c r="L942" i="1"/>
  <c r="U942" i="1"/>
  <c r="N928" i="1"/>
  <c r="Q928" i="1" s="1"/>
  <c r="U928" i="1"/>
  <c r="L869" i="1"/>
  <c r="U869" i="1"/>
  <c r="L865" i="1"/>
  <c r="U865" i="1"/>
  <c r="L822" i="1"/>
  <c r="U822" i="1"/>
  <c r="N813" i="1"/>
  <c r="Q813" i="1" s="1"/>
  <c r="U813" i="1"/>
  <c r="L768" i="1"/>
  <c r="U768" i="1"/>
  <c r="L735" i="1"/>
  <c r="U735" i="1"/>
  <c r="T383" i="1"/>
  <c r="T676" i="1"/>
  <c r="L376" i="1"/>
  <c r="U376" i="1"/>
  <c r="L166" i="1"/>
  <c r="U166" i="1"/>
  <c r="L717" i="1"/>
  <c r="U717" i="1"/>
  <c r="L508" i="1"/>
  <c r="U508" i="1"/>
  <c r="N317" i="1"/>
  <c r="Q317" i="1" s="1"/>
  <c r="U317" i="1"/>
  <c r="N952" i="1"/>
  <c r="Q952" i="1" s="1"/>
  <c r="U952" i="1"/>
  <c r="V937" i="1"/>
  <c r="N922" i="1"/>
  <c r="Q922" i="1" s="1"/>
  <c r="U922" i="1"/>
  <c r="L917" i="1"/>
  <c r="U917" i="1"/>
  <c r="N912" i="1"/>
  <c r="Q912" i="1" s="1"/>
  <c r="U912" i="1"/>
  <c r="V906" i="1"/>
  <c r="V751" i="1"/>
  <c r="L591" i="1"/>
  <c r="U591" i="1"/>
  <c r="L50" i="1"/>
  <c r="U50" i="1"/>
  <c r="L382" i="1"/>
  <c r="U382" i="1"/>
  <c r="L706" i="1"/>
  <c r="U706" i="1"/>
  <c r="V503" i="1"/>
  <c r="L699" i="1"/>
  <c r="U699" i="1"/>
  <c r="L654" i="1"/>
  <c r="U654" i="1"/>
  <c r="L957" i="1"/>
  <c r="U957" i="1"/>
  <c r="L947" i="1"/>
  <c r="U947" i="1"/>
  <c r="L927" i="1"/>
  <c r="U927" i="1"/>
  <c r="L886" i="1"/>
  <c r="U886" i="1"/>
  <c r="L882" i="1"/>
  <c r="U882" i="1"/>
  <c r="L860" i="1"/>
  <c r="U860" i="1"/>
  <c r="L830" i="1"/>
  <c r="U830" i="1"/>
  <c r="L826" i="1"/>
  <c r="U826" i="1"/>
  <c r="N817" i="1"/>
  <c r="Q817" i="1" s="1"/>
  <c r="U817" i="1"/>
  <c r="L800" i="1"/>
  <c r="U800" i="1"/>
  <c r="L796" i="1"/>
  <c r="U796" i="1"/>
  <c r="N776" i="1"/>
  <c r="Q776" i="1" s="1"/>
  <c r="U776" i="1"/>
  <c r="L747" i="1"/>
  <c r="U747" i="1"/>
  <c r="V742" i="1"/>
  <c r="L719" i="1"/>
  <c r="U719" i="1"/>
  <c r="T511" i="1"/>
  <c r="L132" i="1"/>
  <c r="U132" i="1"/>
  <c r="L186" i="1"/>
  <c r="U186" i="1"/>
  <c r="L961" i="1"/>
  <c r="U961" i="1"/>
  <c r="L951" i="1"/>
  <c r="U951" i="1"/>
  <c r="L941" i="1"/>
  <c r="U941" i="1"/>
  <c r="N916" i="1"/>
  <c r="Q916" i="1" s="1"/>
  <c r="U916" i="1"/>
  <c r="L900" i="1"/>
  <c r="U900" i="1"/>
  <c r="T838" i="1"/>
  <c r="L834" i="1"/>
  <c r="U834" i="1"/>
  <c r="N812" i="1"/>
  <c r="Q812" i="1" s="1"/>
  <c r="U812" i="1"/>
  <c r="N808" i="1"/>
  <c r="Q808" i="1" s="1"/>
  <c r="U808" i="1"/>
  <c r="N804" i="1"/>
  <c r="Q804" i="1" s="1"/>
  <c r="U804" i="1"/>
  <c r="N738" i="1"/>
  <c r="Q738" i="1" s="1"/>
  <c r="U738" i="1"/>
  <c r="L444" i="1"/>
  <c r="U444" i="1"/>
  <c r="L240" i="1"/>
  <c r="U240" i="1"/>
  <c r="L562" i="1"/>
  <c r="U562" i="1"/>
  <c r="T147" i="1"/>
  <c r="T673" i="1"/>
  <c r="L309" i="1"/>
  <c r="U309" i="1"/>
  <c r="L956" i="1"/>
  <c r="U956" i="1"/>
  <c r="N926" i="1"/>
  <c r="Q926" i="1" s="1"/>
  <c r="U926" i="1"/>
  <c r="L905" i="1"/>
  <c r="U905" i="1"/>
  <c r="V881" i="1"/>
  <c r="V859" i="1"/>
  <c r="T846" i="1"/>
  <c r="L816" i="1"/>
  <c r="U816" i="1"/>
  <c r="T750" i="1"/>
  <c r="L685" i="1"/>
  <c r="U685" i="1"/>
  <c r="L40" i="1"/>
  <c r="U40" i="1"/>
  <c r="T608" i="1"/>
  <c r="L542" i="1"/>
  <c r="U542" i="1"/>
  <c r="N207" i="1"/>
  <c r="Q207" i="1" s="1"/>
  <c r="U207" i="1"/>
  <c r="L436" i="1"/>
  <c r="U436" i="1"/>
  <c r="T960" i="1"/>
  <c r="T950" i="1"/>
  <c r="L940" i="1"/>
  <c r="U940" i="1"/>
  <c r="L931" i="1"/>
  <c r="U931" i="1"/>
  <c r="V920" i="1"/>
  <c r="L899" i="1"/>
  <c r="U899" i="1"/>
  <c r="L894" i="1"/>
  <c r="U894" i="1"/>
  <c r="V889" i="1"/>
  <c r="N885" i="1"/>
  <c r="Q885" i="1" s="1"/>
  <c r="U885" i="1"/>
  <c r="T863" i="1"/>
  <c r="N855" i="1"/>
  <c r="Q855" i="1" s="1"/>
  <c r="U855" i="1"/>
  <c r="N825" i="1"/>
  <c r="Q825" i="1" s="1"/>
  <c r="U825" i="1"/>
  <c r="L820" i="1"/>
  <c r="U820" i="1"/>
  <c r="V811" i="1"/>
  <c r="L787" i="1"/>
  <c r="U787" i="1"/>
  <c r="L783" i="1"/>
  <c r="U783" i="1"/>
  <c r="L779" i="1"/>
  <c r="U779" i="1"/>
  <c r="V770" i="1"/>
  <c r="T766" i="1"/>
  <c r="V762" i="1"/>
  <c r="V758" i="1"/>
  <c r="V741" i="1"/>
  <c r="L123" i="1"/>
  <c r="U123" i="1"/>
  <c r="V184" i="1"/>
  <c r="V263" i="1"/>
  <c r="V44" i="1"/>
  <c r="N484" i="1"/>
  <c r="Q484" i="1" s="1"/>
  <c r="N29" i="1"/>
  <c r="Q29" i="1" s="1"/>
  <c r="N627" i="1"/>
  <c r="Q627" i="1" s="1"/>
  <c r="U627" i="1"/>
  <c r="L493" i="1"/>
  <c r="U493" i="1"/>
  <c r="L150" i="1"/>
  <c r="U150" i="1"/>
  <c r="N248" i="1"/>
  <c r="Q248" i="1" s="1"/>
  <c r="U248" i="1"/>
  <c r="N599" i="1"/>
  <c r="Q599" i="1" s="1"/>
  <c r="U599" i="1"/>
  <c r="W231" i="1"/>
  <c r="L451" i="1"/>
  <c r="U451" i="1"/>
  <c r="N305" i="1"/>
  <c r="Q305" i="1" s="1"/>
  <c r="N572" i="1"/>
  <c r="Q572" i="1" s="1"/>
  <c r="L115" i="1"/>
  <c r="U115" i="1"/>
  <c r="L251" i="1"/>
  <c r="L586" i="1"/>
  <c r="U586" i="1"/>
  <c r="N643" i="1"/>
  <c r="Q643" i="1" s="1"/>
  <c r="U643" i="1"/>
  <c r="T236" i="1"/>
  <c r="T585" i="1"/>
  <c r="T296" i="1"/>
  <c r="T368" i="1"/>
  <c r="T68" i="1"/>
  <c r="T479" i="1"/>
  <c r="L234" i="1"/>
  <c r="U234" i="1"/>
  <c r="L206" i="1"/>
  <c r="U206" i="1"/>
  <c r="N215" i="1"/>
  <c r="Q215" i="1" s="1"/>
  <c r="U215" i="1"/>
  <c r="T234" i="1"/>
  <c r="T209" i="1"/>
  <c r="L602" i="1"/>
  <c r="U602" i="1"/>
  <c r="L639" i="1"/>
  <c r="U639" i="1"/>
  <c r="N691" i="1"/>
  <c r="Q691" i="1" s="1"/>
  <c r="U691" i="1"/>
  <c r="N554" i="1"/>
  <c r="Q554" i="1" s="1"/>
  <c r="N471" i="1"/>
  <c r="Q471" i="1" s="1"/>
  <c r="L386" i="1"/>
  <c r="N557" i="1"/>
  <c r="Q557" i="1" s="1"/>
  <c r="T205" i="1"/>
  <c r="L636" i="1"/>
  <c r="U636" i="1"/>
  <c r="L625" i="1"/>
  <c r="U625" i="1"/>
  <c r="L468" i="1"/>
  <c r="N481" i="1"/>
  <c r="Q481" i="1" s="1"/>
  <c r="U481" i="1"/>
  <c r="L151" i="1"/>
  <c r="U151" i="1"/>
  <c r="N682" i="1"/>
  <c r="Q682" i="1" s="1"/>
  <c r="L576" i="1"/>
  <c r="T67" i="1"/>
  <c r="N524" i="1"/>
  <c r="Q524" i="1" s="1"/>
  <c r="U524" i="1"/>
  <c r="CG638" i="1"/>
  <c r="AL638" i="1"/>
  <c r="AF638" i="1"/>
  <c r="AQ638" i="1"/>
  <c r="CF638" i="1" s="1"/>
  <c r="AP638" i="1"/>
  <c r="CE638" i="1" s="1"/>
  <c r="AO638" i="1"/>
  <c r="CD638" i="1" s="1"/>
  <c r="AN638" i="1"/>
  <c r="CC638" i="1" s="1"/>
  <c r="AM638" i="1"/>
  <c r="AP641" i="1"/>
  <c r="CE641" i="1" s="1"/>
  <c r="AO641" i="1"/>
  <c r="CD641" i="1" s="1"/>
  <c r="AN641" i="1"/>
  <c r="CC641" i="1" s="1"/>
  <c r="AM641" i="1"/>
  <c r="AF641" i="1"/>
  <c r="AQ641" i="1"/>
  <c r="CF641" i="1" s="1"/>
  <c r="CG641" i="1"/>
  <c r="AL641" i="1"/>
  <c r="N625" i="1"/>
  <c r="Q625" i="1" s="1"/>
  <c r="L146" i="1"/>
  <c r="U146" i="1"/>
  <c r="L169" i="1"/>
  <c r="U169" i="1"/>
  <c r="N432" i="1"/>
  <c r="Q432" i="1" s="1"/>
  <c r="W138" i="1"/>
  <c r="W280" i="1"/>
  <c r="X609" i="1"/>
  <c r="X250" i="1"/>
  <c r="V523" i="1"/>
  <c r="V456" i="1"/>
  <c r="V698" i="1"/>
  <c r="X138" i="1"/>
  <c r="X626" i="1"/>
  <c r="X136" i="1"/>
  <c r="X56" i="1"/>
  <c r="X335" i="1"/>
  <c r="X239" i="1"/>
  <c r="W704" i="1"/>
  <c r="V131" i="1"/>
  <c r="V625" i="1"/>
  <c r="T889" i="1"/>
  <c r="T819" i="1"/>
  <c r="W523" i="1"/>
  <c r="W550" i="1"/>
  <c r="X334" i="1"/>
  <c r="W678" i="1"/>
  <c r="W291" i="1"/>
  <c r="W24" i="1"/>
  <c r="V24" i="1"/>
  <c r="V473" i="1"/>
  <c r="Z857" i="1"/>
  <c r="AB857" i="1" s="1"/>
  <c r="X787" i="1"/>
  <c r="W156" i="1"/>
  <c r="W315" i="1"/>
  <c r="V385" i="1"/>
  <c r="V327" i="1"/>
  <c r="X695" i="1"/>
  <c r="X660" i="1"/>
  <c r="X278" i="1"/>
  <c r="X126" i="1"/>
  <c r="V626" i="1"/>
  <c r="V229" i="1"/>
  <c r="W195" i="1"/>
  <c r="W90" i="1"/>
  <c r="W117" i="1"/>
  <c r="V117" i="1"/>
  <c r="W700" i="1"/>
  <c r="Z754" i="1"/>
  <c r="AB754" i="1" s="1"/>
  <c r="W747" i="1"/>
  <c r="V700" i="1"/>
  <c r="X280" i="1"/>
  <c r="X198" i="1"/>
  <c r="V53" i="1"/>
  <c r="W375" i="1"/>
  <c r="W453" i="1"/>
  <c r="W274" i="1"/>
  <c r="X354" i="1"/>
  <c r="X93" i="1"/>
  <c r="V312" i="1"/>
  <c r="X347" i="1"/>
  <c r="X700" i="1"/>
  <c r="X65" i="1"/>
  <c r="W617" i="1"/>
  <c r="W435" i="1"/>
  <c r="W334" i="1"/>
  <c r="W540" i="1"/>
  <c r="W66" i="1"/>
  <c r="X429" i="1"/>
  <c r="X116" i="1"/>
  <c r="V500" i="1"/>
  <c r="W159" i="1"/>
  <c r="X299" i="1"/>
  <c r="W400" i="1"/>
  <c r="W250" i="1"/>
  <c r="V250" i="1"/>
  <c r="V156" i="1"/>
  <c r="V65" i="1"/>
  <c r="W266" i="1"/>
  <c r="X684" i="1"/>
  <c r="X492" i="1"/>
  <c r="X416" i="1"/>
  <c r="W522" i="1"/>
  <c r="W498" i="1"/>
  <c r="W372" i="1"/>
  <c r="V273" i="1"/>
  <c r="W64" i="1"/>
  <c r="W448" i="1"/>
  <c r="V266" i="1"/>
  <c r="X674" i="1"/>
  <c r="X490" i="1"/>
  <c r="X346" i="1"/>
  <c r="X274" i="1"/>
  <c r="X159" i="1"/>
  <c r="X64" i="1"/>
  <c r="V674" i="1"/>
  <c r="V617" i="1"/>
  <c r="W430" i="1"/>
  <c r="V372" i="1"/>
  <c r="W333" i="1"/>
  <c r="W298" i="1"/>
  <c r="W269" i="1"/>
  <c r="W63" i="1"/>
  <c r="L356" i="1"/>
  <c r="T832" i="1"/>
  <c r="X624" i="1"/>
  <c r="V651" i="1"/>
  <c r="X188" i="1"/>
  <c r="V375" i="1"/>
  <c r="W318" i="1"/>
  <c r="V66" i="1"/>
  <c r="X718" i="1"/>
  <c r="W65" i="1"/>
  <c r="X600" i="1"/>
  <c r="X668" i="1"/>
  <c r="X400" i="1"/>
  <c r="X45" i="1"/>
  <c r="V333" i="1"/>
  <c r="X886" i="1"/>
  <c r="X437" i="1"/>
  <c r="V208" i="1"/>
  <c r="V683" i="1"/>
  <c r="V453" i="1"/>
  <c r="X419" i="1"/>
  <c r="X298" i="1"/>
  <c r="V448" i="1"/>
  <c r="X555" i="1"/>
  <c r="X273" i="1"/>
  <c r="V430" i="1"/>
  <c r="V269" i="1"/>
  <c r="V61" i="1"/>
  <c r="X656" i="1"/>
  <c r="X470" i="1"/>
  <c r="X399" i="1"/>
  <c r="X131" i="1"/>
  <c r="W668" i="1"/>
  <c r="V609" i="1"/>
  <c r="V565" i="1"/>
  <c r="V470" i="1"/>
  <c r="V93" i="1"/>
  <c r="V60" i="1"/>
  <c r="X496" i="1"/>
  <c r="V778" i="1"/>
  <c r="W651" i="1"/>
  <c r="V417" i="1"/>
  <c r="V294" i="1"/>
  <c r="V257" i="1"/>
  <c r="T248" i="1"/>
  <c r="Z962" i="1"/>
  <c r="AB962" i="1" s="1"/>
  <c r="Z841" i="1"/>
  <c r="AA841" i="1" s="1"/>
  <c r="X720" i="1"/>
  <c r="Z353" i="1"/>
  <c r="AB353" i="1" s="1"/>
  <c r="T602" i="1"/>
  <c r="V946" i="1"/>
  <c r="W500" i="1"/>
  <c r="V351" i="1"/>
  <c r="W204" i="1"/>
  <c r="X266" i="1"/>
  <c r="X498" i="1"/>
  <c r="X90" i="1"/>
  <c r="W677" i="1"/>
  <c r="W624" i="1"/>
  <c r="W579" i="1"/>
  <c r="V437" i="1"/>
  <c r="V139" i="1"/>
  <c r="W110" i="1"/>
  <c r="X511" i="1"/>
  <c r="N699" i="1"/>
  <c r="Q699" i="1" s="1"/>
  <c r="T96" i="1"/>
  <c r="L557" i="1"/>
  <c r="T783" i="1"/>
  <c r="V764" i="1"/>
  <c r="X143" i="1"/>
  <c r="V58" i="1"/>
  <c r="X532" i="1"/>
  <c r="X83" i="1"/>
  <c r="V661" i="1"/>
  <c r="V618" i="1"/>
  <c r="W516" i="1"/>
  <c r="W394" i="1"/>
  <c r="W226" i="1"/>
  <c r="W185" i="1"/>
  <c r="V157" i="1"/>
  <c r="N927" i="1"/>
  <c r="Q927" i="1" s="1"/>
  <c r="W817" i="1"/>
  <c r="V143" i="1"/>
  <c r="X491" i="1"/>
  <c r="X308" i="1"/>
  <c r="X82" i="1"/>
  <c r="V516" i="1"/>
  <c r="W464" i="1"/>
  <c r="V394" i="1"/>
  <c r="V322" i="1"/>
  <c r="Z432" i="1"/>
  <c r="AA432" i="1" s="1"/>
  <c r="T938" i="1"/>
  <c r="T817" i="1"/>
  <c r="T781" i="1"/>
  <c r="W534" i="1"/>
  <c r="T885" i="1"/>
  <c r="N882" i="1"/>
  <c r="Q882" i="1" s="1"/>
  <c r="L879" i="1"/>
  <c r="L810" i="1"/>
  <c r="V787" i="1"/>
  <c r="X86" i="1"/>
  <c r="X618" i="1"/>
  <c r="W532" i="1"/>
  <c r="V268" i="1"/>
  <c r="T836" i="1"/>
  <c r="T787" i="1"/>
  <c r="Z769" i="1"/>
  <c r="AA769" i="1" s="1"/>
  <c r="AE769" i="1" s="1"/>
  <c r="AD769" i="1" s="1"/>
  <c r="X88" i="1"/>
  <c r="W491" i="1"/>
  <c r="V88" i="1"/>
  <c r="X569" i="1"/>
  <c r="W702" i="1"/>
  <c r="V553" i="1"/>
  <c r="V103" i="1"/>
  <c r="X428" i="1"/>
  <c r="V414" i="1"/>
  <c r="X680" i="1"/>
  <c r="X310" i="1"/>
  <c r="W553" i="1"/>
  <c r="X413" i="1"/>
  <c r="X617" i="1"/>
  <c r="X60" i="1"/>
  <c r="V634" i="1"/>
  <c r="V532" i="1"/>
  <c r="W203" i="1"/>
  <c r="W413" i="1"/>
  <c r="X284" i="1"/>
  <c r="X327" i="1"/>
  <c r="X672" i="1"/>
  <c r="X561" i="1"/>
  <c r="X465" i="1"/>
  <c r="X291" i="1"/>
  <c r="X110" i="1"/>
  <c r="V702" i="1"/>
  <c r="W187" i="1"/>
  <c r="V632" i="1"/>
  <c r="W577" i="1"/>
  <c r="W426" i="1"/>
  <c r="V402" i="1"/>
  <c r="W371" i="1"/>
  <c r="W329" i="1"/>
  <c r="W311" i="1"/>
  <c r="W287" i="1"/>
  <c r="W217" i="1"/>
  <c r="V196" i="1"/>
  <c r="W82" i="1"/>
  <c r="V48" i="1"/>
  <c r="X473" i="1"/>
  <c r="Z958" i="1"/>
  <c r="AB958" i="1" s="1"/>
  <c r="W881" i="1"/>
  <c r="V832" i="1"/>
  <c r="N816" i="1"/>
  <c r="Q816" i="1" s="1"/>
  <c r="V704" i="1"/>
  <c r="X268" i="1"/>
  <c r="X62" i="1"/>
  <c r="T881" i="1"/>
  <c r="V870" i="1"/>
  <c r="N826" i="1"/>
  <c r="Q826" i="1" s="1"/>
  <c r="V789" i="1"/>
  <c r="X426" i="1"/>
  <c r="W634" i="1"/>
  <c r="V426" i="1"/>
  <c r="V371" i="1"/>
  <c r="V287" i="1"/>
  <c r="X157" i="1"/>
  <c r="W662" i="1"/>
  <c r="V551" i="1"/>
  <c r="W720" i="1"/>
  <c r="X61" i="1"/>
  <c r="W103" i="1"/>
  <c r="W551" i="1"/>
  <c r="V311" i="1"/>
  <c r="W62" i="1"/>
  <c r="X662" i="1"/>
  <c r="W681" i="1"/>
  <c r="V449" i="1"/>
  <c r="W310" i="1"/>
  <c r="X687" i="1"/>
  <c r="T473" i="1"/>
  <c r="N958" i="1"/>
  <c r="Q958" i="1" s="1"/>
  <c r="N917" i="1"/>
  <c r="Q917" i="1" s="1"/>
  <c r="W889" i="1"/>
  <c r="AA886" i="1"/>
  <c r="AC886" i="1" s="1"/>
  <c r="W811" i="1"/>
  <c r="Z771" i="1"/>
  <c r="AA771" i="1" s="1"/>
  <c r="AC771" i="1" s="1"/>
  <c r="AL771" i="1" s="1"/>
  <c r="X108" i="1"/>
  <c r="W449" i="1"/>
  <c r="V329" i="1"/>
  <c r="V681" i="1"/>
  <c r="V662" i="1"/>
  <c r="W596" i="1"/>
  <c r="W570" i="1"/>
  <c r="W108" i="1"/>
  <c r="V280" i="1"/>
  <c r="X595" i="1"/>
  <c r="X535" i="1"/>
  <c r="X450" i="1"/>
  <c r="X370" i="1"/>
  <c r="X322" i="1"/>
  <c r="X294" i="1"/>
  <c r="X102" i="1"/>
  <c r="W680" i="1"/>
  <c r="V570" i="1"/>
  <c r="W465" i="1"/>
  <c r="V370" i="1"/>
  <c r="W346" i="1"/>
  <c r="V328" i="1"/>
  <c r="V291" i="1"/>
  <c r="W188" i="1"/>
  <c r="V43" i="1"/>
  <c r="W365" i="1"/>
  <c r="W883" i="1"/>
  <c r="X661" i="1"/>
  <c r="X328" i="1"/>
  <c r="X34" i="1"/>
  <c r="W43" i="1"/>
  <c r="X58" i="1"/>
  <c r="X594" i="1"/>
  <c r="X362" i="1"/>
  <c r="X245" i="1"/>
  <c r="X84" i="1"/>
  <c r="W519" i="1"/>
  <c r="V439" i="1"/>
  <c r="W417" i="1"/>
  <c r="V660" i="1"/>
  <c r="V252" i="1"/>
  <c r="W37" i="1"/>
  <c r="T338" i="1"/>
  <c r="V686" i="1"/>
  <c r="X701" i="1"/>
  <c r="X610" i="1"/>
  <c r="X104" i="1"/>
  <c r="X54" i="1"/>
  <c r="V659" i="1"/>
  <c r="X659" i="1"/>
  <c r="V614" i="1"/>
  <c r="X614" i="1"/>
  <c r="X488" i="1"/>
  <c r="V107" i="1"/>
  <c r="V55" i="1"/>
  <c r="W55" i="1"/>
  <c r="X671" i="1"/>
  <c r="L149" i="1"/>
  <c r="N149" i="1"/>
  <c r="Q149" i="1" s="1"/>
  <c r="Z348" i="1"/>
  <c r="AB348" i="1" s="1"/>
  <c r="T956" i="1"/>
  <c r="N942" i="1"/>
  <c r="Q942" i="1" s="1"/>
  <c r="V853" i="1"/>
  <c r="Z853" i="1"/>
  <c r="AB853" i="1" s="1"/>
  <c r="X814" i="1"/>
  <c r="T814" i="1"/>
  <c r="X395" i="1"/>
  <c r="W395" i="1"/>
  <c r="N580" i="1"/>
  <c r="Q580" i="1" s="1"/>
  <c r="L580" i="1"/>
  <c r="W58" i="1"/>
  <c r="X567" i="1"/>
  <c r="X531" i="1"/>
  <c r="X463" i="1"/>
  <c r="X425" i="1"/>
  <c r="W631" i="1"/>
  <c r="W104" i="1"/>
  <c r="W545" i="1"/>
  <c r="V545" i="1"/>
  <c r="W527" i="1"/>
  <c r="V527" i="1"/>
  <c r="V480" i="1"/>
  <c r="X480" i="1"/>
  <c r="X459" i="1"/>
  <c r="W459" i="1"/>
  <c r="V410" i="1"/>
  <c r="Z710" i="1"/>
  <c r="AA710" i="1" s="1"/>
  <c r="W177" i="1"/>
  <c r="L118" i="1"/>
  <c r="V701" i="1"/>
  <c r="W659" i="1"/>
  <c r="W225" i="1"/>
  <c r="W154" i="1"/>
  <c r="V125" i="1"/>
  <c r="W693" i="1"/>
  <c r="X693" i="1"/>
  <c r="W628" i="1"/>
  <c r="W259" i="1"/>
  <c r="V259" i="1"/>
  <c r="V220" i="1"/>
  <c r="X220" i="1"/>
  <c r="W71" i="1"/>
  <c r="V71" i="1"/>
  <c r="Z89" i="1"/>
  <c r="AA89" i="1" s="1"/>
  <c r="AC89" i="1" s="1"/>
  <c r="AL89" i="1" s="1"/>
  <c r="X353" i="1"/>
  <c r="X632" i="1"/>
  <c r="W137" i="1"/>
  <c r="W57" i="1"/>
  <c r="X125" i="1"/>
  <c r="V395" i="1"/>
  <c r="V519" i="1"/>
  <c r="W445" i="1"/>
  <c r="W308" i="1"/>
  <c r="X361" i="1"/>
  <c r="V361" i="1"/>
  <c r="W361" i="1"/>
  <c r="W613" i="1"/>
  <c r="X613" i="1"/>
  <c r="X263" i="1"/>
  <c r="W263" i="1"/>
  <c r="W353" i="1"/>
  <c r="X544" i="1"/>
  <c r="X27" i="1"/>
  <c r="X124" i="1"/>
  <c r="V694" i="1"/>
  <c r="W507" i="1"/>
  <c r="W488" i="1"/>
  <c r="V458" i="1"/>
  <c r="V445" i="1"/>
  <c r="W425" i="1"/>
  <c r="W271" i="1"/>
  <c r="V119" i="1"/>
  <c r="L836" i="1"/>
  <c r="N836" i="1"/>
  <c r="Q836" i="1" s="1"/>
  <c r="X424" i="1"/>
  <c r="X137" i="1"/>
  <c r="X631" i="1"/>
  <c r="V137" i="1"/>
  <c r="V57" i="1"/>
  <c r="W697" i="1"/>
  <c r="W284" i="1"/>
  <c r="X628" i="1"/>
  <c r="X549" i="1"/>
  <c r="X271" i="1"/>
  <c r="V488" i="1"/>
  <c r="W443" i="1"/>
  <c r="V425" i="1"/>
  <c r="W252" i="1"/>
  <c r="W181" i="1"/>
  <c r="L676" i="1"/>
  <c r="N676" i="1"/>
  <c r="Q676" i="1" s="1"/>
  <c r="Z309" i="1"/>
  <c r="AA309" i="1" s="1"/>
  <c r="X698" i="1"/>
  <c r="X345" i="1"/>
  <c r="V667" i="1"/>
  <c r="X691" i="1"/>
  <c r="W687" i="1"/>
  <c r="W940" i="1"/>
  <c r="W47" i="1"/>
  <c r="X47" i="1"/>
  <c r="V697" i="1"/>
  <c r="W313" i="1"/>
  <c r="X895" i="1"/>
  <c r="X443" i="1"/>
  <c r="W56" i="1"/>
  <c r="X587" i="1"/>
  <c r="X545" i="1"/>
  <c r="X199" i="1"/>
  <c r="V423" i="1"/>
  <c r="V411" i="1"/>
  <c r="W340" i="1"/>
  <c r="V199" i="1"/>
  <c r="W31" i="1"/>
  <c r="V573" i="1"/>
  <c r="X573" i="1"/>
  <c r="V330" i="1"/>
  <c r="X850" i="1"/>
  <c r="X548" i="1"/>
  <c r="X686" i="1"/>
  <c r="V56" i="1"/>
  <c r="X543" i="1"/>
  <c r="X469" i="1"/>
  <c r="X225" i="1"/>
  <c r="X155" i="1"/>
  <c r="V589" i="1"/>
  <c r="W569" i="1"/>
  <c r="V531" i="1"/>
  <c r="V512" i="1"/>
  <c r="W469" i="1"/>
  <c r="V27" i="1"/>
  <c r="V340" i="1"/>
  <c r="W324" i="1"/>
  <c r="V197" i="1"/>
  <c r="V428" i="1"/>
  <c r="W428" i="1"/>
  <c r="V203" i="1"/>
  <c r="W109" i="1"/>
  <c r="X109" i="1"/>
  <c r="N924" i="1"/>
  <c r="Q924" i="1" s="1"/>
  <c r="L924" i="1"/>
  <c r="W264" i="1"/>
  <c r="X529" i="1"/>
  <c r="V424" i="1"/>
  <c r="V181" i="1"/>
  <c r="W135" i="1"/>
  <c r="X433" i="1"/>
  <c r="X411" i="1"/>
  <c r="X259" i="1"/>
  <c r="X224" i="1"/>
  <c r="X196" i="1"/>
  <c r="X107" i="1"/>
  <c r="X55" i="1"/>
  <c r="W410" i="1"/>
  <c r="V243" i="1"/>
  <c r="V173" i="1"/>
  <c r="W515" i="1"/>
  <c r="X515" i="1"/>
  <c r="V446" i="1"/>
  <c r="X446" i="1"/>
  <c r="W446" i="1"/>
  <c r="X393" i="1"/>
  <c r="V393" i="1"/>
  <c r="V183" i="1"/>
  <c r="W183" i="1"/>
  <c r="V32" i="1"/>
  <c r="W32" i="1"/>
  <c r="Z699" i="1"/>
  <c r="AA699" i="1" s="1"/>
  <c r="AC699" i="1" s="1"/>
  <c r="Z671" i="1"/>
  <c r="AA671" i="1" s="1"/>
  <c r="AC671" i="1" s="1"/>
  <c r="AL671" i="1" s="1"/>
  <c r="Z859" i="1"/>
  <c r="AA859" i="1" s="1"/>
  <c r="AC859" i="1" s="1"/>
  <c r="T811" i="1"/>
  <c r="Z793" i="1"/>
  <c r="AA793" i="1" s="1"/>
  <c r="AC793" i="1" s="1"/>
  <c r="W793" i="1"/>
  <c r="X784" i="1"/>
  <c r="W736" i="1"/>
  <c r="X852" i="1"/>
  <c r="V849" i="1"/>
  <c r="V793" i="1"/>
  <c r="Z807" i="1"/>
  <c r="AB807" i="1" s="1"/>
  <c r="Z770" i="1"/>
  <c r="AA770" i="1" s="1"/>
  <c r="T793" i="1"/>
  <c r="W825" i="1"/>
  <c r="X320" i="1"/>
  <c r="V718" i="1"/>
  <c r="W868" i="1"/>
  <c r="W818" i="1"/>
  <c r="L812" i="1"/>
  <c r="V766" i="1"/>
  <c r="V720" i="1"/>
  <c r="V806" i="1"/>
  <c r="N909" i="1"/>
  <c r="Q909" i="1" s="1"/>
  <c r="N894" i="1"/>
  <c r="Q894" i="1" s="1"/>
  <c r="X890" i="1"/>
  <c r="Z811" i="1"/>
  <c r="AB811" i="1" s="1"/>
  <c r="Z782" i="1"/>
  <c r="AA782" i="1" s="1"/>
  <c r="AE782" i="1" s="1"/>
  <c r="AD782" i="1" s="1"/>
  <c r="AN782" i="1" s="1"/>
  <c r="CC782" i="1" s="1"/>
  <c r="N510" i="1"/>
  <c r="Q510" i="1" s="1"/>
  <c r="L510" i="1"/>
  <c r="X135" i="1"/>
  <c r="X313" i="1"/>
  <c r="X550" i="1"/>
  <c r="W694" i="1"/>
  <c r="V237" i="1"/>
  <c r="W197" i="1"/>
  <c r="V630" i="1"/>
  <c r="W630" i="1"/>
  <c r="V507" i="1"/>
  <c r="V442" i="1"/>
  <c r="W442" i="1"/>
  <c r="W389" i="1"/>
  <c r="V389" i="1"/>
  <c r="X389" i="1"/>
  <c r="V223" i="1"/>
  <c r="W223" i="1"/>
  <c r="V179" i="1"/>
  <c r="X179" i="1"/>
  <c r="V152" i="1"/>
  <c r="W152" i="1"/>
  <c r="X152" i="1"/>
  <c r="N685" i="1"/>
  <c r="Q685" i="1" s="1"/>
  <c r="X240" i="1"/>
  <c r="W620" i="1"/>
  <c r="V620" i="1"/>
  <c r="Z471" i="1"/>
  <c r="AB471" i="1" s="1"/>
  <c r="Z461" i="1"/>
  <c r="AA461" i="1" s="1"/>
  <c r="T461" i="1"/>
  <c r="T112" i="1"/>
  <c r="T954" i="1"/>
  <c r="W954" i="1"/>
  <c r="Z954" i="1"/>
  <c r="AB954" i="1" s="1"/>
  <c r="N941" i="1"/>
  <c r="Q941" i="1" s="1"/>
  <c r="V588" i="1"/>
  <c r="W588" i="1"/>
  <c r="W148" i="1"/>
  <c r="X148" i="1"/>
  <c r="V313" i="1"/>
  <c r="V550" i="1"/>
  <c r="X323" i="1"/>
  <c r="X260" i="1"/>
  <c r="W323" i="1"/>
  <c r="W260" i="1"/>
  <c r="W221" i="1"/>
  <c r="W653" i="1"/>
  <c r="X653" i="1"/>
  <c r="X563" i="1"/>
  <c r="W563" i="1"/>
  <c r="W276" i="1"/>
  <c r="X276" i="1"/>
  <c r="V95" i="1"/>
  <c r="W95" i="1"/>
  <c r="V655" i="1"/>
  <c r="W655" i="1"/>
  <c r="V174" i="1"/>
  <c r="V479" i="1"/>
  <c r="Z479" i="1"/>
  <c r="AB479" i="1" s="1"/>
  <c r="V135" i="1"/>
  <c r="V260" i="1"/>
  <c r="V221" i="1"/>
  <c r="W652" i="1"/>
  <c r="X652" i="1"/>
  <c r="W601" i="1"/>
  <c r="V601" i="1"/>
  <c r="V541" i="1"/>
  <c r="X541" i="1"/>
  <c r="V420" i="1"/>
  <c r="V321" i="1"/>
  <c r="W321" i="1"/>
  <c r="V275" i="1"/>
  <c r="X275" i="1"/>
  <c r="Z521" i="1"/>
  <c r="AB521" i="1" s="1"/>
  <c r="W521" i="1"/>
  <c r="X521" i="1"/>
  <c r="T591" i="1"/>
  <c r="L248" i="1"/>
  <c r="T611" i="1"/>
  <c r="W611" i="1"/>
  <c r="X611" i="1"/>
  <c r="Z611" i="1"/>
  <c r="AB611" i="1" s="1"/>
  <c r="V526" i="1"/>
  <c r="W526" i="1"/>
  <c r="V690" i="1"/>
  <c r="W690" i="1"/>
  <c r="V600" i="1"/>
  <c r="W600" i="1"/>
  <c r="V472" i="1"/>
  <c r="X454" i="1"/>
  <c r="W419" i="1"/>
  <c r="V419" i="1"/>
  <c r="V378" i="1"/>
  <c r="X378" i="1"/>
  <c r="X359" i="1"/>
  <c r="V230" i="1"/>
  <c r="W230" i="1"/>
  <c r="X230" i="1"/>
  <c r="V45" i="1"/>
  <c r="L219" i="1"/>
  <c r="N219" i="1"/>
  <c r="Q219" i="1" s="1"/>
  <c r="Z186" i="1"/>
  <c r="AA186" i="1" s="1"/>
  <c r="Z478" i="1"/>
  <c r="AA478" i="1" s="1"/>
  <c r="AE478" i="1" s="1"/>
  <c r="AD478" i="1" s="1"/>
  <c r="AF478" i="1" s="1"/>
  <c r="AI478" i="1" s="1"/>
  <c r="W302" i="1"/>
  <c r="W174" i="1"/>
  <c r="V623" i="1"/>
  <c r="X623" i="1"/>
  <c r="V357" i="1"/>
  <c r="X357" i="1"/>
  <c r="X256" i="1"/>
  <c r="W256" i="1"/>
  <c r="W113" i="1"/>
  <c r="V113" i="1"/>
  <c r="V539" i="1"/>
  <c r="W539" i="1"/>
  <c r="Z640" i="1"/>
  <c r="AA640" i="1" s="1"/>
  <c r="X640" i="1"/>
  <c r="W650" i="1"/>
  <c r="X365" i="1"/>
  <c r="T643" i="1"/>
  <c r="T214" i="1"/>
  <c r="V214" i="1"/>
  <c r="T89" i="1"/>
  <c r="V89" i="1"/>
  <c r="V481" i="1"/>
  <c r="V936" i="1"/>
  <c r="T936" i="1"/>
  <c r="V277" i="1"/>
  <c r="X277" i="1"/>
  <c r="V407" i="1"/>
  <c r="Z407" i="1"/>
  <c r="AA407" i="1" s="1"/>
  <c r="AC407" i="1" s="1"/>
  <c r="AL407" i="1" s="1"/>
  <c r="X505" i="1"/>
  <c r="W629" i="1"/>
  <c r="W581" i="1"/>
  <c r="V537" i="1"/>
  <c r="W537" i="1"/>
  <c r="V494" i="1"/>
  <c r="W494" i="1"/>
  <c r="V452" i="1"/>
  <c r="W452" i="1"/>
  <c r="V397" i="1"/>
  <c r="W397" i="1"/>
  <c r="V374" i="1"/>
  <c r="V189" i="1"/>
  <c r="W189" i="1"/>
  <c r="V162" i="1"/>
  <c r="W162" i="1"/>
  <c r="V129" i="1"/>
  <c r="W129" i="1"/>
  <c r="W111" i="1"/>
  <c r="X111" i="1"/>
  <c r="Z319" i="1"/>
  <c r="AA319" i="1" s="1"/>
  <c r="W319" i="1"/>
  <c r="W376" i="1"/>
  <c r="T140" i="1"/>
  <c r="Z381" i="1"/>
  <c r="AA381" i="1" s="1"/>
  <c r="AC381" i="1" s="1"/>
  <c r="AL381" i="1" s="1"/>
  <c r="X158" i="1"/>
  <c r="N949" i="1"/>
  <c r="Q949" i="1" s="1"/>
  <c r="W942" i="1"/>
  <c r="V942" i="1"/>
  <c r="X302" i="1"/>
  <c r="W433" i="1"/>
  <c r="V668" i="1"/>
  <c r="V629" i="1"/>
  <c r="W301" i="1"/>
  <c r="X581" i="1"/>
  <c r="X629" i="1"/>
  <c r="W590" i="1"/>
  <c r="W543" i="1"/>
  <c r="V502" i="1"/>
  <c r="V301" i="1"/>
  <c r="X282" i="1"/>
  <c r="Z282" i="1"/>
  <c r="T191" i="1"/>
  <c r="Z191" i="1"/>
  <c r="AA191" i="1" s="1"/>
  <c r="AC191" i="1" s="1"/>
  <c r="Z619" i="1"/>
  <c r="AB619" i="1" s="1"/>
  <c r="W619" i="1"/>
  <c r="N906" i="1"/>
  <c r="Q906" i="1" s="1"/>
  <c r="L906" i="1"/>
  <c r="X408" i="1"/>
  <c r="V408" i="1"/>
  <c r="W408" i="1"/>
  <c r="X690" i="1"/>
  <c r="X526" i="1"/>
  <c r="W544" i="1"/>
  <c r="V653" i="1"/>
  <c r="W501" i="1"/>
  <c r="V435" i="1"/>
  <c r="W354" i="1"/>
  <c r="W46" i="1"/>
  <c r="X486" i="1"/>
  <c r="N114" i="1"/>
  <c r="Q114" i="1" s="1"/>
  <c r="W559" i="1"/>
  <c r="T559" i="1"/>
  <c r="T699" i="1"/>
  <c r="X461" i="1"/>
  <c r="X958" i="1"/>
  <c r="V958" i="1"/>
  <c r="W948" i="1"/>
  <c r="Z948" i="1"/>
  <c r="AB948" i="1" s="1"/>
  <c r="W337" i="1"/>
  <c r="V337" i="1"/>
  <c r="X588" i="1"/>
  <c r="V592" i="1"/>
  <c r="X592" i="1"/>
  <c r="V463" i="1"/>
  <c r="X412" i="1"/>
  <c r="V412" i="1"/>
  <c r="W412" i="1"/>
  <c r="V369" i="1"/>
  <c r="W369" i="1"/>
  <c r="V200" i="1"/>
  <c r="W200" i="1"/>
  <c r="W317" i="1"/>
  <c r="X30" i="1"/>
  <c r="V960" i="1"/>
  <c r="V901" i="1"/>
  <c r="W897" i="1"/>
  <c r="X897" i="1"/>
  <c r="X655" i="1"/>
  <c r="X237" i="1"/>
  <c r="V548" i="1"/>
  <c r="W512" i="1"/>
  <c r="X512" i="1"/>
  <c r="W460" i="1"/>
  <c r="X460" i="1"/>
  <c r="V392" i="1"/>
  <c r="W392" i="1"/>
  <c r="X392" i="1"/>
  <c r="W367" i="1"/>
  <c r="V242" i="1"/>
  <c r="W242" i="1"/>
  <c r="V180" i="1"/>
  <c r="X180" i="1"/>
  <c r="W79" i="1"/>
  <c r="X79" i="1"/>
  <c r="T132" i="1"/>
  <c r="W436" i="1"/>
  <c r="V436" i="1"/>
  <c r="V317" i="1"/>
  <c r="Z150" i="1"/>
  <c r="AB150" i="1" s="1"/>
  <c r="X150" i="1"/>
  <c r="X305" i="1"/>
  <c r="Z70" i="1"/>
  <c r="AB70" i="1" s="1"/>
  <c r="V368" i="1"/>
  <c r="T620" i="1"/>
  <c r="W479" i="1"/>
  <c r="V461" i="1"/>
  <c r="V966" i="1"/>
  <c r="V944" i="1"/>
  <c r="T934" i="1"/>
  <c r="V857" i="1"/>
  <c r="Z851" i="1"/>
  <c r="AB851" i="1" s="1"/>
  <c r="V800" i="1"/>
  <c r="V785" i="1"/>
  <c r="L903" i="1"/>
  <c r="T891" i="1"/>
  <c r="Z883" i="1"/>
  <c r="AB883" i="1" s="1"/>
  <c r="T870" i="1"/>
  <c r="V868" i="1"/>
  <c r="T857" i="1"/>
  <c r="V851" i="1"/>
  <c r="N756" i="1"/>
  <c r="Q756" i="1" s="1"/>
  <c r="N870" i="1"/>
  <c r="Q870" i="1" s="1"/>
  <c r="T868" i="1"/>
  <c r="N166" i="1"/>
  <c r="Q166" i="1" s="1"/>
  <c r="T613" i="1"/>
  <c r="Z861" i="1"/>
  <c r="AB861" i="1" s="1"/>
  <c r="V383" i="1"/>
  <c r="T292" i="1"/>
  <c r="W671" i="1"/>
  <c r="L572" i="1"/>
  <c r="V386" i="1"/>
  <c r="L306" i="1"/>
  <c r="N468" i="1"/>
  <c r="Q468" i="1" s="1"/>
  <c r="T962" i="1"/>
  <c r="W959" i="1"/>
  <c r="L912" i="1"/>
  <c r="N905" i="1"/>
  <c r="Q905" i="1" s="1"/>
  <c r="X869" i="1"/>
  <c r="N831" i="1"/>
  <c r="Q831" i="1" s="1"/>
  <c r="X744" i="1"/>
  <c r="L885" i="1"/>
  <c r="V869" i="1"/>
  <c r="Z763" i="1"/>
  <c r="AA763" i="1" s="1"/>
  <c r="AC763" i="1" s="1"/>
  <c r="AL763" i="1" s="1"/>
  <c r="Z832" i="1"/>
  <c r="AB832" i="1" s="1"/>
  <c r="W810" i="1"/>
  <c r="L808" i="1"/>
  <c r="W781" i="1"/>
  <c r="Z778" i="1"/>
  <c r="AB778" i="1" s="1"/>
  <c r="V763" i="1"/>
  <c r="W895" i="1"/>
  <c r="T892" i="1"/>
  <c r="W832" i="1"/>
  <c r="T810" i="1"/>
  <c r="Z792" i="1"/>
  <c r="AB792" i="1" s="1"/>
  <c r="X783" i="1"/>
  <c r="V781" i="1"/>
  <c r="W778" i="1"/>
  <c r="Z775" i="1"/>
  <c r="AA775" i="1" s="1"/>
  <c r="AC775" i="1" s="1"/>
  <c r="AL775" i="1" s="1"/>
  <c r="L44" i="1"/>
  <c r="N44" i="1"/>
  <c r="Q44" i="1" s="1"/>
  <c r="L341" i="1"/>
  <c r="N341" i="1"/>
  <c r="Q341" i="1" s="1"/>
  <c r="X712" i="1"/>
  <c r="Z286" i="1"/>
  <c r="AA286" i="1" s="1"/>
  <c r="AE286" i="1" s="1"/>
  <c r="AD286" i="1" s="1"/>
  <c r="AF286" i="1" s="1"/>
  <c r="W207" i="1"/>
  <c r="T293" i="1"/>
  <c r="T115" i="1"/>
  <c r="N900" i="1"/>
  <c r="Q900" i="1" s="1"/>
  <c r="Z40" i="1"/>
  <c r="AA40" i="1" s="1"/>
  <c r="X40" i="1"/>
  <c r="T240" i="1"/>
  <c r="L286" i="1"/>
  <c r="N286" i="1"/>
  <c r="Q286" i="1" s="1"/>
  <c r="W407" i="1"/>
  <c r="X352" i="1"/>
  <c r="Z236" i="1"/>
  <c r="AA236" i="1" s="1"/>
  <c r="AC236" i="1" s="1"/>
  <c r="AL236" i="1" s="1"/>
  <c r="W314" i="1"/>
  <c r="X576" i="1"/>
  <c r="W68" i="1"/>
  <c r="L554" i="1"/>
  <c r="X478" i="1"/>
  <c r="V246" i="1"/>
  <c r="N164" i="1"/>
  <c r="Q164" i="1" s="1"/>
  <c r="N957" i="1"/>
  <c r="Q957" i="1" s="1"/>
  <c r="X946" i="1"/>
  <c r="W946" i="1"/>
  <c r="Z946" i="1"/>
  <c r="T946" i="1"/>
  <c r="L739" i="1"/>
  <c r="N739" i="1"/>
  <c r="Q739" i="1" s="1"/>
  <c r="L878" i="1"/>
  <c r="N878" i="1"/>
  <c r="Q878" i="1" s="1"/>
  <c r="W404" i="1"/>
  <c r="T404" i="1"/>
  <c r="W712" i="1"/>
  <c r="V712" i="1"/>
  <c r="Z497" i="1"/>
  <c r="AA497" i="1" s="1"/>
  <c r="AC368" i="1"/>
  <c r="AL368" i="1" s="1"/>
  <c r="AE368" i="1"/>
  <c r="AD368" i="1" s="1"/>
  <c r="AF368" i="1" s="1"/>
  <c r="N946" i="1"/>
  <c r="Q946" i="1" s="1"/>
  <c r="L946" i="1"/>
  <c r="L891" i="1"/>
  <c r="N891" i="1"/>
  <c r="Q891" i="1" s="1"/>
  <c r="N881" i="1"/>
  <c r="Q881" i="1" s="1"/>
  <c r="L881" i="1"/>
  <c r="W592" i="1"/>
  <c r="W535" i="1"/>
  <c r="W466" i="1"/>
  <c r="W429" i="1"/>
  <c r="W320" i="1"/>
  <c r="Z383" i="1"/>
  <c r="X650" i="1"/>
  <c r="L712" i="1"/>
  <c r="X132" i="1"/>
  <c r="W344" i="1"/>
  <c r="X344" i="1"/>
  <c r="V643" i="1"/>
  <c r="X182" i="1"/>
  <c r="X368" i="1"/>
  <c r="Z30" i="1"/>
  <c r="AB30" i="1" s="1"/>
  <c r="T967" i="1"/>
  <c r="Z961" i="1"/>
  <c r="AA961" i="1" s="1"/>
  <c r="X184" i="1"/>
  <c r="W660" i="1"/>
  <c r="W374" i="1"/>
  <c r="W127" i="1"/>
  <c r="X654" i="1"/>
  <c r="Z654" i="1"/>
  <c r="AA654" i="1" s="1"/>
  <c r="W70" i="1"/>
  <c r="V940" i="1"/>
  <c r="T940" i="1"/>
  <c r="W179" i="1"/>
  <c r="V127" i="1"/>
  <c r="V34" i="1"/>
  <c r="W635" i="1"/>
  <c r="T635" i="1"/>
  <c r="V432" i="1"/>
  <c r="T192" i="1"/>
  <c r="Z192" i="1"/>
  <c r="AA192" i="1" s="1"/>
  <c r="AE192" i="1" s="1"/>
  <c r="AD192" i="1" s="1"/>
  <c r="X92" i="1"/>
  <c r="T92" i="1"/>
  <c r="V691" i="1"/>
  <c r="T691" i="1"/>
  <c r="Z691" i="1"/>
  <c r="Z356" i="1"/>
  <c r="AA356" i="1" s="1"/>
  <c r="AC356" i="1" s="1"/>
  <c r="X295" i="1"/>
  <c r="Z295" i="1"/>
  <c r="AA295" i="1" s="1"/>
  <c r="AE295" i="1" s="1"/>
  <c r="AD295" i="1" s="1"/>
  <c r="W258" i="1"/>
  <c r="X28" i="1"/>
  <c r="V28" i="1"/>
  <c r="W383" i="1"/>
  <c r="Z562" i="1"/>
  <c r="AA562" i="1" s="1"/>
  <c r="X562" i="1"/>
  <c r="Z542" i="1"/>
  <c r="AA542" i="1" s="1"/>
  <c r="T72" i="1"/>
  <c r="W503" i="1"/>
  <c r="T263" i="1"/>
  <c r="L215" i="1"/>
  <c r="X91" i="1"/>
  <c r="W481" i="1"/>
  <c r="X481" i="1"/>
  <c r="Z504" i="1"/>
  <c r="AA504" i="1" s="1"/>
  <c r="AC504" i="1" s="1"/>
  <c r="W504" i="1"/>
  <c r="T356" i="1"/>
  <c r="V356" i="1"/>
  <c r="V270" i="1"/>
  <c r="Z270" i="1"/>
  <c r="AB270" i="1" s="1"/>
  <c r="X451" i="1"/>
  <c r="V451" i="1"/>
  <c r="W492" i="1"/>
  <c r="W472" i="1"/>
  <c r="W454" i="1"/>
  <c r="W437" i="1"/>
  <c r="W245" i="1"/>
  <c r="W155" i="1"/>
  <c r="Z511" i="1"/>
  <c r="AA511" i="1" s="1"/>
  <c r="W511" i="1"/>
  <c r="T706" i="1"/>
  <c r="V706" i="1"/>
  <c r="W186" i="1"/>
  <c r="V186" i="1"/>
  <c r="T493" i="1"/>
  <c r="X331" i="1"/>
  <c r="L29" i="1"/>
  <c r="Z51" i="1"/>
  <c r="W647" i="1"/>
  <c r="T647" i="1"/>
  <c r="T151" i="1"/>
  <c r="Z151" i="1"/>
  <c r="AB151" i="1" s="1"/>
  <c r="L687" i="1"/>
  <c r="V205" i="1"/>
  <c r="X479" i="1"/>
  <c r="W145" i="1"/>
  <c r="W614" i="1"/>
  <c r="W549" i="1"/>
  <c r="V492" i="1"/>
  <c r="W275" i="1"/>
  <c r="V245" i="1"/>
  <c r="W220" i="1"/>
  <c r="V586" i="1"/>
  <c r="Z586" i="1"/>
  <c r="T627" i="1"/>
  <c r="X627" i="1"/>
  <c r="N667" i="1"/>
  <c r="Q667" i="1" s="1"/>
  <c r="L667" i="1"/>
  <c r="T194" i="1"/>
  <c r="W194" i="1"/>
  <c r="W574" i="1"/>
  <c r="T696" i="1"/>
  <c r="Z696" i="1"/>
  <c r="AA696" i="1" s="1"/>
  <c r="W960" i="1"/>
  <c r="W949" i="1"/>
  <c r="X944" i="1"/>
  <c r="W944" i="1"/>
  <c r="Z944" i="1"/>
  <c r="AB944" i="1" s="1"/>
  <c r="T944" i="1"/>
  <c r="X293" i="1"/>
  <c r="W293" i="1"/>
  <c r="W131" i="1"/>
  <c r="V109" i="1"/>
  <c r="Z36" i="1"/>
  <c r="AA36" i="1" s="1"/>
  <c r="T36" i="1"/>
  <c r="Z712" i="1"/>
  <c r="AB712" i="1" s="1"/>
  <c r="X363" i="1"/>
  <c r="T363" i="1"/>
  <c r="T547" i="1"/>
  <c r="Z436" i="1"/>
  <c r="AB436" i="1" s="1"/>
  <c r="Z184" i="1"/>
  <c r="AB184" i="1" s="1"/>
  <c r="T241" i="1"/>
  <c r="Z241" i="1"/>
  <c r="AA241" i="1" s="1"/>
  <c r="AC241" i="1" s="1"/>
  <c r="N639" i="1"/>
  <c r="Q639" i="1" s="1"/>
  <c r="L353" i="1"/>
  <c r="N960" i="1"/>
  <c r="Q960" i="1" s="1"/>
  <c r="L960" i="1"/>
  <c r="T952" i="1"/>
  <c r="W952" i="1"/>
  <c r="N944" i="1"/>
  <c r="Q944" i="1" s="1"/>
  <c r="L944" i="1"/>
  <c r="W941" i="1"/>
  <c r="Z895" i="1"/>
  <c r="AB895" i="1" s="1"/>
  <c r="T895" i="1"/>
  <c r="V895" i="1"/>
  <c r="T872" i="1"/>
  <c r="V866" i="1"/>
  <c r="T864" i="1"/>
  <c r="N862" i="1"/>
  <c r="Q862" i="1" s="1"/>
  <c r="N860" i="1"/>
  <c r="Q860" i="1" s="1"/>
  <c r="W851" i="1"/>
  <c r="T840" i="1"/>
  <c r="T834" i="1"/>
  <c r="N830" i="1"/>
  <c r="Q830" i="1" s="1"/>
  <c r="L801" i="1"/>
  <c r="T798" i="1"/>
  <c r="W785" i="1"/>
  <c r="N779" i="1"/>
  <c r="Q779" i="1" s="1"/>
  <c r="Z774" i="1"/>
  <c r="AB774" i="1" s="1"/>
  <c r="T767" i="1"/>
  <c r="T751" i="1"/>
  <c r="X748" i="1"/>
  <c r="V130" i="1"/>
  <c r="Z473" i="1"/>
  <c r="AA473" i="1" s="1"/>
  <c r="AC473" i="1" s="1"/>
  <c r="T866" i="1"/>
  <c r="N834" i="1"/>
  <c r="Q834" i="1" s="1"/>
  <c r="T808" i="1"/>
  <c r="W803" i="1"/>
  <c r="T785" i="1"/>
  <c r="Z764" i="1"/>
  <c r="AA764" i="1" s="1"/>
  <c r="V755" i="1"/>
  <c r="X752" i="1"/>
  <c r="X740" i="1"/>
  <c r="Z848" i="1"/>
  <c r="Z826" i="1"/>
  <c r="AB826" i="1" s="1"/>
  <c r="Z824" i="1"/>
  <c r="AB824" i="1" s="1"/>
  <c r="Z773" i="1"/>
  <c r="AA773" i="1" s="1"/>
  <c r="AC773" i="1" s="1"/>
  <c r="AL773" i="1" s="1"/>
  <c r="W759" i="1"/>
  <c r="Z863" i="1"/>
  <c r="AA863" i="1" s="1"/>
  <c r="Z780" i="1"/>
  <c r="AA780" i="1" s="1"/>
  <c r="AE780" i="1" s="1"/>
  <c r="AD780" i="1" s="1"/>
  <c r="AF780" i="1" s="1"/>
  <c r="T764" i="1"/>
  <c r="X747" i="1"/>
  <c r="Z865" i="1"/>
  <c r="AB865" i="1" s="1"/>
  <c r="Z809" i="1"/>
  <c r="AB809" i="1" s="1"/>
  <c r="X756" i="1"/>
  <c r="W809" i="1"/>
  <c r="V792" i="1"/>
  <c r="Z784" i="1"/>
  <c r="AA784" i="1" s="1"/>
  <c r="T778" i="1"/>
  <c r="W775" i="1"/>
  <c r="V761" i="1"/>
  <c r="V756" i="1"/>
  <c r="W958" i="1"/>
  <c r="Z942" i="1"/>
  <c r="AB942" i="1" s="1"/>
  <c r="N884" i="1"/>
  <c r="Q884" i="1" s="1"/>
  <c r="Z879" i="1"/>
  <c r="AB879" i="1" s="1"/>
  <c r="Z870" i="1"/>
  <c r="AA870" i="1" s="1"/>
  <c r="W860" i="1"/>
  <c r="W859" i="1"/>
  <c r="X844" i="1"/>
  <c r="V841" i="1"/>
  <c r="W823" i="1"/>
  <c r="Z820" i="1"/>
  <c r="AB820" i="1" s="1"/>
  <c r="W799" i="1"/>
  <c r="T796" i="1"/>
  <c r="T775" i="1"/>
  <c r="N770" i="1"/>
  <c r="Q770" i="1" s="1"/>
  <c r="Z767" i="1"/>
  <c r="W744" i="1"/>
  <c r="W741" i="1"/>
  <c r="N886" i="1"/>
  <c r="Q886" i="1" s="1"/>
  <c r="W870" i="1"/>
  <c r="V860" i="1"/>
  <c r="T859" i="1"/>
  <c r="T854" i="1"/>
  <c r="Z847" i="1"/>
  <c r="AB847" i="1" s="1"/>
  <c r="V820" i="1"/>
  <c r="N818" i="1"/>
  <c r="Q818" i="1" s="1"/>
  <c r="T809" i="1"/>
  <c r="Z804" i="1"/>
  <c r="AA804" i="1" s="1"/>
  <c r="W779" i="1"/>
  <c r="T772" i="1"/>
  <c r="X767" i="1"/>
  <c r="T756" i="1"/>
  <c r="Z751" i="1"/>
  <c r="Z866" i="1"/>
  <c r="AA866" i="1" s="1"/>
  <c r="T860" i="1"/>
  <c r="W830" i="1"/>
  <c r="Z812" i="1"/>
  <c r="AB812" i="1" s="1"/>
  <c r="V767" i="1"/>
  <c r="W751" i="1"/>
  <c r="W866" i="1"/>
  <c r="V864" i="1"/>
  <c r="L288" i="1"/>
  <c r="N288" i="1"/>
  <c r="Q288" i="1" s="1"/>
  <c r="L650" i="1"/>
  <c r="N650" i="1"/>
  <c r="Q650" i="1" s="1"/>
  <c r="L511" i="1"/>
  <c r="N511" i="1"/>
  <c r="Q511" i="1" s="1"/>
  <c r="L521" i="1"/>
  <c r="N521" i="1"/>
  <c r="Q521" i="1" s="1"/>
  <c r="L172" i="1"/>
  <c r="N172" i="1"/>
  <c r="Q172" i="1" s="1"/>
  <c r="L338" i="1"/>
  <c r="N338" i="1"/>
  <c r="Q338" i="1" s="1"/>
  <c r="L670" i="1"/>
  <c r="N670" i="1"/>
  <c r="Q670" i="1" s="1"/>
  <c r="L725" i="1"/>
  <c r="N725" i="1"/>
  <c r="Q725" i="1" s="1"/>
  <c r="X367" i="1"/>
  <c r="X249" i="1"/>
  <c r="W709" i="1"/>
  <c r="W458" i="1"/>
  <c r="W685" i="1"/>
  <c r="N240" i="1"/>
  <c r="Q240" i="1" s="1"/>
  <c r="N36" i="1"/>
  <c r="Q36" i="1" s="1"/>
  <c r="N562" i="1"/>
  <c r="Q562" i="1" s="1"/>
  <c r="W33" i="1"/>
  <c r="W670" i="1"/>
  <c r="X670" i="1"/>
  <c r="Z670" i="1"/>
  <c r="AA670" i="1" s="1"/>
  <c r="AC670" i="1" s="1"/>
  <c r="N300" i="1"/>
  <c r="Q300" i="1" s="1"/>
  <c r="L300" i="1"/>
  <c r="N669" i="1"/>
  <c r="Q669" i="1" s="1"/>
  <c r="L669" i="1"/>
  <c r="L915" i="1"/>
  <c r="N915" i="1"/>
  <c r="Q915" i="1" s="1"/>
  <c r="L777" i="1"/>
  <c r="N777" i="1"/>
  <c r="Q777" i="1" s="1"/>
  <c r="N753" i="1"/>
  <c r="Q753" i="1" s="1"/>
  <c r="L753" i="1"/>
  <c r="X267" i="1"/>
  <c r="X144" i="1"/>
  <c r="V579" i="1"/>
  <c r="V540" i="1"/>
  <c r="V522" i="1"/>
  <c r="W476" i="1"/>
  <c r="V367" i="1"/>
  <c r="W343" i="1"/>
  <c r="W326" i="1"/>
  <c r="W28" i="1"/>
  <c r="W338" i="1"/>
  <c r="V338" i="1"/>
  <c r="Z338" i="1"/>
  <c r="AA338" i="1" s="1"/>
  <c r="AA365" i="1"/>
  <c r="AB365" i="1"/>
  <c r="W373" i="1"/>
  <c r="V373" i="1"/>
  <c r="X373" i="1"/>
  <c r="T373" i="1"/>
  <c r="V971" i="1"/>
  <c r="W971" i="1"/>
  <c r="X971" i="1"/>
  <c r="Z971" i="1"/>
  <c r="T971" i="1"/>
  <c r="L921" i="1"/>
  <c r="N921" i="1"/>
  <c r="Q921" i="1" s="1"/>
  <c r="L316" i="1"/>
  <c r="N316" i="1"/>
  <c r="Q316" i="1" s="1"/>
  <c r="X388" i="1"/>
  <c r="W447" i="1"/>
  <c r="X645" i="1"/>
  <c r="X522" i="1"/>
  <c r="V476" i="1"/>
  <c r="W441" i="1"/>
  <c r="V343" i="1"/>
  <c r="V326" i="1"/>
  <c r="W267" i="1"/>
  <c r="W249" i="1"/>
  <c r="W120" i="1"/>
  <c r="W282" i="1"/>
  <c r="W486" i="1"/>
  <c r="W640" i="1"/>
  <c r="N703" i="1"/>
  <c r="Q703" i="1" s="1"/>
  <c r="W432" i="1"/>
  <c r="T432" i="1"/>
  <c r="X432" i="1"/>
  <c r="X286" i="1"/>
  <c r="V81" i="1"/>
  <c r="W81" i="1"/>
  <c r="X81" i="1"/>
  <c r="N182" i="1"/>
  <c r="Q182" i="1" s="1"/>
  <c r="L182" i="1"/>
  <c r="T649" i="1"/>
  <c r="V649" i="1"/>
  <c r="W649" i="1"/>
  <c r="X649" i="1"/>
  <c r="Z649" i="1"/>
  <c r="L373" i="1"/>
  <c r="N373" i="1"/>
  <c r="Q373" i="1" s="1"/>
  <c r="L25" i="1"/>
  <c r="N25" i="1"/>
  <c r="Q25" i="1" s="1"/>
  <c r="V447" i="1"/>
  <c r="X409" i="1"/>
  <c r="X285" i="1"/>
  <c r="W598" i="1"/>
  <c r="V441" i="1"/>
  <c r="V249" i="1"/>
  <c r="V121" i="1"/>
  <c r="V282" i="1"/>
  <c r="V688" i="1"/>
  <c r="T486" i="1"/>
  <c r="T640" i="1"/>
  <c r="X288" i="1"/>
  <c r="N415" i="1"/>
  <c r="Q415" i="1" s="1"/>
  <c r="N253" i="1"/>
  <c r="Q253" i="1" s="1"/>
  <c r="W673" i="1"/>
  <c r="N508" i="1"/>
  <c r="Q508" i="1" s="1"/>
  <c r="W132" i="1"/>
  <c r="V132" i="1"/>
  <c r="V286" i="1"/>
  <c r="N186" i="1"/>
  <c r="Q186" i="1" s="1"/>
  <c r="L81" i="1"/>
  <c r="N81" i="1"/>
  <c r="Q81" i="1" s="1"/>
  <c r="L231" i="1"/>
  <c r="N231" i="1"/>
  <c r="Q231" i="1" s="1"/>
  <c r="L214" i="1"/>
  <c r="N214" i="1"/>
  <c r="Q214" i="1" s="1"/>
  <c r="N715" i="1"/>
  <c r="Q715" i="1" s="1"/>
  <c r="L715" i="1"/>
  <c r="X35" i="1"/>
  <c r="Z35" i="1"/>
  <c r="AA35" i="1" s="1"/>
  <c r="T35" i="1"/>
  <c r="N883" i="1"/>
  <c r="Q883" i="1" s="1"/>
  <c r="L883" i="1"/>
  <c r="X665" i="1"/>
  <c r="X170" i="1"/>
  <c r="V598" i="1"/>
  <c r="W307" i="1"/>
  <c r="W288" i="1"/>
  <c r="T382" i="1"/>
  <c r="Z382" i="1"/>
  <c r="AB382" i="1" s="1"/>
  <c r="Z564" i="1"/>
  <c r="T564" i="1"/>
  <c r="L895" i="1"/>
  <c r="N895" i="1"/>
  <c r="Q895" i="1" s="1"/>
  <c r="T552" i="1"/>
  <c r="V552" i="1"/>
  <c r="Z552" i="1"/>
  <c r="X689" i="1"/>
  <c r="X422" i="1"/>
  <c r="X307" i="1"/>
  <c r="V307" i="1"/>
  <c r="W285" i="1"/>
  <c r="W228" i="1"/>
  <c r="T282" i="1"/>
  <c r="N528" i="1"/>
  <c r="Q528" i="1" s="1"/>
  <c r="N486" i="1"/>
  <c r="Q486" i="1" s="1"/>
  <c r="N640" i="1"/>
  <c r="Q640" i="1" s="1"/>
  <c r="T288" i="1"/>
  <c r="W40" i="1"/>
  <c r="Z235" i="1"/>
  <c r="AA235" i="1" s="1"/>
  <c r="W363" i="1"/>
  <c r="Z363" i="1"/>
  <c r="N132" i="1"/>
  <c r="Q132" i="1" s="1"/>
  <c r="T286" i="1"/>
  <c r="V547" i="1"/>
  <c r="W547" i="1"/>
  <c r="Z547" i="1"/>
  <c r="Z580" i="1"/>
  <c r="AB580" i="1" s="1"/>
  <c r="X580" i="1"/>
  <c r="L714" i="1"/>
  <c r="N714" i="1"/>
  <c r="Q714" i="1" s="1"/>
  <c r="V153" i="1"/>
  <c r="X153" i="1"/>
  <c r="N209" i="1"/>
  <c r="Q209" i="1" s="1"/>
  <c r="L209" i="1"/>
  <c r="L92" i="1"/>
  <c r="N92" i="1"/>
  <c r="Q92" i="1" s="1"/>
  <c r="X557" i="1"/>
  <c r="Z557" i="1"/>
  <c r="AB557" i="1" s="1"/>
  <c r="T943" i="1"/>
  <c r="X560" i="1"/>
  <c r="X193" i="1"/>
  <c r="V228" i="1"/>
  <c r="T105" i="1"/>
  <c r="Z105" i="1"/>
  <c r="AA105" i="1" s="1"/>
  <c r="N462" i="1"/>
  <c r="Q462" i="1" s="1"/>
  <c r="L462" i="1"/>
  <c r="X440" i="1"/>
  <c r="X210" i="1"/>
  <c r="X100" i="1"/>
  <c r="W623" i="1"/>
  <c r="W388" i="1"/>
  <c r="W170" i="1"/>
  <c r="W144" i="1"/>
  <c r="W100" i="1"/>
  <c r="N503" i="1"/>
  <c r="Q503" i="1" s="1"/>
  <c r="L503" i="1"/>
  <c r="L477" i="1"/>
  <c r="N477" i="1"/>
  <c r="Q477" i="1" s="1"/>
  <c r="L506" i="1"/>
  <c r="N506" i="1"/>
  <c r="Q506" i="1" s="1"/>
  <c r="N270" i="1"/>
  <c r="Q270" i="1" s="1"/>
  <c r="L270" i="1"/>
  <c r="L89" i="1"/>
  <c r="N89" i="1"/>
  <c r="Q89" i="1" s="1"/>
  <c r="L360" i="1"/>
  <c r="N360" i="1"/>
  <c r="Q360" i="1" s="1"/>
  <c r="W665" i="1"/>
  <c r="V388" i="1"/>
  <c r="V170" i="1"/>
  <c r="V100" i="1"/>
  <c r="N40" i="1"/>
  <c r="Q40" i="1" s="1"/>
  <c r="T650" i="1"/>
  <c r="W240" i="1"/>
  <c r="W36" i="1"/>
  <c r="W562" i="1"/>
  <c r="N489" i="1"/>
  <c r="Q489" i="1" s="1"/>
  <c r="Z147" i="1"/>
  <c r="AA147" i="1" s="1"/>
  <c r="Z716" i="1"/>
  <c r="AA716" i="1" s="1"/>
  <c r="Z80" i="1"/>
  <c r="X504" i="1"/>
  <c r="V504" i="1"/>
  <c r="L106" i="1"/>
  <c r="N106" i="1"/>
  <c r="Q106" i="1" s="1"/>
  <c r="L901" i="1"/>
  <c r="N901" i="1"/>
  <c r="Q901" i="1" s="1"/>
  <c r="W558" i="1"/>
  <c r="V684" i="1"/>
  <c r="V665" i="1"/>
  <c r="W645" i="1"/>
  <c r="W560" i="1"/>
  <c r="W121" i="1"/>
  <c r="W657" i="1"/>
  <c r="Z114" i="1"/>
  <c r="AA114" i="1" s="1"/>
  <c r="W147" i="1"/>
  <c r="W706" i="1"/>
  <c r="Z706" i="1"/>
  <c r="AA706" i="1" s="1"/>
  <c r="N52" i="1"/>
  <c r="Q52" i="1" s="1"/>
  <c r="L52" i="1"/>
  <c r="Z608" i="1"/>
  <c r="AA608" i="1" s="1"/>
  <c r="Z438" i="1"/>
  <c r="AA438" i="1" s="1"/>
  <c r="W698" i="1"/>
  <c r="Z698" i="1"/>
  <c r="AA698" i="1" s="1"/>
  <c r="T698" i="1"/>
  <c r="X338" i="1"/>
  <c r="X140" i="1"/>
  <c r="L536" i="1"/>
  <c r="N536" i="1"/>
  <c r="Q536" i="1" s="1"/>
  <c r="L75" i="1"/>
  <c r="N75" i="1"/>
  <c r="Q75" i="1" s="1"/>
  <c r="N42" i="1"/>
  <c r="Q42" i="1" s="1"/>
  <c r="L42" i="1"/>
  <c r="L533" i="1"/>
  <c r="N533" i="1"/>
  <c r="Q533" i="1" s="1"/>
  <c r="N368" i="1"/>
  <c r="Q368" i="1" s="1"/>
  <c r="L368" i="1"/>
  <c r="V74" i="1"/>
  <c r="W74" i="1"/>
  <c r="Z74" i="1"/>
  <c r="AE669" i="1"/>
  <c r="AD669" i="1" s="1"/>
  <c r="AF669" i="1" s="1"/>
  <c r="AC669" i="1"/>
  <c r="W903" i="1"/>
  <c r="X903" i="1"/>
  <c r="W487" i="1"/>
  <c r="V487" i="1"/>
  <c r="N918" i="1"/>
  <c r="Q918" i="1" s="1"/>
  <c r="L918" i="1"/>
  <c r="N890" i="1"/>
  <c r="Q890" i="1" s="1"/>
  <c r="L890" i="1"/>
  <c r="N854" i="1"/>
  <c r="Q854" i="1" s="1"/>
  <c r="L854" i="1"/>
  <c r="L733" i="1"/>
  <c r="N733" i="1"/>
  <c r="Q733" i="1" s="1"/>
  <c r="L729" i="1"/>
  <c r="N729" i="1"/>
  <c r="Q729" i="1" s="1"/>
  <c r="X192" i="1"/>
  <c r="W627" i="1"/>
  <c r="X236" i="1"/>
  <c r="W91" i="1"/>
  <c r="T603" i="1"/>
  <c r="X603" i="1"/>
  <c r="X956" i="1"/>
  <c r="W956" i="1"/>
  <c r="X950" i="1"/>
  <c r="W950" i="1"/>
  <c r="N892" i="1"/>
  <c r="Q892" i="1" s="1"/>
  <c r="L892" i="1"/>
  <c r="T317" i="1"/>
  <c r="T186" i="1"/>
  <c r="T407" i="1"/>
  <c r="Z263" i="1"/>
  <c r="Z451" i="1"/>
  <c r="AA451" i="1" s="1"/>
  <c r="AC451" i="1" s="1"/>
  <c r="AL451" i="1" s="1"/>
  <c r="X248" i="1"/>
  <c r="V192" i="1"/>
  <c r="V627" i="1"/>
  <c r="X427" i="1"/>
  <c r="L484" i="1"/>
  <c r="N115" i="1"/>
  <c r="Q115" i="1" s="1"/>
  <c r="X191" i="1"/>
  <c r="W236" i="1"/>
  <c r="V178" i="1"/>
  <c r="V91" i="1"/>
  <c r="L68" i="1"/>
  <c r="W616" i="1"/>
  <c r="W339" i="1"/>
  <c r="X339" i="1"/>
  <c r="L524" i="1"/>
  <c r="Z584" i="1"/>
  <c r="N658" i="1"/>
  <c r="Q658" i="1" s="1"/>
  <c r="L971" i="1"/>
  <c r="Z967" i="1"/>
  <c r="AA967" i="1" s="1"/>
  <c r="AC967" i="1" s="1"/>
  <c r="W961" i="1"/>
  <c r="T959" i="1"/>
  <c r="X952" i="1"/>
  <c r="V952" i="1"/>
  <c r="N950" i="1"/>
  <c r="Q950" i="1" s="1"/>
  <c r="V948" i="1"/>
  <c r="X932" i="1"/>
  <c r="L923" i="1"/>
  <c r="N923" i="1"/>
  <c r="Q923" i="1" s="1"/>
  <c r="L896" i="1"/>
  <c r="N896" i="1"/>
  <c r="Q896" i="1" s="1"/>
  <c r="V894" i="1"/>
  <c r="T894" i="1"/>
  <c r="W894" i="1"/>
  <c r="Z894" i="1"/>
  <c r="AA894" i="1" s="1"/>
  <c r="L743" i="1"/>
  <c r="N743" i="1"/>
  <c r="Q743" i="1" s="1"/>
  <c r="X379" i="1"/>
  <c r="W191" i="1"/>
  <c r="V236" i="1"/>
  <c r="AB647" i="1"/>
  <c r="Z713" i="1"/>
  <c r="T91" i="1"/>
  <c r="V87" i="1"/>
  <c r="Z495" i="1"/>
  <c r="X149" i="1"/>
  <c r="V616" i="1"/>
  <c r="T353" i="1"/>
  <c r="Z485" i="1"/>
  <c r="T669" i="1"/>
  <c r="V669" i="1"/>
  <c r="X205" i="1"/>
  <c r="V584" i="1"/>
  <c r="Z145" i="1"/>
  <c r="AA145" i="1" s="1"/>
  <c r="X145" i="1"/>
  <c r="W967" i="1"/>
  <c r="X954" i="1"/>
  <c r="V954" i="1"/>
  <c r="L952" i="1"/>
  <c r="X936" i="1"/>
  <c r="W934" i="1"/>
  <c r="N914" i="1"/>
  <c r="Q914" i="1" s="1"/>
  <c r="L914" i="1"/>
  <c r="N898" i="1"/>
  <c r="Q898" i="1" s="1"/>
  <c r="L898" i="1"/>
  <c r="L866" i="1"/>
  <c r="N866" i="1"/>
  <c r="Q866" i="1" s="1"/>
  <c r="N856" i="1"/>
  <c r="Q856" i="1" s="1"/>
  <c r="L856" i="1"/>
  <c r="L781" i="1"/>
  <c r="N781" i="1"/>
  <c r="Q781" i="1" s="1"/>
  <c r="N386" i="1"/>
  <c r="Q386" i="1" s="1"/>
  <c r="T713" i="1"/>
  <c r="N151" i="1"/>
  <c r="Q151" i="1" s="1"/>
  <c r="N615" i="1"/>
  <c r="Q615" i="1" s="1"/>
  <c r="W485" i="1"/>
  <c r="AC602" i="1"/>
  <c r="AL602" i="1" s="1"/>
  <c r="N169" i="1"/>
  <c r="Q169" i="1" s="1"/>
  <c r="T957" i="1"/>
  <c r="W955" i="1"/>
  <c r="L954" i="1"/>
  <c r="X948" i="1"/>
  <c r="T948" i="1"/>
  <c r="N920" i="1"/>
  <c r="Q920" i="1" s="1"/>
  <c r="L920" i="1"/>
  <c r="L911" i="1"/>
  <c r="N911" i="1"/>
  <c r="Q911" i="1" s="1"/>
  <c r="L755" i="1"/>
  <c r="N755" i="1"/>
  <c r="Q755" i="1" s="1"/>
  <c r="X495" i="1"/>
  <c r="V495" i="1"/>
  <c r="Z76" i="1"/>
  <c r="Z149" i="1"/>
  <c r="AB149" i="1" s="1"/>
  <c r="T69" i="1"/>
  <c r="Z69" i="1"/>
  <c r="V118" i="1"/>
  <c r="W118" i="1"/>
  <c r="N889" i="1"/>
  <c r="Q889" i="1" s="1"/>
  <c r="L889" i="1"/>
  <c r="N819" i="1"/>
  <c r="Q819" i="1" s="1"/>
  <c r="L819" i="1"/>
  <c r="N762" i="1"/>
  <c r="Q762" i="1" s="1"/>
  <c r="L762" i="1"/>
  <c r="L731" i="1"/>
  <c r="N731" i="1"/>
  <c r="Q731" i="1" s="1"/>
  <c r="L727" i="1"/>
  <c r="N727" i="1"/>
  <c r="Q727" i="1" s="1"/>
  <c r="Z714" i="1"/>
  <c r="Z212" i="1"/>
  <c r="X967" i="1"/>
  <c r="V967" i="1"/>
  <c r="T951" i="1"/>
  <c r="W938" i="1"/>
  <c r="Z936" i="1"/>
  <c r="W936" i="1"/>
  <c r="Z934" i="1"/>
  <c r="X934" i="1"/>
  <c r="L902" i="1"/>
  <c r="N902" i="1"/>
  <c r="Q902" i="1" s="1"/>
  <c r="L861" i="1"/>
  <c r="N861" i="1"/>
  <c r="Q861" i="1" s="1"/>
  <c r="N821" i="1"/>
  <c r="Q821" i="1" s="1"/>
  <c r="L821" i="1"/>
  <c r="L723" i="1"/>
  <c r="N723" i="1"/>
  <c r="Q723" i="1" s="1"/>
  <c r="T436" i="1"/>
  <c r="L140" i="1"/>
  <c r="V293" i="1"/>
  <c r="V699" i="1"/>
  <c r="W654" i="1"/>
  <c r="T184" i="1"/>
  <c r="Z493" i="1"/>
  <c r="N451" i="1"/>
  <c r="Q451" i="1" s="1"/>
  <c r="Z331" i="1"/>
  <c r="N251" i="1"/>
  <c r="Q251" i="1" s="1"/>
  <c r="X714" i="1"/>
  <c r="Z403" i="1"/>
  <c r="L627" i="1"/>
  <c r="Z708" i="1"/>
  <c r="AA708" i="1" s="1"/>
  <c r="T51" i="1"/>
  <c r="V234" i="1"/>
  <c r="X212" i="1"/>
  <c r="X648" i="1"/>
  <c r="V314" i="1"/>
  <c r="Z97" i="1"/>
  <c r="Z513" i="1"/>
  <c r="W92" i="1"/>
  <c r="V73" i="1"/>
  <c r="L69" i="1"/>
  <c r="V687" i="1"/>
  <c r="L616" i="1"/>
  <c r="N616" i="1"/>
  <c r="Q616" i="1" s="1"/>
  <c r="V611" i="1"/>
  <c r="L461" i="1"/>
  <c r="V30" i="1"/>
  <c r="X942" i="1"/>
  <c r="T942" i="1"/>
  <c r="N938" i="1"/>
  <c r="Q938" i="1" s="1"/>
  <c r="L873" i="1"/>
  <c r="N873" i="1"/>
  <c r="Q873" i="1" s="1"/>
  <c r="N805" i="1"/>
  <c r="Q805" i="1" s="1"/>
  <c r="L805" i="1"/>
  <c r="T344" i="1"/>
  <c r="T654" i="1"/>
  <c r="T671" i="1"/>
  <c r="Z172" i="1"/>
  <c r="AA172" i="1" s="1"/>
  <c r="W714" i="1"/>
  <c r="X572" i="1"/>
  <c r="Z115" i="1"/>
  <c r="V708" i="1"/>
  <c r="Z216" i="1"/>
  <c r="AA216" i="1" s="1"/>
  <c r="W212" i="1"/>
  <c r="V648" i="1"/>
  <c r="N576" i="1"/>
  <c r="Q576" i="1" s="1"/>
  <c r="T97" i="1"/>
  <c r="T513" i="1"/>
  <c r="N636" i="1"/>
  <c r="Q636" i="1" s="1"/>
  <c r="T73" i="1"/>
  <c r="T496" i="1"/>
  <c r="Z496" i="1"/>
  <c r="X296" i="1"/>
  <c r="L691" i="1"/>
  <c r="X356" i="1"/>
  <c r="W356" i="1"/>
  <c r="T30" i="1"/>
  <c r="N146" i="1"/>
  <c r="Q146" i="1" s="1"/>
  <c r="T947" i="1"/>
  <c r="N910" i="1"/>
  <c r="Q910" i="1" s="1"/>
  <c r="L910" i="1"/>
  <c r="L907" i="1"/>
  <c r="N907" i="1"/>
  <c r="Q907" i="1" s="1"/>
  <c r="N888" i="1"/>
  <c r="Q888" i="1" s="1"/>
  <c r="L789" i="1"/>
  <c r="N789" i="1"/>
  <c r="Q789" i="1" s="1"/>
  <c r="V714" i="1"/>
  <c r="L305" i="1"/>
  <c r="X484" i="1"/>
  <c r="X115" i="1"/>
  <c r="X216" i="1"/>
  <c r="Z194" i="1"/>
  <c r="AA194" i="1" s="1"/>
  <c r="AC194" i="1" s="1"/>
  <c r="V209" i="1"/>
  <c r="V212" i="1"/>
  <c r="V296" i="1"/>
  <c r="N620" i="1"/>
  <c r="Q620" i="1" s="1"/>
  <c r="Z487" i="1"/>
  <c r="AA487" i="1" s="1"/>
  <c r="AE487" i="1" s="1"/>
  <c r="AD487" i="1" s="1"/>
  <c r="Z112" i="1"/>
  <c r="AB112" i="1" s="1"/>
  <c r="L218" i="1"/>
  <c r="N218" i="1"/>
  <c r="Q218" i="1" s="1"/>
  <c r="Z966" i="1"/>
  <c r="AA966" i="1" s="1"/>
  <c r="AC966" i="1" s="1"/>
  <c r="X962" i="1"/>
  <c r="V962" i="1"/>
  <c r="X960" i="1"/>
  <c r="Z960" i="1"/>
  <c r="AB960" i="1" s="1"/>
  <c r="Z956" i="1"/>
  <c r="Z950" i="1"/>
  <c r="AB950" i="1" s="1"/>
  <c r="V904" i="1"/>
  <c r="X904" i="1"/>
  <c r="L897" i="1"/>
  <c r="N897" i="1"/>
  <c r="Q897" i="1" s="1"/>
  <c r="Z317" i="1"/>
  <c r="AA317" i="1" s="1"/>
  <c r="X643" i="1"/>
  <c r="T714" i="1"/>
  <c r="V115" i="1"/>
  <c r="W216" i="1"/>
  <c r="X194" i="1"/>
  <c r="AA91" i="1"/>
  <c r="AC91" i="1" s="1"/>
  <c r="AL91" i="1" s="1"/>
  <c r="X89" i="1"/>
  <c r="V68" i="1"/>
  <c r="X487" i="1"/>
  <c r="L611" i="1"/>
  <c r="Z481" i="1"/>
  <c r="Z675" i="1"/>
  <c r="V112" i="1"/>
  <c r="W966" i="1"/>
  <c r="V956" i="1"/>
  <c r="Z952" i="1"/>
  <c r="AB952" i="1" s="1"/>
  <c r="V950" i="1"/>
  <c r="X940" i="1"/>
  <c r="Z940" i="1"/>
  <c r="N904" i="1"/>
  <c r="Q904" i="1" s="1"/>
  <c r="L904" i="1"/>
  <c r="N899" i="1"/>
  <c r="Q899" i="1" s="1"/>
  <c r="AE779" i="1"/>
  <c r="AD779" i="1" s="1"/>
  <c r="AC779" i="1"/>
  <c r="AL779" i="1" s="1"/>
  <c r="W886" i="1"/>
  <c r="T867" i="1"/>
  <c r="W864" i="1"/>
  <c r="W857" i="1"/>
  <c r="T843" i="1"/>
  <c r="V810" i="1"/>
  <c r="Z803" i="1"/>
  <c r="N800" i="1"/>
  <c r="Q800" i="1" s="1"/>
  <c r="W783" i="1"/>
  <c r="X779" i="1"/>
  <c r="W777" i="1"/>
  <c r="T776" i="1"/>
  <c r="W773" i="1"/>
  <c r="T768" i="1"/>
  <c r="Z765" i="1"/>
  <c r="T762" i="1"/>
  <c r="T760" i="1"/>
  <c r="X758" i="1"/>
  <c r="W756" i="1"/>
  <c r="T753" i="1"/>
  <c r="V745" i="1"/>
  <c r="N721" i="1"/>
  <c r="Q721" i="1" s="1"/>
  <c r="Z850" i="1"/>
  <c r="V847" i="1"/>
  <c r="T839" i="1"/>
  <c r="L825" i="1"/>
  <c r="L823" i="1"/>
  <c r="V803" i="1"/>
  <c r="Z795" i="1"/>
  <c r="AA795" i="1" s="1"/>
  <c r="AE795" i="1" s="1"/>
  <c r="AD795" i="1" s="1"/>
  <c r="X792" i="1"/>
  <c r="N790" i="1"/>
  <c r="Q790" i="1" s="1"/>
  <c r="N785" i="1"/>
  <c r="Q785" i="1" s="1"/>
  <c r="V779" i="1"/>
  <c r="L776" i="1"/>
  <c r="V774" i="1"/>
  <c r="W771" i="1"/>
  <c r="W769" i="1"/>
  <c r="N768" i="1"/>
  <c r="Q768" i="1" s="1"/>
  <c r="T765" i="1"/>
  <c r="T758" i="1"/>
  <c r="N747" i="1"/>
  <c r="Q747" i="1" s="1"/>
  <c r="N745" i="1"/>
  <c r="Q745" i="1" s="1"/>
  <c r="W795" i="1"/>
  <c r="Z786" i="1"/>
  <c r="Z877" i="1"/>
  <c r="X861" i="1"/>
  <c r="T850" i="1"/>
  <c r="V828" i="1"/>
  <c r="Z818" i="1"/>
  <c r="AB818" i="1" s="1"/>
  <c r="X804" i="1"/>
  <c r="T803" i="1"/>
  <c r="Z799" i="1"/>
  <c r="AB799" i="1" s="1"/>
  <c r="T797" i="1"/>
  <c r="V795" i="1"/>
  <c r="X786" i="1"/>
  <c r="N783" i="1"/>
  <c r="Q783" i="1" s="1"/>
  <c r="T779" i="1"/>
  <c r="T769" i="1"/>
  <c r="X766" i="1"/>
  <c r="N765" i="1"/>
  <c r="Q765" i="1" s="1"/>
  <c r="V750" i="1"/>
  <c r="W748" i="1"/>
  <c r="X877" i="1"/>
  <c r="Z862" i="1"/>
  <c r="V748" i="1"/>
  <c r="V736" i="1"/>
  <c r="L908" i="1"/>
  <c r="X892" i="1"/>
  <c r="N887" i="1"/>
  <c r="Q887" i="1" s="1"/>
  <c r="W877" i="1"/>
  <c r="W872" i="1"/>
  <c r="X865" i="1"/>
  <c r="V862" i="1"/>
  <c r="L857" i="1"/>
  <c r="L855" i="1"/>
  <c r="X848" i="1"/>
  <c r="L844" i="1"/>
  <c r="Z842" i="1"/>
  <c r="Z838" i="1"/>
  <c r="AB838" i="1" s="1"/>
  <c r="V830" i="1"/>
  <c r="V824" i="1"/>
  <c r="N822" i="1"/>
  <c r="Q822" i="1" s="1"/>
  <c r="V818" i="1"/>
  <c r="L817" i="1"/>
  <c r="W812" i="1"/>
  <c r="W807" i="1"/>
  <c r="T804" i="1"/>
  <c r="V799" i="1"/>
  <c r="T795" i="1"/>
  <c r="T789" i="1"/>
  <c r="Z772" i="1"/>
  <c r="AB772" i="1" s="1"/>
  <c r="W898" i="1"/>
  <c r="W892" i="1"/>
  <c r="Z885" i="1"/>
  <c r="AB885" i="1" s="1"/>
  <c r="N880" i="1"/>
  <c r="Q880" i="1" s="1"/>
  <c r="V877" i="1"/>
  <c r="V872" i="1"/>
  <c r="X842" i="1"/>
  <c r="Z840" i="1"/>
  <c r="X833" i="1"/>
  <c r="W814" i="1"/>
  <c r="Z808" i="1"/>
  <c r="V807" i="1"/>
  <c r="Z800" i="1"/>
  <c r="V772" i="1"/>
  <c r="W740" i="1"/>
  <c r="T877" i="1"/>
  <c r="N865" i="1"/>
  <c r="Q865" i="1" s="1"/>
  <c r="T862" i="1"/>
  <c r="T842" i="1"/>
  <c r="L832" i="1"/>
  <c r="T830" i="1"/>
  <c r="AB827" i="1"/>
  <c r="T818" i="1"/>
  <c r="V814" i="1"/>
  <c r="T812" i="1"/>
  <c r="X809" i="1"/>
  <c r="X808" i="1"/>
  <c r="X800" i="1"/>
  <c r="L766" i="1"/>
  <c r="X764" i="1"/>
  <c r="Z752" i="1"/>
  <c r="X751" i="1"/>
  <c r="T720" i="1"/>
  <c r="W843" i="1"/>
  <c r="W821" i="1"/>
  <c r="T807" i="1"/>
  <c r="Z776" i="1"/>
  <c r="Z768" i="1"/>
  <c r="AA768" i="1" s="1"/>
  <c r="Z753" i="1"/>
  <c r="AA753" i="1" s="1"/>
  <c r="AE753" i="1" s="1"/>
  <c r="AD753" i="1" s="1"/>
  <c r="V843" i="1"/>
  <c r="N787" i="1"/>
  <c r="Q787" i="1" s="1"/>
  <c r="Z777" i="1"/>
  <c r="AB777" i="1" s="1"/>
  <c r="X776" i="1"/>
  <c r="V768" i="1"/>
  <c r="AB756" i="1"/>
  <c r="W753" i="1"/>
  <c r="V752" i="1"/>
  <c r="W749" i="1"/>
  <c r="X745" i="1"/>
  <c r="N744" i="1"/>
  <c r="Q744" i="1" s="1"/>
  <c r="Z867" i="1"/>
  <c r="X777" i="1"/>
  <c r="V753" i="1"/>
  <c r="N969" i="1"/>
  <c r="Q969" i="1" s="1"/>
  <c r="L969" i="1"/>
  <c r="L968" i="1"/>
  <c r="N968" i="1"/>
  <c r="Q968" i="1" s="1"/>
  <c r="N963" i="1"/>
  <c r="Q963" i="1" s="1"/>
  <c r="L963" i="1"/>
  <c r="L964" i="1"/>
  <c r="N964" i="1"/>
  <c r="Q964" i="1" s="1"/>
  <c r="L937" i="1"/>
  <c r="N937" i="1"/>
  <c r="Q937" i="1" s="1"/>
  <c r="L970" i="1"/>
  <c r="N970" i="1"/>
  <c r="Q970" i="1" s="1"/>
  <c r="N965" i="1"/>
  <c r="Q965" i="1" s="1"/>
  <c r="L965" i="1"/>
  <c r="L967" i="1"/>
  <c r="N967" i="1"/>
  <c r="Q967" i="1" s="1"/>
  <c r="X953" i="1"/>
  <c r="Z953" i="1"/>
  <c r="V953" i="1"/>
  <c r="W951" i="1"/>
  <c r="X945" i="1"/>
  <c r="Z945" i="1"/>
  <c r="V945" i="1"/>
  <c r="W943" i="1"/>
  <c r="T970" i="1"/>
  <c r="T969" i="1"/>
  <c r="T965" i="1"/>
  <c r="N953" i="1"/>
  <c r="Q953" i="1" s="1"/>
  <c r="N945" i="1"/>
  <c r="Q945" i="1" s="1"/>
  <c r="X951" i="1"/>
  <c r="Z951" i="1"/>
  <c r="V951" i="1"/>
  <c r="T966" i="1"/>
  <c r="N959" i="1"/>
  <c r="Q959" i="1" s="1"/>
  <c r="N951" i="1"/>
  <c r="Q951" i="1" s="1"/>
  <c r="N943" i="1"/>
  <c r="Q943" i="1" s="1"/>
  <c r="Z926" i="1"/>
  <c r="T926" i="1"/>
  <c r="W926" i="1"/>
  <c r="X926" i="1"/>
  <c r="V926" i="1"/>
  <c r="X963" i="1"/>
  <c r="V963" i="1"/>
  <c r="Z968" i="1"/>
  <c r="Z964" i="1"/>
  <c r="N962" i="1"/>
  <c r="Q962" i="1" s="1"/>
  <c r="N966" i="1"/>
  <c r="Q966" i="1" s="1"/>
  <c r="X957" i="1"/>
  <c r="Z957" i="1"/>
  <c r="V957" i="1"/>
  <c r="X949" i="1"/>
  <c r="Z949" i="1"/>
  <c r="V949" i="1"/>
  <c r="X941" i="1"/>
  <c r="Z941" i="1"/>
  <c r="V941" i="1"/>
  <c r="W939" i="1"/>
  <c r="X959" i="1"/>
  <c r="Z959" i="1"/>
  <c r="V959" i="1"/>
  <c r="Z970" i="1"/>
  <c r="W968" i="1"/>
  <c r="W964" i="1"/>
  <c r="Z969" i="1"/>
  <c r="V968" i="1"/>
  <c r="Z965" i="1"/>
  <c r="V964" i="1"/>
  <c r="X970" i="1"/>
  <c r="X955" i="1"/>
  <c r="Z955" i="1"/>
  <c r="V955" i="1"/>
  <c r="W953" i="1"/>
  <c r="X947" i="1"/>
  <c r="Z947" i="1"/>
  <c r="V947" i="1"/>
  <c r="W945" i="1"/>
  <c r="X939" i="1"/>
  <c r="Z939" i="1"/>
  <c r="V939" i="1"/>
  <c r="L935" i="1"/>
  <c r="N935" i="1"/>
  <c r="Q935" i="1" s="1"/>
  <c r="X943" i="1"/>
  <c r="Z943" i="1"/>
  <c r="V943" i="1"/>
  <c r="AA933" i="1"/>
  <c r="AB933" i="1"/>
  <c r="W970" i="1"/>
  <c r="W969" i="1"/>
  <c r="T968" i="1"/>
  <c r="W965" i="1"/>
  <c r="T964" i="1"/>
  <c r="Z963" i="1"/>
  <c r="X961" i="1"/>
  <c r="V961" i="1"/>
  <c r="N956" i="1"/>
  <c r="Q956" i="1" s="1"/>
  <c r="N955" i="1"/>
  <c r="Q955" i="1" s="1"/>
  <c r="N948" i="1"/>
  <c r="Q948" i="1" s="1"/>
  <c r="N947" i="1"/>
  <c r="Q947" i="1" s="1"/>
  <c r="N940" i="1"/>
  <c r="Q940" i="1" s="1"/>
  <c r="N939" i="1"/>
  <c r="Q939" i="1" s="1"/>
  <c r="V969" i="1"/>
  <c r="V965" i="1"/>
  <c r="W963" i="1"/>
  <c r="N961" i="1"/>
  <c r="Q961" i="1" s="1"/>
  <c r="T953" i="1"/>
  <c r="T945" i="1"/>
  <c r="Z938" i="1"/>
  <c r="T917" i="1"/>
  <c r="V917" i="1"/>
  <c r="W917" i="1"/>
  <c r="X917" i="1"/>
  <c r="Z917" i="1"/>
  <c r="Z908" i="1"/>
  <c r="T908" i="1"/>
  <c r="W908" i="1"/>
  <c r="X908" i="1"/>
  <c r="T933" i="1"/>
  <c r="V933" i="1"/>
  <c r="W933" i="1"/>
  <c r="X933" i="1"/>
  <c r="Z910" i="1"/>
  <c r="T910" i="1"/>
  <c r="V910" i="1"/>
  <c r="W910" i="1"/>
  <c r="X910" i="1"/>
  <c r="T911" i="1"/>
  <c r="V911" i="1"/>
  <c r="W911" i="1"/>
  <c r="X911" i="1"/>
  <c r="Z911" i="1"/>
  <c r="V938" i="1"/>
  <c r="L933" i="1"/>
  <c r="N933" i="1"/>
  <c r="Q933" i="1" s="1"/>
  <c r="L932" i="1"/>
  <c r="N932" i="1"/>
  <c r="Q932" i="1" s="1"/>
  <c r="AB887" i="1"/>
  <c r="AA887" i="1"/>
  <c r="Z920" i="1"/>
  <c r="T920" i="1"/>
  <c r="W920" i="1"/>
  <c r="X920" i="1"/>
  <c r="Z937" i="1"/>
  <c r="Z928" i="1"/>
  <c r="T928" i="1"/>
  <c r="V928" i="1"/>
  <c r="W928" i="1"/>
  <c r="X928" i="1"/>
  <c r="T902" i="1"/>
  <c r="Z902" i="1"/>
  <c r="W902" i="1"/>
  <c r="V902" i="1"/>
  <c r="X902" i="1"/>
  <c r="X937" i="1"/>
  <c r="T929" i="1"/>
  <c r="V929" i="1"/>
  <c r="W929" i="1"/>
  <c r="X929" i="1"/>
  <c r="Z929" i="1"/>
  <c r="Z922" i="1"/>
  <c r="T922" i="1"/>
  <c r="V922" i="1"/>
  <c r="W922" i="1"/>
  <c r="X922" i="1"/>
  <c r="Z914" i="1"/>
  <c r="T914" i="1"/>
  <c r="W914" i="1"/>
  <c r="X914" i="1"/>
  <c r="W937" i="1"/>
  <c r="Z935" i="1"/>
  <c r="T923" i="1"/>
  <c r="V923" i="1"/>
  <c r="W923" i="1"/>
  <c r="X923" i="1"/>
  <c r="Z923" i="1"/>
  <c r="T937" i="1"/>
  <c r="L936" i="1"/>
  <c r="N936" i="1"/>
  <c r="Q936" i="1" s="1"/>
  <c r="T935" i="1"/>
  <c r="W935" i="1"/>
  <c r="X935" i="1"/>
  <c r="Z916" i="1"/>
  <c r="T916" i="1"/>
  <c r="V916" i="1"/>
  <c r="W916" i="1"/>
  <c r="X916" i="1"/>
  <c r="V908" i="1"/>
  <c r="T905" i="1"/>
  <c r="V905" i="1"/>
  <c r="W905" i="1"/>
  <c r="X905" i="1"/>
  <c r="Z905" i="1"/>
  <c r="N929" i="1"/>
  <c r="Q929" i="1" s="1"/>
  <c r="L926" i="1"/>
  <c r="V893" i="1"/>
  <c r="W893" i="1"/>
  <c r="T893" i="1"/>
  <c r="X893" i="1"/>
  <c r="Z893" i="1"/>
  <c r="W904" i="1"/>
  <c r="Z903" i="1"/>
  <c r="T903" i="1"/>
  <c r="V903" i="1"/>
  <c r="T931" i="1"/>
  <c r="V931" i="1"/>
  <c r="W931" i="1"/>
  <c r="X931" i="1"/>
  <c r="Z931" i="1"/>
  <c r="T925" i="1"/>
  <c r="V925" i="1"/>
  <c r="W925" i="1"/>
  <c r="X925" i="1"/>
  <c r="Z925" i="1"/>
  <c r="T919" i="1"/>
  <c r="V919" i="1"/>
  <c r="W919" i="1"/>
  <c r="X919" i="1"/>
  <c r="Z919" i="1"/>
  <c r="T913" i="1"/>
  <c r="V913" i="1"/>
  <c r="W913" i="1"/>
  <c r="X913" i="1"/>
  <c r="Z913" i="1"/>
  <c r="T907" i="1"/>
  <c r="V907" i="1"/>
  <c r="W907" i="1"/>
  <c r="X907" i="1"/>
  <c r="Z907" i="1"/>
  <c r="Z904" i="1"/>
  <c r="T904" i="1"/>
  <c r="T896" i="1"/>
  <c r="V896" i="1"/>
  <c r="Z896" i="1"/>
  <c r="X896" i="1"/>
  <c r="V887" i="1"/>
  <c r="X887" i="1"/>
  <c r="T887" i="1"/>
  <c r="W887" i="1"/>
  <c r="W932" i="1"/>
  <c r="N931" i="1"/>
  <c r="Q931" i="1" s="1"/>
  <c r="X930" i="1"/>
  <c r="L928" i="1"/>
  <c r="N925" i="1"/>
  <c r="Q925" i="1" s="1"/>
  <c r="X924" i="1"/>
  <c r="L922" i="1"/>
  <c r="N919" i="1"/>
  <c r="Q919" i="1" s="1"/>
  <c r="X918" i="1"/>
  <c r="L916" i="1"/>
  <c r="N913" i="1"/>
  <c r="Q913" i="1" s="1"/>
  <c r="X912" i="1"/>
  <c r="X906" i="1"/>
  <c r="Z899" i="1"/>
  <c r="T899" i="1"/>
  <c r="V899" i="1"/>
  <c r="W899" i="1"/>
  <c r="X899" i="1"/>
  <c r="V932" i="1"/>
  <c r="W930" i="1"/>
  <c r="W924" i="1"/>
  <c r="W918" i="1"/>
  <c r="W912" i="1"/>
  <c r="W906" i="1"/>
  <c r="V888" i="1"/>
  <c r="W888" i="1"/>
  <c r="X888" i="1"/>
  <c r="Z888" i="1"/>
  <c r="T888" i="1"/>
  <c r="N934" i="1"/>
  <c r="Q934" i="1" s="1"/>
  <c r="T927" i="1"/>
  <c r="V927" i="1"/>
  <c r="W927" i="1"/>
  <c r="X927" i="1"/>
  <c r="Z927" i="1"/>
  <c r="T921" i="1"/>
  <c r="V921" i="1"/>
  <c r="W921" i="1"/>
  <c r="X921" i="1"/>
  <c r="Z921" i="1"/>
  <c r="T915" i="1"/>
  <c r="V915" i="1"/>
  <c r="W915" i="1"/>
  <c r="X915" i="1"/>
  <c r="Z915" i="1"/>
  <c r="T909" i="1"/>
  <c r="V909" i="1"/>
  <c r="W909" i="1"/>
  <c r="X909" i="1"/>
  <c r="Z909" i="1"/>
  <c r="Z901" i="1"/>
  <c r="T901" i="1"/>
  <c r="X901" i="1"/>
  <c r="W901" i="1"/>
  <c r="Z932" i="1"/>
  <c r="T932" i="1"/>
  <c r="Z930" i="1"/>
  <c r="T930" i="1"/>
  <c r="Z924" i="1"/>
  <c r="T924" i="1"/>
  <c r="Z918" i="1"/>
  <c r="T918" i="1"/>
  <c r="Z912" i="1"/>
  <c r="T912" i="1"/>
  <c r="Z906" i="1"/>
  <c r="T906" i="1"/>
  <c r="L930" i="1"/>
  <c r="T900" i="1"/>
  <c r="V900" i="1"/>
  <c r="Z900" i="1"/>
  <c r="V882" i="1"/>
  <c r="T882" i="1"/>
  <c r="Z882" i="1"/>
  <c r="X882" i="1"/>
  <c r="L877" i="1"/>
  <c r="N877" i="1"/>
  <c r="Q877" i="1" s="1"/>
  <c r="W873" i="1"/>
  <c r="T873" i="1"/>
  <c r="V873" i="1"/>
  <c r="Z873" i="1"/>
  <c r="X873" i="1"/>
  <c r="V890" i="1"/>
  <c r="T890" i="1"/>
  <c r="Z890" i="1"/>
  <c r="Z891" i="1"/>
  <c r="L875" i="1"/>
  <c r="N875" i="1"/>
  <c r="Q875" i="1" s="1"/>
  <c r="Z897" i="1"/>
  <c r="T897" i="1"/>
  <c r="V897" i="1"/>
  <c r="T898" i="1"/>
  <c r="V898" i="1"/>
  <c r="Z898" i="1"/>
  <c r="L893" i="1"/>
  <c r="N893" i="1"/>
  <c r="Q893" i="1" s="1"/>
  <c r="V891" i="1"/>
  <c r="W891" i="1"/>
  <c r="X891" i="1"/>
  <c r="V878" i="1"/>
  <c r="T878" i="1"/>
  <c r="W878" i="1"/>
  <c r="X878" i="1"/>
  <c r="Z878" i="1"/>
  <c r="L876" i="1"/>
  <c r="N876" i="1"/>
  <c r="Q876" i="1" s="1"/>
  <c r="V884" i="1"/>
  <c r="T884" i="1"/>
  <c r="W884" i="1"/>
  <c r="Z884" i="1"/>
  <c r="W900" i="1"/>
  <c r="V880" i="1"/>
  <c r="Z876" i="1"/>
  <c r="X885" i="1"/>
  <c r="W875" i="1"/>
  <c r="T875" i="1"/>
  <c r="V875" i="1"/>
  <c r="Z875" i="1"/>
  <c r="X894" i="1"/>
  <c r="W885" i="1"/>
  <c r="V883" i="1"/>
  <c r="X883" i="1"/>
  <c r="T876" i="1"/>
  <c r="V876" i="1"/>
  <c r="X876" i="1"/>
  <c r="L864" i="1"/>
  <c r="N864" i="1"/>
  <c r="Q864" i="1" s="1"/>
  <c r="AA858" i="1"/>
  <c r="AB858" i="1"/>
  <c r="Z880" i="1"/>
  <c r="Z889" i="1"/>
  <c r="V886" i="1"/>
  <c r="T886" i="1"/>
  <c r="Z881" i="1"/>
  <c r="X880" i="1"/>
  <c r="W879" i="1"/>
  <c r="Z892" i="1"/>
  <c r="X889" i="1"/>
  <c r="X881" i="1"/>
  <c r="W880" i="1"/>
  <c r="X874" i="1"/>
  <c r="V874" i="1"/>
  <c r="W874" i="1"/>
  <c r="Z874" i="1"/>
  <c r="T874" i="1"/>
  <c r="L872" i="1"/>
  <c r="N872" i="1"/>
  <c r="Q872" i="1" s="1"/>
  <c r="W871" i="1"/>
  <c r="V871" i="1"/>
  <c r="T871" i="1"/>
  <c r="X871" i="1"/>
  <c r="Z871" i="1"/>
  <c r="V879" i="1"/>
  <c r="X879" i="1"/>
  <c r="L874" i="1"/>
  <c r="N874" i="1"/>
  <c r="Q874" i="1" s="1"/>
  <c r="L871" i="1"/>
  <c r="N871" i="1"/>
  <c r="Q871" i="1" s="1"/>
  <c r="L868" i="1"/>
  <c r="N868" i="1"/>
  <c r="Q868" i="1" s="1"/>
  <c r="L867" i="1"/>
  <c r="N867" i="1"/>
  <c r="Q867" i="1" s="1"/>
  <c r="N859" i="1"/>
  <c r="Q859" i="1" s="1"/>
  <c r="L859" i="1"/>
  <c r="L842" i="1"/>
  <c r="N842" i="1"/>
  <c r="Q842" i="1" s="1"/>
  <c r="W863" i="1"/>
  <c r="X863" i="1"/>
  <c r="V863" i="1"/>
  <c r="T865" i="1"/>
  <c r="W865" i="1"/>
  <c r="L863" i="1"/>
  <c r="N863" i="1"/>
  <c r="Q863" i="1" s="1"/>
  <c r="W856" i="1"/>
  <c r="V856" i="1"/>
  <c r="Z856" i="1"/>
  <c r="T856" i="1"/>
  <c r="N847" i="1"/>
  <c r="Q847" i="1" s="1"/>
  <c r="L847" i="1"/>
  <c r="AA869" i="1"/>
  <c r="W867" i="1"/>
  <c r="V867" i="1"/>
  <c r="L852" i="1"/>
  <c r="N852" i="1"/>
  <c r="Q852" i="1" s="1"/>
  <c r="N843" i="1"/>
  <c r="Q843" i="1" s="1"/>
  <c r="L843" i="1"/>
  <c r="N851" i="1"/>
  <c r="Q851" i="1" s="1"/>
  <c r="L851" i="1"/>
  <c r="T869" i="1"/>
  <c r="W869" i="1"/>
  <c r="N850" i="1"/>
  <c r="Q850" i="1" s="1"/>
  <c r="L850" i="1"/>
  <c r="N869" i="1"/>
  <c r="Q869" i="1" s="1"/>
  <c r="W858" i="1"/>
  <c r="T858" i="1"/>
  <c r="V858" i="1"/>
  <c r="X858" i="1"/>
  <c r="AB849" i="1"/>
  <c r="AA849" i="1"/>
  <c r="X855" i="1"/>
  <c r="T855" i="1"/>
  <c r="W855" i="1"/>
  <c r="T835" i="1"/>
  <c r="V835" i="1"/>
  <c r="X835" i="1"/>
  <c r="W835" i="1"/>
  <c r="Z835" i="1"/>
  <c r="X849" i="1"/>
  <c r="T849" i="1"/>
  <c r="W849" i="1"/>
  <c r="X846" i="1"/>
  <c r="L838" i="1"/>
  <c r="N838" i="1"/>
  <c r="Q838" i="1" s="1"/>
  <c r="L848" i="1"/>
  <c r="N848" i="1"/>
  <c r="Q848" i="1" s="1"/>
  <c r="W861" i="1"/>
  <c r="X853" i="1"/>
  <c r="W853" i="1"/>
  <c r="T853" i="1"/>
  <c r="N849" i="1"/>
  <c r="Q849" i="1" s="1"/>
  <c r="L849" i="1"/>
  <c r="V846" i="1"/>
  <c r="W846" i="1"/>
  <c r="Z846" i="1"/>
  <c r="V861" i="1"/>
  <c r="AL859" i="1"/>
  <c r="L846" i="1"/>
  <c r="N846" i="1"/>
  <c r="Q846" i="1" s="1"/>
  <c r="W862" i="1"/>
  <c r="T861" i="1"/>
  <c r="X859" i="1"/>
  <c r="N853" i="1"/>
  <c r="Q853" i="1" s="1"/>
  <c r="L853" i="1"/>
  <c r="X851" i="1"/>
  <c r="T851" i="1"/>
  <c r="X845" i="1"/>
  <c r="W845" i="1"/>
  <c r="Z845" i="1"/>
  <c r="T845" i="1"/>
  <c r="AB837" i="1"/>
  <c r="AA837" i="1"/>
  <c r="V837" i="1"/>
  <c r="X837" i="1"/>
  <c r="W837" i="1"/>
  <c r="T837" i="1"/>
  <c r="Z855" i="1"/>
  <c r="V854" i="1"/>
  <c r="W854" i="1"/>
  <c r="Z854" i="1"/>
  <c r="Z872" i="1"/>
  <c r="Z868" i="1"/>
  <c r="Z864" i="1"/>
  <c r="Z860" i="1"/>
  <c r="L858" i="1"/>
  <c r="V852" i="1"/>
  <c r="W852" i="1"/>
  <c r="Z852" i="1"/>
  <c r="W847" i="1"/>
  <c r="Z844" i="1"/>
  <c r="W841" i="1"/>
  <c r="N839" i="1"/>
  <c r="Q839" i="1" s="1"/>
  <c r="L839" i="1"/>
  <c r="L833" i="1"/>
  <c r="N833" i="1"/>
  <c r="Q833" i="1" s="1"/>
  <c r="L809" i="1"/>
  <c r="N809" i="1"/>
  <c r="Q809" i="1" s="1"/>
  <c r="V850" i="1"/>
  <c r="W850" i="1"/>
  <c r="V842" i="1"/>
  <c r="W842" i="1"/>
  <c r="V840" i="1"/>
  <c r="W840" i="1"/>
  <c r="AC827" i="1"/>
  <c r="AE827" i="1"/>
  <c r="AD827" i="1" s="1"/>
  <c r="X822" i="1"/>
  <c r="T822" i="1"/>
  <c r="W822" i="1"/>
  <c r="V822" i="1"/>
  <c r="Z822" i="1"/>
  <c r="T847" i="1"/>
  <c r="L845" i="1"/>
  <c r="T841" i="1"/>
  <c r="N840" i="1"/>
  <c r="Q840" i="1" s="1"/>
  <c r="X838" i="1"/>
  <c r="N837" i="1"/>
  <c r="Q837" i="1" s="1"/>
  <c r="L837" i="1"/>
  <c r="V829" i="1"/>
  <c r="X829" i="1"/>
  <c r="Z829" i="1"/>
  <c r="T829" i="1"/>
  <c r="W829" i="1"/>
  <c r="X828" i="1"/>
  <c r="W828" i="1"/>
  <c r="Z828" i="1"/>
  <c r="T828" i="1"/>
  <c r="Z843" i="1"/>
  <c r="V836" i="1"/>
  <c r="W836" i="1"/>
  <c r="Z836" i="1"/>
  <c r="N829" i="1"/>
  <c r="Q829" i="1" s="1"/>
  <c r="L829" i="1"/>
  <c r="V844" i="1"/>
  <c r="W844" i="1"/>
  <c r="Z839" i="1"/>
  <c r="V838" i="1"/>
  <c r="W838" i="1"/>
  <c r="N841" i="1"/>
  <c r="Q841" i="1" s="1"/>
  <c r="L841" i="1"/>
  <c r="V831" i="1"/>
  <c r="W831" i="1"/>
  <c r="Z831" i="1"/>
  <c r="T831" i="1"/>
  <c r="L811" i="1"/>
  <c r="N811" i="1"/>
  <c r="Q811" i="1" s="1"/>
  <c r="V839" i="1"/>
  <c r="X839" i="1"/>
  <c r="N835" i="1"/>
  <c r="Q835" i="1" s="1"/>
  <c r="L835" i="1"/>
  <c r="AC817" i="1"/>
  <c r="AE817" i="1"/>
  <c r="AD817" i="1" s="1"/>
  <c r="V848" i="1"/>
  <c r="W848" i="1"/>
  <c r="V834" i="1"/>
  <c r="W834" i="1"/>
  <c r="Z834" i="1"/>
  <c r="V833" i="1"/>
  <c r="T833" i="1"/>
  <c r="W833" i="1"/>
  <c r="Z833" i="1"/>
  <c r="L827" i="1"/>
  <c r="V825" i="1"/>
  <c r="X825" i="1"/>
  <c r="Z825" i="1"/>
  <c r="X816" i="1"/>
  <c r="W816" i="1"/>
  <c r="T816" i="1"/>
  <c r="V821" i="1"/>
  <c r="X821" i="1"/>
  <c r="Z821" i="1"/>
  <c r="N828" i="1"/>
  <c r="Q828" i="1" s="1"/>
  <c r="X826" i="1"/>
  <c r="T826" i="1"/>
  <c r="W826" i="1"/>
  <c r="N814" i="1"/>
  <c r="Q814" i="1" s="1"/>
  <c r="X824" i="1"/>
  <c r="W824" i="1"/>
  <c r="T824" i="1"/>
  <c r="V813" i="1"/>
  <c r="X813" i="1"/>
  <c r="W813" i="1"/>
  <c r="Z813" i="1"/>
  <c r="N824" i="1"/>
  <c r="Q824" i="1" s="1"/>
  <c r="L813" i="1"/>
  <c r="X820" i="1"/>
  <c r="T820" i="1"/>
  <c r="W820" i="1"/>
  <c r="V815" i="1"/>
  <c r="X815" i="1"/>
  <c r="T815" i="1"/>
  <c r="Z815" i="1"/>
  <c r="V823" i="1"/>
  <c r="X823" i="1"/>
  <c r="Z823" i="1"/>
  <c r="N820" i="1"/>
  <c r="Q820" i="1" s="1"/>
  <c r="AB817" i="1"/>
  <c r="Z816" i="1"/>
  <c r="V827" i="1"/>
  <c r="X827" i="1"/>
  <c r="V816" i="1"/>
  <c r="V819" i="1"/>
  <c r="X819" i="1"/>
  <c r="Z819" i="1"/>
  <c r="N807" i="1"/>
  <c r="Q807" i="1" s="1"/>
  <c r="L807" i="1"/>
  <c r="X805" i="1"/>
  <c r="V805" i="1"/>
  <c r="W805" i="1"/>
  <c r="Z805" i="1"/>
  <c r="Z830" i="1"/>
  <c r="Z814" i="1"/>
  <c r="V812" i="1"/>
  <c r="Z810" i="1"/>
  <c r="N815" i="1"/>
  <c r="Q815" i="1" s="1"/>
  <c r="W806" i="1"/>
  <c r="Z806" i="1"/>
  <c r="T806" i="1"/>
  <c r="W802" i="1"/>
  <c r="Z802" i="1"/>
  <c r="T802" i="1"/>
  <c r="X802" i="1"/>
  <c r="V817" i="1"/>
  <c r="X817" i="1"/>
  <c r="L806" i="1"/>
  <c r="N806" i="1"/>
  <c r="Q806" i="1" s="1"/>
  <c r="L802" i="1"/>
  <c r="N802" i="1"/>
  <c r="Q802" i="1" s="1"/>
  <c r="X801" i="1"/>
  <c r="V801" i="1"/>
  <c r="W801" i="1"/>
  <c r="Z801" i="1"/>
  <c r="T801" i="1"/>
  <c r="L804" i="1"/>
  <c r="L794" i="1"/>
  <c r="N794" i="1"/>
  <c r="Q794" i="1" s="1"/>
  <c r="L792" i="1"/>
  <c r="N792" i="1"/>
  <c r="Q792" i="1" s="1"/>
  <c r="L786" i="1"/>
  <c r="N786" i="1"/>
  <c r="Q786" i="1" s="1"/>
  <c r="L799" i="1"/>
  <c r="N799" i="1"/>
  <c r="Q799" i="1" s="1"/>
  <c r="W798" i="1"/>
  <c r="X797" i="1"/>
  <c r="W796" i="1"/>
  <c r="L795" i="1"/>
  <c r="N795" i="1"/>
  <c r="Q795" i="1" s="1"/>
  <c r="N798" i="1"/>
  <c r="Q798" i="1" s="1"/>
  <c r="N796" i="1"/>
  <c r="Q796" i="1" s="1"/>
  <c r="L797" i="1"/>
  <c r="N797" i="1"/>
  <c r="Q797" i="1" s="1"/>
  <c r="Z794" i="1"/>
  <c r="V788" i="1"/>
  <c r="T788" i="1"/>
  <c r="W788" i="1"/>
  <c r="Z788" i="1"/>
  <c r="N778" i="1"/>
  <c r="Q778" i="1" s="1"/>
  <c r="L778" i="1"/>
  <c r="X811" i="1"/>
  <c r="X794" i="1"/>
  <c r="Z791" i="1"/>
  <c r="V791" i="1"/>
  <c r="X791" i="1"/>
  <c r="T791" i="1"/>
  <c r="L788" i="1"/>
  <c r="N788" i="1"/>
  <c r="Q788" i="1" s="1"/>
  <c r="L774" i="1"/>
  <c r="N774" i="1"/>
  <c r="Q774" i="1" s="1"/>
  <c r="V794" i="1"/>
  <c r="Z790" i="1"/>
  <c r="V808" i="1"/>
  <c r="V804" i="1"/>
  <c r="W800" i="1"/>
  <c r="L791" i="1"/>
  <c r="N791" i="1"/>
  <c r="Q791" i="1" s="1"/>
  <c r="L784" i="1"/>
  <c r="N784" i="1"/>
  <c r="Q784" i="1" s="1"/>
  <c r="W794" i="1"/>
  <c r="V790" i="1"/>
  <c r="T790" i="1"/>
  <c r="X790" i="1"/>
  <c r="Z798" i="1"/>
  <c r="Z797" i="1"/>
  <c r="Z796" i="1"/>
  <c r="L793" i="1"/>
  <c r="N793" i="1"/>
  <c r="Q793" i="1" s="1"/>
  <c r="L782" i="1"/>
  <c r="N782" i="1"/>
  <c r="Q782" i="1" s="1"/>
  <c r="L803" i="1"/>
  <c r="L780" i="1"/>
  <c r="N780" i="1"/>
  <c r="Q780" i="1" s="1"/>
  <c r="T799" i="1"/>
  <c r="X798" i="1"/>
  <c r="W797" i="1"/>
  <c r="X796" i="1"/>
  <c r="V780" i="1"/>
  <c r="T780" i="1"/>
  <c r="L769" i="1"/>
  <c r="N769" i="1"/>
  <c r="Q769" i="1" s="1"/>
  <c r="Z789" i="1"/>
  <c r="Z787" i="1"/>
  <c r="N773" i="1"/>
  <c r="Q773" i="1" s="1"/>
  <c r="L773" i="1"/>
  <c r="L771" i="1"/>
  <c r="N771" i="1"/>
  <c r="Q771" i="1" s="1"/>
  <c r="V786" i="1"/>
  <c r="T786" i="1"/>
  <c r="T792" i="1"/>
  <c r="Z785" i="1"/>
  <c r="L772" i="1"/>
  <c r="N772" i="1"/>
  <c r="Q772" i="1" s="1"/>
  <c r="V784" i="1"/>
  <c r="T784" i="1"/>
  <c r="X782" i="1"/>
  <c r="Z783" i="1"/>
  <c r="N775" i="1"/>
  <c r="Q775" i="1" s="1"/>
  <c r="L775" i="1"/>
  <c r="V782" i="1"/>
  <c r="T782" i="1"/>
  <c r="X789" i="1"/>
  <c r="Z781" i="1"/>
  <c r="W780" i="1"/>
  <c r="L761" i="1"/>
  <c r="N761" i="1"/>
  <c r="Q761" i="1" s="1"/>
  <c r="V775" i="1"/>
  <c r="X775" i="1"/>
  <c r="X774" i="1"/>
  <c r="W774" i="1"/>
  <c r="V773" i="1"/>
  <c r="X773" i="1"/>
  <c r="X772" i="1"/>
  <c r="W772" i="1"/>
  <c r="V776" i="1"/>
  <c r="L752" i="1"/>
  <c r="N752" i="1"/>
  <c r="Q752" i="1" s="1"/>
  <c r="X770" i="1"/>
  <c r="T770" i="1"/>
  <c r="W770" i="1"/>
  <c r="N764" i="1"/>
  <c r="Q764" i="1" s="1"/>
  <c r="L764" i="1"/>
  <c r="AB779" i="1"/>
  <c r="V771" i="1"/>
  <c r="X771" i="1"/>
  <c r="L767" i="1"/>
  <c r="N767" i="1"/>
  <c r="Q767" i="1" s="1"/>
  <c r="T777" i="1"/>
  <c r="L757" i="1"/>
  <c r="N757" i="1"/>
  <c r="Q757" i="1" s="1"/>
  <c r="W768" i="1"/>
  <c r="X757" i="1"/>
  <c r="W757" i="1"/>
  <c r="T757" i="1"/>
  <c r="AL756" i="1"/>
  <c r="W761" i="1"/>
  <c r="X761" i="1"/>
  <c r="T761" i="1"/>
  <c r="L746" i="1"/>
  <c r="N746" i="1"/>
  <c r="Q746" i="1" s="1"/>
  <c r="Z766" i="1"/>
  <c r="W763" i="1"/>
  <c r="X763" i="1"/>
  <c r="AA759" i="1"/>
  <c r="AB759" i="1"/>
  <c r="X769" i="1"/>
  <c r="W760" i="1"/>
  <c r="X760" i="1"/>
  <c r="Z760" i="1"/>
  <c r="AE756" i="1"/>
  <c r="AD756" i="1" s="1"/>
  <c r="L763" i="1"/>
  <c r="N763" i="1"/>
  <c r="Q763" i="1" s="1"/>
  <c r="W766" i="1"/>
  <c r="W765" i="1"/>
  <c r="X765" i="1"/>
  <c r="L760" i="1"/>
  <c r="X759" i="1"/>
  <c r="T759" i="1"/>
  <c r="T754" i="1"/>
  <c r="V754" i="1"/>
  <c r="W754" i="1"/>
  <c r="AA755" i="1"/>
  <c r="AB755" i="1"/>
  <c r="L754" i="1"/>
  <c r="N754" i="1"/>
  <c r="Q754" i="1" s="1"/>
  <c r="L759" i="1"/>
  <c r="N759" i="1"/>
  <c r="Q759" i="1" s="1"/>
  <c r="Z757" i="1"/>
  <c r="L748" i="1"/>
  <c r="N748" i="1"/>
  <c r="Q748" i="1" s="1"/>
  <c r="W762" i="1"/>
  <c r="X762" i="1"/>
  <c r="Z762" i="1"/>
  <c r="Z761" i="1"/>
  <c r="V757" i="1"/>
  <c r="L751" i="1"/>
  <c r="N751" i="1"/>
  <c r="Q751" i="1" s="1"/>
  <c r="N758" i="1"/>
  <c r="Q758" i="1" s="1"/>
  <c r="X755" i="1"/>
  <c r="T755" i="1"/>
  <c r="W755" i="1"/>
  <c r="Z746" i="1"/>
  <c r="T746" i="1"/>
  <c r="T743" i="1"/>
  <c r="Z743" i="1"/>
  <c r="V743" i="1"/>
  <c r="W743" i="1"/>
  <c r="T733" i="1"/>
  <c r="V733" i="1"/>
  <c r="W733" i="1"/>
  <c r="X733" i="1"/>
  <c r="Z733" i="1"/>
  <c r="Z750" i="1"/>
  <c r="T749" i="1"/>
  <c r="X749" i="1"/>
  <c r="T747" i="1"/>
  <c r="Z747" i="1"/>
  <c r="Z742" i="1"/>
  <c r="T742" i="1"/>
  <c r="W742" i="1"/>
  <c r="X742" i="1"/>
  <c r="L736" i="1"/>
  <c r="N736" i="1"/>
  <c r="Q736" i="1" s="1"/>
  <c r="L750" i="1"/>
  <c r="N750" i="1"/>
  <c r="Q750" i="1" s="1"/>
  <c r="L742" i="1"/>
  <c r="N742" i="1"/>
  <c r="Q742" i="1" s="1"/>
  <c r="N749" i="1"/>
  <c r="Q749" i="1" s="1"/>
  <c r="Z748" i="1"/>
  <c r="N741" i="1"/>
  <c r="Q741" i="1" s="1"/>
  <c r="Z734" i="1"/>
  <c r="T734" i="1"/>
  <c r="X734" i="1"/>
  <c r="W734" i="1"/>
  <c r="V734" i="1"/>
  <c r="Z758" i="1"/>
  <c r="W752" i="1"/>
  <c r="T739" i="1"/>
  <c r="Z739" i="1"/>
  <c r="V739" i="1"/>
  <c r="W739" i="1"/>
  <c r="W738" i="1"/>
  <c r="X738" i="1"/>
  <c r="Z738" i="1"/>
  <c r="T738" i="1"/>
  <c r="N740" i="1"/>
  <c r="Q740" i="1" s="1"/>
  <c r="L738" i="1"/>
  <c r="X746" i="1"/>
  <c r="W758" i="1"/>
  <c r="X750" i="1"/>
  <c r="W746" i="1"/>
  <c r="AA737" i="1"/>
  <c r="AB737" i="1"/>
  <c r="T729" i="1"/>
  <c r="V729" i="1"/>
  <c r="W729" i="1"/>
  <c r="X729" i="1"/>
  <c r="Z729" i="1"/>
  <c r="W750" i="1"/>
  <c r="Z749" i="1"/>
  <c r="V746" i="1"/>
  <c r="X743" i="1"/>
  <c r="V737" i="1"/>
  <c r="W737" i="1"/>
  <c r="X737" i="1"/>
  <c r="T737" i="1"/>
  <c r="T741" i="1"/>
  <c r="Z741" i="1"/>
  <c r="Z732" i="1"/>
  <c r="T732" i="1"/>
  <c r="V732" i="1"/>
  <c r="X732" i="1"/>
  <c r="W732" i="1"/>
  <c r="Z726" i="1"/>
  <c r="T726" i="1"/>
  <c r="V726" i="1"/>
  <c r="X726" i="1"/>
  <c r="Z740" i="1"/>
  <c r="T740" i="1"/>
  <c r="T727" i="1"/>
  <c r="V727" i="1"/>
  <c r="W727" i="1"/>
  <c r="X727" i="1"/>
  <c r="Z727" i="1"/>
  <c r="AE735" i="1"/>
  <c r="AD735" i="1" s="1"/>
  <c r="Z730" i="1"/>
  <c r="T730" i="1"/>
  <c r="V730" i="1"/>
  <c r="X730" i="1"/>
  <c r="N737" i="1"/>
  <c r="Q737" i="1" s="1"/>
  <c r="AB735" i="1"/>
  <c r="T731" i="1"/>
  <c r="V731" i="1"/>
  <c r="W731" i="1"/>
  <c r="X731" i="1"/>
  <c r="Z731" i="1"/>
  <c r="T725" i="1"/>
  <c r="V725" i="1"/>
  <c r="W725" i="1"/>
  <c r="X725" i="1"/>
  <c r="Z725" i="1"/>
  <c r="T745" i="1"/>
  <c r="Z745" i="1"/>
  <c r="T735" i="1"/>
  <c r="V735" i="1"/>
  <c r="W735" i="1"/>
  <c r="X735" i="1"/>
  <c r="L734" i="1"/>
  <c r="N734" i="1"/>
  <c r="Q734" i="1" s="1"/>
  <c r="Z728" i="1"/>
  <c r="T728" i="1"/>
  <c r="V728" i="1"/>
  <c r="X728" i="1"/>
  <c r="W728" i="1"/>
  <c r="Z744" i="1"/>
  <c r="T744" i="1"/>
  <c r="X741" i="1"/>
  <c r="AA736" i="1"/>
  <c r="AB736" i="1"/>
  <c r="Z722" i="1"/>
  <c r="T722" i="1"/>
  <c r="V722" i="1"/>
  <c r="X722" i="1"/>
  <c r="L730" i="1"/>
  <c r="N730" i="1"/>
  <c r="Q730" i="1" s="1"/>
  <c r="L726" i="1"/>
  <c r="N726" i="1"/>
  <c r="Q726" i="1" s="1"/>
  <c r="L722" i="1"/>
  <c r="N722" i="1"/>
  <c r="Q722" i="1" s="1"/>
  <c r="T721" i="1"/>
  <c r="V721" i="1"/>
  <c r="W721" i="1"/>
  <c r="X721" i="1"/>
  <c r="Z721" i="1"/>
  <c r="N735" i="1"/>
  <c r="Q735" i="1" s="1"/>
  <c r="X736" i="1"/>
  <c r="Z724" i="1"/>
  <c r="T724" i="1"/>
  <c r="V724" i="1"/>
  <c r="X724" i="1"/>
  <c r="L732" i="1"/>
  <c r="N732" i="1"/>
  <c r="Q732" i="1" s="1"/>
  <c r="L728" i="1"/>
  <c r="N728" i="1"/>
  <c r="Q728" i="1" s="1"/>
  <c r="L724" i="1"/>
  <c r="N724" i="1"/>
  <c r="Q724" i="1" s="1"/>
  <c r="AA720" i="1"/>
  <c r="AB720" i="1"/>
  <c r="T723" i="1"/>
  <c r="V723" i="1"/>
  <c r="W723" i="1"/>
  <c r="X723" i="1"/>
  <c r="Z723" i="1"/>
  <c r="L720" i="1"/>
  <c r="N720" i="1"/>
  <c r="Q720" i="1" s="1"/>
  <c r="T736" i="1"/>
  <c r="N282" i="1"/>
  <c r="Q282" i="1" s="1"/>
  <c r="L282" i="1"/>
  <c r="AA376" i="1"/>
  <c r="AB376" i="1"/>
  <c r="L383" i="1"/>
  <c r="N383" i="1"/>
  <c r="Q383" i="1" s="1"/>
  <c r="T703" i="1"/>
  <c r="V703" i="1"/>
  <c r="X703" i="1"/>
  <c r="Z528" i="1"/>
  <c r="V528" i="1"/>
  <c r="AA650" i="1"/>
  <c r="AB650" i="1"/>
  <c r="AA281" i="1"/>
  <c r="AB281" i="1"/>
  <c r="N719" i="1"/>
  <c r="Q719" i="1" s="1"/>
  <c r="N657" i="1"/>
  <c r="Q657" i="1" s="1"/>
  <c r="N688" i="1"/>
  <c r="Q688" i="1" s="1"/>
  <c r="N444" i="1"/>
  <c r="Q444" i="1" s="1"/>
  <c r="AA288" i="1"/>
  <c r="AB288" i="1"/>
  <c r="T219" i="1"/>
  <c r="V219" i="1"/>
  <c r="X219" i="1"/>
  <c r="W703" i="1"/>
  <c r="X489" i="1"/>
  <c r="T489" i="1"/>
  <c r="V489" i="1"/>
  <c r="W489" i="1"/>
  <c r="Z489" i="1"/>
  <c r="V406" i="1"/>
  <c r="X406" i="1"/>
  <c r="W406" i="1"/>
  <c r="Z406" i="1"/>
  <c r="Z719" i="1"/>
  <c r="Z657" i="1"/>
  <c r="AA166" i="1"/>
  <c r="AB166" i="1"/>
  <c r="V141" i="1"/>
  <c r="X141" i="1"/>
  <c r="Z141" i="1"/>
  <c r="W141" i="1"/>
  <c r="T141" i="1"/>
  <c r="V483" i="1"/>
  <c r="X483" i="1"/>
  <c r="Z483" i="1"/>
  <c r="W483" i="1"/>
  <c r="T483" i="1"/>
  <c r="AA717" i="1"/>
  <c r="AB717" i="1"/>
  <c r="T376" i="1"/>
  <c r="V376" i="1"/>
  <c r="X376" i="1"/>
  <c r="T685" i="1"/>
  <c r="V685" i="1"/>
  <c r="X685" i="1"/>
  <c r="N376" i="1"/>
  <c r="Q376" i="1" s="1"/>
  <c r="T166" i="1"/>
  <c r="V166" i="1"/>
  <c r="W166" i="1"/>
  <c r="X166" i="1"/>
  <c r="N717" i="1"/>
  <c r="Q717" i="1" s="1"/>
  <c r="X719" i="1"/>
  <c r="X657" i="1"/>
  <c r="Z688" i="1"/>
  <c r="X528" i="1"/>
  <c r="V341" i="1"/>
  <c r="X341" i="1"/>
  <c r="Z676" i="1"/>
  <c r="V676" i="1"/>
  <c r="AA240" i="1"/>
  <c r="AB240" i="1"/>
  <c r="N80" i="1"/>
  <c r="Q80" i="1" s="1"/>
  <c r="L80" i="1"/>
  <c r="W528" i="1"/>
  <c r="AA358" i="1"/>
  <c r="AB358" i="1"/>
  <c r="L571" i="1"/>
  <c r="N571" i="1"/>
  <c r="Q571" i="1" s="1"/>
  <c r="T717" i="1"/>
  <c r="V717" i="1"/>
  <c r="W717" i="1"/>
  <c r="X717" i="1"/>
  <c r="V719" i="1"/>
  <c r="V657" i="1"/>
  <c r="W688" i="1"/>
  <c r="T528" i="1"/>
  <c r="T358" i="1"/>
  <c r="V358" i="1"/>
  <c r="W358" i="1"/>
  <c r="X358" i="1"/>
  <c r="L406" i="1"/>
  <c r="N406" i="1"/>
  <c r="Q406" i="1" s="1"/>
  <c r="Z341" i="1"/>
  <c r="T710" i="1"/>
  <c r="V710" i="1"/>
  <c r="X710" i="1"/>
  <c r="T319" i="1"/>
  <c r="V319" i="1"/>
  <c r="X319" i="1"/>
  <c r="T281" i="1"/>
  <c r="V281" i="1"/>
  <c r="W281" i="1"/>
  <c r="X281" i="1"/>
  <c r="N358" i="1"/>
  <c r="Q358" i="1" s="1"/>
  <c r="N591" i="1"/>
  <c r="Q591" i="1" s="1"/>
  <c r="V401" i="1"/>
  <c r="X401" i="1"/>
  <c r="Z401" i="1"/>
  <c r="W401" i="1"/>
  <c r="T401" i="1"/>
  <c r="V262" i="1"/>
  <c r="X262" i="1"/>
  <c r="Z262" i="1"/>
  <c r="W262" i="1"/>
  <c r="T262" i="1"/>
  <c r="X688" i="1"/>
  <c r="X676" i="1"/>
  <c r="AA486" i="1"/>
  <c r="AB486" i="1"/>
  <c r="T444" i="1"/>
  <c r="V444" i="1"/>
  <c r="X444" i="1"/>
  <c r="Z219" i="1"/>
  <c r="AA415" i="1"/>
  <c r="AB415" i="1"/>
  <c r="AA685" i="1"/>
  <c r="AB685" i="1"/>
  <c r="AA444" i="1"/>
  <c r="AB444" i="1"/>
  <c r="X383" i="1"/>
  <c r="W341" i="1"/>
  <c r="N710" i="1"/>
  <c r="Q710" i="1" s="1"/>
  <c r="W676" i="1"/>
  <c r="N319" i="1"/>
  <c r="Q319" i="1" s="1"/>
  <c r="T114" i="1"/>
  <c r="V114" i="1"/>
  <c r="X114" i="1"/>
  <c r="W219" i="1"/>
  <c r="Z703" i="1"/>
  <c r="T415" i="1"/>
  <c r="V415" i="1"/>
  <c r="W415" i="1"/>
  <c r="X415" i="1"/>
  <c r="N281" i="1"/>
  <c r="Q281" i="1" s="1"/>
  <c r="T406" i="1"/>
  <c r="T508" i="1"/>
  <c r="V508" i="1"/>
  <c r="W508" i="1"/>
  <c r="X508" i="1"/>
  <c r="L141" i="1"/>
  <c r="N141" i="1"/>
  <c r="Q141" i="1" s="1"/>
  <c r="L401" i="1"/>
  <c r="N401" i="1"/>
  <c r="Q401" i="1" s="1"/>
  <c r="L483" i="1"/>
  <c r="N483" i="1"/>
  <c r="Q483" i="1" s="1"/>
  <c r="L262" i="1"/>
  <c r="N262" i="1"/>
  <c r="Q262" i="1" s="1"/>
  <c r="L365" i="1"/>
  <c r="N365" i="1"/>
  <c r="Q365" i="1" s="1"/>
  <c r="V486" i="1"/>
  <c r="V640" i="1"/>
  <c r="V288" i="1"/>
  <c r="V40" i="1"/>
  <c r="V521" i="1"/>
  <c r="V511" i="1"/>
  <c r="V650" i="1"/>
  <c r="V240" i="1"/>
  <c r="V36" i="1"/>
  <c r="V562" i="1"/>
  <c r="L363" i="1"/>
  <c r="N363" i="1"/>
  <c r="Q363" i="1" s="1"/>
  <c r="N201" i="1"/>
  <c r="Q201" i="1" s="1"/>
  <c r="L201" i="1"/>
  <c r="V177" i="1"/>
  <c r="X177" i="1"/>
  <c r="Z177" i="1"/>
  <c r="W350" i="1"/>
  <c r="Z253" i="1"/>
  <c r="L177" i="1"/>
  <c r="N177" i="1"/>
  <c r="Q177" i="1" s="1"/>
  <c r="V673" i="1"/>
  <c r="X673" i="1"/>
  <c r="Z673" i="1"/>
  <c r="N235" i="1"/>
  <c r="Q235" i="1" s="1"/>
  <c r="N716" i="1"/>
  <c r="Q716" i="1" s="1"/>
  <c r="N438" i="1"/>
  <c r="Q438" i="1" s="1"/>
  <c r="N309" i="1"/>
  <c r="Q309" i="1" s="1"/>
  <c r="L673" i="1"/>
  <c r="N673" i="1"/>
  <c r="Q673" i="1" s="1"/>
  <c r="V350" i="1"/>
  <c r="X350" i="1"/>
  <c r="Z350" i="1"/>
  <c r="Z644" i="1"/>
  <c r="V644" i="1"/>
  <c r="W644" i="1"/>
  <c r="X644" i="1"/>
  <c r="L350" i="1"/>
  <c r="N350" i="1"/>
  <c r="Q350" i="1" s="1"/>
  <c r="V404" i="1"/>
  <c r="X404" i="1"/>
  <c r="Z404" i="1"/>
  <c r="V292" i="1"/>
  <c r="X292" i="1"/>
  <c r="Z292" i="1"/>
  <c r="V559" i="1"/>
  <c r="X559" i="1"/>
  <c r="Z559" i="1"/>
  <c r="V635" i="1"/>
  <c r="X635" i="1"/>
  <c r="Z635" i="1"/>
  <c r="V72" i="1"/>
  <c r="X72" i="1"/>
  <c r="Z72" i="1"/>
  <c r="AA591" i="1"/>
  <c r="AB591" i="1"/>
  <c r="V253" i="1"/>
  <c r="W253" i="1"/>
  <c r="X253" i="1"/>
  <c r="AA50" i="1"/>
  <c r="AB50" i="1"/>
  <c r="L404" i="1"/>
  <c r="N404" i="1"/>
  <c r="Q404" i="1" s="1"/>
  <c r="L292" i="1"/>
  <c r="N292" i="1"/>
  <c r="Q292" i="1" s="1"/>
  <c r="L559" i="1"/>
  <c r="N559" i="1"/>
  <c r="Q559" i="1" s="1"/>
  <c r="L635" i="1"/>
  <c r="N635" i="1"/>
  <c r="Q635" i="1" s="1"/>
  <c r="L72" i="1"/>
  <c r="N72" i="1"/>
  <c r="Q72" i="1" s="1"/>
  <c r="AA571" i="1"/>
  <c r="AB571" i="1"/>
  <c r="V147" i="1"/>
  <c r="X147" i="1"/>
  <c r="T50" i="1"/>
  <c r="V50" i="1"/>
  <c r="W50" i="1"/>
  <c r="X50" i="1"/>
  <c r="Z508" i="1"/>
  <c r="N467" i="1"/>
  <c r="Q467" i="1" s="1"/>
  <c r="L467" i="1"/>
  <c r="V591" i="1"/>
  <c r="W591" i="1"/>
  <c r="X591" i="1"/>
  <c r="L147" i="1"/>
  <c r="N147" i="1"/>
  <c r="Q147" i="1" s="1"/>
  <c r="N50" i="1"/>
  <c r="Q50" i="1" s="1"/>
  <c r="T571" i="1"/>
  <c r="V571" i="1"/>
  <c r="W571" i="1"/>
  <c r="X571" i="1"/>
  <c r="N608" i="1"/>
  <c r="Q608" i="1" s="1"/>
  <c r="N542" i="1"/>
  <c r="Q542" i="1" s="1"/>
  <c r="N382" i="1"/>
  <c r="Q382" i="1" s="1"/>
  <c r="N105" i="1"/>
  <c r="Q105" i="1" s="1"/>
  <c r="Z201" i="1"/>
  <c r="V201" i="1"/>
  <c r="X608" i="1"/>
  <c r="X235" i="1"/>
  <c r="X542" i="1"/>
  <c r="X716" i="1"/>
  <c r="X382" i="1"/>
  <c r="X438" i="1"/>
  <c r="X105" i="1"/>
  <c r="X309" i="1"/>
  <c r="X80" i="1"/>
  <c r="AA132" i="1"/>
  <c r="AB132" i="1"/>
  <c r="W608" i="1"/>
  <c r="W235" i="1"/>
  <c r="W542" i="1"/>
  <c r="W716" i="1"/>
  <c r="W382" i="1"/>
  <c r="W438" i="1"/>
  <c r="W105" i="1"/>
  <c r="W309" i="1"/>
  <c r="W80" i="1"/>
  <c r="L644" i="1"/>
  <c r="N698" i="1"/>
  <c r="Q698" i="1" s="1"/>
  <c r="L547" i="1"/>
  <c r="V608" i="1"/>
  <c r="V235" i="1"/>
  <c r="V542" i="1"/>
  <c r="V716" i="1"/>
  <c r="V382" i="1"/>
  <c r="V438" i="1"/>
  <c r="V105" i="1"/>
  <c r="V309" i="1"/>
  <c r="Z467" i="1"/>
  <c r="AC293" i="1"/>
  <c r="AE293" i="1"/>
  <c r="AD293" i="1" s="1"/>
  <c r="L671" i="1"/>
  <c r="N671" i="1"/>
  <c r="Q671" i="1" s="1"/>
  <c r="T80" i="1"/>
  <c r="X467" i="1"/>
  <c r="Z33" i="1"/>
  <c r="T33" i="1"/>
  <c r="V33" i="1"/>
  <c r="L344" i="1"/>
  <c r="N344" i="1"/>
  <c r="Q344" i="1" s="1"/>
  <c r="N407" i="1"/>
  <c r="Q407" i="1" s="1"/>
  <c r="W467" i="1"/>
  <c r="N184" i="1"/>
  <c r="Q184" i="1" s="1"/>
  <c r="L184" i="1"/>
  <c r="AA643" i="1"/>
  <c r="AB643" i="1"/>
  <c r="L33" i="1"/>
  <c r="T467" i="1"/>
  <c r="X503" i="1"/>
  <c r="T503" i="1"/>
  <c r="Z503" i="1"/>
  <c r="L613" i="1"/>
  <c r="N613" i="1"/>
  <c r="Q613" i="1" s="1"/>
  <c r="N575" i="1"/>
  <c r="Q575" i="1" s="1"/>
  <c r="L575" i="1"/>
  <c r="W123" i="1"/>
  <c r="T123" i="1"/>
  <c r="V123" i="1"/>
  <c r="X123" i="1"/>
  <c r="Z123" i="1"/>
  <c r="X201" i="1"/>
  <c r="Z207" i="1"/>
  <c r="T207" i="1"/>
  <c r="V207" i="1"/>
  <c r="N436" i="1"/>
  <c r="Q436" i="1" s="1"/>
  <c r="N39" i="1"/>
  <c r="Q39" i="1" s="1"/>
  <c r="L39" i="1"/>
  <c r="L263" i="1"/>
  <c r="N263" i="1"/>
  <c r="Q263" i="1" s="1"/>
  <c r="W201" i="1"/>
  <c r="X612" i="1"/>
  <c r="T612" i="1"/>
  <c r="V612" i="1"/>
  <c r="W612" i="1"/>
  <c r="Z612" i="1"/>
  <c r="T201" i="1"/>
  <c r="N706" i="1"/>
  <c r="Q706" i="1" s="1"/>
  <c r="L207" i="1"/>
  <c r="N612" i="1"/>
  <c r="Q612" i="1" s="1"/>
  <c r="L612" i="1"/>
  <c r="L666" i="1"/>
  <c r="N666" i="1"/>
  <c r="Q666" i="1" s="1"/>
  <c r="Z44" i="1"/>
  <c r="T586" i="1"/>
  <c r="X586" i="1"/>
  <c r="L192" i="1"/>
  <c r="N192" i="1"/>
  <c r="Q192" i="1" s="1"/>
  <c r="T666" i="1"/>
  <c r="X666" i="1"/>
  <c r="W666" i="1"/>
  <c r="L153" i="1"/>
  <c r="N153" i="1"/>
  <c r="Q153" i="1" s="1"/>
  <c r="V140" i="1"/>
  <c r="Z39" i="1"/>
  <c r="V613" i="1"/>
  <c r="Z575" i="1"/>
  <c r="V344" i="1"/>
  <c r="N123" i="1"/>
  <c r="Q123" i="1" s="1"/>
  <c r="W184" i="1"/>
  <c r="N586" i="1"/>
  <c r="Q586" i="1" s="1"/>
  <c r="T365" i="1"/>
  <c r="V365" i="1"/>
  <c r="W451" i="1"/>
  <c r="L643" i="1"/>
  <c r="X44" i="1"/>
  <c r="W39" i="1"/>
  <c r="W575" i="1"/>
  <c r="W44" i="1"/>
  <c r="X172" i="1"/>
  <c r="L317" i="1"/>
  <c r="V39" i="1"/>
  <c r="L293" i="1"/>
  <c r="V575" i="1"/>
  <c r="L504" i="1"/>
  <c r="V654" i="1"/>
  <c r="N493" i="1"/>
  <c r="Q493" i="1" s="1"/>
  <c r="L497" i="1"/>
  <c r="N497" i="1"/>
  <c r="Q497" i="1" s="1"/>
  <c r="N663" i="1"/>
  <c r="Q663" i="1" s="1"/>
  <c r="L663" i="1"/>
  <c r="AB293" i="1"/>
  <c r="T44" i="1"/>
  <c r="T172" i="1"/>
  <c r="W172" i="1"/>
  <c r="T606" i="1"/>
  <c r="V606" i="1"/>
  <c r="W606" i="1"/>
  <c r="X606" i="1"/>
  <c r="Z606" i="1"/>
  <c r="X436" i="1"/>
  <c r="X186" i="1"/>
  <c r="T39" i="1"/>
  <c r="X699" i="1"/>
  <c r="T575" i="1"/>
  <c r="X407" i="1"/>
  <c r="N654" i="1"/>
  <c r="Q654" i="1" s="1"/>
  <c r="N150" i="1"/>
  <c r="Q150" i="1" s="1"/>
  <c r="Z29" i="1"/>
  <c r="X29" i="1"/>
  <c r="L606" i="1"/>
  <c r="N606" i="1"/>
  <c r="Q606" i="1" s="1"/>
  <c r="Z477" i="1"/>
  <c r="Z666" i="1"/>
  <c r="Z140" i="1"/>
  <c r="Z613" i="1"/>
  <c r="Z344" i="1"/>
  <c r="W586" i="1"/>
  <c r="W643" i="1"/>
  <c r="V666" i="1"/>
  <c r="L331" i="1"/>
  <c r="N331" i="1"/>
  <c r="Q331" i="1" s="1"/>
  <c r="Z251" i="1"/>
  <c r="X251" i="1"/>
  <c r="Z536" i="1"/>
  <c r="Z231" i="1"/>
  <c r="Z75" i="1"/>
  <c r="T599" i="1"/>
  <c r="W599" i="1"/>
  <c r="Z599" i="1"/>
  <c r="X599" i="1"/>
  <c r="V599" i="1"/>
  <c r="W192" i="1"/>
  <c r="Z81" i="1"/>
  <c r="X403" i="1"/>
  <c r="T670" i="1"/>
  <c r="V670" i="1"/>
  <c r="L403" i="1"/>
  <c r="N403" i="1"/>
  <c r="Q403" i="1" s="1"/>
  <c r="N51" i="1"/>
  <c r="Q51" i="1" s="1"/>
  <c r="L51" i="1"/>
  <c r="X493" i="1"/>
  <c r="X536" i="1"/>
  <c r="X231" i="1"/>
  <c r="V493" i="1"/>
  <c r="Z248" i="1"/>
  <c r="V231" i="1"/>
  <c r="T150" i="1"/>
  <c r="V150" i="1"/>
  <c r="W150" i="1"/>
  <c r="T231" i="1"/>
  <c r="X75" i="1"/>
  <c r="Z627" i="1"/>
  <c r="Z379" i="1"/>
  <c r="T379" i="1"/>
  <c r="W663" i="1"/>
  <c r="V663" i="1"/>
  <c r="Z352" i="1"/>
  <c r="L379" i="1"/>
  <c r="N379" i="1"/>
  <c r="Q379" i="1" s="1"/>
  <c r="Z572" i="1"/>
  <c r="L352" i="1"/>
  <c r="N352" i="1"/>
  <c r="Q352" i="1" s="1"/>
  <c r="L599" i="1"/>
  <c r="X272" i="1"/>
  <c r="Z272" i="1"/>
  <c r="Z305" i="1"/>
  <c r="Z41" i="1"/>
  <c r="L272" i="1"/>
  <c r="N272" i="1"/>
  <c r="Q272" i="1" s="1"/>
  <c r="L708" i="1"/>
  <c r="N708" i="1"/>
  <c r="Q708" i="1" s="1"/>
  <c r="Z427" i="1"/>
  <c r="L41" i="1"/>
  <c r="N41" i="1"/>
  <c r="Q41" i="1" s="1"/>
  <c r="Z484" i="1"/>
  <c r="W153" i="1"/>
  <c r="Z153" i="1"/>
  <c r="T153" i="1"/>
  <c r="L427" i="1"/>
  <c r="N427" i="1"/>
  <c r="Q427" i="1" s="1"/>
  <c r="Z345" i="1"/>
  <c r="Z42" i="1"/>
  <c r="V379" i="1"/>
  <c r="N345" i="1"/>
  <c r="Q345" i="1" s="1"/>
  <c r="L345" i="1"/>
  <c r="Z663" i="1"/>
  <c r="X663" i="1"/>
  <c r="X206" i="1"/>
  <c r="Z206" i="1"/>
  <c r="W206" i="1"/>
  <c r="L241" i="1"/>
  <c r="N241" i="1"/>
  <c r="Q241" i="1" s="1"/>
  <c r="Z182" i="1"/>
  <c r="L178" i="1"/>
  <c r="N178" i="1"/>
  <c r="Q178" i="1" s="1"/>
  <c r="T384" i="1"/>
  <c r="V384" i="1"/>
  <c r="W384" i="1"/>
  <c r="X384" i="1"/>
  <c r="Z384" i="1"/>
  <c r="W51" i="1"/>
  <c r="X667" i="1"/>
  <c r="Z667" i="1"/>
  <c r="W667" i="1"/>
  <c r="L648" i="1"/>
  <c r="N648" i="1"/>
  <c r="Q648" i="1" s="1"/>
  <c r="L384" i="1"/>
  <c r="N384" i="1"/>
  <c r="Q384" i="1" s="1"/>
  <c r="L191" i="1"/>
  <c r="N191" i="1"/>
  <c r="Q191" i="1" s="1"/>
  <c r="L216" i="1"/>
  <c r="N216" i="1"/>
  <c r="Q216" i="1" s="1"/>
  <c r="L212" i="1"/>
  <c r="N212" i="1"/>
  <c r="Q212" i="1" s="1"/>
  <c r="N98" i="1"/>
  <c r="Q98" i="1" s="1"/>
  <c r="L98" i="1"/>
  <c r="Z316" i="1"/>
  <c r="Z96" i="1"/>
  <c r="X314" i="1"/>
  <c r="W380" i="1"/>
  <c r="X380" i="1"/>
  <c r="V380" i="1"/>
  <c r="Z380" i="1"/>
  <c r="N380" i="1"/>
  <c r="Q380" i="1" s="1"/>
  <c r="L380" i="1"/>
  <c r="W711" i="1"/>
  <c r="X711" i="1"/>
  <c r="V711" i="1"/>
  <c r="Z711" i="1"/>
  <c r="T711" i="1"/>
  <c r="W96" i="1"/>
  <c r="X96" i="1"/>
  <c r="N711" i="1"/>
  <c r="Q711" i="1" s="1"/>
  <c r="L711" i="1"/>
  <c r="X708" i="1"/>
  <c r="W708" i="1"/>
  <c r="X214" i="1"/>
  <c r="Z214" i="1"/>
  <c r="W214" i="1"/>
  <c r="V191" i="1"/>
  <c r="V215" i="1"/>
  <c r="X241" i="1"/>
  <c r="Z648" i="1"/>
  <c r="L96" i="1"/>
  <c r="N96" i="1"/>
  <c r="Q96" i="1" s="1"/>
  <c r="L91" i="1"/>
  <c r="N91" i="1"/>
  <c r="Q91" i="1" s="1"/>
  <c r="N206" i="1"/>
  <c r="Q206" i="1" s="1"/>
  <c r="X234" i="1"/>
  <c r="Z234" i="1"/>
  <c r="W234" i="1"/>
  <c r="W241" i="1"/>
  <c r="Z314" i="1"/>
  <c r="L194" i="1"/>
  <c r="N194" i="1"/>
  <c r="Q194" i="1" s="1"/>
  <c r="X215" i="1"/>
  <c r="Z215" i="1"/>
  <c r="W215" i="1"/>
  <c r="L314" i="1"/>
  <c r="N314" i="1"/>
  <c r="Q314" i="1" s="1"/>
  <c r="W646" i="1"/>
  <c r="X646" i="1"/>
  <c r="V646" i="1"/>
  <c r="Z646" i="1"/>
  <c r="T646" i="1"/>
  <c r="X533" i="1"/>
  <c r="Z533" i="1"/>
  <c r="N234" i="1"/>
  <c r="Q234" i="1" s="1"/>
  <c r="X209" i="1"/>
  <c r="Z209" i="1"/>
  <c r="W209" i="1"/>
  <c r="W648" i="1"/>
  <c r="X715" i="1"/>
  <c r="Z715" i="1"/>
  <c r="T715" i="1"/>
  <c r="W715" i="1"/>
  <c r="L236" i="1"/>
  <c r="N236" i="1"/>
  <c r="Q236" i="1" s="1"/>
  <c r="X178" i="1"/>
  <c r="Z178" i="1"/>
  <c r="W178" i="1"/>
  <c r="X386" i="1"/>
  <c r="Z386" i="1"/>
  <c r="W386" i="1"/>
  <c r="L649" i="1"/>
  <c r="N649" i="1"/>
  <c r="Q649" i="1" s="1"/>
  <c r="W98" i="1"/>
  <c r="X98" i="1"/>
  <c r="Z98" i="1"/>
  <c r="L574" i="1"/>
  <c r="N574" i="1"/>
  <c r="Q574" i="1" s="1"/>
  <c r="W576" i="1"/>
  <c r="L97" i="1"/>
  <c r="N97" i="1"/>
  <c r="Q97" i="1" s="1"/>
  <c r="L513" i="1"/>
  <c r="N513" i="1"/>
  <c r="Q513" i="1" s="1"/>
  <c r="L381" i="1"/>
  <c r="N381" i="1"/>
  <c r="Q381" i="1" s="1"/>
  <c r="L647" i="1"/>
  <c r="N647" i="1"/>
  <c r="Q647" i="1" s="1"/>
  <c r="L713" i="1"/>
  <c r="N713" i="1"/>
  <c r="Q713" i="1" s="1"/>
  <c r="L646" i="1"/>
  <c r="AE647" i="1"/>
  <c r="AD647" i="1" s="1"/>
  <c r="T158" i="1"/>
  <c r="V158" i="1"/>
  <c r="W158" i="1"/>
  <c r="Z158" i="1"/>
  <c r="N160" i="1"/>
  <c r="Q160" i="1" s="1"/>
  <c r="L160" i="1"/>
  <c r="L158" i="1"/>
  <c r="N158" i="1"/>
  <c r="Q158" i="1" s="1"/>
  <c r="Z576" i="1"/>
  <c r="X97" i="1"/>
  <c r="X513" i="1"/>
  <c r="X381" i="1"/>
  <c r="X647" i="1"/>
  <c r="X713" i="1"/>
  <c r="N85" i="1"/>
  <c r="Q85" i="1" s="1"/>
  <c r="L85" i="1"/>
  <c r="V97" i="1"/>
  <c r="V513" i="1"/>
  <c r="V381" i="1"/>
  <c r="V647" i="1"/>
  <c r="V713" i="1"/>
  <c r="Z639" i="1"/>
  <c r="V639" i="1"/>
  <c r="W639" i="1"/>
  <c r="X639" i="1"/>
  <c r="T636" i="1"/>
  <c r="V636" i="1"/>
  <c r="T506" i="1"/>
  <c r="X506" i="1"/>
  <c r="W506" i="1"/>
  <c r="Z85" i="1"/>
  <c r="T85" i="1"/>
  <c r="V85" i="1"/>
  <c r="T574" i="1"/>
  <c r="V574" i="1"/>
  <c r="X568" i="1"/>
  <c r="X510" i="1"/>
  <c r="L87" i="1"/>
  <c r="N87" i="1"/>
  <c r="Q87" i="1" s="1"/>
  <c r="L568" i="1"/>
  <c r="N568" i="1"/>
  <c r="Q568" i="1" s="1"/>
  <c r="V510" i="1"/>
  <c r="N495" i="1"/>
  <c r="Q495" i="1" s="1"/>
  <c r="L495" i="1"/>
  <c r="X300" i="1"/>
  <c r="Z510" i="1"/>
  <c r="T510" i="1"/>
  <c r="W510" i="1"/>
  <c r="Z373" i="1"/>
  <c r="Z636" i="1"/>
  <c r="Z92" i="1"/>
  <c r="Z300" i="1"/>
  <c r="T300" i="1"/>
  <c r="W300" i="1"/>
  <c r="Z574" i="1"/>
  <c r="X636" i="1"/>
  <c r="Z506" i="1"/>
  <c r="T160" i="1"/>
  <c r="X160" i="1"/>
  <c r="W160" i="1"/>
  <c r="Z160" i="1"/>
  <c r="X85" i="1"/>
  <c r="Z306" i="1"/>
  <c r="V306" i="1"/>
  <c r="W306" i="1"/>
  <c r="T306" i="1"/>
  <c r="N70" i="1"/>
  <c r="Q70" i="1" s="1"/>
  <c r="L70" i="1"/>
  <c r="W85" i="1"/>
  <c r="X574" i="1"/>
  <c r="V506" i="1"/>
  <c r="Z568" i="1"/>
  <c r="T87" i="1"/>
  <c r="X87" i="1"/>
  <c r="L74" i="1"/>
  <c r="N74" i="1"/>
  <c r="Q74" i="1" s="1"/>
  <c r="L76" i="1"/>
  <c r="V696" i="1"/>
  <c r="L564" i="1"/>
  <c r="N564" i="1"/>
  <c r="Q564" i="1" s="1"/>
  <c r="N296" i="1"/>
  <c r="Q296" i="1" s="1"/>
  <c r="X696" i="1"/>
  <c r="W696" i="1"/>
  <c r="W73" i="1"/>
  <c r="X73" i="1"/>
  <c r="Z73" i="1"/>
  <c r="Z87" i="1"/>
  <c r="AB368" i="1"/>
  <c r="N696" i="1"/>
  <c r="Q696" i="1" s="1"/>
  <c r="L696" i="1"/>
  <c r="W151" i="1"/>
  <c r="X151" i="1"/>
  <c r="N73" i="1"/>
  <c r="Q73" i="1" s="1"/>
  <c r="L73" i="1"/>
  <c r="L496" i="1"/>
  <c r="N496" i="1"/>
  <c r="Q496" i="1" s="1"/>
  <c r="N295" i="1"/>
  <c r="Q295" i="1" s="1"/>
  <c r="L295" i="1"/>
  <c r="X360" i="1"/>
  <c r="W296" i="1"/>
  <c r="Z625" i="1"/>
  <c r="T625" i="1"/>
  <c r="W625" i="1"/>
  <c r="V619" i="1"/>
  <c r="T619" i="1"/>
  <c r="X619" i="1"/>
  <c r="V295" i="1"/>
  <c r="N619" i="1"/>
  <c r="Q619" i="1" s="1"/>
  <c r="L349" i="1"/>
  <c r="N349" i="1"/>
  <c r="Q349" i="1" s="1"/>
  <c r="W496" i="1"/>
  <c r="T149" i="1"/>
  <c r="W149" i="1"/>
  <c r="W557" i="1"/>
  <c r="T295" i="1"/>
  <c r="Z360" i="1"/>
  <c r="T289" i="1"/>
  <c r="V289" i="1"/>
  <c r="Z289" i="1"/>
  <c r="W289" i="1"/>
  <c r="W368" i="1"/>
  <c r="W76" i="1"/>
  <c r="X564" i="1"/>
  <c r="W564" i="1"/>
  <c r="W360" i="1"/>
  <c r="T495" i="1"/>
  <c r="Z296" i="1"/>
  <c r="X74" i="1"/>
  <c r="T74" i="1"/>
  <c r="V360" i="1"/>
  <c r="V76" i="1"/>
  <c r="T76" i="1"/>
  <c r="L289" i="1"/>
  <c r="Z67" i="1"/>
  <c r="X67" i="1"/>
  <c r="V67" i="1"/>
  <c r="W67" i="1"/>
  <c r="Z620" i="1"/>
  <c r="N67" i="1"/>
  <c r="Q67" i="1" s="1"/>
  <c r="X620" i="1"/>
  <c r="L355" i="1"/>
  <c r="N355" i="1"/>
  <c r="Q355" i="1" s="1"/>
  <c r="N485" i="1"/>
  <c r="Q485" i="1" s="1"/>
  <c r="L485" i="1"/>
  <c r="N603" i="1"/>
  <c r="Q603" i="1" s="1"/>
  <c r="L603" i="1"/>
  <c r="N59" i="1"/>
  <c r="Q59" i="1" s="1"/>
  <c r="L59" i="1"/>
  <c r="W554" i="1"/>
  <c r="X554" i="1"/>
  <c r="Z554" i="1"/>
  <c r="N679" i="1"/>
  <c r="Q679" i="1" s="1"/>
  <c r="L679" i="1"/>
  <c r="L130" i="1"/>
  <c r="N130" i="1"/>
  <c r="Q130" i="1" s="1"/>
  <c r="L205" i="1"/>
  <c r="N205" i="1"/>
  <c r="Q205" i="1" s="1"/>
  <c r="W59" i="1"/>
  <c r="N473" i="1"/>
  <c r="Q473" i="1" s="1"/>
  <c r="L473" i="1"/>
  <c r="N552" i="1"/>
  <c r="Q552" i="1" s="1"/>
  <c r="L552" i="1"/>
  <c r="Z687" i="1"/>
  <c r="T687" i="1"/>
  <c r="T487" i="1"/>
  <c r="W69" i="1"/>
  <c r="X69" i="1"/>
  <c r="T59" i="1"/>
  <c r="X59" i="1"/>
  <c r="Z59" i="1"/>
  <c r="AF602" i="1"/>
  <c r="X616" i="1"/>
  <c r="Z616" i="1"/>
  <c r="L487" i="1"/>
  <c r="W615" i="1"/>
  <c r="X615" i="1"/>
  <c r="T615" i="1"/>
  <c r="Z615" i="1"/>
  <c r="V348" i="1"/>
  <c r="X348" i="1"/>
  <c r="T348" i="1"/>
  <c r="L675" i="1"/>
  <c r="N675" i="1"/>
  <c r="Q675" i="1" s="1"/>
  <c r="L348" i="1"/>
  <c r="W52" i="1"/>
  <c r="X52" i="1"/>
  <c r="T52" i="1"/>
  <c r="Z52" i="1"/>
  <c r="AA679" i="1"/>
  <c r="AB679" i="1"/>
  <c r="X68" i="1"/>
  <c r="Z68" i="1"/>
  <c r="W355" i="1"/>
  <c r="X355" i="1"/>
  <c r="Z355" i="1"/>
  <c r="T355" i="1"/>
  <c r="V355" i="1"/>
  <c r="V485" i="1"/>
  <c r="X485" i="1"/>
  <c r="T485" i="1"/>
  <c r="W349" i="1"/>
  <c r="X349" i="1"/>
  <c r="Z349" i="1"/>
  <c r="T349" i="1"/>
  <c r="V349" i="1"/>
  <c r="V554" i="1"/>
  <c r="L481" i="1"/>
  <c r="V679" i="1"/>
  <c r="T679" i="1"/>
  <c r="N478" i="1"/>
  <c r="Q478" i="1" s="1"/>
  <c r="L478" i="1"/>
  <c r="Z603" i="1"/>
  <c r="AB339" i="1"/>
  <c r="AA339" i="1"/>
  <c r="AB669" i="1"/>
  <c r="W603" i="1"/>
  <c r="AB602" i="1"/>
  <c r="V471" i="1"/>
  <c r="X546" i="1"/>
  <c r="W130" i="1"/>
  <c r="X130" i="1"/>
  <c r="V603" i="1"/>
  <c r="V339" i="1"/>
  <c r="N30" i="1"/>
  <c r="Q30" i="1" s="1"/>
  <c r="L30" i="1"/>
  <c r="W471" i="1"/>
  <c r="X471" i="1"/>
  <c r="N339" i="1"/>
  <c r="Q339" i="1" s="1"/>
  <c r="L339" i="1"/>
  <c r="W546" i="1"/>
  <c r="Z546" i="1"/>
  <c r="N546" i="1"/>
  <c r="Q546" i="1" s="1"/>
  <c r="L546" i="1"/>
  <c r="W602" i="1"/>
  <c r="V602" i="1"/>
  <c r="AO602" i="1" s="1"/>
  <c r="CD602" i="1" s="1"/>
  <c r="X602" i="1"/>
  <c r="AQ602" i="1" s="1"/>
  <c r="CF602" i="1" s="1"/>
  <c r="L471" i="1"/>
  <c r="W524" i="1"/>
  <c r="Z524" i="1"/>
  <c r="X524" i="1"/>
  <c r="N602" i="1"/>
  <c r="Q602" i="1" s="1"/>
  <c r="T682" i="1"/>
  <c r="V682" i="1"/>
  <c r="Z682" i="1"/>
  <c r="N479" i="1"/>
  <c r="Q479" i="1" s="1"/>
  <c r="L479" i="1"/>
  <c r="W669" i="1"/>
  <c r="X669" i="1"/>
  <c r="L682" i="1"/>
  <c r="Z130" i="1"/>
  <c r="W205" i="1"/>
  <c r="Z205" i="1"/>
  <c r="T255" i="1"/>
  <c r="W468" i="1"/>
  <c r="X468" i="1"/>
  <c r="N255" i="1"/>
  <c r="Q255" i="1" s="1"/>
  <c r="L255" i="1"/>
  <c r="W35" i="1"/>
  <c r="V35" i="1"/>
  <c r="T25" i="1"/>
  <c r="V25" i="1"/>
  <c r="W25" i="1"/>
  <c r="X25" i="1"/>
  <c r="Z25" i="1"/>
  <c r="X675" i="1"/>
  <c r="X552" i="1"/>
  <c r="Z118" i="1"/>
  <c r="N112" i="1"/>
  <c r="Q112" i="1" s="1"/>
  <c r="L35" i="1"/>
  <c r="L584" i="1"/>
  <c r="N584" i="1"/>
  <c r="Q584" i="1" s="1"/>
  <c r="X118" i="1"/>
  <c r="Z255" i="1"/>
  <c r="Z468" i="1"/>
  <c r="W255" i="1"/>
  <c r="W270" i="1"/>
  <c r="X270" i="1"/>
  <c r="W478" i="1"/>
  <c r="T118" i="1"/>
  <c r="V255" i="1"/>
  <c r="X462" i="1"/>
  <c r="W462" i="1"/>
  <c r="Z26" i="1"/>
  <c r="T26" i="1"/>
  <c r="V26" i="1"/>
  <c r="X26" i="1"/>
  <c r="W26" i="1"/>
  <c r="Z171" i="1"/>
  <c r="T171" i="1"/>
  <c r="V171" i="1"/>
  <c r="X171" i="1"/>
  <c r="W171" i="1"/>
  <c r="T218" i="1"/>
  <c r="V218" i="1"/>
  <c r="W218" i="1"/>
  <c r="X218" i="1"/>
  <c r="Z218" i="1"/>
  <c r="Z585" i="1"/>
  <c r="X585" i="1"/>
  <c r="V585" i="1"/>
  <c r="W585" i="1"/>
  <c r="Z462" i="1"/>
  <c r="L585" i="1"/>
  <c r="N585" i="1"/>
  <c r="Q585" i="1" s="1"/>
  <c r="T106" i="1"/>
  <c r="V106" i="1"/>
  <c r="W106" i="1"/>
  <c r="X106" i="1"/>
  <c r="Z106" i="1"/>
  <c r="T169" i="1"/>
  <c r="V169" i="1"/>
  <c r="W169" i="1"/>
  <c r="X169" i="1"/>
  <c r="Z169" i="1"/>
  <c r="X112" i="1"/>
  <c r="T462" i="1"/>
  <c r="L246" i="1"/>
  <c r="N246" i="1"/>
  <c r="Q246" i="1" s="1"/>
  <c r="Z455" i="1"/>
  <c r="T455" i="1"/>
  <c r="V455" i="1"/>
  <c r="X455" i="1"/>
  <c r="W455" i="1"/>
  <c r="W584" i="1"/>
  <c r="X584" i="1"/>
  <c r="Z246" i="1"/>
  <c r="T246" i="1"/>
  <c r="X246" i="1"/>
  <c r="Z161" i="1"/>
  <c r="T161" i="1"/>
  <c r="V161" i="1"/>
  <c r="X161" i="1"/>
  <c r="L171" i="1"/>
  <c r="N171" i="1"/>
  <c r="Q171" i="1" s="1"/>
  <c r="L161" i="1"/>
  <c r="N161" i="1"/>
  <c r="Q161" i="1" s="1"/>
  <c r="T146" i="1"/>
  <c r="V146" i="1"/>
  <c r="W146" i="1"/>
  <c r="X146" i="1"/>
  <c r="Z146" i="1"/>
  <c r="T658" i="1"/>
  <c r="V658" i="1"/>
  <c r="W658" i="1"/>
  <c r="X658" i="1"/>
  <c r="Z658" i="1"/>
  <c r="Z167" i="1"/>
  <c r="T167" i="1"/>
  <c r="V167" i="1"/>
  <c r="X167" i="1"/>
  <c r="L26" i="1"/>
  <c r="N26" i="1"/>
  <c r="Q26" i="1" s="1"/>
  <c r="L455" i="1"/>
  <c r="N455" i="1"/>
  <c r="Q455" i="1" s="1"/>
  <c r="L167" i="1"/>
  <c r="N167" i="1"/>
  <c r="Q167" i="1" s="1"/>
  <c r="L145" i="1"/>
  <c r="N145" i="1"/>
  <c r="Q145" i="1" s="1"/>
  <c r="T164" i="1"/>
  <c r="V164" i="1"/>
  <c r="W164" i="1"/>
  <c r="X164" i="1"/>
  <c r="Z164" i="1"/>
  <c r="T145" i="1"/>
  <c r="X707" i="1"/>
  <c r="X457" i="1"/>
  <c r="X227" i="1"/>
  <c r="X77" i="1"/>
  <c r="W707" i="1"/>
  <c r="W520" i="1"/>
  <c r="V501" i="1"/>
  <c r="W421" i="1"/>
  <c r="W99" i="1"/>
  <c r="X475" i="1"/>
  <c r="V707" i="1"/>
  <c r="W664" i="1"/>
  <c r="V421" i="1"/>
  <c r="V99" i="1"/>
  <c r="X265" i="1"/>
  <c r="V664" i="1"/>
  <c r="W475" i="1"/>
  <c r="W405" i="1"/>
  <c r="W304" i="1"/>
  <c r="W244" i="1"/>
  <c r="X283" i="1"/>
  <c r="W457" i="1"/>
  <c r="V405" i="1"/>
  <c r="W366" i="1"/>
  <c r="V304" i="1"/>
  <c r="V244" i="1"/>
  <c r="W190" i="1"/>
  <c r="X538" i="1"/>
  <c r="X304" i="1"/>
  <c r="W642" i="1"/>
  <c r="W578" i="1"/>
  <c r="W582" i="1"/>
  <c r="V366" i="1"/>
  <c r="V190" i="1"/>
  <c r="X582" i="1"/>
  <c r="X325" i="1"/>
  <c r="V642" i="1"/>
  <c r="W597" i="1"/>
  <c r="V578" i="1"/>
  <c r="V582" i="1"/>
  <c r="W283" i="1"/>
  <c r="X342" i="1"/>
  <c r="V597" i="1"/>
  <c r="X142" i="1"/>
  <c r="W622" i="1"/>
  <c r="W440" i="1"/>
  <c r="W387" i="1"/>
  <c r="W342" i="1"/>
  <c r="W168" i="1"/>
  <c r="W49" i="1"/>
  <c r="X622" i="1"/>
  <c r="X387" i="1"/>
  <c r="V387" i="1"/>
  <c r="W325" i="1"/>
  <c r="V168" i="1"/>
  <c r="W77" i="1"/>
  <c r="V49" i="1"/>
  <c r="X168" i="1"/>
  <c r="X49" i="1"/>
  <c r="W538" i="1"/>
  <c r="W227" i="1"/>
  <c r="W142" i="1"/>
  <c r="X530" i="1"/>
  <c r="X705" i="1"/>
  <c r="X683" i="1"/>
  <c r="X187" i="1"/>
  <c r="X637" i="1"/>
  <c r="X621" i="1"/>
  <c r="X596" i="1"/>
  <c r="X577" i="1"/>
  <c r="X556" i="1"/>
  <c r="X537" i="1"/>
  <c r="X519" i="1"/>
  <c r="X500" i="1"/>
  <c r="X474" i="1"/>
  <c r="X456" i="1"/>
  <c r="X439" i="1"/>
  <c r="X420" i="1"/>
  <c r="X402" i="1"/>
  <c r="X385" i="1"/>
  <c r="X364" i="1"/>
  <c r="X340" i="1"/>
  <c r="X324" i="1"/>
  <c r="X303" i="1"/>
  <c r="X279" i="1"/>
  <c r="X264" i="1"/>
  <c r="X243" i="1"/>
  <c r="X226" i="1"/>
  <c r="X208" i="1"/>
  <c r="X189" i="1"/>
  <c r="X165" i="1"/>
  <c r="X139" i="1"/>
  <c r="X119" i="1"/>
  <c r="X95" i="1"/>
  <c r="X71" i="1"/>
  <c r="X48" i="1"/>
  <c r="X31" i="1"/>
  <c r="W530" i="1"/>
  <c r="V530" i="1"/>
  <c r="X163" i="1"/>
  <c r="X176" i="1"/>
  <c r="X117" i="1"/>
  <c r="X94" i="1"/>
  <c r="X78" i="1"/>
  <c r="X222" i="1"/>
  <c r="X53" i="1"/>
  <c r="X46" i="1"/>
  <c r="X32" i="1"/>
  <c r="AE859" i="1" l="1"/>
  <c r="AD859" i="1" s="1"/>
  <c r="AN368" i="1"/>
  <c r="CC368" i="1" s="1"/>
  <c r="AB671" i="1"/>
  <c r="AA954" i="1"/>
  <c r="AE954" i="1" s="1"/>
  <c r="AD954" i="1" s="1"/>
  <c r="AA812" i="1"/>
  <c r="AE812" i="1" s="1"/>
  <c r="AD812" i="1" s="1"/>
  <c r="AE671" i="1"/>
  <c r="AD671" i="1" s="1"/>
  <c r="AN671" i="1" s="1"/>
  <c r="CC671" i="1" s="1"/>
  <c r="AB782" i="1"/>
  <c r="AK605" i="1"/>
  <c r="AJ605" i="1"/>
  <c r="AI605" i="1"/>
  <c r="AH605" i="1"/>
  <c r="AG605" i="1"/>
  <c r="BT605" i="1"/>
  <c r="BS605" i="1"/>
  <c r="BR605" i="1"/>
  <c r="BQ605" i="1"/>
  <c r="BP605" i="1"/>
  <c r="BO605" i="1"/>
  <c r="BZ605" i="1"/>
  <c r="CB605" i="1" s="1"/>
  <c r="BN605" i="1"/>
  <c r="BY605" i="1"/>
  <c r="BM605" i="1"/>
  <c r="BX605" i="1"/>
  <c r="BL605" i="1"/>
  <c r="BW605" i="1"/>
  <c r="BK605" i="1"/>
  <c r="BV605" i="1"/>
  <c r="BJ605" i="1"/>
  <c r="BU605" i="1"/>
  <c r="AC753" i="1"/>
  <c r="AL753" i="1" s="1"/>
  <c r="AB147" i="1"/>
  <c r="Y479" i="1"/>
  <c r="AB753" i="1"/>
  <c r="AP782" i="1"/>
  <c r="CE782" i="1" s="1"/>
  <c r="AF782" i="1"/>
  <c r="AG782" i="1" s="1"/>
  <c r="AO782" i="1"/>
  <c r="CD782" i="1" s="1"/>
  <c r="AQ782" i="1"/>
  <c r="CF782" i="1" s="1"/>
  <c r="AB859" i="1"/>
  <c r="Y706" i="1"/>
  <c r="Y263" i="1"/>
  <c r="Y671" i="1"/>
  <c r="AB432" i="1"/>
  <c r="Y872" i="1"/>
  <c r="AA851" i="1"/>
  <c r="AB710" i="1"/>
  <c r="Y763" i="1"/>
  <c r="AC782" i="1"/>
  <c r="AL782" i="1" s="1"/>
  <c r="Y317" i="1"/>
  <c r="Y778" i="1"/>
  <c r="Y132" i="1"/>
  <c r="AA150" i="1"/>
  <c r="AC150" i="1" s="1"/>
  <c r="AL150" i="1" s="1"/>
  <c r="AB504" i="1"/>
  <c r="Y710" i="1"/>
  <c r="AA521" i="1"/>
  <c r="AE521" i="1" s="1"/>
  <c r="AD521" i="1" s="1"/>
  <c r="Y427" i="1"/>
  <c r="Y184" i="1"/>
  <c r="Y698" i="1"/>
  <c r="Y793" i="1"/>
  <c r="Y844" i="1"/>
  <c r="Y912" i="1"/>
  <c r="Y868" i="1"/>
  <c r="Y764" i="1"/>
  <c r="AA774" i="1"/>
  <c r="AE774" i="1" s="1"/>
  <c r="AD774" i="1" s="1"/>
  <c r="AE504" i="1"/>
  <c r="AD504" i="1" s="1"/>
  <c r="AN504" i="1" s="1"/>
  <c r="CC504" i="1" s="1"/>
  <c r="AB804" i="1"/>
  <c r="Y781" i="1"/>
  <c r="Y787" i="1"/>
  <c r="AB36" i="1"/>
  <c r="Y559" i="1"/>
  <c r="Y732" i="1"/>
  <c r="Y572" i="1"/>
  <c r="Y29" i="1"/>
  <c r="AA799" i="1"/>
  <c r="AC799" i="1" s="1"/>
  <c r="Y785" i="1"/>
  <c r="Y309" i="1"/>
  <c r="Y730" i="1"/>
  <c r="Y766" i="1"/>
  <c r="Y885" i="1"/>
  <c r="Y68" i="1"/>
  <c r="Y760" i="1"/>
  <c r="Y485" i="1"/>
  <c r="Y272" i="1"/>
  <c r="Y403" i="1"/>
  <c r="Y345" i="1"/>
  <c r="Y606" i="1"/>
  <c r="Y775" i="1"/>
  <c r="Y654" i="1"/>
  <c r="Y383" i="1"/>
  <c r="Y752" i="1"/>
  <c r="Y825" i="1"/>
  <c r="Y841" i="1"/>
  <c r="Y840" i="1"/>
  <c r="Y842" i="1"/>
  <c r="Y971" i="1"/>
  <c r="Y712" i="1"/>
  <c r="Y401" i="1"/>
  <c r="Y591" i="1"/>
  <c r="Y726" i="1"/>
  <c r="Y754" i="1"/>
  <c r="Y761" i="1"/>
  <c r="Y930" i="1"/>
  <c r="Y812" i="1"/>
  <c r="Y944" i="1"/>
  <c r="Y627" i="1"/>
  <c r="Y832" i="1"/>
  <c r="Y922" i="1"/>
  <c r="Y851" i="1"/>
  <c r="Y859" i="1"/>
  <c r="Y864" i="1"/>
  <c r="Y932" i="1"/>
  <c r="Y940" i="1"/>
  <c r="Y950" i="1"/>
  <c r="Y39" i="1"/>
  <c r="Y484" i="1"/>
  <c r="Y599" i="1"/>
  <c r="Y644" i="1"/>
  <c r="Y235" i="1"/>
  <c r="Y201" i="1"/>
  <c r="Y791" i="1"/>
  <c r="Y807" i="1"/>
  <c r="Y823" i="1"/>
  <c r="Y867" i="1"/>
  <c r="Y916" i="1"/>
  <c r="Y926" i="1"/>
  <c r="Y804" i="1"/>
  <c r="Y803" i="1"/>
  <c r="Y368" i="1"/>
  <c r="Y504" i="1"/>
  <c r="Y817" i="1"/>
  <c r="Y248" i="1"/>
  <c r="Y207" i="1"/>
  <c r="Y363" i="1"/>
  <c r="Y282" i="1"/>
  <c r="Y748" i="1"/>
  <c r="Y813" i="1"/>
  <c r="Y948" i="1"/>
  <c r="Y969" i="1"/>
  <c r="Y928" i="1"/>
  <c r="Y643" i="1"/>
  <c r="Y967" i="1"/>
  <c r="Y305" i="1"/>
  <c r="Y33" i="1"/>
  <c r="Y720" i="1"/>
  <c r="Y736" i="1"/>
  <c r="Y829" i="1"/>
  <c r="Y833" i="1"/>
  <c r="Y858" i="1"/>
  <c r="Y931" i="1"/>
  <c r="Y956" i="1"/>
  <c r="Y966" i="1"/>
  <c r="Y951" i="1"/>
  <c r="Y765" i="1"/>
  <c r="Y776" i="1"/>
  <c r="Y508" i="1"/>
  <c r="Y140" i="1"/>
  <c r="AB192" i="1"/>
  <c r="Y177" i="1"/>
  <c r="Y281" i="1"/>
  <c r="Y740" i="1"/>
  <c r="Y758" i="1"/>
  <c r="Y795" i="1"/>
  <c r="Y846" i="1"/>
  <c r="Y808" i="1"/>
  <c r="Y857" i="1"/>
  <c r="Y908" i="1"/>
  <c r="Y952" i="1"/>
  <c r="AC192" i="1"/>
  <c r="CG192" i="1" s="1"/>
  <c r="Y493" i="1"/>
  <c r="Y666" i="1"/>
  <c r="Y738" i="1"/>
  <c r="Y845" i="1"/>
  <c r="Y903" i="1"/>
  <c r="Y936" i="1"/>
  <c r="Y293" i="1"/>
  <c r="Y788" i="1"/>
  <c r="Y855" i="1"/>
  <c r="Y879" i="1"/>
  <c r="Y575" i="1"/>
  <c r="Y767" i="1"/>
  <c r="Y801" i="1"/>
  <c r="Y827" i="1"/>
  <c r="Y837" i="1"/>
  <c r="Y839" i="1"/>
  <c r="Y874" i="1"/>
  <c r="Y893" i="1"/>
  <c r="Y913" i="1"/>
  <c r="Y964" i="1"/>
  <c r="Y897" i="1"/>
  <c r="Y805" i="1"/>
  <c r="Y547" i="1"/>
  <c r="Y810" i="1"/>
  <c r="Y954" i="1"/>
  <c r="Y98" i="1"/>
  <c r="Y41" i="1"/>
  <c r="Y663" i="1"/>
  <c r="Y123" i="1"/>
  <c r="Y542" i="1"/>
  <c r="Y724" i="1"/>
  <c r="Y797" i="1"/>
  <c r="Y815" i="1"/>
  <c r="Y934" i="1"/>
  <c r="Y212" i="1"/>
  <c r="Y73" i="1"/>
  <c r="Y451" i="1"/>
  <c r="Y861" i="1"/>
  <c r="Y743" i="1"/>
  <c r="Y890" i="1"/>
  <c r="Y477" i="1"/>
  <c r="Y883" i="1"/>
  <c r="Y186" i="1"/>
  <c r="Y36" i="1"/>
  <c r="Y960" i="1"/>
  <c r="Y881" i="1"/>
  <c r="Y44" i="1"/>
  <c r="Y166" i="1"/>
  <c r="Y432" i="1"/>
  <c r="Y215" i="1"/>
  <c r="Y557" i="1"/>
  <c r="Y625" i="1"/>
  <c r="Y306" i="1"/>
  <c r="Y497" i="1"/>
  <c r="Y608" i="1"/>
  <c r="Y467" i="1"/>
  <c r="Y635" i="1"/>
  <c r="Y365" i="1"/>
  <c r="Y734" i="1"/>
  <c r="Y750" i="1"/>
  <c r="Y792" i="1"/>
  <c r="Y806" i="1"/>
  <c r="Y853" i="1"/>
  <c r="Y849" i="1"/>
  <c r="Y925" i="1"/>
  <c r="Y947" i="1"/>
  <c r="Y920" i="1"/>
  <c r="Y915" i="1"/>
  <c r="Y240" i="1"/>
  <c r="Y172" i="1"/>
  <c r="Y770" i="1"/>
  <c r="Y884" i="1"/>
  <c r="Y891" i="1"/>
  <c r="Y878" i="1"/>
  <c r="Y949" i="1"/>
  <c r="Y927" i="1"/>
  <c r="Y612" i="1"/>
  <c r="Y348" i="1"/>
  <c r="Y379" i="1"/>
  <c r="Y319" i="1"/>
  <c r="Y728" i="1"/>
  <c r="Y796" i="1"/>
  <c r="Y811" i="1"/>
  <c r="Y809" i="1"/>
  <c r="Y843" i="1"/>
  <c r="Y863" i="1"/>
  <c r="Y877" i="1"/>
  <c r="Y933" i="1"/>
  <c r="Y965" i="1"/>
  <c r="Y768" i="1"/>
  <c r="Y910" i="1"/>
  <c r="Y902" i="1"/>
  <c r="Y727" i="1"/>
  <c r="Y616" i="1"/>
  <c r="Y918" i="1"/>
  <c r="Y533" i="1"/>
  <c r="Y703" i="1"/>
  <c r="Y818" i="1"/>
  <c r="Y779" i="1"/>
  <c r="Y870" i="1"/>
  <c r="Y816" i="1"/>
  <c r="Y478" i="1"/>
  <c r="Y646" i="1"/>
  <c r="Y150" i="1"/>
  <c r="AA382" i="1"/>
  <c r="AE382" i="1" s="1"/>
  <c r="AD382" i="1" s="1"/>
  <c r="Y262" i="1"/>
  <c r="Y376" i="1"/>
  <c r="Y771" i="1"/>
  <c r="Y798" i="1"/>
  <c r="Y794" i="1"/>
  <c r="Y852" i="1"/>
  <c r="Y875" i="1"/>
  <c r="Y929" i="1"/>
  <c r="Y955" i="1"/>
  <c r="Y943" i="1"/>
  <c r="Y970" i="1"/>
  <c r="Y178" i="1"/>
  <c r="Y503" i="1"/>
  <c r="Y521" i="1"/>
  <c r="Y739" i="1"/>
  <c r="Y576" i="1"/>
  <c r="CG756" i="1"/>
  <c r="Y756" i="1"/>
  <c r="Y114" i="1"/>
  <c r="Y685" i="1"/>
  <c r="Y836" i="1"/>
  <c r="Y942" i="1"/>
  <c r="Y731" i="1"/>
  <c r="Y714" i="1"/>
  <c r="Y946" i="1"/>
  <c r="Y900" i="1"/>
  <c r="Y941" i="1"/>
  <c r="Y585" i="1"/>
  <c r="Y708" i="1"/>
  <c r="Y673" i="1"/>
  <c r="Y483" i="1"/>
  <c r="Y722" i="1"/>
  <c r="Y751" i="1"/>
  <c r="Y759" i="1"/>
  <c r="Y871" i="1"/>
  <c r="Y962" i="1"/>
  <c r="Y959" i="1"/>
  <c r="Y937" i="1"/>
  <c r="Y880" i="1"/>
  <c r="Y856" i="1"/>
  <c r="Y729" i="1"/>
  <c r="Y42" i="1"/>
  <c r="Y511" i="1"/>
  <c r="Y906" i="1"/>
  <c r="Y699" i="1"/>
  <c r="Y639" i="1"/>
  <c r="Y360" i="1"/>
  <c r="Y865" i="1"/>
  <c r="Y615" i="1"/>
  <c r="Y487" i="1"/>
  <c r="Y51" i="1"/>
  <c r="Y153" i="1"/>
  <c r="Y50" i="1"/>
  <c r="Y292" i="1"/>
  <c r="Y757" i="1"/>
  <c r="Y773" i="1"/>
  <c r="Y780" i="1"/>
  <c r="Y814" i="1"/>
  <c r="Y848" i="1"/>
  <c r="Y869" i="1"/>
  <c r="Y935" i="1"/>
  <c r="Y744" i="1"/>
  <c r="Y822" i="1"/>
  <c r="Y721" i="1"/>
  <c r="Y899" i="1"/>
  <c r="Y866" i="1"/>
  <c r="Y896" i="1"/>
  <c r="Y115" i="1"/>
  <c r="Y892" i="1"/>
  <c r="Y75" i="1"/>
  <c r="Y489" i="1"/>
  <c r="Y253" i="1"/>
  <c r="Y182" i="1"/>
  <c r="Y834" i="1"/>
  <c r="Y830" i="1"/>
  <c r="Y667" i="1"/>
  <c r="Y894" i="1"/>
  <c r="Y444" i="1"/>
  <c r="Y774" i="1"/>
  <c r="Y961" i="1"/>
  <c r="Y887" i="1"/>
  <c r="Y648" i="1"/>
  <c r="Y762" i="1"/>
  <c r="Y733" i="1"/>
  <c r="Y415" i="1"/>
  <c r="Y921" i="1"/>
  <c r="Y725" i="1"/>
  <c r="Y650" i="1"/>
  <c r="Y909" i="1"/>
  <c r="Y158" i="1"/>
  <c r="Y331" i="1"/>
  <c r="Y404" i="1"/>
  <c r="Y350" i="1"/>
  <c r="Y358" i="1"/>
  <c r="Y406" i="1"/>
  <c r="Y688" i="1"/>
  <c r="Y737" i="1"/>
  <c r="Y741" i="1"/>
  <c r="Y746" i="1"/>
  <c r="Y838" i="1"/>
  <c r="Y850" i="1"/>
  <c r="Y783" i="1"/>
  <c r="Y800" i="1"/>
  <c r="Y904" i="1"/>
  <c r="Y789" i="1"/>
  <c r="Y873" i="1"/>
  <c r="Y723" i="1"/>
  <c r="Y755" i="1"/>
  <c r="Y584" i="1"/>
  <c r="Y923" i="1"/>
  <c r="Y231" i="1"/>
  <c r="Y270" i="1"/>
  <c r="Y611" i="1"/>
  <c r="Y112" i="1"/>
  <c r="Y580" i="1"/>
  <c r="Y826" i="1"/>
  <c r="Y481" i="1"/>
  <c r="AN602" i="1"/>
  <c r="CC602" i="1" s="1"/>
  <c r="Y141" i="1"/>
  <c r="Y657" i="1"/>
  <c r="Y772" i="1"/>
  <c r="Y782" i="1"/>
  <c r="Y799" i="1"/>
  <c r="Y847" i="1"/>
  <c r="Y876" i="1"/>
  <c r="Y790" i="1"/>
  <c r="Y819" i="1"/>
  <c r="Y898" i="1"/>
  <c r="Y236" i="1"/>
  <c r="Y536" i="1"/>
  <c r="Y901" i="1"/>
  <c r="Y640" i="1"/>
  <c r="Y670" i="1"/>
  <c r="Y288" i="1"/>
  <c r="Y886" i="1"/>
  <c r="Y130" i="1"/>
  <c r="Y957" i="1"/>
  <c r="Y831" i="1"/>
  <c r="Y917" i="1"/>
  <c r="Y882" i="1"/>
  <c r="Y386" i="1"/>
  <c r="Y147" i="1"/>
  <c r="Y352" i="1"/>
  <c r="Y295" i="1"/>
  <c r="Y619" i="1"/>
  <c r="Y586" i="1"/>
  <c r="Y436" i="1"/>
  <c r="Y613" i="1"/>
  <c r="Y407" i="1"/>
  <c r="Y105" i="1"/>
  <c r="Y438" i="1"/>
  <c r="Y80" i="1"/>
  <c r="Y717" i="1"/>
  <c r="Y719" i="1"/>
  <c r="Y749" i="1"/>
  <c r="Y769" i="1"/>
  <c r="Y784" i="1"/>
  <c r="Y820" i="1"/>
  <c r="Y824" i="1"/>
  <c r="Y828" i="1"/>
  <c r="Y919" i="1"/>
  <c r="Y945" i="1"/>
  <c r="Y963" i="1"/>
  <c r="Y745" i="1"/>
  <c r="Y888" i="1"/>
  <c r="Y938" i="1"/>
  <c r="Y251" i="1"/>
  <c r="Y911" i="1"/>
  <c r="Y854" i="1"/>
  <c r="Y486" i="1"/>
  <c r="Y81" i="1"/>
  <c r="Y753" i="1"/>
  <c r="Y860" i="1"/>
  <c r="Y341" i="1"/>
  <c r="Y219" i="1"/>
  <c r="Y924" i="1"/>
  <c r="Y676" i="1"/>
  <c r="Y958" i="1"/>
  <c r="Y160" i="1"/>
  <c r="Y658" i="1"/>
  <c r="Y495" i="1"/>
  <c r="Y574" i="1"/>
  <c r="Y192" i="1"/>
  <c r="Y344" i="1"/>
  <c r="Y382" i="1"/>
  <c r="Y72" i="1"/>
  <c r="Y716" i="1"/>
  <c r="Y571" i="1"/>
  <c r="CG735" i="1"/>
  <c r="Y735" i="1"/>
  <c r="Y742" i="1"/>
  <c r="Y786" i="1"/>
  <c r="Y802" i="1"/>
  <c r="Y835" i="1"/>
  <c r="Y939" i="1"/>
  <c r="Y953" i="1"/>
  <c r="Y968" i="1"/>
  <c r="Y747" i="1"/>
  <c r="Y296" i="1"/>
  <c r="Y907" i="1"/>
  <c r="Y496" i="1"/>
  <c r="Y821" i="1"/>
  <c r="Y889" i="1"/>
  <c r="Y914" i="1"/>
  <c r="Y669" i="1"/>
  <c r="Y40" i="1"/>
  <c r="Y528" i="1"/>
  <c r="Y895" i="1"/>
  <c r="Y777" i="1"/>
  <c r="Y562" i="1"/>
  <c r="Y338" i="1"/>
  <c r="Y862" i="1"/>
  <c r="Y647" i="1"/>
  <c r="Y286" i="1"/>
  <c r="Y905" i="1"/>
  <c r="Y473" i="1"/>
  <c r="Y209" i="1"/>
  <c r="Y206" i="1"/>
  <c r="Y214" i="1"/>
  <c r="Y234" i="1"/>
  <c r="Y241" i="1"/>
  <c r="Y194" i="1"/>
  <c r="Y216" i="1"/>
  <c r="Y191" i="1"/>
  <c r="Y468" i="1"/>
  <c r="Y349" i="1"/>
  <c r="Y106" i="1"/>
  <c r="AM602" i="1"/>
  <c r="BS602" i="1" s="1"/>
  <c r="Y602" i="1"/>
  <c r="Y462" i="1"/>
  <c r="Y471" i="1"/>
  <c r="Y568" i="1"/>
  <c r="Y552" i="1"/>
  <c r="Y92" i="1"/>
  <c r="Y675" i="1"/>
  <c r="Y620" i="1"/>
  <c r="Y461" i="1"/>
  <c r="Y59" i="1"/>
  <c r="Y300" i="1"/>
  <c r="Y355" i="1"/>
  <c r="Y246" i="1"/>
  <c r="Y118" i="1"/>
  <c r="Y380" i="1"/>
  <c r="Y381" i="1"/>
  <c r="Y151" i="1"/>
  <c r="Y356" i="1"/>
  <c r="Y353" i="1"/>
  <c r="Y564" i="1"/>
  <c r="Y35" i="1"/>
  <c r="Y696" i="1"/>
  <c r="Y67" i="1"/>
  <c r="Y255" i="1"/>
  <c r="Y682" i="1"/>
  <c r="Y339" i="1"/>
  <c r="Y76" i="1"/>
  <c r="AB696" i="1"/>
  <c r="Y70" i="1"/>
  <c r="Y373" i="1"/>
  <c r="Y687" i="1"/>
  <c r="Y87" i="1"/>
  <c r="Y715" i="1"/>
  <c r="Y314" i="1"/>
  <c r="Y513" i="1"/>
  <c r="Y649" i="1"/>
  <c r="Y96" i="1"/>
  <c r="Y85" i="1"/>
  <c r="Y711" i="1"/>
  <c r="Y69" i="1"/>
  <c r="Y26" i="1"/>
  <c r="Y679" i="1"/>
  <c r="Y52" i="1"/>
  <c r="Y74" i="1"/>
  <c r="Y506" i="1"/>
  <c r="Y30" i="1"/>
  <c r="Y97" i="1"/>
  <c r="Y713" i="1"/>
  <c r="Y603" i="1"/>
  <c r="Y89" i="1"/>
  <c r="AP602" i="1"/>
  <c r="CE602" i="1" s="1"/>
  <c r="Y149" i="1"/>
  <c r="Y25" i="1"/>
  <c r="Y546" i="1"/>
  <c r="Y554" i="1"/>
  <c r="Y289" i="1"/>
  <c r="Y510" i="1"/>
  <c r="Y316" i="1"/>
  <c r="Y91" i="1"/>
  <c r="Y524" i="1"/>
  <c r="Y636" i="1"/>
  <c r="Y384" i="1"/>
  <c r="Y691" i="1"/>
  <c r="Y205" i="1"/>
  <c r="BT641" i="1"/>
  <c r="BS641" i="1"/>
  <c r="BR641" i="1"/>
  <c r="BQ641" i="1"/>
  <c r="BL641" i="1"/>
  <c r="BP641" i="1"/>
  <c r="BX641" i="1"/>
  <c r="BO641" i="1"/>
  <c r="BZ641" i="1"/>
  <c r="CB641" i="1" s="1"/>
  <c r="BN641" i="1"/>
  <c r="BY641" i="1"/>
  <c r="BM641" i="1"/>
  <c r="BW641" i="1"/>
  <c r="BK641" i="1"/>
  <c r="BV641" i="1"/>
  <c r="BJ641" i="1"/>
  <c r="BU641" i="1"/>
  <c r="BW638" i="1"/>
  <c r="BK638" i="1"/>
  <c r="BV638" i="1"/>
  <c r="BJ638" i="1"/>
  <c r="BU638" i="1"/>
  <c r="BT638" i="1"/>
  <c r="BS638" i="1"/>
  <c r="BR638" i="1"/>
  <c r="BO638" i="1"/>
  <c r="BQ638" i="1"/>
  <c r="BP638" i="1"/>
  <c r="BZ638" i="1"/>
  <c r="CB638" i="1" s="1"/>
  <c r="BN638" i="1"/>
  <c r="BY638" i="1"/>
  <c r="BM638" i="1"/>
  <c r="BX638" i="1"/>
  <c r="BL638" i="1"/>
  <c r="AG638" i="1"/>
  <c r="AK638" i="1"/>
  <c r="AJ638" i="1"/>
  <c r="AI638" i="1"/>
  <c r="AH638" i="1"/>
  <c r="AK641" i="1"/>
  <c r="AH641" i="1"/>
  <c r="AJ641" i="1"/>
  <c r="AI641" i="1"/>
  <c r="AG641" i="1"/>
  <c r="AM368" i="1"/>
  <c r="BV368" i="1" s="1"/>
  <c r="AA895" i="1"/>
  <c r="AE895" i="1" s="1"/>
  <c r="AD895" i="1" s="1"/>
  <c r="CG602" i="1"/>
  <c r="AA30" i="1"/>
  <c r="AC30" i="1" s="1"/>
  <c r="AA557" i="1"/>
  <c r="AE557" i="1" s="1"/>
  <c r="AD557" i="1" s="1"/>
  <c r="AB961" i="1"/>
  <c r="AQ478" i="1"/>
  <c r="CF478" i="1" s="1"/>
  <c r="AA838" i="1"/>
  <c r="AC838" i="1" s="1"/>
  <c r="AB191" i="1"/>
  <c r="AB216" i="1"/>
  <c r="AP286" i="1"/>
  <c r="CE286" i="1" s="1"/>
  <c r="AA772" i="1"/>
  <c r="AC772" i="1" s="1"/>
  <c r="AH478" i="1"/>
  <c r="AN286" i="1"/>
  <c r="CC286" i="1" s="1"/>
  <c r="AA826" i="1"/>
  <c r="AE826" i="1" s="1"/>
  <c r="AD826" i="1" s="1"/>
  <c r="AE381" i="1"/>
  <c r="AD381" i="1" s="1"/>
  <c r="AP381" i="1" s="1"/>
  <c r="CE381" i="1" s="1"/>
  <c r="AC478" i="1"/>
  <c r="AL478" i="1" s="1"/>
  <c r="AB784" i="1"/>
  <c r="AB640" i="1"/>
  <c r="AA807" i="1"/>
  <c r="AC807" i="1" s="1"/>
  <c r="AL807" i="1" s="1"/>
  <c r="AB773" i="1"/>
  <c r="AA792" i="1"/>
  <c r="AE792" i="1" s="1"/>
  <c r="AD792" i="1" s="1"/>
  <c r="AF792" i="1" s="1"/>
  <c r="AE773" i="1"/>
  <c r="AD773" i="1" s="1"/>
  <c r="AQ773" i="1" s="1"/>
  <c r="CF773" i="1" s="1"/>
  <c r="AB235" i="1"/>
  <c r="AB894" i="1"/>
  <c r="AO368" i="1"/>
  <c r="CD368" i="1" s="1"/>
  <c r="AA754" i="1"/>
  <c r="AC754" i="1" s="1"/>
  <c r="AA712" i="1"/>
  <c r="AC712" i="1" s="1"/>
  <c r="AL712" i="1" s="1"/>
  <c r="AA149" i="1"/>
  <c r="AC149" i="1" s="1"/>
  <c r="AB89" i="1"/>
  <c r="CG779" i="1"/>
  <c r="AA861" i="1"/>
  <c r="AC861" i="1" s="1"/>
  <c r="AL861" i="1" s="1"/>
  <c r="AB870" i="1"/>
  <c r="AA865" i="1"/>
  <c r="AE865" i="1" s="1"/>
  <c r="AD865" i="1" s="1"/>
  <c r="AA942" i="1"/>
  <c r="AE942" i="1" s="1"/>
  <c r="AD942" i="1" s="1"/>
  <c r="AB866" i="1"/>
  <c r="AB145" i="1"/>
  <c r="AB793" i="1"/>
  <c r="AE793" i="1"/>
  <c r="AD793" i="1" s="1"/>
  <c r="AQ793" i="1" s="1"/>
  <c r="CF793" i="1" s="1"/>
  <c r="AE473" i="1"/>
  <c r="AD473" i="1" s="1"/>
  <c r="AP473" i="1" s="1"/>
  <c r="CE473" i="1" s="1"/>
  <c r="AA353" i="1"/>
  <c r="AC353" i="1" s="1"/>
  <c r="AB319" i="1"/>
  <c r="AE236" i="1"/>
  <c r="AD236" i="1" s="1"/>
  <c r="AF236" i="1" s="1"/>
  <c r="AB497" i="1"/>
  <c r="AB841" i="1"/>
  <c r="AB236" i="1"/>
  <c r="AB795" i="1"/>
  <c r="AC795" i="1"/>
  <c r="AL795" i="1" s="1"/>
  <c r="AB698" i="1"/>
  <c r="AB461" i="1"/>
  <c r="AE194" i="1"/>
  <c r="AD194" i="1" s="1"/>
  <c r="AM194" i="1" s="1"/>
  <c r="AA857" i="1"/>
  <c r="AB769" i="1"/>
  <c r="AA962" i="1"/>
  <c r="AE962" i="1" s="1"/>
  <c r="AD962" i="1" s="1"/>
  <c r="AP962" i="1" s="1"/>
  <c r="CE962" i="1" s="1"/>
  <c r="AC769" i="1"/>
  <c r="CG769" i="1" s="1"/>
  <c r="AE356" i="1"/>
  <c r="AD356" i="1" s="1"/>
  <c r="AP356" i="1" s="1"/>
  <c r="CE356" i="1" s="1"/>
  <c r="AM779" i="1"/>
  <c r="BZ779" i="1" s="1"/>
  <c r="CB779" i="1" s="1"/>
  <c r="AB35" i="1"/>
  <c r="AA811" i="1"/>
  <c r="AB309" i="1"/>
  <c r="AE771" i="1"/>
  <c r="AD771" i="1" s="1"/>
  <c r="AP771" i="1" s="1"/>
  <c r="CE771" i="1" s="1"/>
  <c r="AA112" i="1"/>
  <c r="AE112" i="1" s="1"/>
  <c r="AD112" i="1" s="1"/>
  <c r="AB771" i="1"/>
  <c r="CG368" i="1"/>
  <c r="AB407" i="1"/>
  <c r="AA611" i="1"/>
  <c r="AC611" i="1" s="1"/>
  <c r="AA479" i="1"/>
  <c r="AE775" i="1"/>
  <c r="AD775" i="1" s="1"/>
  <c r="AF775" i="1" s="1"/>
  <c r="AG775" i="1" s="1"/>
  <c r="AQ779" i="1"/>
  <c r="CF779" i="1" s="1"/>
  <c r="AA70" i="1"/>
  <c r="AA958" i="1"/>
  <c r="AC958" i="1" s="1"/>
  <c r="AP478" i="1"/>
  <c r="CE478" i="1" s="1"/>
  <c r="AP368" i="1"/>
  <c r="CE368" i="1" s="1"/>
  <c r="AB768" i="1"/>
  <c r="AB356" i="1"/>
  <c r="AA832" i="1"/>
  <c r="AC832" i="1" s="1"/>
  <c r="AE886" i="1"/>
  <c r="AD886" i="1" s="1"/>
  <c r="AN886" i="1" s="1"/>
  <c r="CC886" i="1" s="1"/>
  <c r="AB478" i="1"/>
  <c r="AK478" i="1"/>
  <c r="AA952" i="1"/>
  <c r="AE952" i="1" s="1"/>
  <c r="AD952" i="1" s="1"/>
  <c r="AJ478" i="1"/>
  <c r="AO478" i="1"/>
  <c r="CD478" i="1" s="1"/>
  <c r="AG478" i="1"/>
  <c r="AA847" i="1"/>
  <c r="AC847" i="1" s="1"/>
  <c r="AA471" i="1"/>
  <c r="AC471" i="1" s="1"/>
  <c r="AN478" i="1"/>
  <c r="CC478" i="1" s="1"/>
  <c r="AA580" i="1"/>
  <c r="AC580" i="1" s="1"/>
  <c r="AB775" i="1"/>
  <c r="AP954" i="1"/>
  <c r="CE954" i="1" s="1"/>
  <c r="AQ368" i="1"/>
  <c r="CF368" i="1" s="1"/>
  <c r="AL699" i="1"/>
  <c r="CG699" i="1"/>
  <c r="AB338" i="1"/>
  <c r="AA824" i="1"/>
  <c r="AE824" i="1" s="1"/>
  <c r="AD824" i="1" s="1"/>
  <c r="AA853" i="1"/>
  <c r="AC853" i="1" s="1"/>
  <c r="AN779" i="1"/>
  <c r="CC779" i="1" s="1"/>
  <c r="AE89" i="1"/>
  <c r="AD89" i="1" s="1"/>
  <c r="AE699" i="1"/>
  <c r="AD699" i="1" s="1"/>
  <c r="AQ699" i="1" s="1"/>
  <c r="CF699" i="1" s="1"/>
  <c r="AB487" i="1"/>
  <c r="AA184" i="1"/>
  <c r="AE184" i="1" s="1"/>
  <c r="AD184" i="1" s="1"/>
  <c r="AB473" i="1"/>
  <c r="CG647" i="1"/>
  <c r="AA809" i="1"/>
  <c r="AO779" i="1"/>
  <c r="CD779" i="1" s="1"/>
  <c r="AB241" i="1"/>
  <c r="AA619" i="1"/>
  <c r="AE619" i="1" s="1"/>
  <c r="AD619" i="1" s="1"/>
  <c r="AA820" i="1"/>
  <c r="AE820" i="1" s="1"/>
  <c r="AD820" i="1" s="1"/>
  <c r="AB716" i="1"/>
  <c r="AA348" i="1"/>
  <c r="AE241" i="1"/>
  <c r="AD241" i="1" s="1"/>
  <c r="AP241" i="1" s="1"/>
  <c r="CE241" i="1" s="1"/>
  <c r="AB317" i="1"/>
  <c r="AB105" i="1"/>
  <c r="AC487" i="1"/>
  <c r="CG487" i="1" s="1"/>
  <c r="AE91" i="1"/>
  <c r="AD91" i="1" s="1"/>
  <c r="AM91" i="1" s="1"/>
  <c r="AB770" i="1"/>
  <c r="AB186" i="1"/>
  <c r="AB699" i="1"/>
  <c r="AB654" i="1"/>
  <c r="CG775" i="1"/>
  <c r="AN954" i="1"/>
  <c r="CC954" i="1" s="1"/>
  <c r="AA948" i="1"/>
  <c r="AO286" i="1"/>
  <c r="CD286" i="1" s="1"/>
  <c r="AB194" i="1"/>
  <c r="AQ286" i="1"/>
  <c r="CF286" i="1" s="1"/>
  <c r="AB542" i="1"/>
  <c r="AB172" i="1"/>
  <c r="AA879" i="1"/>
  <c r="AC879" i="1" s="1"/>
  <c r="AB282" i="1"/>
  <c r="AA282" i="1"/>
  <c r="AA883" i="1"/>
  <c r="AC883" i="1" s="1"/>
  <c r="AC461" i="1"/>
  <c r="AL461" i="1" s="1"/>
  <c r="AE461" i="1"/>
  <c r="AD461" i="1" s="1"/>
  <c r="AB763" i="1"/>
  <c r="AF954" i="1"/>
  <c r="AG954" i="1" s="1"/>
  <c r="AA778" i="1"/>
  <c r="AC778" i="1" s="1"/>
  <c r="AL778" i="1" s="1"/>
  <c r="AC286" i="1"/>
  <c r="AB381" i="1"/>
  <c r="AE191" i="1"/>
  <c r="AD191" i="1" s="1"/>
  <c r="AO191" i="1" s="1"/>
  <c r="CD191" i="1" s="1"/>
  <c r="AB286" i="1"/>
  <c r="AB511" i="1"/>
  <c r="AQ780" i="1"/>
  <c r="CF780" i="1" s="1"/>
  <c r="AQ954" i="1"/>
  <c r="CF954" i="1" s="1"/>
  <c r="AB295" i="1"/>
  <c r="AB562" i="1"/>
  <c r="AO780" i="1"/>
  <c r="CD780" i="1" s="1"/>
  <c r="AE966" i="1"/>
  <c r="AD966" i="1" s="1"/>
  <c r="AN966" i="1" s="1"/>
  <c r="CC966" i="1" s="1"/>
  <c r="AB706" i="1"/>
  <c r="AA818" i="1"/>
  <c r="AC818" i="1" s="1"/>
  <c r="AC954" i="1"/>
  <c r="CG954" i="1" s="1"/>
  <c r="AE763" i="1"/>
  <c r="AD763" i="1" s="1"/>
  <c r="AO763" i="1" s="1"/>
  <c r="CD763" i="1" s="1"/>
  <c r="AB946" i="1"/>
  <c r="AA946" i="1"/>
  <c r="AB40" i="1"/>
  <c r="AM780" i="1"/>
  <c r="BM780" i="1" s="1"/>
  <c r="AB608" i="1"/>
  <c r="AA767" i="1"/>
  <c r="AB767" i="1"/>
  <c r="AB780" i="1"/>
  <c r="AN780" i="1"/>
  <c r="CC780" i="1" s="1"/>
  <c r="AA950" i="1"/>
  <c r="AE950" i="1" s="1"/>
  <c r="AD950" i="1" s="1"/>
  <c r="AA436" i="1"/>
  <c r="AC436" i="1" s="1"/>
  <c r="AL436" i="1" s="1"/>
  <c r="AC870" i="1"/>
  <c r="AE870" i="1"/>
  <c r="AD870" i="1" s="1"/>
  <c r="Y218" i="1"/>
  <c r="AM478" i="1"/>
  <c r="BL478" i="1" s="1"/>
  <c r="AE967" i="1"/>
  <c r="AD967" i="1" s="1"/>
  <c r="AM967" i="1" s="1"/>
  <c r="AB51" i="1"/>
  <c r="AA51" i="1"/>
  <c r="AA691" i="1"/>
  <c r="AB691" i="1"/>
  <c r="AP780" i="1"/>
  <c r="CE780" i="1" s="1"/>
  <c r="AA944" i="1"/>
  <c r="AE944" i="1" s="1"/>
  <c r="AD944" i="1" s="1"/>
  <c r="AB967" i="1"/>
  <c r="AC866" i="1"/>
  <c r="AL866" i="1" s="1"/>
  <c r="AE866" i="1"/>
  <c r="AD866" i="1" s="1"/>
  <c r="AB586" i="1"/>
  <c r="AA586" i="1"/>
  <c r="AB863" i="1"/>
  <c r="AC780" i="1"/>
  <c r="AA751" i="1"/>
  <c r="AB751" i="1"/>
  <c r="AA848" i="1"/>
  <c r="AB848" i="1"/>
  <c r="AA383" i="1"/>
  <c r="AB383" i="1"/>
  <c r="AA270" i="1"/>
  <c r="AC270" i="1" s="1"/>
  <c r="AC295" i="1"/>
  <c r="CG295" i="1" s="1"/>
  <c r="AB764" i="1"/>
  <c r="AA151" i="1"/>
  <c r="AC151" i="1" s="1"/>
  <c r="CG151" i="1" s="1"/>
  <c r="AB451" i="1"/>
  <c r="AE407" i="1"/>
  <c r="AD407" i="1" s="1"/>
  <c r="AO407" i="1" s="1"/>
  <c r="CD407" i="1" s="1"/>
  <c r="AM954" i="1"/>
  <c r="BN954" i="1" s="1"/>
  <c r="AA850" i="1"/>
  <c r="AB850" i="1"/>
  <c r="AA675" i="1"/>
  <c r="AB675" i="1"/>
  <c r="AB956" i="1"/>
  <c r="AA956" i="1"/>
  <c r="AA212" i="1"/>
  <c r="AB212" i="1"/>
  <c r="AA713" i="1"/>
  <c r="AB713" i="1"/>
  <c r="AA777" i="1"/>
  <c r="AC777" i="1" s="1"/>
  <c r="AA867" i="1"/>
  <c r="AB867" i="1"/>
  <c r="AB481" i="1"/>
  <c r="AA481" i="1"/>
  <c r="AA496" i="1"/>
  <c r="AB496" i="1"/>
  <c r="AA934" i="1"/>
  <c r="AB934" i="1"/>
  <c r="AA69" i="1"/>
  <c r="AB69" i="1"/>
  <c r="AA263" i="1"/>
  <c r="AB263" i="1"/>
  <c r="AB363" i="1"/>
  <c r="AA363" i="1"/>
  <c r="CG236" i="1"/>
  <c r="AE670" i="1"/>
  <c r="AD670" i="1" s="1"/>
  <c r="AF670" i="1" s="1"/>
  <c r="AB403" i="1"/>
  <c r="AA403" i="1"/>
  <c r="AB485" i="1"/>
  <c r="AA485" i="1"/>
  <c r="AB74" i="1"/>
  <c r="AA74" i="1"/>
  <c r="AB564" i="1"/>
  <c r="AA564" i="1"/>
  <c r="AC186" i="1"/>
  <c r="AE186" i="1"/>
  <c r="AD186" i="1" s="1"/>
  <c r="AQ186" i="1" s="1"/>
  <c r="CF186" i="1" s="1"/>
  <c r="AB752" i="1"/>
  <c r="AA752" i="1"/>
  <c r="AO669" i="1"/>
  <c r="CD669" i="1" s="1"/>
  <c r="AA960" i="1"/>
  <c r="AC960" i="1" s="1"/>
  <c r="AB840" i="1"/>
  <c r="AA840" i="1"/>
  <c r="AA115" i="1"/>
  <c r="AB115" i="1"/>
  <c r="AA936" i="1"/>
  <c r="AB936" i="1"/>
  <c r="AB80" i="1"/>
  <c r="AA80" i="1"/>
  <c r="AB714" i="1"/>
  <c r="AA714" i="1"/>
  <c r="AN669" i="1"/>
  <c r="CC669" i="1" s="1"/>
  <c r="CG91" i="1"/>
  <c r="AB114" i="1"/>
  <c r="CG773" i="1"/>
  <c r="AB966" i="1"/>
  <c r="AO954" i="1"/>
  <c r="CD954" i="1" s="1"/>
  <c r="AA513" i="1"/>
  <c r="AB513" i="1"/>
  <c r="AC365" i="1"/>
  <c r="AE365" i="1"/>
  <c r="AD365" i="1" s="1"/>
  <c r="AM669" i="1"/>
  <c r="BS669" i="1" s="1"/>
  <c r="AB776" i="1"/>
  <c r="AA776" i="1"/>
  <c r="AA842" i="1"/>
  <c r="AB842" i="1"/>
  <c r="AA97" i="1"/>
  <c r="AB97" i="1"/>
  <c r="AA331" i="1"/>
  <c r="AB331" i="1"/>
  <c r="AA76" i="1"/>
  <c r="AB76" i="1"/>
  <c r="Y146" i="1"/>
  <c r="CG381" i="1"/>
  <c r="CG89" i="1"/>
  <c r="CG859" i="1"/>
  <c r="AB877" i="1"/>
  <c r="AA877" i="1"/>
  <c r="AC172" i="1"/>
  <c r="AE172" i="1"/>
  <c r="AD172" i="1" s="1"/>
  <c r="AN172" i="1" s="1"/>
  <c r="CC172" i="1" s="1"/>
  <c r="AA495" i="1"/>
  <c r="AB495" i="1"/>
  <c r="AA584" i="1"/>
  <c r="AB584" i="1"/>
  <c r="AE706" i="1"/>
  <c r="AD706" i="1" s="1"/>
  <c r="AC706" i="1"/>
  <c r="AL706" i="1" s="1"/>
  <c r="AA649" i="1"/>
  <c r="AB649" i="1"/>
  <c r="AB971" i="1"/>
  <c r="AA971" i="1"/>
  <c r="AA786" i="1"/>
  <c r="AB786" i="1"/>
  <c r="AB438" i="1"/>
  <c r="AB800" i="1"/>
  <c r="AA800" i="1"/>
  <c r="AF779" i="1"/>
  <c r="AP779" i="1"/>
  <c r="CE779" i="1" s="1"/>
  <c r="AA493" i="1"/>
  <c r="AB493" i="1"/>
  <c r="AA552" i="1"/>
  <c r="AB552" i="1"/>
  <c r="AE338" i="1"/>
  <c r="AD338" i="1" s="1"/>
  <c r="AC338" i="1"/>
  <c r="CG669" i="1"/>
  <c r="AL669" i="1"/>
  <c r="CG771" i="1"/>
  <c r="AB940" i="1"/>
  <c r="AA940" i="1"/>
  <c r="Y164" i="1"/>
  <c r="Y169" i="1"/>
  <c r="AQ669" i="1"/>
  <c r="CF669" i="1" s="1"/>
  <c r="AB708" i="1"/>
  <c r="AB670" i="1"/>
  <c r="AM286" i="1"/>
  <c r="BJ286" i="1" s="1"/>
  <c r="CG763" i="1"/>
  <c r="AM782" i="1"/>
  <c r="BV782" i="1" s="1"/>
  <c r="AA885" i="1"/>
  <c r="AC885" i="1" s="1"/>
  <c r="AB765" i="1"/>
  <c r="AA765" i="1"/>
  <c r="AB803" i="1"/>
  <c r="AA803" i="1"/>
  <c r="AA547" i="1"/>
  <c r="AB547" i="1"/>
  <c r="Y145" i="1"/>
  <c r="AP669" i="1"/>
  <c r="CE669" i="1" s="1"/>
  <c r="AE451" i="1"/>
  <c r="AD451" i="1" s="1"/>
  <c r="AN451" i="1" s="1"/>
  <c r="CC451" i="1" s="1"/>
  <c r="CG451" i="1"/>
  <c r="AB808" i="1"/>
  <c r="AA808" i="1"/>
  <c r="AA862" i="1"/>
  <c r="AB862" i="1"/>
  <c r="AE698" i="1"/>
  <c r="AD698" i="1" s="1"/>
  <c r="AC698" i="1"/>
  <c r="AL698" i="1" s="1"/>
  <c r="AA794" i="1"/>
  <c r="AB794" i="1"/>
  <c r="AB801" i="1"/>
  <c r="AA801" i="1"/>
  <c r="AO859" i="1"/>
  <c r="CD859" i="1" s="1"/>
  <c r="AM859" i="1"/>
  <c r="AF859" i="1"/>
  <c r="AN859" i="1"/>
  <c r="CC859" i="1" s="1"/>
  <c r="AQ859" i="1"/>
  <c r="CF859" i="1" s="1"/>
  <c r="AP859" i="1"/>
  <c r="CE859" i="1" s="1"/>
  <c r="AB928" i="1"/>
  <c r="AA928" i="1"/>
  <c r="AA957" i="1"/>
  <c r="AB957" i="1"/>
  <c r="AA731" i="1"/>
  <c r="AB731" i="1"/>
  <c r="AA785" i="1"/>
  <c r="AB785" i="1"/>
  <c r="AA907" i="1"/>
  <c r="AB907" i="1"/>
  <c r="AA938" i="1"/>
  <c r="AB938" i="1"/>
  <c r="AA789" i="1"/>
  <c r="AB789" i="1"/>
  <c r="AB834" i="1"/>
  <c r="AA834" i="1"/>
  <c r="AP827" i="1"/>
  <c r="CE827" i="1" s="1"/>
  <c r="AM827" i="1"/>
  <c r="AN827" i="1"/>
  <c r="CC827" i="1" s="1"/>
  <c r="AQ827" i="1"/>
  <c r="CF827" i="1" s="1"/>
  <c r="AO827" i="1"/>
  <c r="CD827" i="1" s="1"/>
  <c r="AF827" i="1"/>
  <c r="AB912" i="1"/>
  <c r="AA912" i="1"/>
  <c r="AA727" i="1"/>
  <c r="AB727" i="1"/>
  <c r="AB758" i="1"/>
  <c r="AA758" i="1"/>
  <c r="AC755" i="1"/>
  <c r="AE755" i="1"/>
  <c r="AD755" i="1" s="1"/>
  <c r="AA783" i="1"/>
  <c r="AB783" i="1"/>
  <c r="AA823" i="1"/>
  <c r="AB823" i="1"/>
  <c r="AB828" i="1"/>
  <c r="AA828" i="1"/>
  <c r="CG827" i="1"/>
  <c r="AL827" i="1"/>
  <c r="AA860" i="1"/>
  <c r="AB860" i="1"/>
  <c r="AA937" i="1"/>
  <c r="AB937" i="1"/>
  <c r="AB926" i="1"/>
  <c r="AA926" i="1"/>
  <c r="AA744" i="1"/>
  <c r="AB744" i="1"/>
  <c r="AB932" i="1"/>
  <c r="AA932" i="1"/>
  <c r="AA721" i="1"/>
  <c r="AB721" i="1"/>
  <c r="AA745" i="1"/>
  <c r="AB745" i="1"/>
  <c r="AA726" i="1"/>
  <c r="AB726" i="1"/>
  <c r="AA781" i="1"/>
  <c r="AB781" i="1"/>
  <c r="AP769" i="1"/>
  <c r="CE769" i="1" s="1"/>
  <c r="AQ769" i="1"/>
  <c r="CF769" i="1" s="1"/>
  <c r="AM769" i="1"/>
  <c r="AO769" i="1"/>
  <c r="CD769" i="1" s="1"/>
  <c r="AN769" i="1"/>
  <c r="CC769" i="1" s="1"/>
  <c r="AF769" i="1"/>
  <c r="AA790" i="1"/>
  <c r="AB790" i="1"/>
  <c r="AA802" i="1"/>
  <c r="AB802" i="1"/>
  <c r="AB805" i="1"/>
  <c r="AA805" i="1"/>
  <c r="AA813" i="1"/>
  <c r="AB813" i="1"/>
  <c r="AC812" i="1"/>
  <c r="AB836" i="1"/>
  <c r="AA836" i="1"/>
  <c r="AA864" i="1"/>
  <c r="AB864" i="1"/>
  <c r="AC869" i="1"/>
  <c r="AE869" i="1"/>
  <c r="AD869" i="1" s="1"/>
  <c r="AE894" i="1"/>
  <c r="AD894" i="1" s="1"/>
  <c r="AC894" i="1"/>
  <c r="AA921" i="1"/>
  <c r="AB921" i="1"/>
  <c r="AB888" i="1"/>
  <c r="AA888" i="1"/>
  <c r="AA925" i="1"/>
  <c r="AB925" i="1"/>
  <c r="AC933" i="1"/>
  <c r="AE933" i="1"/>
  <c r="AD933" i="1" s="1"/>
  <c r="AA947" i="1"/>
  <c r="AB947" i="1"/>
  <c r="AA953" i="1"/>
  <c r="AB953" i="1"/>
  <c r="AA959" i="1"/>
  <c r="AB959" i="1"/>
  <c r="AA738" i="1"/>
  <c r="AB738" i="1"/>
  <c r="AC770" i="1"/>
  <c r="AE770" i="1"/>
  <c r="AD770" i="1" s="1"/>
  <c r="AG780" i="1"/>
  <c r="AH780" i="1"/>
  <c r="AI780" i="1"/>
  <c r="AJ780" i="1"/>
  <c r="AK780" i="1"/>
  <c r="AL793" i="1"/>
  <c r="CG793" i="1"/>
  <c r="AA825" i="1"/>
  <c r="AB825" i="1"/>
  <c r="AA868" i="1"/>
  <c r="AB868" i="1"/>
  <c r="AC837" i="1"/>
  <c r="AE837" i="1"/>
  <c r="AD837" i="1" s="1"/>
  <c r="AA876" i="1"/>
  <c r="AB876" i="1"/>
  <c r="AB878" i="1"/>
  <c r="AA878" i="1"/>
  <c r="AB898" i="1"/>
  <c r="AA898" i="1"/>
  <c r="AB882" i="1"/>
  <c r="AA882" i="1"/>
  <c r="AB918" i="1"/>
  <c r="AA918" i="1"/>
  <c r="AA901" i="1"/>
  <c r="AB901" i="1"/>
  <c r="AB896" i="1"/>
  <c r="AA896" i="1"/>
  <c r="AA935" i="1"/>
  <c r="AB935" i="1"/>
  <c r="AA902" i="1"/>
  <c r="AB902" i="1"/>
  <c r="AC961" i="1"/>
  <c r="AE961" i="1"/>
  <c r="AD961" i="1" s="1"/>
  <c r="CG966" i="1"/>
  <c r="AL966" i="1"/>
  <c r="AA923" i="1"/>
  <c r="AB923" i="1"/>
  <c r="AA945" i="1"/>
  <c r="AB945" i="1"/>
  <c r="AA743" i="1"/>
  <c r="AB743" i="1"/>
  <c r="AE768" i="1"/>
  <c r="AD768" i="1" s="1"/>
  <c r="AC768" i="1"/>
  <c r="AA787" i="1"/>
  <c r="AB787" i="1"/>
  <c r="AA791" i="1"/>
  <c r="AB791" i="1"/>
  <c r="AC804" i="1"/>
  <c r="AE804" i="1"/>
  <c r="AD804" i="1" s="1"/>
  <c r="AA872" i="1"/>
  <c r="AB872" i="1"/>
  <c r="AA874" i="1"/>
  <c r="AB874" i="1"/>
  <c r="AE858" i="1"/>
  <c r="AD858" i="1" s="1"/>
  <c r="AC858" i="1"/>
  <c r="AA909" i="1"/>
  <c r="AB909" i="1"/>
  <c r="AA913" i="1"/>
  <c r="AB913" i="1"/>
  <c r="AB922" i="1"/>
  <c r="AA922" i="1"/>
  <c r="AB908" i="1"/>
  <c r="AA908" i="1"/>
  <c r="AA943" i="1"/>
  <c r="AB943" i="1"/>
  <c r="AA965" i="1"/>
  <c r="AB965" i="1"/>
  <c r="AB964" i="1"/>
  <c r="AA964" i="1"/>
  <c r="AA762" i="1"/>
  <c r="AB762" i="1"/>
  <c r="AA723" i="1"/>
  <c r="AB723" i="1"/>
  <c r="AA725" i="1"/>
  <c r="AB725" i="1"/>
  <c r="AE737" i="1"/>
  <c r="AD737" i="1" s="1"/>
  <c r="AC737" i="1"/>
  <c r="AA750" i="1"/>
  <c r="AB750" i="1"/>
  <c r="AC759" i="1"/>
  <c r="AE759" i="1"/>
  <c r="AD759" i="1" s="1"/>
  <c r="AP817" i="1"/>
  <c r="CE817" i="1" s="1"/>
  <c r="AN817" i="1"/>
  <c r="CC817" i="1" s="1"/>
  <c r="AO817" i="1"/>
  <c r="CD817" i="1" s="1"/>
  <c r="AF817" i="1"/>
  <c r="AM817" i="1"/>
  <c r="AQ817" i="1"/>
  <c r="CF817" i="1" s="1"/>
  <c r="AB843" i="1"/>
  <c r="AA843" i="1"/>
  <c r="AA844" i="1"/>
  <c r="AB844" i="1"/>
  <c r="AA854" i="1"/>
  <c r="AB854" i="1"/>
  <c r="AB835" i="1"/>
  <c r="AA835" i="1"/>
  <c r="AC849" i="1"/>
  <c r="AE849" i="1"/>
  <c r="AD849" i="1" s="1"/>
  <c r="AB884" i="1"/>
  <c r="AA884" i="1"/>
  <c r="AB903" i="1"/>
  <c r="AA903" i="1"/>
  <c r="AB910" i="1"/>
  <c r="AA910" i="1"/>
  <c r="AA968" i="1"/>
  <c r="AB968" i="1"/>
  <c r="CG967" i="1"/>
  <c r="AL967" i="1"/>
  <c r="AA722" i="1"/>
  <c r="AB722" i="1"/>
  <c r="AA728" i="1"/>
  <c r="AB728" i="1"/>
  <c r="AB757" i="1"/>
  <c r="AA757" i="1"/>
  <c r="AM795" i="1"/>
  <c r="AO795" i="1"/>
  <c r="CD795" i="1" s="1"/>
  <c r="AQ795" i="1"/>
  <c r="CF795" i="1" s="1"/>
  <c r="AN795" i="1"/>
  <c r="CC795" i="1" s="1"/>
  <c r="AP795" i="1"/>
  <c r="CE795" i="1" s="1"/>
  <c r="AF795" i="1"/>
  <c r="AE784" i="1"/>
  <c r="AD784" i="1" s="1"/>
  <c r="AC784" i="1"/>
  <c r="AB806" i="1"/>
  <c r="AA806" i="1"/>
  <c r="AA815" i="1"/>
  <c r="AB815" i="1"/>
  <c r="CG817" i="1"/>
  <c r="AL817" i="1"/>
  <c r="AB831" i="1"/>
  <c r="AA831" i="1"/>
  <c r="AB839" i="1"/>
  <c r="AA839" i="1"/>
  <c r="AB873" i="1"/>
  <c r="AA873" i="1"/>
  <c r="AB924" i="1"/>
  <c r="AA924" i="1"/>
  <c r="AL886" i="1"/>
  <c r="CG886" i="1"/>
  <c r="AB916" i="1"/>
  <c r="AA916" i="1"/>
  <c r="AA929" i="1"/>
  <c r="AB929" i="1"/>
  <c r="AA911" i="1"/>
  <c r="AB911" i="1"/>
  <c r="AA917" i="1"/>
  <c r="AB917" i="1"/>
  <c r="AA969" i="1"/>
  <c r="AB969" i="1"/>
  <c r="AA941" i="1"/>
  <c r="AB941" i="1"/>
  <c r="AB830" i="1"/>
  <c r="AA830" i="1"/>
  <c r="AB856" i="1"/>
  <c r="AA856" i="1"/>
  <c r="AB914" i="1"/>
  <c r="AA914" i="1"/>
  <c r="AC841" i="1"/>
  <c r="AE841" i="1"/>
  <c r="AD841" i="1" s="1"/>
  <c r="AC851" i="1"/>
  <c r="AE851" i="1"/>
  <c r="AD851" i="1" s="1"/>
  <c r="AB892" i="1"/>
  <c r="AA892" i="1"/>
  <c r="AC720" i="1"/>
  <c r="AE720" i="1"/>
  <c r="AD720" i="1" s="1"/>
  <c r="AB891" i="1"/>
  <c r="AA891" i="1"/>
  <c r="AA749" i="1"/>
  <c r="AB749" i="1"/>
  <c r="AA734" i="1"/>
  <c r="AB734" i="1"/>
  <c r="AA733" i="1"/>
  <c r="AB733" i="1"/>
  <c r="AA746" i="1"/>
  <c r="AB746" i="1"/>
  <c r="AQ753" i="1"/>
  <c r="CF753" i="1" s="1"/>
  <c r="AF753" i="1"/>
  <c r="AN753" i="1"/>
  <c r="CC753" i="1" s="1"/>
  <c r="AP753" i="1"/>
  <c r="CE753" i="1" s="1"/>
  <c r="AM753" i="1"/>
  <c r="AO753" i="1"/>
  <c r="CD753" i="1" s="1"/>
  <c r="AP756" i="1"/>
  <c r="CE756" i="1" s="1"/>
  <c r="AM756" i="1"/>
  <c r="AN756" i="1"/>
  <c r="CC756" i="1" s="1"/>
  <c r="AQ756" i="1"/>
  <c r="CF756" i="1" s="1"/>
  <c r="AF756" i="1"/>
  <c r="AO756" i="1"/>
  <c r="CD756" i="1" s="1"/>
  <c r="AA796" i="1"/>
  <c r="AB796" i="1"/>
  <c r="AA788" i="1"/>
  <c r="AB788" i="1"/>
  <c r="AB810" i="1"/>
  <c r="AA810" i="1"/>
  <c r="AB821" i="1"/>
  <c r="AA821" i="1"/>
  <c r="AA833" i="1"/>
  <c r="AB833" i="1"/>
  <c r="AA829" i="1"/>
  <c r="AB829" i="1"/>
  <c r="AB822" i="1"/>
  <c r="AA822" i="1"/>
  <c r="AA852" i="1"/>
  <c r="AB852" i="1"/>
  <c r="AC863" i="1"/>
  <c r="AE863" i="1"/>
  <c r="AD863" i="1" s="1"/>
  <c r="AA871" i="1"/>
  <c r="AB871" i="1"/>
  <c r="AA927" i="1"/>
  <c r="AB927" i="1"/>
  <c r="AA899" i="1"/>
  <c r="AB899" i="1"/>
  <c r="AA931" i="1"/>
  <c r="AB931" i="1"/>
  <c r="AB893" i="1"/>
  <c r="AA893" i="1"/>
  <c r="AA905" i="1"/>
  <c r="AB905" i="1"/>
  <c r="AB920" i="1"/>
  <c r="AA920" i="1"/>
  <c r="AA963" i="1"/>
  <c r="AB963" i="1"/>
  <c r="AA955" i="1"/>
  <c r="AB955" i="1"/>
  <c r="AA951" i="1"/>
  <c r="AB951" i="1"/>
  <c r="AA730" i="1"/>
  <c r="AB730" i="1"/>
  <c r="AA819" i="1"/>
  <c r="AB819" i="1"/>
  <c r="AB889" i="1"/>
  <c r="AA889" i="1"/>
  <c r="AC764" i="1"/>
  <c r="AE764" i="1"/>
  <c r="AD764" i="1" s="1"/>
  <c r="AC736" i="1"/>
  <c r="AE736" i="1"/>
  <c r="AD736" i="1" s="1"/>
  <c r="AA740" i="1"/>
  <c r="AB740" i="1"/>
  <c r="AA732" i="1"/>
  <c r="AB732" i="1"/>
  <c r="AA739" i="1"/>
  <c r="AB739" i="1"/>
  <c r="AB760" i="1"/>
  <c r="AA760" i="1"/>
  <c r="AA766" i="1"/>
  <c r="AB766" i="1"/>
  <c r="AA797" i="1"/>
  <c r="AB797" i="1"/>
  <c r="AB816" i="1"/>
  <c r="AA816" i="1"/>
  <c r="AB855" i="1"/>
  <c r="AA855" i="1"/>
  <c r="AB845" i="1"/>
  <c r="AA845" i="1"/>
  <c r="AB881" i="1"/>
  <c r="AA881" i="1"/>
  <c r="AB880" i="1"/>
  <c r="AA880" i="1"/>
  <c r="AB875" i="1"/>
  <c r="AA875" i="1"/>
  <c r="AB890" i="1"/>
  <c r="AA890" i="1"/>
  <c r="AA970" i="1"/>
  <c r="AB970" i="1"/>
  <c r="AA724" i="1"/>
  <c r="AB724" i="1"/>
  <c r="AA747" i="1"/>
  <c r="AB747" i="1"/>
  <c r="AF735" i="1"/>
  <c r="AM735" i="1"/>
  <c r="AN735" i="1"/>
  <c r="CC735" i="1" s="1"/>
  <c r="AO735" i="1"/>
  <c r="CD735" i="1" s="1"/>
  <c r="AP735" i="1"/>
  <c r="CE735" i="1" s="1"/>
  <c r="AQ735" i="1"/>
  <c r="CF735" i="1" s="1"/>
  <c r="AA741" i="1"/>
  <c r="AB741" i="1"/>
  <c r="AA729" i="1"/>
  <c r="AB729" i="1"/>
  <c r="AA748" i="1"/>
  <c r="AB748" i="1"/>
  <c r="AA742" i="1"/>
  <c r="AB742" i="1"/>
  <c r="AA761" i="1"/>
  <c r="AB761" i="1"/>
  <c r="AA798" i="1"/>
  <c r="AB798" i="1"/>
  <c r="AB814" i="1"/>
  <c r="AA814" i="1"/>
  <c r="AA846" i="1"/>
  <c r="AB846" i="1"/>
  <c r="AA897" i="1"/>
  <c r="AB897" i="1"/>
  <c r="AB900" i="1"/>
  <c r="AA900" i="1"/>
  <c r="AB906" i="1"/>
  <c r="AA906" i="1"/>
  <c r="AB930" i="1"/>
  <c r="AA930" i="1"/>
  <c r="AA915" i="1"/>
  <c r="AB915" i="1"/>
  <c r="AB904" i="1"/>
  <c r="AA904" i="1"/>
  <c r="AA919" i="1"/>
  <c r="AB919" i="1"/>
  <c r="AC887" i="1"/>
  <c r="AE887" i="1"/>
  <c r="AD887" i="1" s="1"/>
  <c r="AA939" i="1"/>
  <c r="AB939" i="1"/>
  <c r="AA949" i="1"/>
  <c r="AB949" i="1"/>
  <c r="AA118" i="1"/>
  <c r="AB118" i="1"/>
  <c r="AA462" i="1"/>
  <c r="AB462" i="1"/>
  <c r="AA524" i="1"/>
  <c r="AB524" i="1"/>
  <c r="AC679" i="1"/>
  <c r="AE679" i="1"/>
  <c r="AD679" i="1" s="1"/>
  <c r="AB616" i="1"/>
  <c r="AA616" i="1"/>
  <c r="AA636" i="1"/>
  <c r="AB636" i="1"/>
  <c r="AB209" i="1"/>
  <c r="AA209" i="1"/>
  <c r="AB96" i="1"/>
  <c r="AA96" i="1"/>
  <c r="AA41" i="1"/>
  <c r="AB41" i="1"/>
  <c r="AB627" i="1"/>
  <c r="AA627" i="1"/>
  <c r="AB81" i="1"/>
  <c r="AA81" i="1"/>
  <c r="CG670" i="1"/>
  <c r="AL670" i="1"/>
  <c r="AA612" i="1"/>
  <c r="AB612" i="1"/>
  <c r="AO293" i="1"/>
  <c r="CD293" i="1" s="1"/>
  <c r="AM293" i="1"/>
  <c r="AN293" i="1"/>
  <c r="CC293" i="1" s="1"/>
  <c r="AP293" i="1"/>
  <c r="CE293" i="1" s="1"/>
  <c r="AQ293" i="1"/>
  <c r="CF293" i="1" s="1"/>
  <c r="AF293" i="1"/>
  <c r="AE432" i="1"/>
  <c r="AD432" i="1" s="1"/>
  <c r="AC432" i="1"/>
  <c r="AC317" i="1"/>
  <c r="AE317" i="1"/>
  <c r="AD317" i="1" s="1"/>
  <c r="AE40" i="1"/>
  <c r="AD40" i="1" s="1"/>
  <c r="AC40" i="1"/>
  <c r="AE511" i="1"/>
  <c r="AD511" i="1" s="1"/>
  <c r="AC511" i="1"/>
  <c r="AC376" i="1"/>
  <c r="AE376" i="1"/>
  <c r="AD376" i="1" s="1"/>
  <c r="AB373" i="1"/>
  <c r="AA373" i="1"/>
  <c r="AA248" i="1"/>
  <c r="AB248" i="1"/>
  <c r="AC50" i="1"/>
  <c r="AE50" i="1"/>
  <c r="AD50" i="1" s="1"/>
  <c r="AA360" i="1"/>
  <c r="AB360" i="1"/>
  <c r="AA87" i="1"/>
  <c r="AB87" i="1"/>
  <c r="AB306" i="1"/>
  <c r="AA306" i="1"/>
  <c r="AB639" i="1"/>
  <c r="AA639" i="1"/>
  <c r="AA314" i="1"/>
  <c r="AB314" i="1"/>
  <c r="AA352" i="1"/>
  <c r="AB352" i="1"/>
  <c r="AE708" i="1"/>
  <c r="AD708" i="1" s="1"/>
  <c r="AC708" i="1"/>
  <c r="AF192" i="1"/>
  <c r="AM192" i="1"/>
  <c r="AQ192" i="1"/>
  <c r="CF192" i="1" s="1"/>
  <c r="AN192" i="1"/>
  <c r="CC192" i="1" s="1"/>
  <c r="AO192" i="1"/>
  <c r="CD192" i="1" s="1"/>
  <c r="AP192" i="1"/>
  <c r="CE192" i="1" s="1"/>
  <c r="AA201" i="1"/>
  <c r="AB201" i="1"/>
  <c r="AA644" i="1"/>
  <c r="AB644" i="1"/>
  <c r="AE640" i="1"/>
  <c r="AD640" i="1" s="1"/>
  <c r="AC640" i="1"/>
  <c r="AC415" i="1"/>
  <c r="AE415" i="1"/>
  <c r="AD415" i="1" s="1"/>
  <c r="AB719" i="1"/>
  <c r="AA719" i="1"/>
  <c r="AC319" i="1"/>
  <c r="AE319" i="1"/>
  <c r="AD319" i="1" s="1"/>
  <c r="AA585" i="1"/>
  <c r="AB585" i="1"/>
  <c r="AA574" i="1"/>
  <c r="AB574" i="1"/>
  <c r="AB663" i="1"/>
  <c r="AA663" i="1"/>
  <c r="AB231" i="1"/>
  <c r="AA231" i="1"/>
  <c r="AA503" i="1"/>
  <c r="AB503" i="1"/>
  <c r="AE438" i="1"/>
  <c r="AD438" i="1" s="1"/>
  <c r="AC438" i="1"/>
  <c r="AB205" i="1"/>
  <c r="AA205" i="1"/>
  <c r="AA167" i="1"/>
  <c r="AB167" i="1"/>
  <c r="AA455" i="1"/>
  <c r="AB455" i="1"/>
  <c r="AI669" i="1"/>
  <c r="AJ669" i="1"/>
  <c r="AG669" i="1"/>
  <c r="AH669" i="1"/>
  <c r="AK669" i="1"/>
  <c r="AA648" i="1"/>
  <c r="AB648" i="1"/>
  <c r="AA711" i="1"/>
  <c r="AB711" i="1"/>
  <c r="AA316" i="1"/>
  <c r="AB316" i="1"/>
  <c r="CG241" i="1"/>
  <c r="AL241" i="1"/>
  <c r="CG191" i="1"/>
  <c r="AL191" i="1"/>
  <c r="AB536" i="1"/>
  <c r="AA536" i="1"/>
  <c r="AB29" i="1"/>
  <c r="AA29" i="1"/>
  <c r="AA123" i="1"/>
  <c r="AB123" i="1"/>
  <c r="AA350" i="1"/>
  <c r="AB350" i="1"/>
  <c r="AA253" i="1"/>
  <c r="AB253" i="1"/>
  <c r="AA219" i="1"/>
  <c r="AB219" i="1"/>
  <c r="AB52" i="1"/>
  <c r="AA52" i="1"/>
  <c r="AM647" i="1"/>
  <c r="AO647" i="1"/>
  <c r="CD647" i="1" s="1"/>
  <c r="AP647" i="1"/>
  <c r="CE647" i="1" s="1"/>
  <c r="AN647" i="1"/>
  <c r="CC647" i="1" s="1"/>
  <c r="AQ647" i="1"/>
  <c r="CF647" i="1" s="1"/>
  <c r="AF647" i="1"/>
  <c r="AE685" i="1"/>
  <c r="AD685" i="1" s="1"/>
  <c r="AC685" i="1"/>
  <c r="AA572" i="1"/>
  <c r="AB572" i="1"/>
  <c r="AA658" i="1"/>
  <c r="AB658" i="1"/>
  <c r="Y161" i="1"/>
  <c r="AB355" i="1"/>
  <c r="AA355" i="1"/>
  <c r="AB615" i="1"/>
  <c r="AA615" i="1"/>
  <c r="AA67" i="1"/>
  <c r="AB67" i="1"/>
  <c r="AA160" i="1"/>
  <c r="AB160" i="1"/>
  <c r="AB510" i="1"/>
  <c r="AA510" i="1"/>
  <c r="AB85" i="1"/>
  <c r="AA85" i="1"/>
  <c r="AA178" i="1"/>
  <c r="AB178" i="1"/>
  <c r="AB533" i="1"/>
  <c r="AA533" i="1"/>
  <c r="AA427" i="1"/>
  <c r="AB427" i="1"/>
  <c r="AA207" i="1"/>
  <c r="AB207" i="1"/>
  <c r="AA467" i="1"/>
  <c r="AB467" i="1"/>
  <c r="AE542" i="1"/>
  <c r="AD542" i="1" s="1"/>
  <c r="AC542" i="1"/>
  <c r="AA262" i="1"/>
  <c r="AB262" i="1"/>
  <c r="AA141" i="1"/>
  <c r="AB141" i="1"/>
  <c r="AC281" i="1"/>
  <c r="AE281" i="1"/>
  <c r="AD281" i="1" s="1"/>
  <c r="AA171" i="1"/>
  <c r="AB171" i="1"/>
  <c r="AP487" i="1"/>
  <c r="CE487" i="1" s="1"/>
  <c r="AN487" i="1"/>
  <c r="CC487" i="1" s="1"/>
  <c r="AQ487" i="1"/>
  <c r="CF487" i="1" s="1"/>
  <c r="AF487" i="1"/>
  <c r="AM487" i="1"/>
  <c r="AO487" i="1"/>
  <c r="CD487" i="1" s="1"/>
  <c r="AB305" i="1"/>
  <c r="AA305" i="1"/>
  <c r="Y167" i="1"/>
  <c r="AA106" i="1"/>
  <c r="AB106" i="1"/>
  <c r="AB468" i="1"/>
  <c r="AA468" i="1"/>
  <c r="AA682" i="1"/>
  <c r="AB682" i="1"/>
  <c r="Y455" i="1"/>
  <c r="AE35" i="1"/>
  <c r="AD35" i="1" s="1"/>
  <c r="AC35" i="1"/>
  <c r="AC339" i="1"/>
  <c r="AE339" i="1"/>
  <c r="AD339" i="1" s="1"/>
  <c r="AA386" i="1"/>
  <c r="AB386" i="1"/>
  <c r="AA380" i="1"/>
  <c r="AB380" i="1"/>
  <c r="AA42" i="1"/>
  <c r="AB42" i="1"/>
  <c r="AA599" i="1"/>
  <c r="AB599" i="1"/>
  <c r="AB477" i="1"/>
  <c r="AA477" i="1"/>
  <c r="AA606" i="1"/>
  <c r="AB606" i="1"/>
  <c r="AQ671" i="1"/>
  <c r="CF671" i="1" s="1"/>
  <c r="AC643" i="1"/>
  <c r="AE643" i="1"/>
  <c r="AD643" i="1" s="1"/>
  <c r="AC497" i="1"/>
  <c r="AE497" i="1"/>
  <c r="AD497" i="1" s="1"/>
  <c r="AA72" i="1"/>
  <c r="AB72" i="1"/>
  <c r="AA292" i="1"/>
  <c r="AB292" i="1"/>
  <c r="AA177" i="1"/>
  <c r="AB177" i="1"/>
  <c r="AE716" i="1"/>
  <c r="AD716" i="1" s="1"/>
  <c r="AC716" i="1"/>
  <c r="AC358" i="1"/>
  <c r="AE358" i="1"/>
  <c r="AD358" i="1" s="1"/>
  <c r="AA688" i="1"/>
  <c r="AB688" i="1"/>
  <c r="AA406" i="1"/>
  <c r="AB406" i="1"/>
  <c r="AA218" i="1"/>
  <c r="AB218" i="1"/>
  <c r="AB657" i="1"/>
  <c r="AA657" i="1"/>
  <c r="Y171" i="1"/>
  <c r="AL356" i="1"/>
  <c r="CG356" i="1"/>
  <c r="AA73" i="1"/>
  <c r="AB73" i="1"/>
  <c r="AA158" i="1"/>
  <c r="AB158" i="1"/>
  <c r="AI368" i="1"/>
  <c r="AG368" i="1"/>
  <c r="AH368" i="1"/>
  <c r="AJ368" i="1"/>
  <c r="AK368" i="1"/>
  <c r="AA715" i="1"/>
  <c r="AB715" i="1"/>
  <c r="AB667" i="1"/>
  <c r="AA667" i="1"/>
  <c r="AA153" i="1"/>
  <c r="AB153" i="1"/>
  <c r="AA272" i="1"/>
  <c r="AB272" i="1"/>
  <c r="AA344" i="1"/>
  <c r="AB344" i="1"/>
  <c r="AC654" i="1"/>
  <c r="AE654" i="1"/>
  <c r="AD654" i="1" s="1"/>
  <c r="AC591" i="1"/>
  <c r="AE591" i="1"/>
  <c r="AD591" i="1" s="1"/>
  <c r="AC650" i="1"/>
  <c r="AE650" i="1"/>
  <c r="AD650" i="1" s="1"/>
  <c r="AA666" i="1"/>
  <c r="AB666" i="1"/>
  <c r="CG293" i="1"/>
  <c r="AL293" i="1"/>
  <c r="AC562" i="1"/>
  <c r="AE562" i="1"/>
  <c r="AD562" i="1" s="1"/>
  <c r="AA26" i="1"/>
  <c r="AB26" i="1"/>
  <c r="AA603" i="1"/>
  <c r="AB603" i="1"/>
  <c r="AA687" i="1"/>
  <c r="AB687" i="1"/>
  <c r="AB554" i="1"/>
  <c r="AA554" i="1"/>
  <c r="AA300" i="1"/>
  <c r="AB300" i="1"/>
  <c r="AA576" i="1"/>
  <c r="AB576" i="1"/>
  <c r="AA234" i="1"/>
  <c r="AB234" i="1"/>
  <c r="AA251" i="1"/>
  <c r="AB251" i="1"/>
  <c r="AA613" i="1"/>
  <c r="AB613" i="1"/>
  <c r="AA575" i="1"/>
  <c r="AB575" i="1"/>
  <c r="AO504" i="1"/>
  <c r="CD504" i="1" s="1"/>
  <c r="AI286" i="1"/>
  <c r="AJ286" i="1"/>
  <c r="AG286" i="1"/>
  <c r="AH286" i="1"/>
  <c r="AK286" i="1"/>
  <c r="AA33" i="1"/>
  <c r="AB33" i="1"/>
  <c r="AA703" i="1"/>
  <c r="AB703" i="1"/>
  <c r="AA341" i="1"/>
  <c r="AB341" i="1"/>
  <c r="AC36" i="1"/>
  <c r="AE36" i="1"/>
  <c r="AD36" i="1" s="1"/>
  <c r="AE717" i="1"/>
  <c r="AD717" i="1" s="1"/>
  <c r="AC717" i="1"/>
  <c r="AA676" i="1"/>
  <c r="AB676" i="1"/>
  <c r="AA25" i="1"/>
  <c r="AB25" i="1"/>
  <c r="AB349" i="1"/>
  <c r="AA349" i="1"/>
  <c r="AA68" i="1"/>
  <c r="AB68" i="1"/>
  <c r="AB59" i="1"/>
  <c r="AA59" i="1"/>
  <c r="AB620" i="1"/>
  <c r="AA620" i="1"/>
  <c r="AB625" i="1"/>
  <c r="AA625" i="1"/>
  <c r="AA568" i="1"/>
  <c r="AB568" i="1"/>
  <c r="AB92" i="1"/>
  <c r="AA92" i="1"/>
  <c r="AA98" i="1"/>
  <c r="AB98" i="1"/>
  <c r="AA646" i="1"/>
  <c r="AB646" i="1"/>
  <c r="CG194" i="1"/>
  <c r="AL194" i="1"/>
  <c r="AA182" i="1"/>
  <c r="AB182" i="1"/>
  <c r="AA140" i="1"/>
  <c r="AB140" i="1"/>
  <c r="CG504" i="1"/>
  <c r="AL504" i="1"/>
  <c r="AE132" i="1"/>
  <c r="AD132" i="1" s="1"/>
  <c r="AC132" i="1"/>
  <c r="AE105" i="1"/>
  <c r="AD105" i="1" s="1"/>
  <c r="AC105" i="1"/>
  <c r="AE608" i="1"/>
  <c r="AD608" i="1" s="1"/>
  <c r="AC608" i="1"/>
  <c r="AC240" i="1"/>
  <c r="AE240" i="1"/>
  <c r="AD240" i="1" s="1"/>
  <c r="AC696" i="1"/>
  <c r="AE696" i="1"/>
  <c r="AD696" i="1" s="1"/>
  <c r="AA508" i="1"/>
  <c r="AB508" i="1"/>
  <c r="AA345" i="1"/>
  <c r="AB345" i="1"/>
  <c r="AA559" i="1"/>
  <c r="AB559" i="1"/>
  <c r="AB255" i="1"/>
  <c r="AA255" i="1"/>
  <c r="AA164" i="1"/>
  <c r="AB164" i="1"/>
  <c r="AA169" i="1"/>
  <c r="AB169" i="1"/>
  <c r="AB130" i="1"/>
  <c r="AA130" i="1"/>
  <c r="AO295" i="1"/>
  <c r="CD295" i="1" s="1"/>
  <c r="AM295" i="1"/>
  <c r="AF295" i="1"/>
  <c r="AP295" i="1"/>
  <c r="CE295" i="1" s="1"/>
  <c r="AN295" i="1"/>
  <c r="CC295" i="1" s="1"/>
  <c r="AQ295" i="1"/>
  <c r="CF295" i="1" s="1"/>
  <c r="AA215" i="1"/>
  <c r="AB215" i="1"/>
  <c r="AA214" i="1"/>
  <c r="AB214" i="1"/>
  <c r="AA484" i="1"/>
  <c r="AB484" i="1"/>
  <c r="AA379" i="1"/>
  <c r="AB379" i="1"/>
  <c r="AA39" i="1"/>
  <c r="AB39" i="1"/>
  <c r="AB44" i="1"/>
  <c r="AA44" i="1"/>
  <c r="CG407" i="1"/>
  <c r="CG671" i="1"/>
  <c r="AA635" i="1"/>
  <c r="AB635" i="1"/>
  <c r="AA404" i="1"/>
  <c r="AB404" i="1"/>
  <c r="AA673" i="1"/>
  <c r="AB673" i="1"/>
  <c r="AE309" i="1"/>
  <c r="AD309" i="1" s="1"/>
  <c r="AC309" i="1"/>
  <c r="AE235" i="1"/>
  <c r="AD235" i="1" s="1"/>
  <c r="AC235" i="1"/>
  <c r="AE486" i="1"/>
  <c r="AD486" i="1" s="1"/>
  <c r="AC486" i="1"/>
  <c r="AC166" i="1"/>
  <c r="AE166" i="1"/>
  <c r="AD166" i="1" s="1"/>
  <c r="AA528" i="1"/>
  <c r="AB528" i="1"/>
  <c r="AA161" i="1"/>
  <c r="AB161" i="1"/>
  <c r="AA246" i="1"/>
  <c r="AB246" i="1"/>
  <c r="AC145" i="1"/>
  <c r="AE145" i="1"/>
  <c r="AD145" i="1" s="1"/>
  <c r="AA146" i="1"/>
  <c r="AB146" i="1"/>
  <c r="AB546" i="1"/>
  <c r="AA546" i="1"/>
  <c r="CG473" i="1"/>
  <c r="AL473" i="1"/>
  <c r="AH602" i="1"/>
  <c r="AI602" i="1"/>
  <c r="AJ602" i="1"/>
  <c r="AG602" i="1"/>
  <c r="AK602" i="1"/>
  <c r="AA296" i="1"/>
  <c r="AB296" i="1"/>
  <c r="AB289" i="1"/>
  <c r="AA289" i="1"/>
  <c r="AA506" i="1"/>
  <c r="AB506" i="1"/>
  <c r="AA384" i="1"/>
  <c r="AB384" i="1"/>
  <c r="AA206" i="1"/>
  <c r="AB206" i="1"/>
  <c r="AC216" i="1"/>
  <c r="AE216" i="1"/>
  <c r="AD216" i="1" s="1"/>
  <c r="AB75" i="1"/>
  <c r="AA75" i="1"/>
  <c r="AC571" i="1"/>
  <c r="AE571" i="1"/>
  <c r="AD571" i="1" s="1"/>
  <c r="AC147" i="1"/>
  <c r="AE147" i="1"/>
  <c r="AD147" i="1" s="1"/>
  <c r="AC444" i="1"/>
  <c r="AE444" i="1"/>
  <c r="AD444" i="1" s="1"/>
  <c r="AA401" i="1"/>
  <c r="AB401" i="1"/>
  <c r="AC114" i="1"/>
  <c r="AE114" i="1"/>
  <c r="AD114" i="1" s="1"/>
  <c r="AC710" i="1"/>
  <c r="AE710" i="1"/>
  <c r="AD710" i="1" s="1"/>
  <c r="AA483" i="1"/>
  <c r="AB483" i="1"/>
  <c r="AB489" i="1"/>
  <c r="AA489" i="1"/>
  <c r="AE288" i="1"/>
  <c r="AD288" i="1" s="1"/>
  <c r="AC288" i="1"/>
  <c r="AM671" i="1" l="1"/>
  <c r="AF671" i="1"/>
  <c r="AP671" i="1"/>
  <c r="CE671" i="1" s="1"/>
  <c r="AO671" i="1"/>
  <c r="CD671" i="1" s="1"/>
  <c r="AL192" i="1"/>
  <c r="AI782" i="1"/>
  <c r="AJ782" i="1"/>
  <c r="AK782" i="1"/>
  <c r="AH782" i="1"/>
  <c r="BJ368" i="1"/>
  <c r="AF194" i="1"/>
  <c r="AH194" i="1" s="1"/>
  <c r="AC774" i="1"/>
  <c r="CG774" i="1" s="1"/>
  <c r="CG753" i="1"/>
  <c r="AM504" i="1"/>
  <c r="BJ504" i="1" s="1"/>
  <c r="CG807" i="1"/>
  <c r="AE883" i="1"/>
  <c r="AD883" i="1" s="1"/>
  <c r="AM883" i="1" s="1"/>
  <c r="AE799" i="1"/>
  <c r="AD799" i="1" s="1"/>
  <c r="AM799" i="1" s="1"/>
  <c r="CG782" i="1"/>
  <c r="AC826" i="1"/>
  <c r="CG826" i="1" s="1"/>
  <c r="AC950" i="1"/>
  <c r="CG950" i="1" s="1"/>
  <c r="AE150" i="1"/>
  <c r="AD150" i="1" s="1"/>
  <c r="AP150" i="1" s="1"/>
  <c r="CE150" i="1" s="1"/>
  <c r="AC521" i="1"/>
  <c r="AL521" i="1" s="1"/>
  <c r="AF504" i="1"/>
  <c r="AJ504" i="1" s="1"/>
  <c r="AQ504" i="1"/>
  <c r="CF504" i="1" s="1"/>
  <c r="AP504" i="1"/>
  <c r="CE504" i="1" s="1"/>
  <c r="AC952" i="1"/>
  <c r="CG952" i="1" s="1"/>
  <c r="BR602" i="1"/>
  <c r="BQ602" i="1"/>
  <c r="AE807" i="1"/>
  <c r="AD807" i="1" s="1"/>
  <c r="AP807" i="1" s="1"/>
  <c r="CE807" i="1" s="1"/>
  <c r="AE838" i="1"/>
  <c r="AD838" i="1" s="1"/>
  <c r="AN838" i="1" s="1"/>
  <c r="CC838" i="1" s="1"/>
  <c r="AK954" i="1"/>
  <c r="AQ407" i="1"/>
  <c r="CF407" i="1" s="1"/>
  <c r="BZ368" i="1"/>
  <c r="CB368" i="1" s="1"/>
  <c r="BZ602" i="1"/>
  <c r="CB602" i="1" s="1"/>
  <c r="BS368" i="1"/>
  <c r="BU602" i="1"/>
  <c r="BQ368" i="1"/>
  <c r="BP602" i="1"/>
  <c r="BY602" i="1"/>
  <c r="BN368" i="1"/>
  <c r="BO602" i="1"/>
  <c r="BN602" i="1"/>
  <c r="BK602" i="1"/>
  <c r="BJ602" i="1"/>
  <c r="BM602" i="1"/>
  <c r="BT368" i="1"/>
  <c r="BX602" i="1"/>
  <c r="BL602" i="1"/>
  <c r="BR368" i="1"/>
  <c r="BP368" i="1"/>
  <c r="BW602" i="1"/>
  <c r="BW368" i="1"/>
  <c r="BX368" i="1"/>
  <c r="BK368" i="1"/>
  <c r="BL368" i="1"/>
  <c r="BV602" i="1"/>
  <c r="BT602" i="1"/>
  <c r="BU368" i="1"/>
  <c r="AP91" i="1"/>
  <c r="CE91" i="1" s="1"/>
  <c r="AO91" i="1"/>
  <c r="CD91" i="1" s="1"/>
  <c r="AL487" i="1"/>
  <c r="BY779" i="1"/>
  <c r="AI954" i="1"/>
  <c r="AC382" i="1"/>
  <c r="CG382" i="1" s="1"/>
  <c r="AJ954" i="1"/>
  <c r="AC895" i="1"/>
  <c r="AL895" i="1" s="1"/>
  <c r="AH954" i="1"/>
  <c r="AE853" i="1"/>
  <c r="AD853" i="1" s="1"/>
  <c r="AN853" i="1" s="1"/>
  <c r="CC853" i="1" s="1"/>
  <c r="BL669" i="1"/>
  <c r="AE353" i="1"/>
  <c r="AD353" i="1" s="1"/>
  <c r="AM353" i="1" s="1"/>
  <c r="AC557" i="1"/>
  <c r="AL557" i="1" s="1"/>
  <c r="BO368" i="1"/>
  <c r="BY368" i="1"/>
  <c r="AE30" i="1"/>
  <c r="AD30" i="1" s="1"/>
  <c r="AP30" i="1" s="1"/>
  <c r="CE30" i="1" s="1"/>
  <c r="BM368" i="1"/>
  <c r="AO473" i="1"/>
  <c r="CD473" i="1" s="1"/>
  <c r="AN792" i="1"/>
  <c r="CC792" i="1" s="1"/>
  <c r="AP236" i="1"/>
  <c r="CE236" i="1" s="1"/>
  <c r="AO792" i="1"/>
  <c r="CD792" i="1" s="1"/>
  <c r="AP792" i="1"/>
  <c r="CE792" i="1" s="1"/>
  <c r="AM792" i="1"/>
  <c r="BU792" i="1" s="1"/>
  <c r="AC792" i="1"/>
  <c r="CG792" i="1" s="1"/>
  <c r="AQ792" i="1"/>
  <c r="CF792" i="1" s="1"/>
  <c r="CG861" i="1"/>
  <c r="AE861" i="1"/>
  <c r="AD861" i="1" s="1"/>
  <c r="AP861" i="1" s="1"/>
  <c r="CE861" i="1" s="1"/>
  <c r="AM356" i="1"/>
  <c r="BW356" i="1" s="1"/>
  <c r="AC865" i="1"/>
  <c r="CG865" i="1" s="1"/>
  <c r="AN773" i="1"/>
  <c r="CC773" i="1" s="1"/>
  <c r="AF773" i="1"/>
  <c r="AH773" i="1" s="1"/>
  <c r="AE772" i="1"/>
  <c r="AD772" i="1" s="1"/>
  <c r="AN772" i="1" s="1"/>
  <c r="CC772" i="1" s="1"/>
  <c r="AC942" i="1"/>
  <c r="AL942" i="1" s="1"/>
  <c r="AP773" i="1"/>
  <c r="CE773" i="1" s="1"/>
  <c r="AP451" i="1"/>
  <c r="CE451" i="1" s="1"/>
  <c r="AM451" i="1"/>
  <c r="BS451" i="1" s="1"/>
  <c r="AO356" i="1"/>
  <c r="CD356" i="1" s="1"/>
  <c r="AN356" i="1"/>
  <c r="CC356" i="1" s="1"/>
  <c r="AQ356" i="1"/>
  <c r="CF356" i="1" s="1"/>
  <c r="AF356" i="1"/>
  <c r="AG356" i="1" s="1"/>
  <c r="AO793" i="1"/>
  <c r="CD793" i="1" s="1"/>
  <c r="AL769" i="1"/>
  <c r="AN381" i="1"/>
  <c r="CC381" i="1" s="1"/>
  <c r="AM793" i="1"/>
  <c r="BN793" i="1" s="1"/>
  <c r="AQ381" i="1"/>
  <c r="CF381" i="1" s="1"/>
  <c r="AM191" i="1"/>
  <c r="BR191" i="1" s="1"/>
  <c r="AF191" i="1"/>
  <c r="AG191" i="1" s="1"/>
  <c r="AO381" i="1"/>
  <c r="CD381" i="1" s="1"/>
  <c r="AO773" i="1"/>
  <c r="CD773" i="1" s="1"/>
  <c r="CG478" i="1"/>
  <c r="AM773" i="1"/>
  <c r="BP773" i="1" s="1"/>
  <c r="AF381" i="1"/>
  <c r="AI381" i="1" s="1"/>
  <c r="AM381" i="1"/>
  <c r="BM381" i="1" s="1"/>
  <c r="AH775" i="1"/>
  <c r="CG712" i="1"/>
  <c r="AC619" i="1"/>
  <c r="AP191" i="1"/>
  <c r="CE191" i="1" s="1"/>
  <c r="AQ241" i="1"/>
  <c r="CF241" i="1" s="1"/>
  <c r="AN241" i="1"/>
  <c r="CC241" i="1" s="1"/>
  <c r="AO241" i="1"/>
  <c r="CD241" i="1" s="1"/>
  <c r="AM241" i="1"/>
  <c r="BT241" i="1" s="1"/>
  <c r="AE712" i="1"/>
  <c r="AD712" i="1" s="1"/>
  <c r="AP712" i="1" s="1"/>
  <c r="CE712" i="1" s="1"/>
  <c r="AF241" i="1"/>
  <c r="AI241" i="1" s="1"/>
  <c r="AN473" i="1"/>
  <c r="CC473" i="1" s="1"/>
  <c r="AQ194" i="1"/>
  <c r="CF194" i="1" s="1"/>
  <c r="AP793" i="1"/>
  <c r="CE793" i="1" s="1"/>
  <c r="AN194" i="1"/>
  <c r="CC194" i="1" s="1"/>
  <c r="AN191" i="1"/>
  <c r="CC191" i="1" s="1"/>
  <c r="AN793" i="1"/>
  <c r="CC793" i="1" s="1"/>
  <c r="AQ473" i="1"/>
  <c r="CF473" i="1" s="1"/>
  <c r="AQ191" i="1"/>
  <c r="CF191" i="1" s="1"/>
  <c r="AE149" i="1"/>
  <c r="AD149" i="1" s="1"/>
  <c r="AP149" i="1" s="1"/>
  <c r="CE149" i="1" s="1"/>
  <c r="AF793" i="1"/>
  <c r="AH793" i="1" s="1"/>
  <c r="AP194" i="1"/>
  <c r="CE194" i="1" s="1"/>
  <c r="AM473" i="1"/>
  <c r="BK473" i="1" s="1"/>
  <c r="AF473" i="1"/>
  <c r="AI473" i="1" s="1"/>
  <c r="AO194" i="1"/>
  <c r="CD194" i="1" s="1"/>
  <c r="BP669" i="1"/>
  <c r="AJ775" i="1"/>
  <c r="AE960" i="1"/>
  <c r="AD960" i="1" s="1"/>
  <c r="AN960" i="1" s="1"/>
  <c r="CC960" i="1" s="1"/>
  <c r="AE879" i="1"/>
  <c r="AD879" i="1" s="1"/>
  <c r="AQ879" i="1" s="1"/>
  <c r="CF879" i="1" s="1"/>
  <c r="AE847" i="1"/>
  <c r="AD847" i="1" s="1"/>
  <c r="AN847" i="1" s="1"/>
  <c r="CC847" i="1" s="1"/>
  <c r="AP886" i="1"/>
  <c r="CE886" i="1" s="1"/>
  <c r="AO886" i="1"/>
  <c r="CD886" i="1" s="1"/>
  <c r="AN775" i="1"/>
  <c r="CC775" i="1" s="1"/>
  <c r="AM886" i="1"/>
  <c r="BW886" i="1" s="1"/>
  <c r="AE754" i="1"/>
  <c r="AD754" i="1" s="1"/>
  <c r="AM754" i="1" s="1"/>
  <c r="CG795" i="1"/>
  <c r="AK775" i="1"/>
  <c r="AF886" i="1"/>
  <c r="AH886" i="1" s="1"/>
  <c r="AI775" i="1"/>
  <c r="AQ886" i="1"/>
  <c r="CF886" i="1" s="1"/>
  <c r="AM775" i="1"/>
  <c r="BO775" i="1" s="1"/>
  <c r="AC824" i="1"/>
  <c r="CG824" i="1" s="1"/>
  <c r="AE270" i="1"/>
  <c r="AD270" i="1" s="1"/>
  <c r="AO270" i="1" s="1"/>
  <c r="CD270" i="1" s="1"/>
  <c r="AE471" i="1"/>
  <c r="AD471" i="1" s="1"/>
  <c r="AO471" i="1" s="1"/>
  <c r="CD471" i="1" s="1"/>
  <c r="AE151" i="1"/>
  <c r="AD151" i="1" s="1"/>
  <c r="AQ151" i="1" s="1"/>
  <c r="CF151" i="1" s="1"/>
  <c r="AF771" i="1"/>
  <c r="AJ771" i="1" s="1"/>
  <c r="AQ771" i="1"/>
  <c r="CF771" i="1" s="1"/>
  <c r="AN771" i="1"/>
  <c r="CC771" i="1" s="1"/>
  <c r="BW286" i="1"/>
  <c r="AO771" i="1"/>
  <c r="CD771" i="1" s="1"/>
  <c r="BT286" i="1"/>
  <c r="AM771" i="1"/>
  <c r="BQ771" i="1" s="1"/>
  <c r="AE580" i="1"/>
  <c r="AD580" i="1" s="1"/>
  <c r="AN580" i="1" s="1"/>
  <c r="CC580" i="1" s="1"/>
  <c r="AC820" i="1"/>
  <c r="CG820" i="1" s="1"/>
  <c r="AQ962" i="1"/>
  <c r="CF962" i="1" s="1"/>
  <c r="AO962" i="1"/>
  <c r="CD962" i="1" s="1"/>
  <c r="AF962" i="1"/>
  <c r="AJ962" i="1" s="1"/>
  <c r="AC962" i="1"/>
  <c r="CG962" i="1" s="1"/>
  <c r="AQ236" i="1"/>
  <c r="CF236" i="1" s="1"/>
  <c r="AN962" i="1"/>
  <c r="CC962" i="1" s="1"/>
  <c r="AN236" i="1"/>
  <c r="CC236" i="1" s="1"/>
  <c r="AO236" i="1"/>
  <c r="CD236" i="1" s="1"/>
  <c r="AC112" i="1"/>
  <c r="CG112" i="1" s="1"/>
  <c r="AM236" i="1"/>
  <c r="BU236" i="1" s="1"/>
  <c r="AM962" i="1"/>
  <c r="BP962" i="1" s="1"/>
  <c r="AF451" i="1"/>
  <c r="AJ451" i="1" s="1"/>
  <c r="AE958" i="1"/>
  <c r="AD958" i="1" s="1"/>
  <c r="AN958" i="1" s="1"/>
  <c r="CC958" i="1" s="1"/>
  <c r="AQ451" i="1"/>
  <c r="CF451" i="1" s="1"/>
  <c r="AO451" i="1"/>
  <c r="CD451" i="1" s="1"/>
  <c r="BX779" i="1"/>
  <c r="BP779" i="1"/>
  <c r="BT779" i="1"/>
  <c r="BW779" i="1"/>
  <c r="AE436" i="1"/>
  <c r="AD436" i="1" s="1"/>
  <c r="AN436" i="1" s="1"/>
  <c r="CC436" i="1" s="1"/>
  <c r="BV779" i="1"/>
  <c r="BK779" i="1"/>
  <c r="AC184" i="1"/>
  <c r="AL184" i="1" s="1"/>
  <c r="BS779" i="1"/>
  <c r="BU779" i="1"/>
  <c r="BO779" i="1"/>
  <c r="BR779" i="1"/>
  <c r="BN779" i="1"/>
  <c r="BQ779" i="1"/>
  <c r="AE857" i="1"/>
  <c r="AD857" i="1" s="1"/>
  <c r="AC857" i="1"/>
  <c r="BM779" i="1"/>
  <c r="BL779" i="1"/>
  <c r="BJ779" i="1"/>
  <c r="AE778" i="1"/>
  <c r="AD778" i="1" s="1"/>
  <c r="AN778" i="1" s="1"/>
  <c r="CC778" i="1" s="1"/>
  <c r="AO775" i="1"/>
  <c r="CD775" i="1" s="1"/>
  <c r="BQ782" i="1"/>
  <c r="AE818" i="1"/>
  <c r="AD818" i="1" s="1"/>
  <c r="AO818" i="1" s="1"/>
  <c r="CD818" i="1" s="1"/>
  <c r="AE777" i="1"/>
  <c r="AD777" i="1" s="1"/>
  <c r="AN777" i="1" s="1"/>
  <c r="CC777" i="1" s="1"/>
  <c r="AQ775" i="1"/>
  <c r="CF775" i="1" s="1"/>
  <c r="CG461" i="1"/>
  <c r="AP775" i="1"/>
  <c r="CE775" i="1" s="1"/>
  <c r="AM763" i="1"/>
  <c r="BO763" i="1" s="1"/>
  <c r="AE832" i="1"/>
  <c r="AD832" i="1" s="1"/>
  <c r="AQ832" i="1" s="1"/>
  <c r="CF832" i="1" s="1"/>
  <c r="CG698" i="1"/>
  <c r="AE611" i="1"/>
  <c r="AD611" i="1" s="1"/>
  <c r="AF611" i="1" s="1"/>
  <c r="AE811" i="1"/>
  <c r="AD811" i="1" s="1"/>
  <c r="AC811" i="1"/>
  <c r="AN967" i="1"/>
  <c r="CC967" i="1" s="1"/>
  <c r="AQ91" i="1"/>
  <c r="CF91" i="1" s="1"/>
  <c r="BQ669" i="1"/>
  <c r="AP966" i="1"/>
  <c r="CE966" i="1" s="1"/>
  <c r="BO782" i="1"/>
  <c r="AN91" i="1"/>
  <c r="CC91" i="1" s="1"/>
  <c r="BO669" i="1"/>
  <c r="BW669" i="1"/>
  <c r="AF91" i="1"/>
  <c r="AG91" i="1" s="1"/>
  <c r="BR669" i="1"/>
  <c r="BZ669" i="1"/>
  <c r="CB669" i="1" s="1"/>
  <c r="AF699" i="1"/>
  <c r="AK699" i="1" s="1"/>
  <c r="BX669" i="1"/>
  <c r="BN669" i="1"/>
  <c r="AP699" i="1"/>
  <c r="CE699" i="1" s="1"/>
  <c r="BJ669" i="1"/>
  <c r="BY669" i="1"/>
  <c r="AM966" i="1"/>
  <c r="BV966" i="1" s="1"/>
  <c r="AO699" i="1"/>
  <c r="CD699" i="1" s="1"/>
  <c r="BV669" i="1"/>
  <c r="BM669" i="1"/>
  <c r="AF966" i="1"/>
  <c r="AI966" i="1" s="1"/>
  <c r="AC70" i="1"/>
  <c r="AE70" i="1"/>
  <c r="AD70" i="1" s="1"/>
  <c r="BN478" i="1"/>
  <c r="BU669" i="1"/>
  <c r="AL954" i="1"/>
  <c r="AQ966" i="1"/>
  <c r="CF966" i="1" s="1"/>
  <c r="AN763" i="1"/>
  <c r="CC763" i="1" s="1"/>
  <c r="BK669" i="1"/>
  <c r="BX478" i="1"/>
  <c r="BT669" i="1"/>
  <c r="AO966" i="1"/>
  <c r="CD966" i="1" s="1"/>
  <c r="BY478" i="1"/>
  <c r="CG150" i="1"/>
  <c r="BY780" i="1"/>
  <c r="AC479" i="1"/>
  <c r="AE479" i="1"/>
  <c r="AD479" i="1" s="1"/>
  <c r="AC809" i="1"/>
  <c r="AE809" i="1"/>
  <c r="AD809" i="1" s="1"/>
  <c r="BJ782" i="1"/>
  <c r="AF763" i="1"/>
  <c r="AP763" i="1"/>
  <c r="CE763" i="1" s="1"/>
  <c r="AN699" i="1"/>
  <c r="CC699" i="1" s="1"/>
  <c r="AM699" i="1"/>
  <c r="AF89" i="1"/>
  <c r="AQ89" i="1"/>
  <c r="CF89" i="1" s="1"/>
  <c r="AP89" i="1"/>
  <c r="CE89" i="1" s="1"/>
  <c r="AN89" i="1"/>
  <c r="CC89" i="1" s="1"/>
  <c r="AF407" i="1"/>
  <c r="AI407" i="1" s="1"/>
  <c r="AN407" i="1"/>
  <c r="CC407" i="1" s="1"/>
  <c r="AM407" i="1"/>
  <c r="BV407" i="1" s="1"/>
  <c r="AO89" i="1"/>
  <c r="CD89" i="1" s="1"/>
  <c r="AP407" i="1"/>
  <c r="CE407" i="1" s="1"/>
  <c r="AM89" i="1"/>
  <c r="CG706" i="1"/>
  <c r="AL295" i="1"/>
  <c r="BR782" i="1"/>
  <c r="AQ763" i="1"/>
  <c r="CF763" i="1" s="1"/>
  <c r="AE948" i="1"/>
  <c r="AD948" i="1" s="1"/>
  <c r="AC948" i="1"/>
  <c r="BM782" i="1"/>
  <c r="AC348" i="1"/>
  <c r="AE348" i="1"/>
  <c r="AD348" i="1" s="1"/>
  <c r="BX286" i="1"/>
  <c r="BU286" i="1"/>
  <c r="BZ780" i="1"/>
  <c r="CB780" i="1" s="1"/>
  <c r="BR286" i="1"/>
  <c r="AO670" i="1"/>
  <c r="CD670" i="1" s="1"/>
  <c r="BJ780" i="1"/>
  <c r="AC282" i="1"/>
  <c r="AE282" i="1"/>
  <c r="AD282" i="1" s="1"/>
  <c r="AP670" i="1"/>
  <c r="CE670" i="1" s="1"/>
  <c r="BQ286" i="1"/>
  <c r="AN670" i="1"/>
  <c r="CC670" i="1" s="1"/>
  <c r="BT780" i="1"/>
  <c r="BQ780" i="1"/>
  <c r="BL782" i="1"/>
  <c r="BP286" i="1"/>
  <c r="AQ670" i="1"/>
  <c r="CF670" i="1" s="1"/>
  <c r="BU780" i="1"/>
  <c r="BX780" i="1"/>
  <c r="BZ286" i="1"/>
  <c r="CB286" i="1" s="1"/>
  <c r="AM670" i="1"/>
  <c r="BT670" i="1" s="1"/>
  <c r="BS780" i="1"/>
  <c r="BL780" i="1"/>
  <c r="BN286" i="1"/>
  <c r="BR780" i="1"/>
  <c r="BW780" i="1"/>
  <c r="BO286" i="1"/>
  <c r="BY286" i="1"/>
  <c r="BP780" i="1"/>
  <c r="BK780" i="1"/>
  <c r="BS286" i="1"/>
  <c r="BM286" i="1"/>
  <c r="BO780" i="1"/>
  <c r="AQ461" i="1"/>
  <c r="CF461" i="1" s="1"/>
  <c r="AM461" i="1"/>
  <c r="AF461" i="1"/>
  <c r="AO461" i="1"/>
  <c r="CD461" i="1" s="1"/>
  <c r="AN461" i="1"/>
  <c r="CC461" i="1" s="1"/>
  <c r="AP461" i="1"/>
  <c r="CE461" i="1" s="1"/>
  <c r="BV780" i="1"/>
  <c r="BL286" i="1"/>
  <c r="BV286" i="1"/>
  <c r="BN780" i="1"/>
  <c r="BN782" i="1"/>
  <c r="AL286" i="1"/>
  <c r="CG286" i="1"/>
  <c r="BK286" i="1"/>
  <c r="BS782" i="1"/>
  <c r="BP478" i="1"/>
  <c r="BV478" i="1"/>
  <c r="AF967" i="1"/>
  <c r="AJ967" i="1" s="1"/>
  <c r="AQ866" i="1"/>
  <c r="CF866" i="1" s="1"/>
  <c r="AF866" i="1"/>
  <c r="AM866" i="1"/>
  <c r="AN866" i="1"/>
  <c r="CC866" i="1" s="1"/>
  <c r="AP866" i="1"/>
  <c r="CE866" i="1" s="1"/>
  <c r="AO866" i="1"/>
  <c r="CD866" i="1" s="1"/>
  <c r="BM954" i="1"/>
  <c r="BZ954" i="1"/>
  <c r="CB954" i="1" s="1"/>
  <c r="BR954" i="1"/>
  <c r="AC383" i="1"/>
  <c r="AE383" i="1"/>
  <c r="AD383" i="1" s="1"/>
  <c r="BJ478" i="1"/>
  <c r="BM478" i="1"/>
  <c r="AP967" i="1"/>
  <c r="CE967" i="1" s="1"/>
  <c r="BX782" i="1"/>
  <c r="BW478" i="1"/>
  <c r="AL151" i="1"/>
  <c r="CG778" i="1"/>
  <c r="BP782" i="1"/>
  <c r="BW782" i="1"/>
  <c r="BL954" i="1"/>
  <c r="AC848" i="1"/>
  <c r="AE848" i="1"/>
  <c r="AD848" i="1" s="1"/>
  <c r="BU478" i="1"/>
  <c r="BK782" i="1"/>
  <c r="BV954" i="1"/>
  <c r="AC751" i="1"/>
  <c r="AE751" i="1"/>
  <c r="AD751" i="1" s="1"/>
  <c r="AM172" i="1"/>
  <c r="BX172" i="1" s="1"/>
  <c r="BU954" i="1"/>
  <c r="BS954" i="1"/>
  <c r="BK954" i="1"/>
  <c r="BW954" i="1"/>
  <c r="AF870" i="1"/>
  <c r="AN870" i="1"/>
  <c r="CC870" i="1" s="1"/>
  <c r="AP870" i="1"/>
  <c r="CE870" i="1" s="1"/>
  <c r="AO870" i="1"/>
  <c r="CD870" i="1" s="1"/>
  <c r="AM870" i="1"/>
  <c r="AQ870" i="1"/>
  <c r="CF870" i="1" s="1"/>
  <c r="BS478" i="1"/>
  <c r="BZ782" i="1"/>
  <c r="CB782" i="1" s="1"/>
  <c r="BP954" i="1"/>
  <c r="BJ954" i="1"/>
  <c r="BY954" i="1"/>
  <c r="CG780" i="1"/>
  <c r="AL780" i="1"/>
  <c r="AL870" i="1"/>
  <c r="CG870" i="1"/>
  <c r="BT478" i="1"/>
  <c r="BR478" i="1"/>
  <c r="BY782" i="1"/>
  <c r="BQ954" i="1"/>
  <c r="BX954" i="1"/>
  <c r="BQ478" i="1"/>
  <c r="AQ967" i="1"/>
  <c r="CF967" i="1" s="1"/>
  <c r="BU782" i="1"/>
  <c r="BT954" i="1"/>
  <c r="AE691" i="1"/>
  <c r="AD691" i="1" s="1"/>
  <c r="AC691" i="1"/>
  <c r="AE767" i="1"/>
  <c r="AD767" i="1" s="1"/>
  <c r="AC767" i="1"/>
  <c r="BK478" i="1"/>
  <c r="BZ478" i="1"/>
  <c r="CB478" i="1" s="1"/>
  <c r="AC944" i="1"/>
  <c r="CG944" i="1" s="1"/>
  <c r="AO967" i="1"/>
  <c r="CD967" i="1" s="1"/>
  <c r="BT782" i="1"/>
  <c r="BO954" i="1"/>
  <c r="AP172" i="1"/>
  <c r="CE172" i="1" s="1"/>
  <c r="AE586" i="1"/>
  <c r="AD586" i="1" s="1"/>
  <c r="AC586" i="1"/>
  <c r="AC51" i="1"/>
  <c r="AE51" i="1"/>
  <c r="AD51" i="1" s="1"/>
  <c r="AE946" i="1"/>
  <c r="AD946" i="1" s="1"/>
  <c r="AC946" i="1"/>
  <c r="BO478" i="1"/>
  <c r="CG866" i="1"/>
  <c r="AC212" i="1"/>
  <c r="AE212" i="1"/>
  <c r="AD212" i="1" s="1"/>
  <c r="AC971" i="1"/>
  <c r="AE971" i="1"/>
  <c r="AD971" i="1" s="1"/>
  <c r="AC877" i="1"/>
  <c r="AE877" i="1"/>
  <c r="AD877" i="1" s="1"/>
  <c r="AE363" i="1"/>
  <c r="AD363" i="1" s="1"/>
  <c r="AC363" i="1"/>
  <c r="AC481" i="1"/>
  <c r="AE481" i="1"/>
  <c r="AD481" i="1" s="1"/>
  <c r="AC97" i="1"/>
  <c r="AE97" i="1"/>
  <c r="AD97" i="1" s="1"/>
  <c r="AE74" i="1"/>
  <c r="AD74" i="1" s="1"/>
  <c r="AC74" i="1"/>
  <c r="AC552" i="1"/>
  <c r="AE552" i="1"/>
  <c r="AD552" i="1" s="1"/>
  <c r="AE80" i="1"/>
  <c r="AD80" i="1" s="1"/>
  <c r="AC80" i="1"/>
  <c r="AM698" i="1"/>
  <c r="AO698" i="1"/>
  <c r="CD698" i="1" s="1"/>
  <c r="AN698" i="1"/>
  <c r="CC698" i="1" s="1"/>
  <c r="AQ698" i="1"/>
  <c r="CF698" i="1" s="1"/>
  <c r="AP698" i="1"/>
  <c r="CE698" i="1" s="1"/>
  <c r="AF698" i="1"/>
  <c r="AC786" i="1"/>
  <c r="AE786" i="1"/>
  <c r="AD786" i="1" s="1"/>
  <c r="AL172" i="1"/>
  <c r="CG172" i="1"/>
  <c r="AE496" i="1"/>
  <c r="AD496" i="1" s="1"/>
  <c r="AC496" i="1"/>
  <c r="AE862" i="1"/>
  <c r="AD862" i="1" s="1"/>
  <c r="AC862" i="1"/>
  <c r="AC547" i="1"/>
  <c r="AE547" i="1"/>
  <c r="AD547" i="1" s="1"/>
  <c r="AE940" i="1"/>
  <c r="AD940" i="1" s="1"/>
  <c r="AC940" i="1"/>
  <c r="AC842" i="1"/>
  <c r="AE842" i="1"/>
  <c r="AD842" i="1" s="1"/>
  <c r="AM365" i="1"/>
  <c r="AP365" i="1"/>
  <c r="CE365" i="1" s="1"/>
  <c r="AQ365" i="1"/>
  <c r="CF365" i="1" s="1"/>
  <c r="AF365" i="1"/>
  <c r="AN365" i="1"/>
  <c r="CC365" i="1" s="1"/>
  <c r="AE752" i="1"/>
  <c r="AD752" i="1" s="1"/>
  <c r="AC752" i="1"/>
  <c r="AC485" i="1"/>
  <c r="AE485" i="1"/>
  <c r="AD485" i="1" s="1"/>
  <c r="AE956" i="1"/>
  <c r="AD956" i="1" s="1"/>
  <c r="AC956" i="1"/>
  <c r="AE808" i="1"/>
  <c r="AD808" i="1" s="1"/>
  <c r="AC808" i="1"/>
  <c r="AC803" i="1"/>
  <c r="AE803" i="1"/>
  <c r="AD803" i="1" s="1"/>
  <c r="AE649" i="1"/>
  <c r="AD649" i="1" s="1"/>
  <c r="AC649" i="1"/>
  <c r="AE776" i="1"/>
  <c r="AD776" i="1" s="1"/>
  <c r="AC776" i="1"/>
  <c r="AL365" i="1"/>
  <c r="CG365" i="1"/>
  <c r="AC936" i="1"/>
  <c r="AE936" i="1"/>
  <c r="AD936" i="1" s="1"/>
  <c r="AC263" i="1"/>
  <c r="AE263" i="1"/>
  <c r="AD263" i="1" s="1"/>
  <c r="AC867" i="1"/>
  <c r="AE867" i="1"/>
  <c r="AD867" i="1" s="1"/>
  <c r="AE493" i="1"/>
  <c r="AD493" i="1" s="1"/>
  <c r="AC493" i="1"/>
  <c r="AC675" i="1"/>
  <c r="AE675" i="1"/>
  <c r="AD675" i="1" s="1"/>
  <c r="AC765" i="1"/>
  <c r="AE765" i="1"/>
  <c r="AD765" i="1" s="1"/>
  <c r="AO706" i="1"/>
  <c r="CD706" i="1" s="1"/>
  <c r="AM706" i="1"/>
  <c r="AP706" i="1"/>
  <c r="CE706" i="1" s="1"/>
  <c r="AN706" i="1"/>
  <c r="CC706" i="1" s="1"/>
  <c r="AQ706" i="1"/>
  <c r="CF706" i="1" s="1"/>
  <c r="AF706" i="1"/>
  <c r="AC513" i="1"/>
  <c r="AE513" i="1"/>
  <c r="AD513" i="1" s="1"/>
  <c r="AC115" i="1"/>
  <c r="AE115" i="1"/>
  <c r="AD115" i="1" s="1"/>
  <c r="CG611" i="1"/>
  <c r="AL611" i="1"/>
  <c r="AG779" i="1"/>
  <c r="AH779" i="1"/>
  <c r="AJ779" i="1"/>
  <c r="AI779" i="1"/>
  <c r="AK779" i="1"/>
  <c r="AF186" i="1"/>
  <c r="AP186" i="1"/>
  <c r="CE186" i="1" s="1"/>
  <c r="AM186" i="1"/>
  <c r="AN186" i="1"/>
  <c r="CC186" i="1" s="1"/>
  <c r="AO186" i="1"/>
  <c r="CD186" i="1" s="1"/>
  <c r="AC403" i="1"/>
  <c r="AE403" i="1"/>
  <c r="AD403" i="1" s="1"/>
  <c r="AC850" i="1"/>
  <c r="AE850" i="1"/>
  <c r="AD850" i="1" s="1"/>
  <c r="AE885" i="1"/>
  <c r="AD885" i="1" s="1"/>
  <c r="AP885" i="1" s="1"/>
  <c r="CE885" i="1" s="1"/>
  <c r="AC800" i="1"/>
  <c r="AE800" i="1"/>
  <c r="AD800" i="1" s="1"/>
  <c r="AC584" i="1"/>
  <c r="AE584" i="1"/>
  <c r="AD584" i="1" s="1"/>
  <c r="CG353" i="1"/>
  <c r="AL353" i="1"/>
  <c r="AL186" i="1"/>
  <c r="CG186" i="1"/>
  <c r="AC69" i="1"/>
  <c r="AE69" i="1"/>
  <c r="AD69" i="1" s="1"/>
  <c r="CG436" i="1"/>
  <c r="AC76" i="1"/>
  <c r="AE76" i="1"/>
  <c r="AD76" i="1" s="1"/>
  <c r="AE840" i="1"/>
  <c r="AD840" i="1" s="1"/>
  <c r="AC840" i="1"/>
  <c r="AC564" i="1"/>
  <c r="AE564" i="1"/>
  <c r="AD564" i="1" s="1"/>
  <c r="AL338" i="1"/>
  <c r="CG338" i="1"/>
  <c r="AC495" i="1"/>
  <c r="AE495" i="1"/>
  <c r="AD495" i="1" s="1"/>
  <c r="AC714" i="1"/>
  <c r="AE714" i="1"/>
  <c r="AD714" i="1" s="1"/>
  <c r="AC934" i="1"/>
  <c r="AE934" i="1"/>
  <c r="AD934" i="1" s="1"/>
  <c r="AO365" i="1"/>
  <c r="CD365" i="1" s="1"/>
  <c r="AO338" i="1"/>
  <c r="CD338" i="1" s="1"/>
  <c r="AN338" i="1"/>
  <c r="CC338" i="1" s="1"/>
  <c r="AF338" i="1"/>
  <c r="AP338" i="1"/>
  <c r="CE338" i="1" s="1"/>
  <c r="AM338" i="1"/>
  <c r="AQ338" i="1"/>
  <c r="CF338" i="1" s="1"/>
  <c r="AF172" i="1"/>
  <c r="AO172" i="1"/>
  <c r="CD172" i="1" s="1"/>
  <c r="AE331" i="1"/>
  <c r="AD331" i="1" s="1"/>
  <c r="AC331" i="1"/>
  <c r="AF150" i="1"/>
  <c r="AC713" i="1"/>
  <c r="AE713" i="1"/>
  <c r="AD713" i="1" s="1"/>
  <c r="AQ172" i="1"/>
  <c r="CF172" i="1" s="1"/>
  <c r="AC905" i="1"/>
  <c r="AE905" i="1"/>
  <c r="AD905" i="1" s="1"/>
  <c r="AC830" i="1"/>
  <c r="AE830" i="1"/>
  <c r="AD830" i="1" s="1"/>
  <c r="AC781" i="1"/>
  <c r="AE781" i="1"/>
  <c r="AD781" i="1" s="1"/>
  <c r="AC723" i="1"/>
  <c r="AE723" i="1"/>
  <c r="AD723" i="1" s="1"/>
  <c r="AL887" i="1"/>
  <c r="CG887" i="1"/>
  <c r="AC900" i="1"/>
  <c r="AE900" i="1"/>
  <c r="AD900" i="1" s="1"/>
  <c r="AC798" i="1"/>
  <c r="AE798" i="1"/>
  <c r="AD798" i="1" s="1"/>
  <c r="AP944" i="1"/>
  <c r="CE944" i="1" s="1"/>
  <c r="AQ944" i="1"/>
  <c r="CF944" i="1" s="1"/>
  <c r="AF944" i="1"/>
  <c r="AN944" i="1"/>
  <c r="CC944" i="1" s="1"/>
  <c r="AM944" i="1"/>
  <c r="AO944" i="1"/>
  <c r="CD944" i="1" s="1"/>
  <c r="AC890" i="1"/>
  <c r="AE890" i="1"/>
  <c r="AD890" i="1" s="1"/>
  <c r="AC855" i="1"/>
  <c r="AE855" i="1"/>
  <c r="AD855" i="1" s="1"/>
  <c r="AC732" i="1"/>
  <c r="AE732" i="1"/>
  <c r="AD732" i="1" s="1"/>
  <c r="AC810" i="1"/>
  <c r="AE810" i="1"/>
  <c r="AD810" i="1" s="1"/>
  <c r="AJ753" i="1"/>
  <c r="AH753" i="1"/>
  <c r="AK753" i="1"/>
  <c r="AG753" i="1"/>
  <c r="AI753" i="1"/>
  <c r="AC891" i="1"/>
  <c r="AE891" i="1"/>
  <c r="AD891" i="1" s="1"/>
  <c r="AN851" i="1"/>
  <c r="CC851" i="1" s="1"/>
  <c r="AO851" i="1"/>
  <c r="CD851" i="1" s="1"/>
  <c r="AF851" i="1"/>
  <c r="AM851" i="1"/>
  <c r="AP851" i="1"/>
  <c r="CE851" i="1" s="1"/>
  <c r="AQ851" i="1"/>
  <c r="CF851" i="1" s="1"/>
  <c r="AL784" i="1"/>
  <c r="CG784" i="1"/>
  <c r="AC722" i="1"/>
  <c r="AE722" i="1"/>
  <c r="AD722" i="1" s="1"/>
  <c r="AN849" i="1"/>
  <c r="CC849" i="1" s="1"/>
  <c r="AO849" i="1"/>
  <c r="CD849" i="1" s="1"/>
  <c r="AF849" i="1"/>
  <c r="AM849" i="1"/>
  <c r="AP849" i="1"/>
  <c r="CE849" i="1" s="1"/>
  <c r="AQ849" i="1"/>
  <c r="CF849" i="1" s="1"/>
  <c r="AC854" i="1"/>
  <c r="AE854" i="1"/>
  <c r="AD854" i="1" s="1"/>
  <c r="AN826" i="1"/>
  <c r="CC826" i="1" s="1"/>
  <c r="AP826" i="1"/>
  <c r="CE826" i="1" s="1"/>
  <c r="AM826" i="1"/>
  <c r="AF826" i="1"/>
  <c r="AO826" i="1"/>
  <c r="CD826" i="1" s="1"/>
  <c r="AQ826" i="1"/>
  <c r="CF826" i="1" s="1"/>
  <c r="AC943" i="1"/>
  <c r="AE943" i="1"/>
  <c r="AD943" i="1" s="1"/>
  <c r="AP858" i="1"/>
  <c r="CE858" i="1" s="1"/>
  <c r="AF858" i="1"/>
  <c r="AM858" i="1"/>
  <c r="AN858" i="1"/>
  <c r="CC858" i="1" s="1"/>
  <c r="AO858" i="1"/>
  <c r="CD858" i="1" s="1"/>
  <c r="AQ858" i="1"/>
  <c r="CF858" i="1" s="1"/>
  <c r="AN820" i="1"/>
  <c r="CC820" i="1" s="1"/>
  <c r="AP820" i="1"/>
  <c r="CE820" i="1" s="1"/>
  <c r="AF820" i="1"/>
  <c r="AM820" i="1"/>
  <c r="AO820" i="1"/>
  <c r="CD820" i="1" s="1"/>
  <c r="AQ820" i="1"/>
  <c r="CF820" i="1" s="1"/>
  <c r="AC959" i="1"/>
  <c r="AE959" i="1"/>
  <c r="AD959" i="1" s="1"/>
  <c r="CG960" i="1"/>
  <c r="AL960" i="1"/>
  <c r="AC828" i="1"/>
  <c r="AE828" i="1"/>
  <c r="AD828" i="1" s="1"/>
  <c r="AP942" i="1"/>
  <c r="CE942" i="1" s="1"/>
  <c r="AQ942" i="1"/>
  <c r="CF942" i="1" s="1"/>
  <c r="AF942" i="1"/>
  <c r="AN942" i="1"/>
  <c r="CC942" i="1" s="1"/>
  <c r="AM942" i="1"/>
  <c r="AO942" i="1"/>
  <c r="CD942" i="1" s="1"/>
  <c r="AM784" i="1"/>
  <c r="AF784" i="1"/>
  <c r="AN784" i="1"/>
  <c r="CC784" i="1" s="1"/>
  <c r="AO784" i="1"/>
  <c r="CD784" i="1" s="1"/>
  <c r="AP784" i="1"/>
  <c r="CE784" i="1" s="1"/>
  <c r="AQ784" i="1"/>
  <c r="CF784" i="1" s="1"/>
  <c r="AL849" i="1"/>
  <c r="CG849" i="1"/>
  <c r="AC875" i="1"/>
  <c r="AE875" i="1"/>
  <c r="AD875" i="1" s="1"/>
  <c r="AG795" i="1"/>
  <c r="AJ795" i="1"/>
  <c r="AH795" i="1"/>
  <c r="AK795" i="1"/>
  <c r="AI795" i="1"/>
  <c r="AC835" i="1"/>
  <c r="AE835" i="1"/>
  <c r="AD835" i="1" s="1"/>
  <c r="AC964" i="1"/>
  <c r="AE964" i="1"/>
  <c r="AD964" i="1" s="1"/>
  <c r="AC921" i="1"/>
  <c r="AE921" i="1"/>
  <c r="AD921" i="1" s="1"/>
  <c r="AE727" i="1"/>
  <c r="AD727" i="1" s="1"/>
  <c r="AC727" i="1"/>
  <c r="AC928" i="1"/>
  <c r="AE928" i="1"/>
  <c r="AD928" i="1" s="1"/>
  <c r="AE919" i="1"/>
  <c r="AD919" i="1" s="1"/>
  <c r="AC919" i="1"/>
  <c r="AC814" i="1"/>
  <c r="AE814" i="1"/>
  <c r="AD814" i="1" s="1"/>
  <c r="AC742" i="1"/>
  <c r="AE742" i="1"/>
  <c r="AD742" i="1" s="1"/>
  <c r="AG735" i="1"/>
  <c r="AH735" i="1"/>
  <c r="AI735" i="1"/>
  <c r="AJ735" i="1"/>
  <c r="AK735" i="1"/>
  <c r="AN824" i="1"/>
  <c r="CC824" i="1" s="1"/>
  <c r="AP824" i="1"/>
  <c r="CE824" i="1" s="1"/>
  <c r="AM824" i="1"/>
  <c r="AF824" i="1"/>
  <c r="AO824" i="1"/>
  <c r="CD824" i="1" s="1"/>
  <c r="AQ824" i="1"/>
  <c r="CF824" i="1" s="1"/>
  <c r="AM736" i="1"/>
  <c r="AN736" i="1"/>
  <c r="CC736" i="1" s="1"/>
  <c r="AO736" i="1"/>
  <c r="CD736" i="1" s="1"/>
  <c r="AP736" i="1"/>
  <c r="CE736" i="1" s="1"/>
  <c r="AQ736" i="1"/>
  <c r="CF736" i="1" s="1"/>
  <c r="AF736" i="1"/>
  <c r="AC746" i="1"/>
  <c r="AE746" i="1"/>
  <c r="AD746" i="1" s="1"/>
  <c r="AM720" i="1"/>
  <c r="AN720" i="1"/>
  <c r="CC720" i="1" s="1"/>
  <c r="AO720" i="1"/>
  <c r="CD720" i="1" s="1"/>
  <c r="AP720" i="1"/>
  <c r="CE720" i="1" s="1"/>
  <c r="AQ720" i="1"/>
  <c r="CF720" i="1" s="1"/>
  <c r="AF720" i="1"/>
  <c r="AL841" i="1"/>
  <c r="CG841" i="1"/>
  <c r="AC839" i="1"/>
  <c r="AE839" i="1"/>
  <c r="AD839" i="1" s="1"/>
  <c r="AC843" i="1"/>
  <c r="AE843" i="1"/>
  <c r="AD843" i="1" s="1"/>
  <c r="AC908" i="1"/>
  <c r="AE908" i="1"/>
  <c r="AD908" i="1" s="1"/>
  <c r="AC787" i="1"/>
  <c r="AE787" i="1"/>
  <c r="AD787" i="1" s="1"/>
  <c r="AC878" i="1"/>
  <c r="AE878" i="1"/>
  <c r="AD878" i="1" s="1"/>
  <c r="AC947" i="1"/>
  <c r="AE947" i="1"/>
  <c r="AD947" i="1" s="1"/>
  <c r="AC836" i="1"/>
  <c r="AE836" i="1"/>
  <c r="AD836" i="1" s="1"/>
  <c r="AE744" i="1"/>
  <c r="AD744" i="1" s="1"/>
  <c r="AC744" i="1"/>
  <c r="AC937" i="1"/>
  <c r="AE937" i="1"/>
  <c r="AD937" i="1" s="1"/>
  <c r="AM895" i="1"/>
  <c r="AN895" i="1"/>
  <c r="CC895" i="1" s="1"/>
  <c r="AQ895" i="1"/>
  <c r="CF895" i="1" s="1"/>
  <c r="AF895" i="1"/>
  <c r="AP895" i="1"/>
  <c r="CE895" i="1" s="1"/>
  <c r="AO895" i="1"/>
  <c r="CD895" i="1" s="1"/>
  <c r="AC783" i="1"/>
  <c r="AE783" i="1"/>
  <c r="AD783" i="1" s="1"/>
  <c r="AC938" i="1"/>
  <c r="AE938" i="1"/>
  <c r="AD938" i="1" s="1"/>
  <c r="AE785" i="1"/>
  <c r="AD785" i="1" s="1"/>
  <c r="AC785" i="1"/>
  <c r="AC904" i="1"/>
  <c r="AE904" i="1"/>
  <c r="AD904" i="1" s="1"/>
  <c r="AC897" i="1"/>
  <c r="AE897" i="1"/>
  <c r="AD897" i="1" s="1"/>
  <c r="AE880" i="1"/>
  <c r="AD880" i="1" s="1"/>
  <c r="AC880" i="1"/>
  <c r="AL736" i="1"/>
  <c r="CG736" i="1"/>
  <c r="AL720" i="1"/>
  <c r="CG720" i="1"/>
  <c r="AC924" i="1"/>
  <c r="AE924" i="1"/>
  <c r="AD924" i="1" s="1"/>
  <c r="AE757" i="1"/>
  <c r="AD757" i="1" s="1"/>
  <c r="AC757" i="1"/>
  <c r="AN759" i="1"/>
  <c r="CC759" i="1" s="1"/>
  <c r="AO759" i="1"/>
  <c r="CD759" i="1" s="1"/>
  <c r="AQ759" i="1"/>
  <c r="CF759" i="1" s="1"/>
  <c r="AM759" i="1"/>
  <c r="AP759" i="1"/>
  <c r="CE759" i="1" s="1"/>
  <c r="AF759" i="1"/>
  <c r="AC762" i="1"/>
  <c r="AE762" i="1"/>
  <c r="AD762" i="1" s="1"/>
  <c r="AC743" i="1"/>
  <c r="AE743" i="1"/>
  <c r="AD743" i="1" s="1"/>
  <c r="AC935" i="1"/>
  <c r="AE935" i="1"/>
  <c r="AD935" i="1" s="1"/>
  <c r="AC825" i="1"/>
  <c r="AE825" i="1"/>
  <c r="AD825" i="1" s="1"/>
  <c r="AF933" i="1"/>
  <c r="AM933" i="1"/>
  <c r="AN933" i="1"/>
  <c r="CC933" i="1" s="1"/>
  <c r="AO933" i="1"/>
  <c r="CD933" i="1" s="1"/>
  <c r="AP933" i="1"/>
  <c r="CE933" i="1" s="1"/>
  <c r="AQ933" i="1"/>
  <c r="CF933" i="1" s="1"/>
  <c r="AC726" i="1"/>
  <c r="AE726" i="1"/>
  <c r="AD726" i="1" s="1"/>
  <c r="AH827" i="1"/>
  <c r="AJ827" i="1"/>
  <c r="AG827" i="1"/>
  <c r="AK827" i="1"/>
  <c r="AI827" i="1"/>
  <c r="AC761" i="1"/>
  <c r="AE761" i="1"/>
  <c r="AD761" i="1" s="1"/>
  <c r="AE902" i="1"/>
  <c r="AD902" i="1" s="1"/>
  <c r="AC902" i="1"/>
  <c r="AC748" i="1"/>
  <c r="AE748" i="1"/>
  <c r="AD748" i="1" s="1"/>
  <c r="AE970" i="1"/>
  <c r="AD970" i="1" s="1"/>
  <c r="AC970" i="1"/>
  <c r="AC766" i="1"/>
  <c r="AE766" i="1"/>
  <c r="AD766" i="1" s="1"/>
  <c r="AE931" i="1"/>
  <c r="AD931" i="1" s="1"/>
  <c r="AC931" i="1"/>
  <c r="AC871" i="1"/>
  <c r="AE871" i="1"/>
  <c r="AD871" i="1" s="1"/>
  <c r="AC829" i="1"/>
  <c r="AE829" i="1"/>
  <c r="AD829" i="1" s="1"/>
  <c r="BT756" i="1"/>
  <c r="BQ756" i="1"/>
  <c r="BR756" i="1"/>
  <c r="BS756" i="1"/>
  <c r="BV756" i="1"/>
  <c r="BK756" i="1"/>
  <c r="BX756" i="1"/>
  <c r="BL756" i="1"/>
  <c r="BY756" i="1"/>
  <c r="BN756" i="1"/>
  <c r="BM756" i="1"/>
  <c r="BO756" i="1"/>
  <c r="BP756" i="1"/>
  <c r="BU756" i="1"/>
  <c r="BW756" i="1"/>
  <c r="BZ756" i="1"/>
  <c r="CB756" i="1" s="1"/>
  <c r="BJ756" i="1"/>
  <c r="AE733" i="1"/>
  <c r="AD733" i="1" s="1"/>
  <c r="AC733" i="1"/>
  <c r="AC917" i="1"/>
  <c r="AE917" i="1"/>
  <c r="AD917" i="1" s="1"/>
  <c r="AE831" i="1"/>
  <c r="AD831" i="1" s="1"/>
  <c r="AC831" i="1"/>
  <c r="AL759" i="1"/>
  <c r="CG759" i="1"/>
  <c r="AC965" i="1"/>
  <c r="AE965" i="1"/>
  <c r="AD965" i="1" s="1"/>
  <c r="AC896" i="1"/>
  <c r="AE896" i="1"/>
  <c r="AD896" i="1" s="1"/>
  <c r="AL933" i="1"/>
  <c r="CG933" i="1"/>
  <c r="AL894" i="1"/>
  <c r="CG894" i="1"/>
  <c r="AN812" i="1"/>
  <c r="CC812" i="1" s="1"/>
  <c r="AP812" i="1"/>
  <c r="CE812" i="1" s="1"/>
  <c r="AF812" i="1"/>
  <c r="AM812" i="1"/>
  <c r="AO812" i="1"/>
  <c r="CD812" i="1" s="1"/>
  <c r="AQ812" i="1"/>
  <c r="CF812" i="1" s="1"/>
  <c r="AN774" i="1"/>
  <c r="CC774" i="1" s="1"/>
  <c r="AP774" i="1"/>
  <c r="CE774" i="1" s="1"/>
  <c r="AM774" i="1"/>
  <c r="AF774" i="1"/>
  <c r="AO774" i="1"/>
  <c r="CD774" i="1" s="1"/>
  <c r="AQ774" i="1"/>
  <c r="CF774" i="1" s="1"/>
  <c r="AC926" i="1"/>
  <c r="AE926" i="1"/>
  <c r="AD926" i="1" s="1"/>
  <c r="CG838" i="1"/>
  <c r="AL838" i="1"/>
  <c r="AC912" i="1"/>
  <c r="AE912" i="1"/>
  <c r="AD912" i="1" s="1"/>
  <c r="AC789" i="1"/>
  <c r="AE789" i="1"/>
  <c r="AD789" i="1" s="1"/>
  <c r="AE907" i="1"/>
  <c r="AD907" i="1" s="1"/>
  <c r="AC907" i="1"/>
  <c r="AE731" i="1"/>
  <c r="AD731" i="1" s="1"/>
  <c r="AC731" i="1"/>
  <c r="CG832" i="1"/>
  <c r="AL832" i="1"/>
  <c r="AC951" i="1"/>
  <c r="AE951" i="1"/>
  <c r="AD951" i="1" s="1"/>
  <c r="AE868" i="1"/>
  <c r="AD868" i="1" s="1"/>
  <c r="AC868" i="1"/>
  <c r="AC822" i="1"/>
  <c r="AE822" i="1"/>
  <c r="AD822" i="1" s="1"/>
  <c r="AL777" i="1"/>
  <c r="CG777" i="1"/>
  <c r="AC881" i="1"/>
  <c r="AE881" i="1"/>
  <c r="AD881" i="1" s="1"/>
  <c r="AC760" i="1"/>
  <c r="AE760" i="1"/>
  <c r="AD760" i="1" s="1"/>
  <c r="AC819" i="1"/>
  <c r="AE819" i="1"/>
  <c r="AD819" i="1" s="1"/>
  <c r="AP863" i="1"/>
  <c r="CE863" i="1" s="1"/>
  <c r="AO863" i="1"/>
  <c r="CD863" i="1" s="1"/>
  <c r="AQ863" i="1"/>
  <c r="CF863" i="1" s="1"/>
  <c r="AF863" i="1"/>
  <c r="AN863" i="1"/>
  <c r="CC863" i="1" s="1"/>
  <c r="AM863" i="1"/>
  <c r="AE788" i="1"/>
  <c r="AD788" i="1" s="1"/>
  <c r="AC788" i="1"/>
  <c r="BT817" i="1"/>
  <c r="BL817" i="1"/>
  <c r="BX817" i="1"/>
  <c r="BN817" i="1"/>
  <c r="BZ817" i="1"/>
  <c r="CB817" i="1" s="1"/>
  <c r="BP817" i="1"/>
  <c r="BQ817" i="1"/>
  <c r="BS817" i="1"/>
  <c r="BV817" i="1"/>
  <c r="BW817" i="1"/>
  <c r="BK817" i="1"/>
  <c r="BU817" i="1"/>
  <c r="BY817" i="1"/>
  <c r="BJ817" i="1"/>
  <c r="BM817" i="1"/>
  <c r="BR817" i="1"/>
  <c r="BO817" i="1"/>
  <c r="AC922" i="1"/>
  <c r="AE922" i="1"/>
  <c r="AD922" i="1" s="1"/>
  <c r="AL879" i="1"/>
  <c r="CG879" i="1"/>
  <c r="AM770" i="1"/>
  <c r="AN770" i="1"/>
  <c r="CC770" i="1" s="1"/>
  <c r="AP770" i="1"/>
  <c r="CE770" i="1" s="1"/>
  <c r="AF770" i="1"/>
  <c r="AQ770" i="1"/>
  <c r="CF770" i="1" s="1"/>
  <c r="AO770" i="1"/>
  <c r="CD770" i="1" s="1"/>
  <c r="AF894" i="1"/>
  <c r="AN894" i="1"/>
  <c r="CC894" i="1" s="1"/>
  <c r="AM894" i="1"/>
  <c r="AP894" i="1"/>
  <c r="CE894" i="1" s="1"/>
  <c r="AQ894" i="1"/>
  <c r="CF894" i="1" s="1"/>
  <c r="AO894" i="1"/>
  <c r="CD894" i="1" s="1"/>
  <c r="CG812" i="1"/>
  <c r="AL812" i="1"/>
  <c r="AG769" i="1"/>
  <c r="AH769" i="1"/>
  <c r="AJ769" i="1"/>
  <c r="AI769" i="1"/>
  <c r="AK769" i="1"/>
  <c r="AE745" i="1"/>
  <c r="AD745" i="1" s="1"/>
  <c r="AC745" i="1"/>
  <c r="AL799" i="1"/>
  <c r="CG799" i="1"/>
  <c r="AC915" i="1"/>
  <c r="AE915" i="1"/>
  <c r="AD915" i="1" s="1"/>
  <c r="AO764" i="1"/>
  <c r="CD764" i="1" s="1"/>
  <c r="AP764" i="1"/>
  <c r="CE764" i="1" s="1"/>
  <c r="AM764" i="1"/>
  <c r="AN764" i="1"/>
  <c r="CC764" i="1" s="1"/>
  <c r="AF764" i="1"/>
  <c r="AQ764" i="1"/>
  <c r="CF764" i="1" s="1"/>
  <c r="AC955" i="1"/>
  <c r="AE955" i="1"/>
  <c r="AD955" i="1" s="1"/>
  <c r="CG863" i="1"/>
  <c r="AL863" i="1"/>
  <c r="AE833" i="1"/>
  <c r="AD833" i="1" s="1"/>
  <c r="AC833" i="1"/>
  <c r="AC734" i="1"/>
  <c r="AE734" i="1"/>
  <c r="AD734" i="1" s="1"/>
  <c r="AC941" i="1"/>
  <c r="AE941" i="1"/>
  <c r="AD941" i="1" s="1"/>
  <c r="AC911" i="1"/>
  <c r="AE911" i="1"/>
  <c r="AD911" i="1" s="1"/>
  <c r="AL883" i="1"/>
  <c r="CG883" i="1"/>
  <c r="BQ795" i="1"/>
  <c r="BS795" i="1"/>
  <c r="BU795" i="1"/>
  <c r="BK795" i="1"/>
  <c r="BW795" i="1"/>
  <c r="BN795" i="1"/>
  <c r="BZ795" i="1"/>
  <c r="CB795" i="1" s="1"/>
  <c r="BY795" i="1"/>
  <c r="BJ795" i="1"/>
  <c r="BL795" i="1"/>
  <c r="BM795" i="1"/>
  <c r="BO795" i="1"/>
  <c r="BP795" i="1"/>
  <c r="BR795" i="1"/>
  <c r="BT795" i="1"/>
  <c r="BX795" i="1"/>
  <c r="BV795" i="1"/>
  <c r="AE903" i="1"/>
  <c r="AD903" i="1" s="1"/>
  <c r="AC903" i="1"/>
  <c r="AH817" i="1"/>
  <c r="AJ817" i="1"/>
  <c r="AG817" i="1"/>
  <c r="AI817" i="1"/>
  <c r="AK817" i="1"/>
  <c r="AC750" i="1"/>
  <c r="AE750" i="1"/>
  <c r="AD750" i="1" s="1"/>
  <c r="BN967" i="1"/>
  <c r="BZ967" i="1"/>
  <c r="CB967" i="1" s="1"/>
  <c r="BT967" i="1"/>
  <c r="BJ967" i="1"/>
  <c r="BX967" i="1"/>
  <c r="BK967" i="1"/>
  <c r="BY967" i="1"/>
  <c r="BS967" i="1"/>
  <c r="BL967" i="1"/>
  <c r="BM967" i="1"/>
  <c r="BO967" i="1"/>
  <c r="BP967" i="1"/>
  <c r="BQ967" i="1"/>
  <c r="BU967" i="1"/>
  <c r="BR967" i="1"/>
  <c r="BV967" i="1"/>
  <c r="BW967" i="1"/>
  <c r="AE874" i="1"/>
  <c r="AD874" i="1" s="1"/>
  <c r="AC874" i="1"/>
  <c r="AP804" i="1"/>
  <c r="CE804" i="1" s="1"/>
  <c r="AF804" i="1"/>
  <c r="AM804" i="1"/>
  <c r="AO804" i="1"/>
  <c r="CD804" i="1" s="1"/>
  <c r="AQ804" i="1"/>
  <c r="CF804" i="1" s="1"/>
  <c r="AN804" i="1"/>
  <c r="CC804" i="1" s="1"/>
  <c r="AC945" i="1"/>
  <c r="AE945" i="1"/>
  <c r="AD945" i="1" s="1"/>
  <c r="CG770" i="1"/>
  <c r="AL770" i="1"/>
  <c r="AP950" i="1"/>
  <c r="CE950" i="1" s="1"/>
  <c r="AQ950" i="1"/>
  <c r="CF950" i="1" s="1"/>
  <c r="AF950" i="1"/>
  <c r="AN950" i="1"/>
  <c r="CC950" i="1" s="1"/>
  <c r="AM950" i="1"/>
  <c r="AO950" i="1"/>
  <c r="CD950" i="1" s="1"/>
  <c r="BU793" i="1"/>
  <c r="BW793" i="1"/>
  <c r="BJ793" i="1"/>
  <c r="BL793" i="1"/>
  <c r="AC823" i="1"/>
  <c r="AE823" i="1"/>
  <c r="AD823" i="1" s="1"/>
  <c r="CG772" i="1"/>
  <c r="AL772" i="1"/>
  <c r="AC801" i="1"/>
  <c r="AE801" i="1"/>
  <c r="AD801" i="1" s="1"/>
  <c r="AL851" i="1"/>
  <c r="CG851" i="1"/>
  <c r="AE898" i="1"/>
  <c r="AD898" i="1" s="1"/>
  <c r="AC898" i="1"/>
  <c r="AC802" i="1"/>
  <c r="AE802" i="1"/>
  <c r="AD802" i="1" s="1"/>
  <c r="AP952" i="1"/>
  <c r="CE952" i="1" s="1"/>
  <c r="AQ952" i="1"/>
  <c r="CF952" i="1" s="1"/>
  <c r="AF952" i="1"/>
  <c r="AN952" i="1"/>
  <c r="CC952" i="1" s="1"/>
  <c r="AM952" i="1"/>
  <c r="AO952" i="1"/>
  <c r="CD952" i="1" s="1"/>
  <c r="AG756" i="1"/>
  <c r="AI756" i="1"/>
  <c r="AH756" i="1"/>
  <c r="AJ756" i="1"/>
  <c r="AK756" i="1"/>
  <c r="AC909" i="1"/>
  <c r="AE909" i="1"/>
  <c r="AD909" i="1" s="1"/>
  <c r="AE729" i="1"/>
  <c r="AD729" i="1" s="1"/>
  <c r="AC729" i="1"/>
  <c r="AC930" i="1"/>
  <c r="AE930" i="1"/>
  <c r="AD930" i="1" s="1"/>
  <c r="BX771" i="1"/>
  <c r="BZ771" i="1"/>
  <c r="CB771" i="1" s="1"/>
  <c r="BY771" i="1"/>
  <c r="AC747" i="1"/>
  <c r="AE747" i="1"/>
  <c r="AD747" i="1" s="1"/>
  <c r="CG764" i="1"/>
  <c r="AL764" i="1"/>
  <c r="AC899" i="1"/>
  <c r="AE899" i="1"/>
  <c r="AD899" i="1" s="1"/>
  <c r="AC821" i="1"/>
  <c r="AE821" i="1"/>
  <c r="AD821" i="1" s="1"/>
  <c r="AC873" i="1"/>
  <c r="AE873" i="1"/>
  <c r="AD873" i="1" s="1"/>
  <c r="AC968" i="1"/>
  <c r="AE968" i="1"/>
  <c r="AD968" i="1" s="1"/>
  <c r="AL737" i="1"/>
  <c r="CG737" i="1"/>
  <c r="CG804" i="1"/>
  <c r="AL804" i="1"/>
  <c r="AC901" i="1"/>
  <c r="AE901" i="1"/>
  <c r="AD901" i="1" s="1"/>
  <c r="AC876" i="1"/>
  <c r="AE876" i="1"/>
  <c r="AD876" i="1" s="1"/>
  <c r="AC953" i="1"/>
  <c r="AE953" i="1"/>
  <c r="AD953" i="1" s="1"/>
  <c r="AC813" i="1"/>
  <c r="AE813" i="1"/>
  <c r="AD813" i="1" s="1"/>
  <c r="CG754" i="1"/>
  <c r="AL754" i="1"/>
  <c r="AC721" i="1"/>
  <c r="AE721" i="1"/>
  <c r="AD721" i="1" s="1"/>
  <c r="AE860" i="1"/>
  <c r="AD860" i="1" s="1"/>
  <c r="AC860" i="1"/>
  <c r="AN755" i="1"/>
  <c r="CC755" i="1" s="1"/>
  <c r="AO755" i="1"/>
  <c r="CD755" i="1" s="1"/>
  <c r="AP755" i="1"/>
  <c r="CE755" i="1" s="1"/>
  <c r="AF755" i="1"/>
  <c r="AM755" i="1"/>
  <c r="AQ755" i="1"/>
  <c r="CF755" i="1" s="1"/>
  <c r="BT827" i="1"/>
  <c r="BL827" i="1"/>
  <c r="BX827" i="1"/>
  <c r="BN827" i="1"/>
  <c r="BZ827" i="1"/>
  <c r="CB827" i="1" s="1"/>
  <c r="BS827" i="1"/>
  <c r="BK827" i="1"/>
  <c r="BP827" i="1"/>
  <c r="BY827" i="1"/>
  <c r="BJ827" i="1"/>
  <c r="BM827" i="1"/>
  <c r="BO827" i="1"/>
  <c r="BR827" i="1"/>
  <c r="BW827" i="1"/>
  <c r="BQ827" i="1"/>
  <c r="BU827" i="1"/>
  <c r="BV827" i="1"/>
  <c r="AJ859" i="1"/>
  <c r="AI859" i="1"/>
  <c r="AH859" i="1"/>
  <c r="AK859" i="1"/>
  <c r="AG859" i="1"/>
  <c r="AC852" i="1"/>
  <c r="AE852" i="1"/>
  <c r="AD852" i="1" s="1"/>
  <c r="AC740" i="1"/>
  <c r="AE740" i="1"/>
  <c r="AD740" i="1" s="1"/>
  <c r="AE893" i="1"/>
  <c r="AD893" i="1" s="1"/>
  <c r="AC893" i="1"/>
  <c r="AC844" i="1"/>
  <c r="AE844" i="1"/>
  <c r="AD844" i="1" s="1"/>
  <c r="AC939" i="1"/>
  <c r="AE939" i="1"/>
  <c r="AD939" i="1" s="1"/>
  <c r="AE741" i="1"/>
  <c r="AD741" i="1" s="1"/>
  <c r="AC741" i="1"/>
  <c r="AC797" i="1"/>
  <c r="AE797" i="1"/>
  <c r="AD797" i="1" s="1"/>
  <c r="AC963" i="1"/>
  <c r="AE963" i="1"/>
  <c r="AD963" i="1" s="1"/>
  <c r="AL853" i="1"/>
  <c r="CG853" i="1"/>
  <c r="BN753" i="1"/>
  <c r="BZ753" i="1"/>
  <c r="CB753" i="1" s="1"/>
  <c r="BV753" i="1"/>
  <c r="BJ753" i="1"/>
  <c r="BW753" i="1"/>
  <c r="BK753" i="1"/>
  <c r="BX753" i="1"/>
  <c r="BM753" i="1"/>
  <c r="BP753" i="1"/>
  <c r="BQ753" i="1"/>
  <c r="BS753" i="1"/>
  <c r="BU753" i="1"/>
  <c r="BL753" i="1"/>
  <c r="BO753" i="1"/>
  <c r="BR753" i="1"/>
  <c r="BY753" i="1"/>
  <c r="BT753" i="1"/>
  <c r="AC749" i="1"/>
  <c r="AE749" i="1"/>
  <c r="AD749" i="1" s="1"/>
  <c r="AC914" i="1"/>
  <c r="AE914" i="1"/>
  <c r="AD914" i="1" s="1"/>
  <c r="AC969" i="1"/>
  <c r="AE969" i="1"/>
  <c r="AD969" i="1" s="1"/>
  <c r="AO737" i="1"/>
  <c r="CD737" i="1" s="1"/>
  <c r="AN737" i="1"/>
  <c r="CC737" i="1" s="1"/>
  <c r="AQ737" i="1"/>
  <c r="CF737" i="1" s="1"/>
  <c r="AF737" i="1"/>
  <c r="AM737" i="1"/>
  <c r="AP737" i="1"/>
  <c r="CE737" i="1" s="1"/>
  <c r="CG768" i="1"/>
  <c r="AL768" i="1"/>
  <c r="AC923" i="1"/>
  <c r="AE923" i="1"/>
  <c r="AD923" i="1" s="1"/>
  <c r="AM961" i="1"/>
  <c r="AN961" i="1"/>
  <c r="CC961" i="1" s="1"/>
  <c r="AP961" i="1"/>
  <c r="CE961" i="1" s="1"/>
  <c r="AO961" i="1"/>
  <c r="CD961" i="1" s="1"/>
  <c r="AQ961" i="1"/>
  <c r="CF961" i="1" s="1"/>
  <c r="AF961" i="1"/>
  <c r="AC918" i="1"/>
  <c r="AE918" i="1"/>
  <c r="AD918" i="1" s="1"/>
  <c r="AC790" i="1"/>
  <c r="AE790" i="1"/>
  <c r="AD790" i="1" s="1"/>
  <c r="BT769" i="1"/>
  <c r="BU769" i="1"/>
  <c r="BK769" i="1"/>
  <c r="BW769" i="1"/>
  <c r="BL769" i="1"/>
  <c r="BX769" i="1"/>
  <c r="BN769" i="1"/>
  <c r="BZ769" i="1"/>
  <c r="CB769" i="1" s="1"/>
  <c r="BP769" i="1"/>
  <c r="BQ769" i="1"/>
  <c r="BS769" i="1"/>
  <c r="BM769" i="1"/>
  <c r="BO769" i="1"/>
  <c r="BR769" i="1"/>
  <c r="BV769" i="1"/>
  <c r="BY769" i="1"/>
  <c r="BJ769" i="1"/>
  <c r="CG755" i="1"/>
  <c r="AL755" i="1"/>
  <c r="BS859" i="1"/>
  <c r="BN859" i="1"/>
  <c r="BZ859" i="1"/>
  <c r="CB859" i="1" s="1"/>
  <c r="BP859" i="1"/>
  <c r="BT859" i="1"/>
  <c r="BM859" i="1"/>
  <c r="BO859" i="1"/>
  <c r="BR859" i="1"/>
  <c r="BU859" i="1"/>
  <c r="BV859" i="1"/>
  <c r="BW859" i="1"/>
  <c r="BY859" i="1"/>
  <c r="BJ859" i="1"/>
  <c r="BL859" i="1"/>
  <c r="BX859" i="1"/>
  <c r="BK859" i="1"/>
  <c r="BQ859" i="1"/>
  <c r="AE846" i="1"/>
  <c r="AD846" i="1" s="1"/>
  <c r="AC846" i="1"/>
  <c r="AN841" i="1"/>
  <c r="CC841" i="1" s="1"/>
  <c r="AO841" i="1"/>
  <c r="CD841" i="1" s="1"/>
  <c r="AM841" i="1"/>
  <c r="AF841" i="1"/>
  <c r="AQ841" i="1"/>
  <c r="CF841" i="1" s="1"/>
  <c r="AP841" i="1"/>
  <c r="CE841" i="1" s="1"/>
  <c r="AC906" i="1"/>
  <c r="AE906" i="1"/>
  <c r="AD906" i="1" s="1"/>
  <c r="AC724" i="1"/>
  <c r="AE724" i="1"/>
  <c r="AD724" i="1" s="1"/>
  <c r="AC845" i="1"/>
  <c r="AE845" i="1"/>
  <c r="AD845" i="1" s="1"/>
  <c r="AC739" i="1"/>
  <c r="AE739" i="1"/>
  <c r="AD739" i="1" s="1"/>
  <c r="AC889" i="1"/>
  <c r="AE889" i="1"/>
  <c r="AD889" i="1" s="1"/>
  <c r="AC920" i="1"/>
  <c r="AE920" i="1"/>
  <c r="AD920" i="1" s="1"/>
  <c r="AC927" i="1"/>
  <c r="AE927" i="1"/>
  <c r="AD927" i="1" s="1"/>
  <c r="AC796" i="1"/>
  <c r="AE796" i="1"/>
  <c r="AD796" i="1" s="1"/>
  <c r="AC892" i="1"/>
  <c r="AE892" i="1"/>
  <c r="AD892" i="1" s="1"/>
  <c r="AC929" i="1"/>
  <c r="AE929" i="1"/>
  <c r="AD929" i="1" s="1"/>
  <c r="AC815" i="1"/>
  <c r="AE815" i="1"/>
  <c r="AD815" i="1" s="1"/>
  <c r="AC728" i="1"/>
  <c r="AE728" i="1"/>
  <c r="AD728" i="1" s="1"/>
  <c r="AC910" i="1"/>
  <c r="AE910" i="1"/>
  <c r="AD910" i="1" s="1"/>
  <c r="AC884" i="1"/>
  <c r="AE884" i="1"/>
  <c r="AD884" i="1" s="1"/>
  <c r="CG885" i="1"/>
  <c r="AL885" i="1"/>
  <c r="AM768" i="1"/>
  <c r="AN768" i="1"/>
  <c r="CC768" i="1" s="1"/>
  <c r="AP768" i="1"/>
  <c r="CE768" i="1" s="1"/>
  <c r="AQ768" i="1"/>
  <c r="CF768" i="1" s="1"/>
  <c r="AF768" i="1"/>
  <c r="AO768" i="1"/>
  <c r="CD768" i="1" s="1"/>
  <c r="CG961" i="1"/>
  <c r="AL961" i="1"/>
  <c r="AN837" i="1"/>
  <c r="CC837" i="1" s="1"/>
  <c r="AO837" i="1"/>
  <c r="CD837" i="1" s="1"/>
  <c r="AM837" i="1"/>
  <c r="AQ837" i="1"/>
  <c r="CF837" i="1" s="1"/>
  <c r="AF837" i="1"/>
  <c r="AP837" i="1"/>
  <c r="CE837" i="1" s="1"/>
  <c r="AG792" i="1"/>
  <c r="AI792" i="1"/>
  <c r="AK792" i="1"/>
  <c r="AH792" i="1"/>
  <c r="AJ792" i="1"/>
  <c r="AE738" i="1"/>
  <c r="AD738" i="1" s="1"/>
  <c r="AC738" i="1"/>
  <c r="AE925" i="1"/>
  <c r="AD925" i="1" s="1"/>
  <c r="AC925" i="1"/>
  <c r="AP869" i="1"/>
  <c r="CE869" i="1" s="1"/>
  <c r="AM869" i="1"/>
  <c r="AQ869" i="1"/>
  <c r="CF869" i="1" s="1"/>
  <c r="AO869" i="1"/>
  <c r="CD869" i="1" s="1"/>
  <c r="AF869" i="1"/>
  <c r="AN869" i="1"/>
  <c r="CC869" i="1" s="1"/>
  <c r="AC805" i="1"/>
  <c r="AE805" i="1"/>
  <c r="AD805" i="1" s="1"/>
  <c r="CG847" i="1"/>
  <c r="AL847" i="1"/>
  <c r="AC834" i="1"/>
  <c r="AE834" i="1"/>
  <c r="AD834" i="1" s="1"/>
  <c r="AC957" i="1"/>
  <c r="AE957" i="1"/>
  <c r="AD957" i="1" s="1"/>
  <c r="AC794" i="1"/>
  <c r="AE794" i="1"/>
  <c r="AD794" i="1" s="1"/>
  <c r="CG958" i="1"/>
  <c r="AL958" i="1"/>
  <c r="AP960" i="1"/>
  <c r="CE960" i="1" s="1"/>
  <c r="AF960" i="1"/>
  <c r="AC949" i="1"/>
  <c r="AE949" i="1"/>
  <c r="AD949" i="1" s="1"/>
  <c r="BJ735" i="1"/>
  <c r="BV735" i="1"/>
  <c r="BK735" i="1"/>
  <c r="BW735" i="1"/>
  <c r="BL735" i="1"/>
  <c r="BX735" i="1"/>
  <c r="BM735" i="1"/>
  <c r="BY735" i="1"/>
  <c r="BN735" i="1"/>
  <c r="BZ735" i="1"/>
  <c r="CB735" i="1" s="1"/>
  <c r="BS735" i="1"/>
  <c r="BR735" i="1"/>
  <c r="BT735" i="1"/>
  <c r="BU735" i="1"/>
  <c r="BO735" i="1"/>
  <c r="BP735" i="1"/>
  <c r="BQ735" i="1"/>
  <c r="CG818" i="1"/>
  <c r="AL818" i="1"/>
  <c r="AE864" i="1"/>
  <c r="AD864" i="1" s="1"/>
  <c r="AC864" i="1"/>
  <c r="AN887" i="1"/>
  <c r="CC887" i="1" s="1"/>
  <c r="AF887" i="1"/>
  <c r="AO887" i="1"/>
  <c r="CD887" i="1" s="1"/>
  <c r="AP887" i="1"/>
  <c r="CE887" i="1" s="1"/>
  <c r="AQ887" i="1"/>
  <c r="CF887" i="1" s="1"/>
  <c r="AM887" i="1"/>
  <c r="AE816" i="1"/>
  <c r="AD816" i="1" s="1"/>
  <c r="AC816" i="1"/>
  <c r="AC730" i="1"/>
  <c r="AE730" i="1"/>
  <c r="AD730" i="1" s="1"/>
  <c r="AC856" i="1"/>
  <c r="AE856" i="1"/>
  <c r="AD856" i="1" s="1"/>
  <c r="AC916" i="1"/>
  <c r="AE916" i="1"/>
  <c r="AD916" i="1" s="1"/>
  <c r="AC806" i="1"/>
  <c r="AE806" i="1"/>
  <c r="AD806" i="1" s="1"/>
  <c r="AC725" i="1"/>
  <c r="AE725" i="1"/>
  <c r="AD725" i="1" s="1"/>
  <c r="AE913" i="1"/>
  <c r="AD913" i="1" s="1"/>
  <c r="AC913" i="1"/>
  <c r="CG858" i="1"/>
  <c r="AL858" i="1"/>
  <c r="AC872" i="1"/>
  <c r="AE872" i="1"/>
  <c r="AD872" i="1" s="1"/>
  <c r="AC791" i="1"/>
  <c r="AE791" i="1"/>
  <c r="AD791" i="1" s="1"/>
  <c r="AC882" i="1"/>
  <c r="AE882" i="1"/>
  <c r="AD882" i="1" s="1"/>
  <c r="CG837" i="1"/>
  <c r="AL837" i="1"/>
  <c r="AE888" i="1"/>
  <c r="AD888" i="1" s="1"/>
  <c r="AC888" i="1"/>
  <c r="CG869" i="1"/>
  <c r="AL869" i="1"/>
  <c r="AC932" i="1"/>
  <c r="AE932" i="1"/>
  <c r="AD932" i="1" s="1"/>
  <c r="AP865" i="1"/>
  <c r="CE865" i="1" s="1"/>
  <c r="AM865" i="1"/>
  <c r="AQ865" i="1"/>
  <c r="CF865" i="1" s="1"/>
  <c r="AF865" i="1"/>
  <c r="AN865" i="1"/>
  <c r="CC865" i="1" s="1"/>
  <c r="AO865" i="1"/>
  <c r="CD865" i="1" s="1"/>
  <c r="AC758" i="1"/>
  <c r="AE758" i="1"/>
  <c r="AD758" i="1" s="1"/>
  <c r="AL376" i="1"/>
  <c r="CG376" i="1"/>
  <c r="AE59" i="1"/>
  <c r="AD59" i="1" s="1"/>
  <c r="AC59" i="1"/>
  <c r="AM650" i="1"/>
  <c r="AN650" i="1"/>
  <c r="CC650" i="1" s="1"/>
  <c r="AO650" i="1"/>
  <c r="CD650" i="1" s="1"/>
  <c r="AP650" i="1"/>
  <c r="CE650" i="1" s="1"/>
  <c r="AQ650" i="1"/>
  <c r="CF650" i="1" s="1"/>
  <c r="AF650" i="1"/>
  <c r="CG319" i="1"/>
  <c r="AL319" i="1"/>
  <c r="AF710" i="1"/>
  <c r="AM710" i="1"/>
  <c r="AN710" i="1"/>
  <c r="CC710" i="1" s="1"/>
  <c r="AO710" i="1"/>
  <c r="CD710" i="1" s="1"/>
  <c r="AP710" i="1"/>
  <c r="CE710" i="1" s="1"/>
  <c r="AQ710" i="1"/>
  <c r="CF710" i="1" s="1"/>
  <c r="AM147" i="1"/>
  <c r="AN147" i="1"/>
  <c r="CC147" i="1" s="1"/>
  <c r="AO147" i="1"/>
  <c r="CD147" i="1" s="1"/>
  <c r="AP147" i="1"/>
  <c r="CE147" i="1" s="1"/>
  <c r="AF147" i="1"/>
  <c r="AQ147" i="1"/>
  <c r="CF147" i="1" s="1"/>
  <c r="AC384" i="1"/>
  <c r="AE384" i="1"/>
  <c r="AD384" i="1" s="1"/>
  <c r="AM521" i="1"/>
  <c r="AN521" i="1"/>
  <c r="CC521" i="1" s="1"/>
  <c r="AP521" i="1"/>
  <c r="CE521" i="1" s="1"/>
  <c r="AQ521" i="1"/>
  <c r="CF521" i="1" s="1"/>
  <c r="AO521" i="1"/>
  <c r="CD521" i="1" s="1"/>
  <c r="AF521" i="1"/>
  <c r="AC404" i="1"/>
  <c r="AE404" i="1"/>
  <c r="AD404" i="1" s="1"/>
  <c r="AJ295" i="1"/>
  <c r="AG295" i="1"/>
  <c r="AH295" i="1"/>
  <c r="AI295" i="1"/>
  <c r="AK295" i="1"/>
  <c r="AL240" i="1"/>
  <c r="CG240" i="1"/>
  <c r="AQ132" i="1"/>
  <c r="CF132" i="1" s="1"/>
  <c r="AF132" i="1"/>
  <c r="AM132" i="1"/>
  <c r="AN132" i="1"/>
  <c r="CC132" i="1" s="1"/>
  <c r="AO132" i="1"/>
  <c r="CD132" i="1" s="1"/>
  <c r="AP132" i="1"/>
  <c r="CE132" i="1" s="1"/>
  <c r="AC341" i="1"/>
  <c r="AE341" i="1"/>
  <c r="AD341" i="1" s="1"/>
  <c r="AL580" i="1"/>
  <c r="CG580" i="1"/>
  <c r="AE657" i="1"/>
  <c r="AD657" i="1" s="1"/>
  <c r="AC657" i="1"/>
  <c r="AE688" i="1"/>
  <c r="AD688" i="1" s="1"/>
  <c r="AC688" i="1"/>
  <c r="AC380" i="1"/>
  <c r="AE380" i="1"/>
  <c r="AD380" i="1" s="1"/>
  <c r="AN35" i="1"/>
  <c r="CC35" i="1" s="1"/>
  <c r="AQ35" i="1"/>
  <c r="CF35" i="1" s="1"/>
  <c r="AF35" i="1"/>
  <c r="AM35" i="1"/>
  <c r="AO35" i="1"/>
  <c r="CD35" i="1" s="1"/>
  <c r="AP35" i="1"/>
  <c r="CE35" i="1" s="1"/>
  <c r="AC305" i="1"/>
  <c r="AE305" i="1"/>
  <c r="AD305" i="1" s="1"/>
  <c r="CG542" i="1"/>
  <c r="AL542" i="1"/>
  <c r="CG270" i="1"/>
  <c r="AL270" i="1"/>
  <c r="AC350" i="1"/>
  <c r="AE350" i="1"/>
  <c r="AD350" i="1" s="1"/>
  <c r="AC167" i="1"/>
  <c r="AE167" i="1"/>
  <c r="AD167" i="1" s="1"/>
  <c r="AC585" i="1"/>
  <c r="AE585" i="1"/>
  <c r="AD585" i="1" s="1"/>
  <c r="AF708" i="1"/>
  <c r="AN708" i="1"/>
  <c r="CC708" i="1" s="1"/>
  <c r="AO708" i="1"/>
  <c r="CD708" i="1" s="1"/>
  <c r="AQ708" i="1"/>
  <c r="CF708" i="1" s="1"/>
  <c r="AM708" i="1"/>
  <c r="AP708" i="1"/>
  <c r="CE708" i="1" s="1"/>
  <c r="AC314" i="1"/>
  <c r="AE314" i="1"/>
  <c r="AD314" i="1" s="1"/>
  <c r="AF376" i="1"/>
  <c r="AM376" i="1"/>
  <c r="AN376" i="1"/>
  <c r="CC376" i="1" s="1"/>
  <c r="AO376" i="1"/>
  <c r="CD376" i="1" s="1"/>
  <c r="AP376" i="1"/>
  <c r="CE376" i="1" s="1"/>
  <c r="AQ376" i="1"/>
  <c r="CF376" i="1" s="1"/>
  <c r="AL432" i="1"/>
  <c r="CG432" i="1"/>
  <c r="AC41" i="1"/>
  <c r="AE41" i="1"/>
  <c r="AD41" i="1" s="1"/>
  <c r="AC524" i="1"/>
  <c r="AE524" i="1"/>
  <c r="AD524" i="1" s="1"/>
  <c r="AC559" i="1"/>
  <c r="AE559" i="1"/>
  <c r="AD559" i="1" s="1"/>
  <c r="CG149" i="1"/>
  <c r="AL149" i="1"/>
  <c r="CG216" i="1"/>
  <c r="AL216" i="1"/>
  <c r="AC687" i="1"/>
  <c r="AE687" i="1"/>
  <c r="AD687" i="1" s="1"/>
  <c r="AL114" i="1"/>
  <c r="CG114" i="1"/>
  <c r="CG571" i="1"/>
  <c r="AL571" i="1"/>
  <c r="AC246" i="1"/>
  <c r="AE246" i="1"/>
  <c r="AD246" i="1" s="1"/>
  <c r="AM486" i="1"/>
  <c r="AN486" i="1"/>
  <c r="CC486" i="1" s="1"/>
  <c r="AP486" i="1"/>
  <c r="CE486" i="1" s="1"/>
  <c r="AQ486" i="1"/>
  <c r="CF486" i="1" s="1"/>
  <c r="AF486" i="1"/>
  <c r="AO486" i="1"/>
  <c r="CD486" i="1" s="1"/>
  <c r="AE25" i="1"/>
  <c r="AD25" i="1" s="1"/>
  <c r="AC25" i="1"/>
  <c r="AL650" i="1"/>
  <c r="CG650" i="1"/>
  <c r="AH236" i="1"/>
  <c r="AI236" i="1"/>
  <c r="AJ236" i="1"/>
  <c r="AK236" i="1"/>
  <c r="AG236" i="1"/>
  <c r="AI671" i="1"/>
  <c r="AJ671" i="1"/>
  <c r="AK671" i="1"/>
  <c r="AG671" i="1"/>
  <c r="AH671" i="1"/>
  <c r="BT487" i="1"/>
  <c r="BS487" i="1"/>
  <c r="BV487" i="1"/>
  <c r="BJ487" i="1"/>
  <c r="BW487" i="1"/>
  <c r="BO487" i="1"/>
  <c r="BN487" i="1"/>
  <c r="BP487" i="1"/>
  <c r="BQ487" i="1"/>
  <c r="BU487" i="1"/>
  <c r="BX487" i="1"/>
  <c r="BY487" i="1"/>
  <c r="BZ487" i="1"/>
  <c r="CB487" i="1" s="1"/>
  <c r="BM487" i="1"/>
  <c r="BL487" i="1"/>
  <c r="BR487" i="1"/>
  <c r="BK487" i="1"/>
  <c r="AE658" i="1"/>
  <c r="AD658" i="1" s="1"/>
  <c r="AC658" i="1"/>
  <c r="AE536" i="1"/>
  <c r="AD536" i="1" s="1"/>
  <c r="AC536" i="1"/>
  <c r="AE719" i="1"/>
  <c r="AD719" i="1" s="1"/>
  <c r="AC719" i="1"/>
  <c r="AE306" i="1"/>
  <c r="AD306" i="1" s="1"/>
  <c r="AC306" i="1"/>
  <c r="AL511" i="1"/>
  <c r="CG511" i="1"/>
  <c r="AC612" i="1"/>
  <c r="AE612" i="1"/>
  <c r="AD612" i="1" s="1"/>
  <c r="AC26" i="1"/>
  <c r="AE26" i="1"/>
  <c r="AD26" i="1" s="1"/>
  <c r="AL358" i="1"/>
  <c r="CG358" i="1"/>
  <c r="AE206" i="1"/>
  <c r="AD206" i="1" s="1"/>
  <c r="AC206" i="1"/>
  <c r="CG235" i="1"/>
  <c r="AL235" i="1"/>
  <c r="AE169" i="1"/>
  <c r="AD169" i="1" s="1"/>
  <c r="AC169" i="1"/>
  <c r="BT194" i="1"/>
  <c r="BJ194" i="1"/>
  <c r="BV194" i="1"/>
  <c r="BQ194" i="1"/>
  <c r="BS194" i="1"/>
  <c r="BN194" i="1"/>
  <c r="BP194" i="1"/>
  <c r="BR194" i="1"/>
  <c r="BU194" i="1"/>
  <c r="BW194" i="1"/>
  <c r="BM194" i="1"/>
  <c r="BO194" i="1"/>
  <c r="BX194" i="1"/>
  <c r="BY194" i="1"/>
  <c r="BZ194" i="1"/>
  <c r="CB194" i="1" s="1"/>
  <c r="BL194" i="1"/>
  <c r="BK194" i="1"/>
  <c r="AC603" i="1"/>
  <c r="AE603" i="1"/>
  <c r="AD603" i="1" s="1"/>
  <c r="AC344" i="1"/>
  <c r="AE344" i="1"/>
  <c r="AD344" i="1" s="1"/>
  <c r="AE386" i="1"/>
  <c r="AD386" i="1" s="1"/>
  <c r="AC386" i="1"/>
  <c r="AC682" i="1"/>
  <c r="AE682" i="1"/>
  <c r="AD682" i="1" s="1"/>
  <c r="AJ487" i="1"/>
  <c r="AG487" i="1"/>
  <c r="AI487" i="1"/>
  <c r="AK487" i="1"/>
  <c r="AH487" i="1"/>
  <c r="AC262" i="1"/>
  <c r="AE262" i="1"/>
  <c r="AD262" i="1" s="1"/>
  <c r="AC467" i="1"/>
  <c r="AE467" i="1"/>
  <c r="AD467" i="1" s="1"/>
  <c r="AE510" i="1"/>
  <c r="AD510" i="1" s="1"/>
  <c r="AC510" i="1"/>
  <c r="AC67" i="1"/>
  <c r="AE67" i="1"/>
  <c r="AD67" i="1" s="1"/>
  <c r="AC615" i="1"/>
  <c r="AE615" i="1"/>
  <c r="AD615" i="1" s="1"/>
  <c r="AC201" i="1"/>
  <c r="AE201" i="1"/>
  <c r="AD201" i="1" s="1"/>
  <c r="AM511" i="1"/>
  <c r="AN511" i="1"/>
  <c r="CC511" i="1" s="1"/>
  <c r="AP511" i="1"/>
  <c r="CE511" i="1" s="1"/>
  <c r="AQ511" i="1"/>
  <c r="CF511" i="1" s="1"/>
  <c r="AF511" i="1"/>
  <c r="AO511" i="1"/>
  <c r="CD511" i="1" s="1"/>
  <c r="AL471" i="1"/>
  <c r="CG471" i="1"/>
  <c r="AF114" i="1"/>
  <c r="AM114" i="1"/>
  <c r="AN114" i="1"/>
  <c r="CC114" i="1" s="1"/>
  <c r="AP114" i="1"/>
  <c r="CE114" i="1" s="1"/>
  <c r="AO114" i="1"/>
  <c r="CD114" i="1" s="1"/>
  <c r="AQ114" i="1"/>
  <c r="CF114" i="1" s="1"/>
  <c r="BS236" i="1"/>
  <c r="BP236" i="1"/>
  <c r="BR236" i="1"/>
  <c r="BK236" i="1"/>
  <c r="AC141" i="1"/>
  <c r="AE141" i="1"/>
  <c r="AD141" i="1" s="1"/>
  <c r="AC296" i="1"/>
  <c r="AE296" i="1"/>
  <c r="AD296" i="1" s="1"/>
  <c r="AM235" i="1"/>
  <c r="AN235" i="1"/>
  <c r="CC235" i="1" s="1"/>
  <c r="AP235" i="1"/>
  <c r="CE235" i="1" s="1"/>
  <c r="AQ235" i="1"/>
  <c r="CF235" i="1" s="1"/>
  <c r="AF235" i="1"/>
  <c r="AO235" i="1"/>
  <c r="CD235" i="1" s="1"/>
  <c r="AE214" i="1"/>
  <c r="AD214" i="1" s="1"/>
  <c r="AC214" i="1"/>
  <c r="AC130" i="1"/>
  <c r="AE130" i="1"/>
  <c r="AD130" i="1" s="1"/>
  <c r="AC345" i="1"/>
  <c r="AE345" i="1"/>
  <c r="AD345" i="1" s="1"/>
  <c r="AC68" i="1"/>
  <c r="AE68" i="1"/>
  <c r="AD68" i="1" s="1"/>
  <c r="AN654" i="1"/>
  <c r="CC654" i="1" s="1"/>
  <c r="AQ654" i="1"/>
  <c r="CF654" i="1" s="1"/>
  <c r="AF654" i="1"/>
  <c r="AM654" i="1"/>
  <c r="AO654" i="1"/>
  <c r="CD654" i="1" s="1"/>
  <c r="AP654" i="1"/>
  <c r="CE654" i="1" s="1"/>
  <c r="AE667" i="1"/>
  <c r="AD667" i="1" s="1"/>
  <c r="AC667" i="1"/>
  <c r="AE158" i="1"/>
  <c r="AD158" i="1" s="1"/>
  <c r="AC158" i="1"/>
  <c r="CG716" i="1"/>
  <c r="AL716" i="1"/>
  <c r="AF497" i="1"/>
  <c r="AM497" i="1"/>
  <c r="AO497" i="1"/>
  <c r="CD497" i="1" s="1"/>
  <c r="AN497" i="1"/>
  <c r="CC497" i="1" s="1"/>
  <c r="AP497" i="1"/>
  <c r="CE497" i="1" s="1"/>
  <c r="AQ497" i="1"/>
  <c r="CF497" i="1" s="1"/>
  <c r="AC468" i="1"/>
  <c r="AE468" i="1"/>
  <c r="AD468" i="1" s="1"/>
  <c r="AC427" i="1"/>
  <c r="AE427" i="1"/>
  <c r="AD427" i="1" s="1"/>
  <c r="AC572" i="1"/>
  <c r="AE572" i="1"/>
  <c r="AD572" i="1" s="1"/>
  <c r="AC253" i="1"/>
  <c r="AE253" i="1"/>
  <c r="AD253" i="1" s="1"/>
  <c r="CG438" i="1"/>
  <c r="AL438" i="1"/>
  <c r="AF415" i="1"/>
  <c r="AM415" i="1"/>
  <c r="AN415" i="1"/>
  <c r="CC415" i="1" s="1"/>
  <c r="AO415" i="1"/>
  <c r="CD415" i="1" s="1"/>
  <c r="AP415" i="1"/>
  <c r="CE415" i="1" s="1"/>
  <c r="AQ415" i="1"/>
  <c r="CF415" i="1" s="1"/>
  <c r="AL40" i="1"/>
  <c r="CG40" i="1"/>
  <c r="AC616" i="1"/>
  <c r="AE616" i="1"/>
  <c r="AD616" i="1" s="1"/>
  <c r="AC118" i="1"/>
  <c r="AE118" i="1"/>
  <c r="AD118" i="1" s="1"/>
  <c r="AP216" i="1"/>
  <c r="CE216" i="1" s="1"/>
  <c r="AF216" i="1"/>
  <c r="AM216" i="1"/>
  <c r="AO216" i="1"/>
  <c r="CD216" i="1" s="1"/>
  <c r="AN216" i="1"/>
  <c r="CC216" i="1" s="1"/>
  <c r="AQ216" i="1"/>
  <c r="CF216" i="1" s="1"/>
  <c r="AC477" i="1"/>
  <c r="AE477" i="1"/>
  <c r="AD477" i="1" s="1"/>
  <c r="AH670" i="1"/>
  <c r="AI670" i="1"/>
  <c r="AJ670" i="1"/>
  <c r="AG670" i="1"/>
  <c r="AK670" i="1"/>
  <c r="AC635" i="1"/>
  <c r="AE635" i="1"/>
  <c r="AD635" i="1" s="1"/>
  <c r="AC182" i="1"/>
  <c r="AE182" i="1"/>
  <c r="AD182" i="1" s="1"/>
  <c r="AC85" i="1"/>
  <c r="AE85" i="1"/>
  <c r="AD85" i="1" s="1"/>
  <c r="AC161" i="1"/>
  <c r="AE161" i="1"/>
  <c r="AD161" i="1" s="1"/>
  <c r="AL288" i="1"/>
  <c r="CG288" i="1"/>
  <c r="AF444" i="1"/>
  <c r="AM444" i="1"/>
  <c r="AN444" i="1"/>
  <c r="CC444" i="1" s="1"/>
  <c r="AP444" i="1"/>
  <c r="CE444" i="1" s="1"/>
  <c r="AO444" i="1"/>
  <c r="CD444" i="1" s="1"/>
  <c r="AQ444" i="1"/>
  <c r="CF444" i="1" s="1"/>
  <c r="AC546" i="1"/>
  <c r="AE546" i="1"/>
  <c r="AD546" i="1" s="1"/>
  <c r="CG309" i="1"/>
  <c r="AL309" i="1"/>
  <c r="AC92" i="1"/>
  <c r="AE92" i="1"/>
  <c r="AD92" i="1" s="1"/>
  <c r="AE620" i="1"/>
  <c r="AD620" i="1" s="1"/>
  <c r="AC620" i="1"/>
  <c r="AC349" i="1"/>
  <c r="AE349" i="1"/>
  <c r="AD349" i="1" s="1"/>
  <c r="AC33" i="1"/>
  <c r="AE33" i="1"/>
  <c r="AD33" i="1" s="1"/>
  <c r="AC575" i="1"/>
  <c r="AE575" i="1"/>
  <c r="AD575" i="1" s="1"/>
  <c r="CG654" i="1"/>
  <c r="AL654" i="1"/>
  <c r="AE272" i="1"/>
  <c r="AD272" i="1" s="1"/>
  <c r="AC272" i="1"/>
  <c r="AM716" i="1"/>
  <c r="AN716" i="1"/>
  <c r="CC716" i="1" s="1"/>
  <c r="AP716" i="1"/>
  <c r="CE716" i="1" s="1"/>
  <c r="AQ716" i="1"/>
  <c r="CF716" i="1" s="1"/>
  <c r="AF716" i="1"/>
  <c r="AO716" i="1"/>
  <c r="CD716" i="1" s="1"/>
  <c r="CG497" i="1"/>
  <c r="AL497" i="1"/>
  <c r="AC599" i="1"/>
  <c r="AE599" i="1"/>
  <c r="AD599" i="1" s="1"/>
  <c r="AC207" i="1"/>
  <c r="AE207" i="1"/>
  <c r="AD207" i="1" s="1"/>
  <c r="AC355" i="1"/>
  <c r="AE355" i="1"/>
  <c r="AD355" i="1" s="1"/>
  <c r="AL685" i="1"/>
  <c r="CG685" i="1"/>
  <c r="AM438" i="1"/>
  <c r="AN438" i="1"/>
  <c r="CC438" i="1" s="1"/>
  <c r="AP438" i="1"/>
  <c r="CE438" i="1" s="1"/>
  <c r="AQ438" i="1"/>
  <c r="CF438" i="1" s="1"/>
  <c r="AF438" i="1"/>
  <c r="AO438" i="1"/>
  <c r="CD438" i="1" s="1"/>
  <c r="CG415" i="1"/>
  <c r="AL415" i="1"/>
  <c r="AC87" i="1"/>
  <c r="AE87" i="1"/>
  <c r="AD87" i="1" s="1"/>
  <c r="AM40" i="1"/>
  <c r="AN40" i="1"/>
  <c r="CC40" i="1" s="1"/>
  <c r="AP40" i="1"/>
  <c r="CE40" i="1" s="1"/>
  <c r="AQ40" i="1"/>
  <c r="CF40" i="1" s="1"/>
  <c r="AF40" i="1"/>
  <c r="AO40" i="1"/>
  <c r="CD40" i="1" s="1"/>
  <c r="BN293" i="1"/>
  <c r="BZ293" i="1"/>
  <c r="CB293" i="1" s="1"/>
  <c r="BS293" i="1"/>
  <c r="BQ293" i="1"/>
  <c r="BR293" i="1"/>
  <c r="BT293" i="1"/>
  <c r="BU293" i="1"/>
  <c r="BV293" i="1"/>
  <c r="BW293" i="1"/>
  <c r="BJ293" i="1"/>
  <c r="BX293" i="1"/>
  <c r="BK293" i="1"/>
  <c r="BY293" i="1"/>
  <c r="BL293" i="1"/>
  <c r="BM293" i="1"/>
  <c r="BP293" i="1"/>
  <c r="BO293" i="1"/>
  <c r="AC81" i="1"/>
  <c r="AE81" i="1"/>
  <c r="AD81" i="1" s="1"/>
  <c r="AE666" i="1"/>
  <c r="AD666" i="1" s="1"/>
  <c r="AC666" i="1"/>
  <c r="AF358" i="1"/>
  <c r="AM358" i="1"/>
  <c r="AN358" i="1"/>
  <c r="CC358" i="1" s="1"/>
  <c r="AQ358" i="1"/>
  <c r="CF358" i="1" s="1"/>
  <c r="AO358" i="1"/>
  <c r="CD358" i="1" s="1"/>
  <c r="AP358" i="1"/>
  <c r="CE358" i="1" s="1"/>
  <c r="AC29" i="1"/>
  <c r="AE29" i="1"/>
  <c r="AD29" i="1" s="1"/>
  <c r="AQ432" i="1"/>
  <c r="CF432" i="1" s="1"/>
  <c r="AM432" i="1"/>
  <c r="AN432" i="1"/>
  <c r="CC432" i="1" s="1"/>
  <c r="AF432" i="1"/>
  <c r="AO432" i="1"/>
  <c r="CD432" i="1" s="1"/>
  <c r="AP432" i="1"/>
  <c r="CE432" i="1" s="1"/>
  <c r="AC484" i="1"/>
  <c r="AE484" i="1"/>
  <c r="AD484" i="1" s="1"/>
  <c r="AI647" i="1"/>
  <c r="AG647" i="1"/>
  <c r="AH647" i="1"/>
  <c r="AJ647" i="1"/>
  <c r="AK647" i="1"/>
  <c r="AM288" i="1"/>
  <c r="AN288" i="1"/>
  <c r="CC288" i="1" s="1"/>
  <c r="AP288" i="1"/>
  <c r="CE288" i="1" s="1"/>
  <c r="AQ288" i="1"/>
  <c r="CF288" i="1" s="1"/>
  <c r="AF288" i="1"/>
  <c r="AO288" i="1"/>
  <c r="CD288" i="1" s="1"/>
  <c r="AL444" i="1"/>
  <c r="CG444" i="1"/>
  <c r="AM309" i="1"/>
  <c r="AN309" i="1"/>
  <c r="CC309" i="1" s="1"/>
  <c r="AP309" i="1"/>
  <c r="CE309" i="1" s="1"/>
  <c r="AQ309" i="1"/>
  <c r="CF309" i="1" s="1"/>
  <c r="AF309" i="1"/>
  <c r="AO309" i="1"/>
  <c r="CD309" i="1" s="1"/>
  <c r="AC44" i="1"/>
  <c r="AE44" i="1"/>
  <c r="AD44" i="1" s="1"/>
  <c r="AC379" i="1"/>
  <c r="AE379" i="1"/>
  <c r="AD379" i="1" s="1"/>
  <c r="AE215" i="1"/>
  <c r="AD215" i="1" s="1"/>
  <c r="AC215" i="1"/>
  <c r="AC164" i="1"/>
  <c r="AE164" i="1"/>
  <c r="AD164" i="1" s="1"/>
  <c r="CG608" i="1"/>
  <c r="AL608" i="1"/>
  <c r="CG717" i="1"/>
  <c r="AL717" i="1"/>
  <c r="AC300" i="1"/>
  <c r="AE300" i="1"/>
  <c r="AD300" i="1" s="1"/>
  <c r="AN643" i="1"/>
  <c r="CC643" i="1" s="1"/>
  <c r="AQ643" i="1"/>
  <c r="CF643" i="1" s="1"/>
  <c r="AM643" i="1"/>
  <c r="AO643" i="1"/>
  <c r="CD643" i="1" s="1"/>
  <c r="AP643" i="1"/>
  <c r="CE643" i="1" s="1"/>
  <c r="AF643" i="1"/>
  <c r="AF685" i="1"/>
  <c r="AM685" i="1"/>
  <c r="AN685" i="1"/>
  <c r="CC685" i="1" s="1"/>
  <c r="AO685" i="1"/>
  <c r="CD685" i="1" s="1"/>
  <c r="AP685" i="1"/>
  <c r="CE685" i="1" s="1"/>
  <c r="AQ685" i="1"/>
  <c r="CF685" i="1" s="1"/>
  <c r="BQ647" i="1"/>
  <c r="BS647" i="1"/>
  <c r="BT647" i="1"/>
  <c r="BM647" i="1"/>
  <c r="BY647" i="1"/>
  <c r="BX647" i="1"/>
  <c r="BZ647" i="1"/>
  <c r="CB647" i="1" s="1"/>
  <c r="BJ647" i="1"/>
  <c r="BK647" i="1"/>
  <c r="BL647" i="1"/>
  <c r="BN647" i="1"/>
  <c r="BP647" i="1"/>
  <c r="BR647" i="1"/>
  <c r="BU647" i="1"/>
  <c r="BW647" i="1"/>
  <c r="BO647" i="1"/>
  <c r="BV647" i="1"/>
  <c r="AL640" i="1"/>
  <c r="CG640" i="1"/>
  <c r="AO679" i="1"/>
  <c r="CD679" i="1" s="1"/>
  <c r="AP679" i="1"/>
  <c r="CE679" i="1" s="1"/>
  <c r="AM679" i="1"/>
  <c r="AQ679" i="1"/>
  <c r="CF679" i="1" s="1"/>
  <c r="AF679" i="1"/>
  <c r="AN679" i="1"/>
  <c r="CC679" i="1" s="1"/>
  <c r="CG710" i="1"/>
  <c r="AL710" i="1"/>
  <c r="AC528" i="1"/>
  <c r="AE528" i="1"/>
  <c r="AD528" i="1" s="1"/>
  <c r="AC255" i="1"/>
  <c r="AE255" i="1"/>
  <c r="AD255" i="1" s="1"/>
  <c r="AC508" i="1"/>
  <c r="AE508" i="1"/>
  <c r="AD508" i="1" s="1"/>
  <c r="AO696" i="1"/>
  <c r="CD696" i="1" s="1"/>
  <c r="AM696" i="1"/>
  <c r="AN696" i="1"/>
  <c r="CC696" i="1" s="1"/>
  <c r="AP696" i="1"/>
  <c r="CE696" i="1" s="1"/>
  <c r="AQ696" i="1"/>
  <c r="CF696" i="1" s="1"/>
  <c r="AF696" i="1"/>
  <c r="AM608" i="1"/>
  <c r="AN608" i="1"/>
  <c r="CC608" i="1" s="1"/>
  <c r="AP608" i="1"/>
  <c r="CE608" i="1" s="1"/>
  <c r="AQ608" i="1"/>
  <c r="CF608" i="1" s="1"/>
  <c r="AF608" i="1"/>
  <c r="AO608" i="1"/>
  <c r="CD608" i="1" s="1"/>
  <c r="AC646" i="1"/>
  <c r="AE646" i="1"/>
  <c r="AD646" i="1" s="1"/>
  <c r="AF717" i="1"/>
  <c r="AM717" i="1"/>
  <c r="AN717" i="1"/>
  <c r="CC717" i="1" s="1"/>
  <c r="AP717" i="1"/>
  <c r="CE717" i="1" s="1"/>
  <c r="AQ717" i="1"/>
  <c r="CF717" i="1" s="1"/>
  <c r="AO717" i="1"/>
  <c r="CD717" i="1" s="1"/>
  <c r="AC613" i="1"/>
  <c r="AE613" i="1"/>
  <c r="AD613" i="1" s="1"/>
  <c r="AE234" i="1"/>
  <c r="AD234" i="1" s="1"/>
  <c r="AC234" i="1"/>
  <c r="AM562" i="1"/>
  <c r="AN562" i="1"/>
  <c r="CC562" i="1" s="1"/>
  <c r="AO562" i="1"/>
  <c r="CD562" i="1" s="1"/>
  <c r="AP562" i="1"/>
  <c r="CE562" i="1" s="1"/>
  <c r="AQ562" i="1"/>
  <c r="CF562" i="1" s="1"/>
  <c r="AF562" i="1"/>
  <c r="AM591" i="1"/>
  <c r="AN591" i="1"/>
  <c r="CC591" i="1" s="1"/>
  <c r="AP591" i="1"/>
  <c r="CE591" i="1" s="1"/>
  <c r="AF591" i="1"/>
  <c r="AO591" i="1"/>
  <c r="CD591" i="1" s="1"/>
  <c r="AQ591" i="1"/>
  <c r="CF591" i="1" s="1"/>
  <c r="AE218" i="1"/>
  <c r="AD218" i="1" s="1"/>
  <c r="AC218" i="1"/>
  <c r="AC177" i="1"/>
  <c r="AE177" i="1"/>
  <c r="AD177" i="1" s="1"/>
  <c r="AL643" i="1"/>
  <c r="CG643" i="1"/>
  <c r="BQ671" i="1"/>
  <c r="BV671" i="1"/>
  <c r="BN671" i="1"/>
  <c r="BR671" i="1"/>
  <c r="BS671" i="1"/>
  <c r="BT671" i="1"/>
  <c r="BU671" i="1"/>
  <c r="BW671" i="1"/>
  <c r="BX671" i="1"/>
  <c r="BJ671" i="1"/>
  <c r="BY671" i="1"/>
  <c r="BK671" i="1"/>
  <c r="BZ671" i="1"/>
  <c r="CB671" i="1" s="1"/>
  <c r="BL671" i="1"/>
  <c r="BM671" i="1"/>
  <c r="BO671" i="1"/>
  <c r="BP671" i="1"/>
  <c r="AE106" i="1"/>
  <c r="AD106" i="1" s="1"/>
  <c r="AC106" i="1"/>
  <c r="AE533" i="1"/>
  <c r="AD533" i="1" s="1"/>
  <c r="AC533" i="1"/>
  <c r="AO619" i="1"/>
  <c r="CD619" i="1" s="1"/>
  <c r="AP619" i="1"/>
  <c r="CE619" i="1" s="1"/>
  <c r="AM619" i="1"/>
  <c r="AN619" i="1"/>
  <c r="CC619" i="1" s="1"/>
  <c r="AF619" i="1"/>
  <c r="AQ619" i="1"/>
  <c r="CF619" i="1" s="1"/>
  <c r="AC503" i="1"/>
  <c r="AE503" i="1"/>
  <c r="AD503" i="1" s="1"/>
  <c r="AM382" i="1"/>
  <c r="AN382" i="1"/>
  <c r="CC382" i="1" s="1"/>
  <c r="AP382" i="1"/>
  <c r="CE382" i="1" s="1"/>
  <c r="AQ382" i="1"/>
  <c r="CF382" i="1" s="1"/>
  <c r="AF382" i="1"/>
  <c r="AO382" i="1"/>
  <c r="CD382" i="1" s="1"/>
  <c r="AM640" i="1"/>
  <c r="AN640" i="1"/>
  <c r="CC640" i="1" s="1"/>
  <c r="AP640" i="1"/>
  <c r="CE640" i="1" s="1"/>
  <c r="AQ640" i="1"/>
  <c r="CF640" i="1" s="1"/>
  <c r="AO640" i="1"/>
  <c r="CD640" i="1" s="1"/>
  <c r="AF640" i="1"/>
  <c r="AC352" i="1"/>
  <c r="AE352" i="1"/>
  <c r="AD352" i="1" s="1"/>
  <c r="AE360" i="1"/>
  <c r="AD360" i="1" s="1"/>
  <c r="AC360" i="1"/>
  <c r="AM50" i="1"/>
  <c r="AN50" i="1"/>
  <c r="CC50" i="1" s="1"/>
  <c r="AP50" i="1"/>
  <c r="CE50" i="1" s="1"/>
  <c r="AF50" i="1"/>
  <c r="AO50" i="1"/>
  <c r="CD50" i="1" s="1"/>
  <c r="AQ50" i="1"/>
  <c r="CF50" i="1" s="1"/>
  <c r="AC627" i="1"/>
  <c r="AE627" i="1"/>
  <c r="AD627" i="1" s="1"/>
  <c r="AC96" i="1"/>
  <c r="AE96" i="1"/>
  <c r="AD96" i="1" s="1"/>
  <c r="CG679" i="1"/>
  <c r="AL679" i="1"/>
  <c r="CG147" i="1"/>
  <c r="AL147" i="1"/>
  <c r="BS295" i="1"/>
  <c r="BN295" i="1"/>
  <c r="BZ295" i="1"/>
  <c r="CB295" i="1" s="1"/>
  <c r="BQ295" i="1"/>
  <c r="BL295" i="1"/>
  <c r="BM295" i="1"/>
  <c r="BO295" i="1"/>
  <c r="BP295" i="1"/>
  <c r="BR295" i="1"/>
  <c r="BT295" i="1"/>
  <c r="BU295" i="1"/>
  <c r="BW295" i="1"/>
  <c r="BY295" i="1"/>
  <c r="BJ295" i="1"/>
  <c r="BK295" i="1"/>
  <c r="BX295" i="1"/>
  <c r="BV295" i="1"/>
  <c r="AC676" i="1"/>
  <c r="AE676" i="1"/>
  <c r="AD676" i="1" s="1"/>
  <c r="AC205" i="1"/>
  <c r="AE205" i="1"/>
  <c r="AD205" i="1" s="1"/>
  <c r="AJ293" i="1"/>
  <c r="AK293" i="1"/>
  <c r="AG293" i="1"/>
  <c r="AH293" i="1"/>
  <c r="AI293" i="1"/>
  <c r="AC401" i="1"/>
  <c r="AE401" i="1"/>
  <c r="AD401" i="1" s="1"/>
  <c r="AC146" i="1"/>
  <c r="AE146" i="1"/>
  <c r="AD146" i="1" s="1"/>
  <c r="AF166" i="1"/>
  <c r="AM166" i="1"/>
  <c r="AN166" i="1"/>
  <c r="CC166" i="1" s="1"/>
  <c r="AO166" i="1"/>
  <c r="CD166" i="1" s="1"/>
  <c r="AQ166" i="1"/>
  <c r="CF166" i="1" s="1"/>
  <c r="AP166" i="1"/>
  <c r="CE166" i="1" s="1"/>
  <c r="AL696" i="1"/>
  <c r="CG696" i="1"/>
  <c r="CG105" i="1"/>
  <c r="AL105" i="1"/>
  <c r="AC568" i="1"/>
  <c r="AE568" i="1"/>
  <c r="AD568" i="1" s="1"/>
  <c r="AM36" i="1"/>
  <c r="AN36" i="1"/>
  <c r="CC36" i="1" s="1"/>
  <c r="AO36" i="1"/>
  <c r="CD36" i="1" s="1"/>
  <c r="AP36" i="1"/>
  <c r="CE36" i="1" s="1"/>
  <c r="AQ36" i="1"/>
  <c r="CF36" i="1" s="1"/>
  <c r="AF36" i="1"/>
  <c r="AL562" i="1"/>
  <c r="CG562" i="1"/>
  <c r="CG591" i="1"/>
  <c r="AL591" i="1"/>
  <c r="AC153" i="1"/>
  <c r="AE153" i="1"/>
  <c r="AD153" i="1" s="1"/>
  <c r="AC715" i="1"/>
  <c r="AE715" i="1"/>
  <c r="AD715" i="1" s="1"/>
  <c r="AC42" i="1"/>
  <c r="AE42" i="1"/>
  <c r="AD42" i="1" s="1"/>
  <c r="AQ339" i="1"/>
  <c r="CF339" i="1" s="1"/>
  <c r="AF339" i="1"/>
  <c r="AP339" i="1"/>
  <c r="CE339" i="1" s="1"/>
  <c r="AM339" i="1"/>
  <c r="AN339" i="1"/>
  <c r="CC339" i="1" s="1"/>
  <c r="AO339" i="1"/>
  <c r="CD339" i="1" s="1"/>
  <c r="AC171" i="1"/>
  <c r="AE171" i="1"/>
  <c r="AD171" i="1" s="1"/>
  <c r="AE160" i="1"/>
  <c r="AD160" i="1" s="1"/>
  <c r="AC160" i="1"/>
  <c r="AN557" i="1"/>
  <c r="CC557" i="1" s="1"/>
  <c r="AO557" i="1"/>
  <c r="CD557" i="1" s="1"/>
  <c r="AM557" i="1"/>
  <c r="AP557" i="1"/>
  <c r="CE557" i="1" s="1"/>
  <c r="AF557" i="1"/>
  <c r="AQ557" i="1"/>
  <c r="CF557" i="1" s="1"/>
  <c r="AC219" i="1"/>
  <c r="AE219" i="1"/>
  <c r="AD219" i="1" s="1"/>
  <c r="AC123" i="1"/>
  <c r="AE123" i="1"/>
  <c r="AD123" i="1" s="1"/>
  <c r="AC711" i="1"/>
  <c r="AE711" i="1"/>
  <c r="AD711" i="1" s="1"/>
  <c r="CG619" i="1"/>
  <c r="AL619" i="1"/>
  <c r="AC231" i="1"/>
  <c r="AE231" i="1"/>
  <c r="AD231" i="1" s="1"/>
  <c r="AC644" i="1"/>
  <c r="AE644" i="1"/>
  <c r="AD644" i="1" s="1"/>
  <c r="BJ192" i="1"/>
  <c r="BV192" i="1"/>
  <c r="BQ192" i="1"/>
  <c r="BL192" i="1"/>
  <c r="BZ192" i="1"/>
  <c r="CB192" i="1" s="1"/>
  <c r="BN192" i="1"/>
  <c r="BR192" i="1"/>
  <c r="BX192" i="1"/>
  <c r="BK192" i="1"/>
  <c r="BM192" i="1"/>
  <c r="BO192" i="1"/>
  <c r="BP192" i="1"/>
  <c r="BS192" i="1"/>
  <c r="BT192" i="1"/>
  <c r="BU192" i="1"/>
  <c r="BW192" i="1"/>
  <c r="BY192" i="1"/>
  <c r="CG50" i="1"/>
  <c r="AL50" i="1"/>
  <c r="AE248" i="1"/>
  <c r="AD248" i="1" s="1"/>
  <c r="AC248" i="1"/>
  <c r="AE636" i="1"/>
  <c r="AD636" i="1" s="1"/>
  <c r="AC636" i="1"/>
  <c r="AN112" i="1"/>
  <c r="CC112" i="1" s="1"/>
  <c r="AO112" i="1"/>
  <c r="CD112" i="1" s="1"/>
  <c r="AF112" i="1"/>
  <c r="AM112" i="1"/>
  <c r="AP112" i="1"/>
  <c r="CE112" i="1" s="1"/>
  <c r="AQ112" i="1"/>
  <c r="CF112" i="1" s="1"/>
  <c r="AM571" i="1"/>
  <c r="AN571" i="1"/>
  <c r="CC571" i="1" s="1"/>
  <c r="AP571" i="1"/>
  <c r="CE571" i="1" s="1"/>
  <c r="AF571" i="1"/>
  <c r="AO571" i="1"/>
  <c r="CD571" i="1" s="1"/>
  <c r="AQ571" i="1"/>
  <c r="CF571" i="1" s="1"/>
  <c r="AL486" i="1"/>
  <c r="CG486" i="1"/>
  <c r="AE703" i="1"/>
  <c r="AD703" i="1" s="1"/>
  <c r="AC703" i="1"/>
  <c r="AC462" i="1"/>
  <c r="AE462" i="1"/>
  <c r="AD462" i="1" s="1"/>
  <c r="AM145" i="1"/>
  <c r="AN145" i="1"/>
  <c r="CC145" i="1" s="1"/>
  <c r="AO145" i="1"/>
  <c r="CD145" i="1" s="1"/>
  <c r="AP145" i="1"/>
  <c r="CE145" i="1" s="1"/>
  <c r="AQ145" i="1"/>
  <c r="CF145" i="1" s="1"/>
  <c r="AF145" i="1"/>
  <c r="AL166" i="1"/>
  <c r="CG166" i="1"/>
  <c r="AC673" i="1"/>
  <c r="AE673" i="1"/>
  <c r="AD673" i="1" s="1"/>
  <c r="AC39" i="1"/>
  <c r="AE39" i="1"/>
  <c r="AD39" i="1" s="1"/>
  <c r="AQ184" i="1"/>
  <c r="CF184" i="1" s="1"/>
  <c r="AP184" i="1"/>
  <c r="CE184" i="1" s="1"/>
  <c r="AF184" i="1"/>
  <c r="AM184" i="1"/>
  <c r="AN184" i="1"/>
  <c r="CC184" i="1" s="1"/>
  <c r="AO184" i="1"/>
  <c r="CD184" i="1" s="1"/>
  <c r="AM105" i="1"/>
  <c r="AN105" i="1"/>
  <c r="CC105" i="1" s="1"/>
  <c r="AP105" i="1"/>
  <c r="CE105" i="1" s="1"/>
  <c r="AQ105" i="1"/>
  <c r="CF105" i="1" s="1"/>
  <c r="AF105" i="1"/>
  <c r="AO105" i="1"/>
  <c r="CD105" i="1" s="1"/>
  <c r="AC98" i="1"/>
  <c r="AE98" i="1"/>
  <c r="AD98" i="1" s="1"/>
  <c r="AE625" i="1"/>
  <c r="AD625" i="1" s="1"/>
  <c r="AC625" i="1"/>
  <c r="AL36" i="1"/>
  <c r="CG36" i="1"/>
  <c r="AC251" i="1"/>
  <c r="AE251" i="1"/>
  <c r="AD251" i="1" s="1"/>
  <c r="AE576" i="1"/>
  <c r="AD576" i="1" s="1"/>
  <c r="AC576" i="1"/>
  <c r="AE554" i="1"/>
  <c r="AD554" i="1" s="1"/>
  <c r="AC554" i="1"/>
  <c r="AC406" i="1"/>
  <c r="AE406" i="1"/>
  <c r="AD406" i="1" s="1"/>
  <c r="AC606" i="1"/>
  <c r="AE606" i="1"/>
  <c r="AD606" i="1" s="1"/>
  <c r="AL339" i="1"/>
  <c r="CG339" i="1"/>
  <c r="AF281" i="1"/>
  <c r="AM281" i="1"/>
  <c r="AN281" i="1"/>
  <c r="CC281" i="1" s="1"/>
  <c r="AQ281" i="1"/>
  <c r="CF281" i="1" s="1"/>
  <c r="AO281" i="1"/>
  <c r="CD281" i="1" s="1"/>
  <c r="AP281" i="1"/>
  <c r="CE281" i="1" s="1"/>
  <c r="AC52" i="1"/>
  <c r="AE52" i="1"/>
  <c r="AD52" i="1" s="1"/>
  <c r="AC455" i="1"/>
  <c r="AE455" i="1"/>
  <c r="AD455" i="1" s="1"/>
  <c r="AC574" i="1"/>
  <c r="AE574" i="1"/>
  <c r="AD574" i="1" s="1"/>
  <c r="AH192" i="1"/>
  <c r="AK192" i="1"/>
  <c r="AG192" i="1"/>
  <c r="AI192" i="1"/>
  <c r="AJ192" i="1"/>
  <c r="AC373" i="1"/>
  <c r="AE373" i="1"/>
  <c r="AD373" i="1" s="1"/>
  <c r="AO317" i="1"/>
  <c r="CD317" i="1" s="1"/>
  <c r="AM317" i="1"/>
  <c r="AP317" i="1"/>
  <c r="CE317" i="1" s="1"/>
  <c r="AQ317" i="1"/>
  <c r="CF317" i="1" s="1"/>
  <c r="AF317" i="1"/>
  <c r="AN317" i="1"/>
  <c r="CC317" i="1" s="1"/>
  <c r="AC209" i="1"/>
  <c r="AE209" i="1"/>
  <c r="AD209" i="1" s="1"/>
  <c r="AC72" i="1"/>
  <c r="AE72" i="1"/>
  <c r="AD72" i="1" s="1"/>
  <c r="AM542" i="1"/>
  <c r="AN542" i="1"/>
  <c r="CC542" i="1" s="1"/>
  <c r="AP542" i="1"/>
  <c r="CE542" i="1" s="1"/>
  <c r="AQ542" i="1"/>
  <c r="CF542" i="1" s="1"/>
  <c r="AF542" i="1"/>
  <c r="AO542" i="1"/>
  <c r="CD542" i="1" s="1"/>
  <c r="AC316" i="1"/>
  <c r="AE316" i="1"/>
  <c r="AD316" i="1" s="1"/>
  <c r="AF319" i="1"/>
  <c r="AM319" i="1"/>
  <c r="AN319" i="1"/>
  <c r="CC319" i="1" s="1"/>
  <c r="AQ319" i="1"/>
  <c r="CF319" i="1" s="1"/>
  <c r="AO319" i="1"/>
  <c r="CD319" i="1" s="1"/>
  <c r="AP319" i="1"/>
  <c r="CE319" i="1" s="1"/>
  <c r="AC639" i="1"/>
  <c r="AE639" i="1"/>
  <c r="AD639" i="1" s="1"/>
  <c r="AC289" i="1"/>
  <c r="AE289" i="1"/>
  <c r="AD289" i="1" s="1"/>
  <c r="AC489" i="1"/>
  <c r="AE489" i="1"/>
  <c r="AD489" i="1" s="1"/>
  <c r="AC483" i="1"/>
  <c r="AE483" i="1"/>
  <c r="AD483" i="1" s="1"/>
  <c r="AC75" i="1"/>
  <c r="AE75" i="1"/>
  <c r="AD75" i="1" s="1"/>
  <c r="AC506" i="1"/>
  <c r="AE506" i="1"/>
  <c r="AD506" i="1" s="1"/>
  <c r="AL145" i="1"/>
  <c r="CG145" i="1"/>
  <c r="AM240" i="1"/>
  <c r="AN240" i="1"/>
  <c r="CC240" i="1" s="1"/>
  <c r="AO240" i="1"/>
  <c r="CD240" i="1" s="1"/>
  <c r="AP240" i="1"/>
  <c r="CE240" i="1" s="1"/>
  <c r="AQ240" i="1"/>
  <c r="CF240" i="1" s="1"/>
  <c r="AF240" i="1"/>
  <c r="AL132" i="1"/>
  <c r="CG132" i="1"/>
  <c r="AE140" i="1"/>
  <c r="AD140" i="1" s="1"/>
  <c r="AC140" i="1"/>
  <c r="BK91" i="1"/>
  <c r="BW91" i="1"/>
  <c r="BM91" i="1"/>
  <c r="BY91" i="1"/>
  <c r="BN91" i="1"/>
  <c r="BZ91" i="1"/>
  <c r="CB91" i="1" s="1"/>
  <c r="BS91" i="1"/>
  <c r="BX91" i="1"/>
  <c r="BJ91" i="1"/>
  <c r="BL91" i="1"/>
  <c r="BO91" i="1"/>
  <c r="BP91" i="1"/>
  <c r="BQ91" i="1"/>
  <c r="BR91" i="1"/>
  <c r="BT91" i="1"/>
  <c r="BV91" i="1"/>
  <c r="BU91" i="1"/>
  <c r="AL30" i="1"/>
  <c r="CG30" i="1"/>
  <c r="AC73" i="1"/>
  <c r="AE73" i="1"/>
  <c r="AD73" i="1" s="1"/>
  <c r="AC292" i="1"/>
  <c r="AE292" i="1"/>
  <c r="AD292" i="1" s="1"/>
  <c r="CG35" i="1"/>
  <c r="AL35" i="1"/>
  <c r="CG281" i="1"/>
  <c r="AL281" i="1"/>
  <c r="AE178" i="1"/>
  <c r="AD178" i="1" s="1"/>
  <c r="AC178" i="1"/>
  <c r="AC648" i="1"/>
  <c r="AE648" i="1"/>
  <c r="AD648" i="1" s="1"/>
  <c r="AC663" i="1"/>
  <c r="AE663" i="1"/>
  <c r="AD663" i="1" s="1"/>
  <c r="CG708" i="1"/>
  <c r="AL708" i="1"/>
  <c r="CG317" i="1"/>
  <c r="AL317" i="1"/>
  <c r="AL774" i="1" l="1"/>
  <c r="AK194" i="1"/>
  <c r="AG194" i="1"/>
  <c r="AJ194" i="1"/>
  <c r="AI194" i="1"/>
  <c r="BU504" i="1"/>
  <c r="AF883" i="1"/>
  <c r="AN883" i="1"/>
  <c r="CC883" i="1" s="1"/>
  <c r="BW504" i="1"/>
  <c r="BV504" i="1"/>
  <c r="BT504" i="1"/>
  <c r="BP504" i="1"/>
  <c r="BR504" i="1"/>
  <c r="BO504" i="1"/>
  <c r="BQ504" i="1"/>
  <c r="BM504" i="1"/>
  <c r="BS504" i="1"/>
  <c r="BL504" i="1"/>
  <c r="BZ504" i="1"/>
  <c r="CB504" i="1" s="1"/>
  <c r="BY504" i="1"/>
  <c r="BN504" i="1"/>
  <c r="BK504" i="1"/>
  <c r="BX504" i="1"/>
  <c r="BP792" i="1"/>
  <c r="BN792" i="1"/>
  <c r="AL826" i="1"/>
  <c r="AM150" i="1"/>
  <c r="AL950" i="1"/>
  <c r="BL792" i="1"/>
  <c r="BJ792" i="1"/>
  <c r="BT792" i="1"/>
  <c r="BQ792" i="1"/>
  <c r="BO792" i="1"/>
  <c r="BZ792" i="1"/>
  <c r="CB792" i="1" s="1"/>
  <c r="BY792" i="1"/>
  <c r="BX792" i="1"/>
  <c r="BM792" i="1"/>
  <c r="BV792" i="1"/>
  <c r="BW792" i="1"/>
  <c r="BS792" i="1"/>
  <c r="BK792" i="1"/>
  <c r="AQ150" i="1"/>
  <c r="CF150" i="1" s="1"/>
  <c r="BR792" i="1"/>
  <c r="AN150" i="1"/>
  <c r="CC150" i="1" s="1"/>
  <c r="AO150" i="1"/>
  <c r="CD150" i="1" s="1"/>
  <c r="AP883" i="1"/>
  <c r="CE883" i="1" s="1"/>
  <c r="AQ883" i="1"/>
  <c r="CF883" i="1" s="1"/>
  <c r="AO883" i="1"/>
  <c r="CD883" i="1" s="1"/>
  <c r="AN807" i="1"/>
  <c r="CC807" i="1" s="1"/>
  <c r="AQ799" i="1"/>
  <c r="CF799" i="1" s="1"/>
  <c r="AF799" i="1"/>
  <c r="AI799" i="1" s="1"/>
  <c r="AM807" i="1"/>
  <c r="BX807" i="1" s="1"/>
  <c r="AQ807" i="1"/>
  <c r="CF807" i="1" s="1"/>
  <c r="AP799" i="1"/>
  <c r="CE799" i="1" s="1"/>
  <c r="AN799" i="1"/>
  <c r="CC799" i="1" s="1"/>
  <c r="AK773" i="1"/>
  <c r="AO799" i="1"/>
  <c r="CD799" i="1" s="1"/>
  <c r="CG521" i="1"/>
  <c r="CG557" i="1"/>
  <c r="AI504" i="1"/>
  <c r="AH504" i="1"/>
  <c r="AG504" i="1"/>
  <c r="AK504" i="1"/>
  <c r="AO30" i="1"/>
  <c r="CD30" i="1" s="1"/>
  <c r="AQ30" i="1"/>
  <c r="CF30" i="1" s="1"/>
  <c r="AM30" i="1"/>
  <c r="BL30" i="1" s="1"/>
  <c r="AN30" i="1"/>
  <c r="CC30" i="1" s="1"/>
  <c r="AL952" i="1"/>
  <c r="AF30" i="1"/>
  <c r="AG30" i="1" s="1"/>
  <c r="AL382" i="1"/>
  <c r="AM436" i="1"/>
  <c r="BJ436" i="1" s="1"/>
  <c r="AP436" i="1"/>
  <c r="CE436" i="1" s="1"/>
  <c r="AQ960" i="1"/>
  <c r="CF960" i="1" s="1"/>
  <c r="BN771" i="1"/>
  <c r="BM793" i="1"/>
  <c r="BK793" i="1"/>
  <c r="BM771" i="1"/>
  <c r="BL771" i="1"/>
  <c r="BY793" i="1"/>
  <c r="BS793" i="1"/>
  <c r="BV771" i="1"/>
  <c r="BW771" i="1"/>
  <c r="BX793" i="1"/>
  <c r="BQ793" i="1"/>
  <c r="AQ838" i="1"/>
  <c r="CF838" i="1" s="1"/>
  <c r="BU771" i="1"/>
  <c r="BK771" i="1"/>
  <c r="BV793" i="1"/>
  <c r="AO838" i="1"/>
  <c r="CD838" i="1" s="1"/>
  <c r="CG895" i="1"/>
  <c r="BR771" i="1"/>
  <c r="BT771" i="1"/>
  <c r="BT793" i="1"/>
  <c r="AF772" i="1"/>
  <c r="AJ772" i="1" s="1"/>
  <c r="AM838" i="1"/>
  <c r="BR838" i="1" s="1"/>
  <c r="BP771" i="1"/>
  <c r="BR793" i="1"/>
  <c r="AQ772" i="1"/>
  <c r="CF772" i="1" s="1"/>
  <c r="AF838" i="1"/>
  <c r="AH838" i="1" s="1"/>
  <c r="BO771" i="1"/>
  <c r="BP793" i="1"/>
  <c r="AO772" i="1"/>
  <c r="CD772" i="1" s="1"/>
  <c r="AP838" i="1"/>
  <c r="CE838" i="1" s="1"/>
  <c r="AM960" i="1"/>
  <c r="BR960" i="1" s="1"/>
  <c r="BJ771" i="1"/>
  <c r="BO793" i="1"/>
  <c r="AM772" i="1"/>
  <c r="BT772" i="1" s="1"/>
  <c r="BS771" i="1"/>
  <c r="BZ793" i="1"/>
  <c r="CB793" i="1" s="1"/>
  <c r="AP772" i="1"/>
  <c r="CE772" i="1" s="1"/>
  <c r="AO960" i="1"/>
  <c r="CD960" i="1" s="1"/>
  <c r="CG184" i="1"/>
  <c r="AF807" i="1"/>
  <c r="AO807" i="1"/>
  <c r="CD807" i="1" s="1"/>
  <c r="AI773" i="1"/>
  <c r="AG773" i="1"/>
  <c r="AL112" i="1"/>
  <c r="AJ773" i="1"/>
  <c r="AK91" i="1"/>
  <c r="AQ853" i="1"/>
  <c r="CF853" i="1" s="1"/>
  <c r="AP853" i="1"/>
  <c r="CE853" i="1" s="1"/>
  <c r="AK451" i="1"/>
  <c r="AF853" i="1"/>
  <c r="AI853" i="1" s="1"/>
  <c r="AI451" i="1"/>
  <c r="AQ847" i="1"/>
  <c r="CF847" i="1" s="1"/>
  <c r="AM853" i="1"/>
  <c r="BX853" i="1" s="1"/>
  <c r="AG451" i="1"/>
  <c r="AM847" i="1"/>
  <c r="BS847" i="1" s="1"/>
  <c r="AO853" i="1"/>
  <c r="CD853" i="1" s="1"/>
  <c r="AL824" i="1"/>
  <c r="AH451" i="1"/>
  <c r="AF847" i="1"/>
  <c r="AJ847" i="1" s="1"/>
  <c r="AL820" i="1"/>
  <c r="AP847" i="1"/>
  <c r="CE847" i="1" s="1"/>
  <c r="AO847" i="1"/>
  <c r="CD847" i="1" s="1"/>
  <c r="AM778" i="1"/>
  <c r="BL778" i="1" s="1"/>
  <c r="AO778" i="1"/>
  <c r="CD778" i="1" s="1"/>
  <c r="AQ778" i="1"/>
  <c r="CF778" i="1" s="1"/>
  <c r="AP778" i="1"/>
  <c r="CE778" i="1" s="1"/>
  <c r="AF778" i="1"/>
  <c r="AH778" i="1" s="1"/>
  <c r="AQ353" i="1"/>
  <c r="CF353" i="1" s="1"/>
  <c r="AN353" i="1"/>
  <c r="CC353" i="1" s="1"/>
  <c r="AF353" i="1"/>
  <c r="AK353" i="1" s="1"/>
  <c r="AL792" i="1"/>
  <c r="AP353" i="1"/>
  <c r="CE353" i="1" s="1"/>
  <c r="BJ451" i="1"/>
  <c r="AO353" i="1"/>
  <c r="CD353" i="1" s="1"/>
  <c r="AF861" i="1"/>
  <c r="AH861" i="1" s="1"/>
  <c r="AO861" i="1"/>
  <c r="CD861" i="1" s="1"/>
  <c r="BP172" i="1"/>
  <c r="AQ861" i="1"/>
  <c r="CF861" i="1" s="1"/>
  <c r="BN172" i="1"/>
  <c r="AN861" i="1"/>
  <c r="CC861" i="1" s="1"/>
  <c r="BR172" i="1"/>
  <c r="AM861" i="1"/>
  <c r="BQ861" i="1" s="1"/>
  <c r="BQ172" i="1"/>
  <c r="CG942" i="1"/>
  <c r="AJ966" i="1"/>
  <c r="AO879" i="1"/>
  <c r="CD879" i="1" s="1"/>
  <c r="AF879" i="1"/>
  <c r="AJ879" i="1" s="1"/>
  <c r="AG966" i="1"/>
  <c r="AK966" i="1"/>
  <c r="BP191" i="1"/>
  <c r="BO191" i="1"/>
  <c r="BS191" i="1"/>
  <c r="BZ236" i="1"/>
  <c r="CB236" i="1" s="1"/>
  <c r="BQ236" i="1"/>
  <c r="BY191" i="1"/>
  <c r="BQ191" i="1"/>
  <c r="BN236" i="1"/>
  <c r="BV236" i="1"/>
  <c r="BM191" i="1"/>
  <c r="BV191" i="1"/>
  <c r="BL191" i="1"/>
  <c r="BJ191" i="1"/>
  <c r="BM236" i="1"/>
  <c r="BL236" i="1"/>
  <c r="BT236" i="1"/>
  <c r="BK191" i="1"/>
  <c r="BT191" i="1"/>
  <c r="BO236" i="1"/>
  <c r="BN191" i="1"/>
  <c r="BY236" i="1"/>
  <c r="BX191" i="1"/>
  <c r="BZ191" i="1"/>
  <c r="CB191" i="1" s="1"/>
  <c r="BJ236" i="1"/>
  <c r="BX236" i="1"/>
  <c r="BW191" i="1"/>
  <c r="BW236" i="1"/>
  <c r="BU191" i="1"/>
  <c r="BT356" i="1"/>
  <c r="BS356" i="1"/>
  <c r="BU356" i="1"/>
  <c r="BZ356" i="1"/>
  <c r="CB356" i="1" s="1"/>
  <c r="BS172" i="1"/>
  <c r="BT172" i="1"/>
  <c r="AJ356" i="1"/>
  <c r="BV356" i="1"/>
  <c r="BJ356" i="1"/>
  <c r="AG473" i="1"/>
  <c r="BM172" i="1"/>
  <c r="BV172" i="1"/>
  <c r="BR356" i="1"/>
  <c r="BN356" i="1"/>
  <c r="AH381" i="1"/>
  <c r="BP356" i="1"/>
  <c r="BO356" i="1"/>
  <c r="BJ172" i="1"/>
  <c r="BS381" i="1"/>
  <c r="BZ172" i="1"/>
  <c r="CB172" i="1" s="1"/>
  <c r="BM356" i="1"/>
  <c r="BY172" i="1"/>
  <c r="BL356" i="1"/>
  <c r="BL381" i="1"/>
  <c r="BW172" i="1"/>
  <c r="AK356" i="1"/>
  <c r="BQ356" i="1"/>
  <c r="AH473" i="1"/>
  <c r="BL172" i="1"/>
  <c r="BU172" i="1"/>
  <c r="AI356" i="1"/>
  <c r="BX356" i="1"/>
  <c r="AK473" i="1"/>
  <c r="BK172" i="1"/>
  <c r="BS407" i="1"/>
  <c r="BO172" i="1"/>
  <c r="AH356" i="1"/>
  <c r="BK356" i="1"/>
  <c r="AJ473" i="1"/>
  <c r="AL865" i="1"/>
  <c r="BY356" i="1"/>
  <c r="BZ241" i="1"/>
  <c r="CB241" i="1" s="1"/>
  <c r="BX241" i="1"/>
  <c r="BS775" i="1"/>
  <c r="BK451" i="1"/>
  <c r="BN451" i="1"/>
  <c r="AQ958" i="1"/>
  <c r="CF958" i="1" s="1"/>
  <c r="AP270" i="1"/>
  <c r="CE270" i="1" s="1"/>
  <c r="AJ191" i="1"/>
  <c r="AI191" i="1"/>
  <c r="AF270" i="1"/>
  <c r="AJ270" i="1" s="1"/>
  <c r="AM270" i="1"/>
  <c r="BS270" i="1" s="1"/>
  <c r="AQ270" i="1"/>
  <c r="CF270" i="1" s="1"/>
  <c r="AN270" i="1"/>
  <c r="CC270" i="1" s="1"/>
  <c r="AL962" i="1"/>
  <c r="BS886" i="1"/>
  <c r="BX886" i="1"/>
  <c r="AG771" i="1"/>
  <c r="AI793" i="1"/>
  <c r="AH771" i="1"/>
  <c r="BT886" i="1"/>
  <c r="BR886" i="1"/>
  <c r="BQ886" i="1"/>
  <c r="BL886" i="1"/>
  <c r="BP886" i="1"/>
  <c r="BK886" i="1"/>
  <c r="AQ712" i="1"/>
  <c r="CF712" i="1" s="1"/>
  <c r="BJ886" i="1"/>
  <c r="BY886" i="1"/>
  <c r="BV886" i="1"/>
  <c r="BU886" i="1"/>
  <c r="AI771" i="1"/>
  <c r="BO886" i="1"/>
  <c r="AN151" i="1"/>
  <c r="CC151" i="1" s="1"/>
  <c r="AK771" i="1"/>
  <c r="BN886" i="1"/>
  <c r="BM886" i="1"/>
  <c r="BZ886" i="1"/>
  <c r="CB886" i="1" s="1"/>
  <c r="AO712" i="1"/>
  <c r="CD712" i="1" s="1"/>
  <c r="AF712" i="1"/>
  <c r="AJ712" i="1" s="1"/>
  <c r="BQ473" i="1"/>
  <c r="BR473" i="1"/>
  <c r="BJ773" i="1"/>
  <c r="BJ473" i="1"/>
  <c r="BT473" i="1"/>
  <c r="BZ773" i="1"/>
  <c r="CB773" i="1" s="1"/>
  <c r="BS473" i="1"/>
  <c r="BS773" i="1"/>
  <c r="AN754" i="1"/>
  <c r="CC754" i="1" s="1"/>
  <c r="BK773" i="1"/>
  <c r="AO754" i="1"/>
  <c r="CD754" i="1" s="1"/>
  <c r="AP754" i="1"/>
  <c r="CE754" i="1" s="1"/>
  <c r="BN473" i="1"/>
  <c r="BL773" i="1"/>
  <c r="BL473" i="1"/>
  <c r="BY473" i="1"/>
  <c r="BU473" i="1"/>
  <c r="BX473" i="1"/>
  <c r="BN241" i="1"/>
  <c r="BP451" i="1"/>
  <c r="AM818" i="1"/>
  <c r="BV818" i="1" s="1"/>
  <c r="AH966" i="1"/>
  <c r="AF754" i="1"/>
  <c r="AG754" i="1" s="1"/>
  <c r="AO151" i="1"/>
  <c r="CD151" i="1" s="1"/>
  <c r="BV473" i="1"/>
  <c r="BW473" i="1"/>
  <c r="BY241" i="1"/>
  <c r="BL451" i="1"/>
  <c r="AQ754" i="1"/>
  <c r="CF754" i="1" s="1"/>
  <c r="AK793" i="1"/>
  <c r="BW773" i="1"/>
  <c r="BY773" i="1"/>
  <c r="BW241" i="1"/>
  <c r="BP473" i="1"/>
  <c r="BU241" i="1"/>
  <c r="BZ451" i="1"/>
  <c r="CB451" i="1" s="1"/>
  <c r="AJ793" i="1"/>
  <c r="BX773" i="1"/>
  <c r="BO473" i="1"/>
  <c r="AG241" i="1"/>
  <c r="BR241" i="1"/>
  <c r="BY451" i="1"/>
  <c r="BM451" i="1"/>
  <c r="AG793" i="1"/>
  <c r="AM151" i="1"/>
  <c r="BY151" i="1" s="1"/>
  <c r="AP151" i="1"/>
  <c r="CE151" i="1" s="1"/>
  <c r="BO773" i="1"/>
  <c r="BM773" i="1"/>
  <c r="BM473" i="1"/>
  <c r="AH241" i="1"/>
  <c r="BO241" i="1"/>
  <c r="BS241" i="1"/>
  <c r="BX451" i="1"/>
  <c r="BU451" i="1"/>
  <c r="BZ473" i="1"/>
  <c r="CB473" i="1" s="1"/>
  <c r="AK241" i="1"/>
  <c r="BM241" i="1"/>
  <c r="BQ241" i="1"/>
  <c r="BW451" i="1"/>
  <c r="BR451" i="1"/>
  <c r="BQ773" i="1"/>
  <c r="AJ241" i="1"/>
  <c r="BL241" i="1"/>
  <c r="BV241" i="1"/>
  <c r="BV451" i="1"/>
  <c r="BO451" i="1"/>
  <c r="AF151" i="1"/>
  <c r="AI151" i="1" s="1"/>
  <c r="BR773" i="1"/>
  <c r="BK241" i="1"/>
  <c r="BJ241" i="1"/>
  <c r="BT451" i="1"/>
  <c r="BQ451" i="1"/>
  <c r="BN773" i="1"/>
  <c r="BP241" i="1"/>
  <c r="AG381" i="1"/>
  <c r="AM885" i="1"/>
  <c r="BU885" i="1" s="1"/>
  <c r="AK381" i="1"/>
  <c r="AP611" i="1"/>
  <c r="CE611" i="1" s="1"/>
  <c r="AJ381" i="1"/>
  <c r="AQ471" i="1"/>
  <c r="CF471" i="1" s="1"/>
  <c r="AP471" i="1"/>
  <c r="CE471" i="1" s="1"/>
  <c r="AN471" i="1"/>
  <c r="CC471" i="1" s="1"/>
  <c r="AO149" i="1"/>
  <c r="CD149" i="1" s="1"/>
  <c r="AM471" i="1"/>
  <c r="BO471" i="1" s="1"/>
  <c r="AN149" i="1"/>
  <c r="CC149" i="1" s="1"/>
  <c r="AF471" i="1"/>
  <c r="AJ471" i="1" s="1"/>
  <c r="AM149" i="1"/>
  <c r="BW149" i="1" s="1"/>
  <c r="AF149" i="1"/>
  <c r="AJ149" i="1" s="1"/>
  <c r="AQ149" i="1"/>
  <c r="CF149" i="1" s="1"/>
  <c r="AF958" i="1"/>
  <c r="AK958" i="1" s="1"/>
  <c r="AP879" i="1"/>
  <c r="CE879" i="1" s="1"/>
  <c r="BQ775" i="1"/>
  <c r="BZ775" i="1"/>
  <c r="CB775" i="1" s="1"/>
  <c r="BP775" i="1"/>
  <c r="AK191" i="1"/>
  <c r="AP958" i="1"/>
  <c r="CE958" i="1" s="1"/>
  <c r="AM879" i="1"/>
  <c r="BY879" i="1" s="1"/>
  <c r="AN879" i="1"/>
  <c r="CC879" i="1" s="1"/>
  <c r="BX775" i="1"/>
  <c r="BT775" i="1"/>
  <c r="BN775" i="1"/>
  <c r="AP580" i="1"/>
  <c r="CE580" i="1" s="1"/>
  <c r="BM775" i="1"/>
  <c r="AH191" i="1"/>
  <c r="AM580" i="1"/>
  <c r="BR580" i="1" s="1"/>
  <c r="BR775" i="1"/>
  <c r="BV775" i="1"/>
  <c r="BP670" i="1"/>
  <c r="BL775" i="1"/>
  <c r="BY775" i="1"/>
  <c r="AF580" i="1"/>
  <c r="AH580" i="1" s="1"/>
  <c r="AQ580" i="1"/>
  <c r="CF580" i="1" s="1"/>
  <c r="BK775" i="1"/>
  <c r="BU775" i="1"/>
  <c r="AO580" i="1"/>
  <c r="CD580" i="1" s="1"/>
  <c r="AO958" i="1"/>
  <c r="CD958" i="1" s="1"/>
  <c r="BW775" i="1"/>
  <c r="AM958" i="1"/>
  <c r="BL958" i="1" s="1"/>
  <c r="BJ775" i="1"/>
  <c r="BJ381" i="1"/>
  <c r="BN381" i="1"/>
  <c r="BT381" i="1"/>
  <c r="BW381" i="1"/>
  <c r="BQ381" i="1"/>
  <c r="BU381" i="1"/>
  <c r="BR381" i="1"/>
  <c r="BP381" i="1"/>
  <c r="BK381" i="1"/>
  <c r="BZ381" i="1"/>
  <c r="CB381" i="1" s="1"/>
  <c r="BX381" i="1"/>
  <c r="BV381" i="1"/>
  <c r="BY381" i="1"/>
  <c r="BO381" i="1"/>
  <c r="BT773" i="1"/>
  <c r="BU773" i="1"/>
  <c r="BV773" i="1"/>
  <c r="BK763" i="1"/>
  <c r="AJ886" i="1"/>
  <c r="AG886" i="1"/>
  <c r="BJ763" i="1"/>
  <c r="AK886" i="1"/>
  <c r="BS763" i="1"/>
  <c r="AI886" i="1"/>
  <c r="BL763" i="1"/>
  <c r="BQ763" i="1"/>
  <c r="BX763" i="1"/>
  <c r="BZ763" i="1"/>
  <c r="CB763" i="1" s="1"/>
  <c r="AM712" i="1"/>
  <c r="AN712" i="1"/>
  <c r="CC712" i="1" s="1"/>
  <c r="BW763" i="1"/>
  <c r="BN763" i="1"/>
  <c r="BV763" i="1"/>
  <c r="BY763" i="1"/>
  <c r="BU763" i="1"/>
  <c r="BM763" i="1"/>
  <c r="BT763" i="1"/>
  <c r="BR763" i="1"/>
  <c r="BP763" i="1"/>
  <c r="AN611" i="1"/>
  <c r="CC611" i="1" s="1"/>
  <c r="AQ611" i="1"/>
  <c r="CF611" i="1" s="1"/>
  <c r="AM611" i="1"/>
  <c r="BQ611" i="1" s="1"/>
  <c r="AJ699" i="1"/>
  <c r="AG699" i="1"/>
  <c r="AH699" i="1"/>
  <c r="AI699" i="1"/>
  <c r="AO611" i="1"/>
  <c r="CD611" i="1" s="1"/>
  <c r="AH91" i="1"/>
  <c r="AJ91" i="1"/>
  <c r="BR966" i="1"/>
  <c r="AI91" i="1"/>
  <c r="BO966" i="1"/>
  <c r="BM966" i="1"/>
  <c r="BU966" i="1"/>
  <c r="BZ966" i="1"/>
  <c r="CB966" i="1" s="1"/>
  <c r="BN966" i="1"/>
  <c r="AQ436" i="1"/>
  <c r="CF436" i="1" s="1"/>
  <c r="AF436" i="1"/>
  <c r="AI436" i="1" s="1"/>
  <c r="AO436" i="1"/>
  <c r="CD436" i="1" s="1"/>
  <c r="AF818" i="1"/>
  <c r="AJ818" i="1" s="1"/>
  <c r="AP818" i="1"/>
  <c r="CE818" i="1" s="1"/>
  <c r="AH962" i="1"/>
  <c r="AN818" i="1"/>
  <c r="CC818" i="1" s="1"/>
  <c r="AG962" i="1"/>
  <c r="AI962" i="1"/>
  <c r="AK962" i="1"/>
  <c r="AQ818" i="1"/>
  <c r="CF818" i="1" s="1"/>
  <c r="BL962" i="1"/>
  <c r="BM962" i="1"/>
  <c r="BW962" i="1"/>
  <c r="BZ962" i="1"/>
  <c r="CB962" i="1" s="1"/>
  <c r="BN962" i="1"/>
  <c r="BQ962" i="1"/>
  <c r="BU962" i="1"/>
  <c r="BY962" i="1"/>
  <c r="BT962" i="1"/>
  <c r="BX962" i="1"/>
  <c r="BJ962" i="1"/>
  <c r="BS962" i="1"/>
  <c r="BV962" i="1"/>
  <c r="BO962" i="1"/>
  <c r="BR962" i="1"/>
  <c r="BK962" i="1"/>
  <c r="AP832" i="1"/>
  <c r="CE832" i="1" s="1"/>
  <c r="AQ777" i="1"/>
  <c r="CF777" i="1" s="1"/>
  <c r="AP777" i="1"/>
  <c r="CE777" i="1" s="1"/>
  <c r="AM777" i="1"/>
  <c r="BL777" i="1" s="1"/>
  <c r="CG857" i="1"/>
  <c r="AL857" i="1"/>
  <c r="AF777" i="1"/>
  <c r="AI777" i="1" s="1"/>
  <c r="AN857" i="1"/>
  <c r="CC857" i="1" s="1"/>
  <c r="AP857" i="1"/>
  <c r="CE857" i="1" s="1"/>
  <c r="AM857" i="1"/>
  <c r="AO857" i="1"/>
  <c r="CD857" i="1" s="1"/>
  <c r="AQ857" i="1"/>
  <c r="CF857" i="1" s="1"/>
  <c r="AF857" i="1"/>
  <c r="AO777" i="1"/>
  <c r="CD777" i="1" s="1"/>
  <c r="AK407" i="1"/>
  <c r="AJ407" i="1"/>
  <c r="AH407" i="1"/>
  <c r="AK967" i="1"/>
  <c r="AN832" i="1"/>
  <c r="CC832" i="1" s="1"/>
  <c r="AG407" i="1"/>
  <c r="AI967" i="1"/>
  <c r="AH967" i="1"/>
  <c r="AM832" i="1"/>
  <c r="BY832" i="1" s="1"/>
  <c r="AG967" i="1"/>
  <c r="AO832" i="1"/>
  <c r="CD832" i="1" s="1"/>
  <c r="AF832" i="1"/>
  <c r="AK832" i="1" s="1"/>
  <c r="AL811" i="1"/>
  <c r="CG811" i="1"/>
  <c r="AP811" i="1"/>
  <c r="CE811" i="1" s="1"/>
  <c r="AQ811" i="1"/>
  <c r="CF811" i="1" s="1"/>
  <c r="AF811" i="1"/>
  <c r="AM811" i="1"/>
  <c r="AN811" i="1"/>
  <c r="CC811" i="1" s="1"/>
  <c r="AO811" i="1"/>
  <c r="CD811" i="1" s="1"/>
  <c r="BU407" i="1"/>
  <c r="BR670" i="1"/>
  <c r="BS966" i="1"/>
  <c r="BP966" i="1"/>
  <c r="BR407" i="1"/>
  <c r="BN670" i="1"/>
  <c r="BQ407" i="1"/>
  <c r="BM670" i="1"/>
  <c r="BZ670" i="1"/>
  <c r="CB670" i="1" s="1"/>
  <c r="BQ670" i="1"/>
  <c r="BL966" i="1"/>
  <c r="BT966" i="1"/>
  <c r="BL407" i="1"/>
  <c r="BO407" i="1"/>
  <c r="BY670" i="1"/>
  <c r="BX670" i="1"/>
  <c r="BY966" i="1"/>
  <c r="BP407" i="1"/>
  <c r="BZ407" i="1"/>
  <c r="CB407" i="1" s="1"/>
  <c r="BN407" i="1"/>
  <c r="BW670" i="1"/>
  <c r="BL670" i="1"/>
  <c r="BK966" i="1"/>
  <c r="AF479" i="1"/>
  <c r="AQ479" i="1"/>
  <c r="CF479" i="1" s="1"/>
  <c r="AN479" i="1"/>
  <c r="CC479" i="1" s="1"/>
  <c r="AM479" i="1"/>
  <c r="AO479" i="1"/>
  <c r="CD479" i="1" s="1"/>
  <c r="AP479" i="1"/>
  <c r="CE479" i="1" s="1"/>
  <c r="BK407" i="1"/>
  <c r="BY407" i="1"/>
  <c r="BU670" i="1"/>
  <c r="BV670" i="1"/>
  <c r="BX966" i="1"/>
  <c r="CG479" i="1"/>
  <c r="AL479" i="1"/>
  <c r="BM407" i="1"/>
  <c r="BS670" i="1"/>
  <c r="BJ670" i="1"/>
  <c r="BJ966" i="1"/>
  <c r="AF70" i="1"/>
  <c r="AN70" i="1"/>
  <c r="CC70" i="1" s="1"/>
  <c r="AM70" i="1"/>
  <c r="AO70" i="1"/>
  <c r="CD70" i="1" s="1"/>
  <c r="AP70" i="1"/>
  <c r="CE70" i="1" s="1"/>
  <c r="AQ70" i="1"/>
  <c r="CF70" i="1" s="1"/>
  <c r="BJ407" i="1"/>
  <c r="BT407" i="1"/>
  <c r="BO670" i="1"/>
  <c r="BW966" i="1"/>
  <c r="AL70" i="1"/>
  <c r="CG70" i="1"/>
  <c r="BW407" i="1"/>
  <c r="BK670" i="1"/>
  <c r="AL944" i="1"/>
  <c r="BQ966" i="1"/>
  <c r="BX407" i="1"/>
  <c r="AQ885" i="1"/>
  <c r="CF885" i="1" s="1"/>
  <c r="AN885" i="1"/>
  <c r="CC885" i="1" s="1"/>
  <c r="AF348" i="1"/>
  <c r="AP348" i="1"/>
  <c r="CE348" i="1" s="1"/>
  <c r="AQ348" i="1"/>
  <c r="CF348" i="1" s="1"/>
  <c r="AN348" i="1"/>
  <c r="CC348" i="1" s="1"/>
  <c r="AO348" i="1"/>
  <c r="CD348" i="1" s="1"/>
  <c r="AM348" i="1"/>
  <c r="AJ89" i="1"/>
  <c r="AK89" i="1"/>
  <c r="AI89" i="1"/>
  <c r="AG89" i="1"/>
  <c r="AH89" i="1"/>
  <c r="AL348" i="1"/>
  <c r="CG348" i="1"/>
  <c r="BM89" i="1"/>
  <c r="BT89" i="1"/>
  <c r="BZ89" i="1"/>
  <c r="CB89" i="1" s="1"/>
  <c r="BU89" i="1"/>
  <c r="BO89" i="1"/>
  <c r="BX89" i="1"/>
  <c r="BL89" i="1"/>
  <c r="BP89" i="1"/>
  <c r="BW89" i="1"/>
  <c r="BV89" i="1"/>
  <c r="BY89" i="1"/>
  <c r="BJ89" i="1"/>
  <c r="BK89" i="1"/>
  <c r="BR89" i="1"/>
  <c r="BN89" i="1"/>
  <c r="BQ89" i="1"/>
  <c r="BS89" i="1"/>
  <c r="BR699" i="1"/>
  <c r="BP699" i="1"/>
  <c r="BS699" i="1"/>
  <c r="BU699" i="1"/>
  <c r="BZ699" i="1"/>
  <c r="CB699" i="1" s="1"/>
  <c r="BV699" i="1"/>
  <c r="BW699" i="1"/>
  <c r="BT699" i="1"/>
  <c r="BJ699" i="1"/>
  <c r="BM699" i="1"/>
  <c r="BX699" i="1"/>
  <c r="BY699" i="1"/>
  <c r="BK699" i="1"/>
  <c r="BO699" i="1"/>
  <c r="BL699" i="1"/>
  <c r="BQ699" i="1"/>
  <c r="BN699" i="1"/>
  <c r="AK763" i="1"/>
  <c r="AG763" i="1"/>
  <c r="AI763" i="1"/>
  <c r="AJ763" i="1"/>
  <c r="AH763" i="1"/>
  <c r="CG948" i="1"/>
  <c r="AL948" i="1"/>
  <c r="AF885" i="1"/>
  <c r="AK885" i="1" s="1"/>
  <c r="AM948" i="1"/>
  <c r="AP948" i="1"/>
  <c r="CE948" i="1" s="1"/>
  <c r="AF948" i="1"/>
  <c r="AN948" i="1"/>
  <c r="CC948" i="1" s="1"/>
  <c r="AQ948" i="1"/>
  <c r="CF948" i="1" s="1"/>
  <c r="AO948" i="1"/>
  <c r="CD948" i="1" s="1"/>
  <c r="AO885" i="1"/>
  <c r="CD885" i="1" s="1"/>
  <c r="AP809" i="1"/>
  <c r="CE809" i="1" s="1"/>
  <c r="AQ809" i="1"/>
  <c r="CF809" i="1" s="1"/>
  <c r="AF809" i="1"/>
  <c r="AM809" i="1"/>
  <c r="AN809" i="1"/>
  <c r="CC809" i="1" s="1"/>
  <c r="AO809" i="1"/>
  <c r="CD809" i="1" s="1"/>
  <c r="CG809" i="1"/>
  <c r="AL809" i="1"/>
  <c r="AG461" i="1"/>
  <c r="AJ461" i="1"/>
  <c r="AH461" i="1"/>
  <c r="AK461" i="1"/>
  <c r="AI461" i="1"/>
  <c r="BO461" i="1"/>
  <c r="BS461" i="1"/>
  <c r="BK461" i="1"/>
  <c r="BR461" i="1"/>
  <c r="BX461" i="1"/>
  <c r="BV461" i="1"/>
  <c r="BN461" i="1"/>
  <c r="BU461" i="1"/>
  <c r="BT461" i="1"/>
  <c r="BQ461" i="1"/>
  <c r="BW461" i="1"/>
  <c r="BL461" i="1"/>
  <c r="BY461" i="1"/>
  <c r="BZ461" i="1"/>
  <c r="CB461" i="1" s="1"/>
  <c r="BM461" i="1"/>
  <c r="BP461" i="1"/>
  <c r="BJ461" i="1"/>
  <c r="AF282" i="1"/>
  <c r="AM282" i="1"/>
  <c r="AO282" i="1"/>
  <c r="CD282" i="1" s="1"/>
  <c r="AN282" i="1"/>
  <c r="CC282" i="1" s="1"/>
  <c r="AP282" i="1"/>
  <c r="CE282" i="1" s="1"/>
  <c r="AQ282" i="1"/>
  <c r="CF282" i="1" s="1"/>
  <c r="AL282" i="1"/>
  <c r="CG282" i="1"/>
  <c r="AO848" i="1"/>
  <c r="CD848" i="1" s="1"/>
  <c r="AF848" i="1"/>
  <c r="AM848" i="1"/>
  <c r="AN848" i="1"/>
  <c r="CC848" i="1" s="1"/>
  <c r="AQ848" i="1"/>
  <c r="CF848" i="1" s="1"/>
  <c r="AP848" i="1"/>
  <c r="CE848" i="1" s="1"/>
  <c r="AL848" i="1"/>
  <c r="CG848" i="1"/>
  <c r="AH870" i="1"/>
  <c r="AI870" i="1"/>
  <c r="AJ870" i="1"/>
  <c r="AG870" i="1"/>
  <c r="AK870" i="1"/>
  <c r="AF751" i="1"/>
  <c r="AN751" i="1"/>
  <c r="CC751" i="1" s="1"/>
  <c r="AO751" i="1"/>
  <c r="CD751" i="1" s="1"/>
  <c r="AQ751" i="1"/>
  <c r="CF751" i="1" s="1"/>
  <c r="AP751" i="1"/>
  <c r="CE751" i="1" s="1"/>
  <c r="AM751" i="1"/>
  <c r="AL751" i="1"/>
  <c r="CG751" i="1"/>
  <c r="BT866" i="1"/>
  <c r="BN866" i="1"/>
  <c r="BV866" i="1"/>
  <c r="BO866" i="1"/>
  <c r="BZ866" i="1"/>
  <c r="CB866" i="1" s="1"/>
  <c r="BK866" i="1"/>
  <c r="BQ866" i="1"/>
  <c r="BR866" i="1"/>
  <c r="BM866" i="1"/>
  <c r="BX866" i="1"/>
  <c r="BS866" i="1"/>
  <c r="BY866" i="1"/>
  <c r="BU866" i="1"/>
  <c r="BW866" i="1"/>
  <c r="BJ866" i="1"/>
  <c r="BP866" i="1"/>
  <c r="BL866" i="1"/>
  <c r="CG946" i="1"/>
  <c r="AL946" i="1"/>
  <c r="AJ866" i="1"/>
  <c r="AG866" i="1"/>
  <c r="AK866" i="1"/>
  <c r="AH866" i="1"/>
  <c r="AI866" i="1"/>
  <c r="AO946" i="1"/>
  <c r="CD946" i="1" s="1"/>
  <c r="AP946" i="1"/>
  <c r="CE946" i="1" s="1"/>
  <c r="AM946" i="1"/>
  <c r="AF946" i="1"/>
  <c r="AQ946" i="1"/>
  <c r="CF946" i="1" s="1"/>
  <c r="AN946" i="1"/>
  <c r="CC946" i="1" s="1"/>
  <c r="AP51" i="1"/>
  <c r="CE51" i="1" s="1"/>
  <c r="AO51" i="1"/>
  <c r="CD51" i="1" s="1"/>
  <c r="AN51" i="1"/>
  <c r="CC51" i="1" s="1"/>
  <c r="AF51" i="1"/>
  <c r="AQ51" i="1"/>
  <c r="CF51" i="1" s="1"/>
  <c r="AM51" i="1"/>
  <c r="CG767" i="1"/>
  <c r="AL767" i="1"/>
  <c r="CG51" i="1"/>
  <c r="AL51" i="1"/>
  <c r="AP767" i="1"/>
  <c r="CE767" i="1" s="1"/>
  <c r="AQ767" i="1"/>
  <c r="CF767" i="1" s="1"/>
  <c r="AM767" i="1"/>
  <c r="AO767" i="1"/>
  <c r="CD767" i="1" s="1"/>
  <c r="AN767" i="1"/>
  <c r="CC767" i="1" s="1"/>
  <c r="AF767" i="1"/>
  <c r="AF383" i="1"/>
  <c r="AM383" i="1"/>
  <c r="AP383" i="1"/>
  <c r="CE383" i="1" s="1"/>
  <c r="AO383" i="1"/>
  <c r="CD383" i="1" s="1"/>
  <c r="AN383" i="1"/>
  <c r="CC383" i="1" s="1"/>
  <c r="AQ383" i="1"/>
  <c r="CF383" i="1" s="1"/>
  <c r="CG586" i="1"/>
  <c r="AL586" i="1"/>
  <c r="CG691" i="1"/>
  <c r="AL691" i="1"/>
  <c r="AL383" i="1"/>
  <c r="CG383" i="1"/>
  <c r="AO586" i="1"/>
  <c r="CD586" i="1" s="1"/>
  <c r="AQ586" i="1"/>
  <c r="CF586" i="1" s="1"/>
  <c r="AF586" i="1"/>
  <c r="AM586" i="1"/>
  <c r="AN586" i="1"/>
  <c r="CC586" i="1" s="1"/>
  <c r="AP586" i="1"/>
  <c r="CE586" i="1" s="1"/>
  <c r="AQ691" i="1"/>
  <c r="CF691" i="1" s="1"/>
  <c r="AP691" i="1"/>
  <c r="CE691" i="1" s="1"/>
  <c r="AO691" i="1"/>
  <c r="CD691" i="1" s="1"/>
  <c r="AM691" i="1"/>
  <c r="AF691" i="1"/>
  <c r="AN691" i="1"/>
  <c r="CC691" i="1" s="1"/>
  <c r="BS870" i="1"/>
  <c r="BV870" i="1"/>
  <c r="BU870" i="1"/>
  <c r="BN870" i="1"/>
  <c r="BW870" i="1"/>
  <c r="BL870" i="1"/>
  <c r="BR870" i="1"/>
  <c r="BT870" i="1"/>
  <c r="BX870" i="1"/>
  <c r="BO870" i="1"/>
  <c r="BY870" i="1"/>
  <c r="BK870" i="1"/>
  <c r="BZ870" i="1"/>
  <c r="CB870" i="1" s="1"/>
  <c r="BJ870" i="1"/>
  <c r="BM870" i="1"/>
  <c r="BP870" i="1"/>
  <c r="BQ870" i="1"/>
  <c r="AH150" i="1"/>
  <c r="AI150" i="1"/>
  <c r="AK150" i="1"/>
  <c r="AG150" i="1"/>
  <c r="AJ150" i="1"/>
  <c r="AM934" i="1"/>
  <c r="AO934" i="1"/>
  <c r="CD934" i="1" s="1"/>
  <c r="AP934" i="1"/>
  <c r="CE934" i="1" s="1"/>
  <c r="AQ934" i="1"/>
  <c r="CF934" i="1" s="1"/>
  <c r="AF934" i="1"/>
  <c r="AN934" i="1"/>
  <c r="CC934" i="1" s="1"/>
  <c r="AI611" i="1"/>
  <c r="AK611" i="1"/>
  <c r="AH611" i="1"/>
  <c r="AG611" i="1"/>
  <c r="AJ611" i="1"/>
  <c r="AL936" i="1"/>
  <c r="CG936" i="1"/>
  <c r="AQ956" i="1"/>
  <c r="CF956" i="1" s="1"/>
  <c r="AM956" i="1"/>
  <c r="AF956" i="1"/>
  <c r="AO956" i="1"/>
  <c r="CD956" i="1" s="1"/>
  <c r="AP956" i="1"/>
  <c r="CE956" i="1" s="1"/>
  <c r="AN956" i="1"/>
  <c r="CC956" i="1" s="1"/>
  <c r="CG940" i="1"/>
  <c r="AL940" i="1"/>
  <c r="AH698" i="1"/>
  <c r="AK698" i="1"/>
  <c r="AG698" i="1"/>
  <c r="AI698" i="1"/>
  <c r="AJ698" i="1"/>
  <c r="CG80" i="1"/>
  <c r="AL80" i="1"/>
  <c r="AF97" i="1"/>
  <c r="AP97" i="1"/>
  <c r="CE97" i="1" s="1"/>
  <c r="AM97" i="1"/>
  <c r="AO97" i="1"/>
  <c r="CD97" i="1" s="1"/>
  <c r="AQ97" i="1"/>
  <c r="CF97" i="1" s="1"/>
  <c r="AN97" i="1"/>
  <c r="CC97" i="1" s="1"/>
  <c r="CG331" i="1"/>
  <c r="AL331" i="1"/>
  <c r="AL934" i="1"/>
  <c r="CG934" i="1"/>
  <c r="AI706" i="1"/>
  <c r="AJ706" i="1"/>
  <c r="AH706" i="1"/>
  <c r="AK706" i="1"/>
  <c r="AG706" i="1"/>
  <c r="AN485" i="1"/>
  <c r="CC485" i="1" s="1"/>
  <c r="AP485" i="1"/>
  <c r="CE485" i="1" s="1"/>
  <c r="AF485" i="1"/>
  <c r="AM485" i="1"/>
  <c r="AQ485" i="1"/>
  <c r="CF485" i="1" s="1"/>
  <c r="AO485" i="1"/>
  <c r="CD485" i="1" s="1"/>
  <c r="AQ940" i="1"/>
  <c r="CF940" i="1" s="1"/>
  <c r="AO940" i="1"/>
  <c r="CD940" i="1" s="1"/>
  <c r="AP940" i="1"/>
  <c r="CE940" i="1" s="1"/>
  <c r="AM940" i="1"/>
  <c r="AF940" i="1"/>
  <c r="AN940" i="1"/>
  <c r="CC940" i="1" s="1"/>
  <c r="AL97" i="1"/>
  <c r="CG97" i="1"/>
  <c r="AN331" i="1"/>
  <c r="CC331" i="1" s="1"/>
  <c r="AF331" i="1"/>
  <c r="AO331" i="1"/>
  <c r="CD331" i="1" s="1"/>
  <c r="AP331" i="1"/>
  <c r="CE331" i="1" s="1"/>
  <c r="AQ331" i="1"/>
  <c r="CF331" i="1" s="1"/>
  <c r="AM331" i="1"/>
  <c r="AQ564" i="1"/>
  <c r="CF564" i="1" s="1"/>
  <c r="AF564" i="1"/>
  <c r="AO564" i="1"/>
  <c r="CD564" i="1" s="1"/>
  <c r="AP564" i="1"/>
  <c r="CE564" i="1" s="1"/>
  <c r="AM564" i="1"/>
  <c r="AN564" i="1"/>
  <c r="CC564" i="1" s="1"/>
  <c r="BQ186" i="1"/>
  <c r="BR186" i="1"/>
  <c r="BS186" i="1"/>
  <c r="BV186" i="1"/>
  <c r="BU186" i="1"/>
  <c r="BW186" i="1"/>
  <c r="BJ186" i="1"/>
  <c r="BT186" i="1"/>
  <c r="BM186" i="1"/>
  <c r="BX186" i="1"/>
  <c r="BY186" i="1"/>
  <c r="BL186" i="1"/>
  <c r="BP186" i="1"/>
  <c r="BN186" i="1"/>
  <c r="BO186" i="1"/>
  <c r="BZ186" i="1"/>
  <c r="CB186" i="1" s="1"/>
  <c r="BK186" i="1"/>
  <c r="AL485" i="1"/>
  <c r="CG485" i="1"/>
  <c r="AQ547" i="1"/>
  <c r="CF547" i="1" s="1"/>
  <c r="AF547" i="1"/>
  <c r="AM547" i="1"/>
  <c r="AN547" i="1"/>
  <c r="CC547" i="1" s="1"/>
  <c r="AP547" i="1"/>
  <c r="CE547" i="1" s="1"/>
  <c r="AO547" i="1"/>
  <c r="CD547" i="1" s="1"/>
  <c r="AO481" i="1"/>
  <c r="CD481" i="1" s="1"/>
  <c r="AP481" i="1"/>
  <c r="CE481" i="1" s="1"/>
  <c r="AQ481" i="1"/>
  <c r="CF481" i="1" s="1"/>
  <c r="AF481" i="1"/>
  <c r="AN481" i="1"/>
  <c r="CC481" i="1" s="1"/>
  <c r="AM481" i="1"/>
  <c r="AP80" i="1"/>
  <c r="CE80" i="1" s="1"/>
  <c r="AO80" i="1"/>
  <c r="CD80" i="1" s="1"/>
  <c r="AM80" i="1"/>
  <c r="AF80" i="1"/>
  <c r="AN80" i="1"/>
  <c r="CC80" i="1" s="1"/>
  <c r="AQ80" i="1"/>
  <c r="CF80" i="1" s="1"/>
  <c r="AL564" i="1"/>
  <c r="CG564" i="1"/>
  <c r="AO584" i="1"/>
  <c r="CD584" i="1" s="1"/>
  <c r="AP584" i="1"/>
  <c r="CE584" i="1" s="1"/>
  <c r="AF584" i="1"/>
  <c r="AN584" i="1"/>
  <c r="CC584" i="1" s="1"/>
  <c r="AQ584" i="1"/>
  <c r="CF584" i="1" s="1"/>
  <c r="AM584" i="1"/>
  <c r="AL776" i="1"/>
  <c r="CG776" i="1"/>
  <c r="CG752" i="1"/>
  <c r="AL752" i="1"/>
  <c r="AL547" i="1"/>
  <c r="CG547" i="1"/>
  <c r="AL481" i="1"/>
  <c r="CG481" i="1"/>
  <c r="AK172" i="1"/>
  <c r="AI172" i="1"/>
  <c r="AH172" i="1"/>
  <c r="AJ172" i="1"/>
  <c r="AG172" i="1"/>
  <c r="AL840" i="1"/>
  <c r="CG840" i="1"/>
  <c r="AL584" i="1"/>
  <c r="CG584" i="1"/>
  <c r="AG186" i="1"/>
  <c r="AJ186" i="1"/>
  <c r="AH186" i="1"/>
  <c r="AK186" i="1"/>
  <c r="AI186" i="1"/>
  <c r="AF115" i="1"/>
  <c r="AM115" i="1"/>
  <c r="AQ115" i="1"/>
  <c r="CF115" i="1" s="1"/>
  <c r="AP115" i="1"/>
  <c r="CE115" i="1" s="1"/>
  <c r="AN115" i="1"/>
  <c r="CC115" i="1" s="1"/>
  <c r="AO115" i="1"/>
  <c r="CD115" i="1" s="1"/>
  <c r="AP776" i="1"/>
  <c r="CE776" i="1" s="1"/>
  <c r="AN776" i="1"/>
  <c r="CC776" i="1" s="1"/>
  <c r="AF776" i="1"/>
  <c r="AM776" i="1"/>
  <c r="AQ776" i="1"/>
  <c r="CF776" i="1" s="1"/>
  <c r="AO776" i="1"/>
  <c r="CD776" i="1" s="1"/>
  <c r="AQ752" i="1"/>
  <c r="CF752" i="1" s="1"/>
  <c r="AF752" i="1"/>
  <c r="AO752" i="1"/>
  <c r="CD752" i="1" s="1"/>
  <c r="AM752" i="1"/>
  <c r="AN752" i="1"/>
  <c r="CC752" i="1" s="1"/>
  <c r="AP752" i="1"/>
  <c r="CE752" i="1" s="1"/>
  <c r="AL862" i="1"/>
  <c r="CG862" i="1"/>
  <c r="CG363" i="1"/>
  <c r="AL363" i="1"/>
  <c r="AM840" i="1"/>
  <c r="AO840" i="1"/>
  <c r="CD840" i="1" s="1"/>
  <c r="AQ840" i="1"/>
  <c r="CF840" i="1" s="1"/>
  <c r="AF840" i="1"/>
  <c r="AN840" i="1"/>
  <c r="CC840" i="1" s="1"/>
  <c r="AP840" i="1"/>
  <c r="CE840" i="1" s="1"/>
  <c r="AP800" i="1"/>
  <c r="CE800" i="1" s="1"/>
  <c r="AF800" i="1"/>
  <c r="AN800" i="1"/>
  <c r="CC800" i="1" s="1"/>
  <c r="AO800" i="1"/>
  <c r="CD800" i="1" s="1"/>
  <c r="AM800" i="1"/>
  <c r="AQ800" i="1"/>
  <c r="CF800" i="1" s="1"/>
  <c r="AL115" i="1"/>
  <c r="CG115" i="1"/>
  <c r="BP706" i="1"/>
  <c r="BQ706" i="1"/>
  <c r="BR706" i="1"/>
  <c r="BK706" i="1"/>
  <c r="BL706" i="1"/>
  <c r="BU706" i="1"/>
  <c r="BO706" i="1"/>
  <c r="BJ706" i="1"/>
  <c r="BS706" i="1"/>
  <c r="BV706" i="1"/>
  <c r="BT706" i="1"/>
  <c r="BM706" i="1"/>
  <c r="BW706" i="1"/>
  <c r="BZ706" i="1"/>
  <c r="CB706" i="1" s="1"/>
  <c r="BN706" i="1"/>
  <c r="BX706" i="1"/>
  <c r="BY706" i="1"/>
  <c r="AL493" i="1"/>
  <c r="CG493" i="1"/>
  <c r="CG649" i="1"/>
  <c r="AL649" i="1"/>
  <c r="AM862" i="1"/>
  <c r="AN862" i="1"/>
  <c r="CC862" i="1" s="1"/>
  <c r="AO862" i="1"/>
  <c r="CD862" i="1" s="1"/>
  <c r="AQ862" i="1"/>
  <c r="CF862" i="1" s="1"/>
  <c r="AF862" i="1"/>
  <c r="AP862" i="1"/>
  <c r="CE862" i="1" s="1"/>
  <c r="BJ698" i="1"/>
  <c r="BS698" i="1"/>
  <c r="BV698" i="1"/>
  <c r="BT698" i="1"/>
  <c r="BM698" i="1"/>
  <c r="BW698" i="1"/>
  <c r="BY698" i="1"/>
  <c r="BX698" i="1"/>
  <c r="BN698" i="1"/>
  <c r="BZ698" i="1"/>
  <c r="CB698" i="1" s="1"/>
  <c r="BP698" i="1"/>
  <c r="BQ698" i="1"/>
  <c r="BR698" i="1"/>
  <c r="BU698" i="1"/>
  <c r="BO698" i="1"/>
  <c r="BK698" i="1"/>
  <c r="BL698" i="1"/>
  <c r="AQ363" i="1"/>
  <c r="CF363" i="1" s="1"/>
  <c r="AN363" i="1"/>
  <c r="CC363" i="1" s="1"/>
  <c r="AF363" i="1"/>
  <c r="AM363" i="1"/>
  <c r="AO363" i="1"/>
  <c r="CD363" i="1" s="1"/>
  <c r="AP363" i="1"/>
  <c r="CE363" i="1" s="1"/>
  <c r="BU338" i="1"/>
  <c r="BT338" i="1"/>
  <c r="BJ338" i="1"/>
  <c r="BW338" i="1"/>
  <c r="BV338" i="1"/>
  <c r="BX338" i="1"/>
  <c r="BM338" i="1"/>
  <c r="BL338" i="1"/>
  <c r="BY338" i="1"/>
  <c r="BK338" i="1"/>
  <c r="BN338" i="1"/>
  <c r="BZ338" i="1"/>
  <c r="CB338" i="1" s="1"/>
  <c r="BO338" i="1"/>
  <c r="BP338" i="1"/>
  <c r="BS338" i="1"/>
  <c r="BQ338" i="1"/>
  <c r="BR338" i="1"/>
  <c r="AO76" i="1"/>
  <c r="CD76" i="1" s="1"/>
  <c r="AF76" i="1"/>
  <c r="AP76" i="1"/>
  <c r="CE76" i="1" s="1"/>
  <c r="AN76" i="1"/>
  <c r="CC76" i="1" s="1"/>
  <c r="AQ76" i="1"/>
  <c r="CF76" i="1" s="1"/>
  <c r="AM76" i="1"/>
  <c r="AL800" i="1"/>
  <c r="CG800" i="1"/>
  <c r="AF513" i="1"/>
  <c r="AM513" i="1"/>
  <c r="AO513" i="1"/>
  <c r="CD513" i="1" s="1"/>
  <c r="AP513" i="1"/>
  <c r="CE513" i="1" s="1"/>
  <c r="AQ513" i="1"/>
  <c r="CF513" i="1" s="1"/>
  <c r="AN513" i="1"/>
  <c r="CC513" i="1" s="1"/>
  <c r="AP493" i="1"/>
  <c r="CE493" i="1" s="1"/>
  <c r="AF493" i="1"/>
  <c r="AM493" i="1"/>
  <c r="AN493" i="1"/>
  <c r="CC493" i="1" s="1"/>
  <c r="AO493" i="1"/>
  <c r="CD493" i="1" s="1"/>
  <c r="AQ493" i="1"/>
  <c r="CF493" i="1" s="1"/>
  <c r="AP649" i="1"/>
  <c r="CE649" i="1" s="1"/>
  <c r="AQ649" i="1"/>
  <c r="CF649" i="1" s="1"/>
  <c r="AF649" i="1"/>
  <c r="AM649" i="1"/>
  <c r="AO649" i="1"/>
  <c r="CD649" i="1" s="1"/>
  <c r="AN649" i="1"/>
  <c r="CC649" i="1" s="1"/>
  <c r="AG365" i="1"/>
  <c r="AI365" i="1"/>
  <c r="AK365" i="1"/>
  <c r="AH365" i="1"/>
  <c r="AJ365" i="1"/>
  <c r="CG496" i="1"/>
  <c r="AL496" i="1"/>
  <c r="AN877" i="1"/>
  <c r="CC877" i="1" s="1"/>
  <c r="AQ877" i="1"/>
  <c r="CF877" i="1" s="1"/>
  <c r="AO877" i="1"/>
  <c r="CD877" i="1" s="1"/>
  <c r="AP877" i="1"/>
  <c r="CE877" i="1" s="1"/>
  <c r="AF877" i="1"/>
  <c r="AM877" i="1"/>
  <c r="AF713" i="1"/>
  <c r="AM713" i="1"/>
  <c r="AO713" i="1"/>
  <c r="CD713" i="1" s="1"/>
  <c r="AQ713" i="1"/>
  <c r="CF713" i="1" s="1"/>
  <c r="AN713" i="1"/>
  <c r="CC713" i="1" s="1"/>
  <c r="AP713" i="1"/>
  <c r="CE713" i="1" s="1"/>
  <c r="CG76" i="1"/>
  <c r="AL76" i="1"/>
  <c r="AL513" i="1"/>
  <c r="CG513" i="1"/>
  <c r="AN765" i="1"/>
  <c r="CC765" i="1" s="1"/>
  <c r="AP765" i="1"/>
  <c r="CE765" i="1" s="1"/>
  <c r="AO765" i="1"/>
  <c r="CD765" i="1" s="1"/>
  <c r="AM765" i="1"/>
  <c r="AQ765" i="1"/>
  <c r="CF765" i="1" s="1"/>
  <c r="AF765" i="1"/>
  <c r="AP867" i="1"/>
  <c r="CE867" i="1" s="1"/>
  <c r="AO867" i="1"/>
  <c r="CD867" i="1" s="1"/>
  <c r="AF867" i="1"/>
  <c r="AN867" i="1"/>
  <c r="CC867" i="1" s="1"/>
  <c r="AM867" i="1"/>
  <c r="AQ867" i="1"/>
  <c r="CF867" i="1" s="1"/>
  <c r="AO803" i="1"/>
  <c r="CD803" i="1" s="1"/>
  <c r="AQ803" i="1"/>
  <c r="CF803" i="1" s="1"/>
  <c r="AF803" i="1"/>
  <c r="AM803" i="1"/>
  <c r="AP803" i="1"/>
  <c r="CE803" i="1" s="1"/>
  <c r="AN803" i="1"/>
  <c r="CC803" i="1" s="1"/>
  <c r="AO496" i="1"/>
  <c r="CD496" i="1" s="1"/>
  <c r="AF496" i="1"/>
  <c r="AP496" i="1"/>
  <c r="CE496" i="1" s="1"/>
  <c r="AQ496" i="1"/>
  <c r="CF496" i="1" s="1"/>
  <c r="AN496" i="1"/>
  <c r="CC496" i="1" s="1"/>
  <c r="AM496" i="1"/>
  <c r="AL877" i="1"/>
  <c r="CG877" i="1"/>
  <c r="AL713" i="1"/>
  <c r="CG713" i="1"/>
  <c r="AK338" i="1"/>
  <c r="AG338" i="1"/>
  <c r="AH338" i="1"/>
  <c r="AJ338" i="1"/>
  <c r="AI338" i="1"/>
  <c r="AN714" i="1"/>
  <c r="CC714" i="1" s="1"/>
  <c r="AO714" i="1"/>
  <c r="CD714" i="1" s="1"/>
  <c r="AQ714" i="1"/>
  <c r="CF714" i="1" s="1"/>
  <c r="AF714" i="1"/>
  <c r="AM714" i="1"/>
  <c r="AP714" i="1"/>
  <c r="CE714" i="1" s="1"/>
  <c r="AP850" i="1"/>
  <c r="CE850" i="1" s="1"/>
  <c r="AQ850" i="1"/>
  <c r="CF850" i="1" s="1"/>
  <c r="AF850" i="1"/>
  <c r="AN850" i="1"/>
  <c r="CC850" i="1" s="1"/>
  <c r="AO850" i="1"/>
  <c r="CD850" i="1" s="1"/>
  <c r="AM850" i="1"/>
  <c r="AL765" i="1"/>
  <c r="CG765" i="1"/>
  <c r="CG867" i="1"/>
  <c r="AL867" i="1"/>
  <c r="AL803" i="1"/>
  <c r="CG803" i="1"/>
  <c r="AF552" i="1"/>
  <c r="AO552" i="1"/>
  <c r="CD552" i="1" s="1"/>
  <c r="AP552" i="1"/>
  <c r="CE552" i="1" s="1"/>
  <c r="AN552" i="1"/>
  <c r="CC552" i="1" s="1"/>
  <c r="AM552" i="1"/>
  <c r="AQ552" i="1"/>
  <c r="CF552" i="1" s="1"/>
  <c r="AM971" i="1"/>
  <c r="AP971" i="1"/>
  <c r="CE971" i="1" s="1"/>
  <c r="AN971" i="1"/>
  <c r="CC971" i="1" s="1"/>
  <c r="AO971" i="1"/>
  <c r="CD971" i="1" s="1"/>
  <c r="AF971" i="1"/>
  <c r="AQ971" i="1"/>
  <c r="CF971" i="1" s="1"/>
  <c r="AL714" i="1"/>
  <c r="CG714" i="1"/>
  <c r="AO69" i="1"/>
  <c r="CD69" i="1" s="1"/>
  <c r="AF69" i="1"/>
  <c r="AM69" i="1"/>
  <c r="AP69" i="1"/>
  <c r="CE69" i="1" s="1"/>
  <c r="AN69" i="1"/>
  <c r="CC69" i="1" s="1"/>
  <c r="AQ69" i="1"/>
  <c r="CF69" i="1" s="1"/>
  <c r="AL850" i="1"/>
  <c r="CG850" i="1"/>
  <c r="AQ675" i="1"/>
  <c r="CF675" i="1" s="1"/>
  <c r="AM675" i="1"/>
  <c r="AN675" i="1"/>
  <c r="CC675" i="1" s="1"/>
  <c r="AO675" i="1"/>
  <c r="CD675" i="1" s="1"/>
  <c r="AF675" i="1"/>
  <c r="AP675" i="1"/>
  <c r="CE675" i="1" s="1"/>
  <c r="AQ263" i="1"/>
  <c r="CF263" i="1" s="1"/>
  <c r="AO263" i="1"/>
  <c r="CD263" i="1" s="1"/>
  <c r="AP263" i="1"/>
  <c r="CE263" i="1" s="1"/>
  <c r="AM263" i="1"/>
  <c r="AN263" i="1"/>
  <c r="CC263" i="1" s="1"/>
  <c r="AF263" i="1"/>
  <c r="AL808" i="1"/>
  <c r="CG808" i="1"/>
  <c r="BL365" i="1"/>
  <c r="BT365" i="1"/>
  <c r="BY365" i="1"/>
  <c r="BU365" i="1"/>
  <c r="BX365" i="1"/>
  <c r="BJ365" i="1"/>
  <c r="BN365" i="1"/>
  <c r="BV365" i="1"/>
  <c r="BR365" i="1"/>
  <c r="BW365" i="1"/>
  <c r="BZ365" i="1"/>
  <c r="CB365" i="1" s="1"/>
  <c r="BK365" i="1"/>
  <c r="BM365" i="1"/>
  <c r="BQ365" i="1"/>
  <c r="BS365" i="1"/>
  <c r="BO365" i="1"/>
  <c r="BP365" i="1"/>
  <c r="AL552" i="1"/>
  <c r="CG552" i="1"/>
  <c r="CG971" i="1"/>
  <c r="AL971" i="1"/>
  <c r="AN495" i="1"/>
  <c r="CC495" i="1" s="1"/>
  <c r="AO495" i="1"/>
  <c r="CD495" i="1" s="1"/>
  <c r="AP495" i="1"/>
  <c r="CE495" i="1" s="1"/>
  <c r="AQ495" i="1"/>
  <c r="CF495" i="1" s="1"/>
  <c r="AF495" i="1"/>
  <c r="AM495" i="1"/>
  <c r="CG69" i="1"/>
  <c r="AL69" i="1"/>
  <c r="AM403" i="1"/>
  <c r="AN403" i="1"/>
  <c r="CC403" i="1" s="1"/>
  <c r="AQ403" i="1"/>
  <c r="CF403" i="1" s="1"/>
  <c r="AP403" i="1"/>
  <c r="CE403" i="1" s="1"/>
  <c r="AF403" i="1"/>
  <c r="AO403" i="1"/>
  <c r="CD403" i="1" s="1"/>
  <c r="BZ353" i="1"/>
  <c r="CB353" i="1" s="1"/>
  <c r="BM353" i="1"/>
  <c r="BP353" i="1"/>
  <c r="BN353" i="1"/>
  <c r="BR353" i="1"/>
  <c r="BV353" i="1"/>
  <c r="BK353" i="1"/>
  <c r="BS353" i="1"/>
  <c r="BO353" i="1"/>
  <c r="BT353" i="1"/>
  <c r="BQ353" i="1"/>
  <c r="BL353" i="1"/>
  <c r="BY353" i="1"/>
  <c r="BJ353" i="1"/>
  <c r="BX353" i="1"/>
  <c r="BU353" i="1"/>
  <c r="BW353" i="1"/>
  <c r="CG675" i="1"/>
  <c r="AL675" i="1"/>
  <c r="CG263" i="1"/>
  <c r="AL263" i="1"/>
  <c r="AN808" i="1"/>
  <c r="CC808" i="1" s="1"/>
  <c r="AQ808" i="1"/>
  <c r="CF808" i="1" s="1"/>
  <c r="AO808" i="1"/>
  <c r="CD808" i="1" s="1"/>
  <c r="AP808" i="1"/>
  <c r="CE808" i="1" s="1"/>
  <c r="AF808" i="1"/>
  <c r="AM808" i="1"/>
  <c r="AP842" i="1"/>
  <c r="CE842" i="1" s="1"/>
  <c r="AM842" i="1"/>
  <c r="AN842" i="1"/>
  <c r="CC842" i="1" s="1"/>
  <c r="AO842" i="1"/>
  <c r="CD842" i="1" s="1"/>
  <c r="AF842" i="1"/>
  <c r="AQ842" i="1"/>
  <c r="CF842" i="1" s="1"/>
  <c r="AP786" i="1"/>
  <c r="CE786" i="1" s="1"/>
  <c r="AO786" i="1"/>
  <c r="CD786" i="1" s="1"/>
  <c r="AQ786" i="1"/>
  <c r="CF786" i="1" s="1"/>
  <c r="AM786" i="1"/>
  <c r="AN786" i="1"/>
  <c r="CC786" i="1" s="1"/>
  <c r="AF786" i="1"/>
  <c r="CG74" i="1"/>
  <c r="AL74" i="1"/>
  <c r="AP212" i="1"/>
  <c r="CE212" i="1" s="1"/>
  <c r="AF212" i="1"/>
  <c r="AO212" i="1"/>
  <c r="CD212" i="1" s="1"/>
  <c r="AN212" i="1"/>
  <c r="CC212" i="1" s="1"/>
  <c r="AQ212" i="1"/>
  <c r="CF212" i="1" s="1"/>
  <c r="AM212" i="1"/>
  <c r="BN150" i="1"/>
  <c r="BP150" i="1"/>
  <c r="BT150" i="1"/>
  <c r="BJ150" i="1"/>
  <c r="BK150" i="1"/>
  <c r="BV150" i="1"/>
  <c r="BO150" i="1"/>
  <c r="BL150" i="1"/>
  <c r="BR150" i="1"/>
  <c r="BX150" i="1"/>
  <c r="BS150" i="1"/>
  <c r="BM150" i="1"/>
  <c r="BZ150" i="1"/>
  <c r="CB150" i="1" s="1"/>
  <c r="BY150" i="1"/>
  <c r="BW150" i="1"/>
  <c r="BU150" i="1"/>
  <c r="BQ150" i="1"/>
  <c r="AL495" i="1"/>
  <c r="CG495" i="1"/>
  <c r="AL403" i="1"/>
  <c r="CG403" i="1"/>
  <c r="AF936" i="1"/>
  <c r="AM936" i="1"/>
  <c r="AO936" i="1"/>
  <c r="CD936" i="1" s="1"/>
  <c r="AP936" i="1"/>
  <c r="CE936" i="1" s="1"/>
  <c r="AQ936" i="1"/>
  <c r="CF936" i="1" s="1"/>
  <c r="AN936" i="1"/>
  <c r="CC936" i="1" s="1"/>
  <c r="CG956" i="1"/>
  <c r="AL956" i="1"/>
  <c r="AL842" i="1"/>
  <c r="CG842" i="1"/>
  <c r="CG786" i="1"/>
  <c r="AL786" i="1"/>
  <c r="AO74" i="1"/>
  <c r="CD74" i="1" s="1"/>
  <c r="AM74" i="1"/>
  <c r="AN74" i="1"/>
  <c r="CC74" i="1" s="1"/>
  <c r="AP74" i="1"/>
  <c r="CE74" i="1" s="1"/>
  <c r="AQ74" i="1"/>
  <c r="CF74" i="1" s="1"/>
  <c r="AF74" i="1"/>
  <c r="AL212" i="1"/>
  <c r="CG212" i="1"/>
  <c r="AP856" i="1"/>
  <c r="CE856" i="1" s="1"/>
  <c r="AM856" i="1"/>
  <c r="AQ856" i="1"/>
  <c r="CF856" i="1" s="1"/>
  <c r="AN856" i="1"/>
  <c r="CC856" i="1" s="1"/>
  <c r="AF856" i="1"/>
  <c r="AO856" i="1"/>
  <c r="CD856" i="1" s="1"/>
  <c r="BK737" i="1"/>
  <c r="BL737" i="1"/>
  <c r="BM737" i="1"/>
  <c r="BY737" i="1"/>
  <c r="BN737" i="1"/>
  <c r="BZ737" i="1"/>
  <c r="CB737" i="1" s="1"/>
  <c r="BW737" i="1"/>
  <c r="BP737" i="1"/>
  <c r="BQ737" i="1"/>
  <c r="BV737" i="1"/>
  <c r="BS737" i="1"/>
  <c r="BT737" i="1"/>
  <c r="BJ737" i="1"/>
  <c r="BO737" i="1"/>
  <c r="BR737" i="1"/>
  <c r="BU737" i="1"/>
  <c r="BX737" i="1"/>
  <c r="CG823" i="1"/>
  <c r="AL823" i="1"/>
  <c r="AL955" i="1"/>
  <c r="CG955" i="1"/>
  <c r="AM868" i="1"/>
  <c r="AO868" i="1"/>
  <c r="CD868" i="1" s="1"/>
  <c r="AN868" i="1"/>
  <c r="CC868" i="1" s="1"/>
  <c r="AF868" i="1"/>
  <c r="AP868" i="1"/>
  <c r="CE868" i="1" s="1"/>
  <c r="AQ868" i="1"/>
  <c r="CF868" i="1" s="1"/>
  <c r="AF917" i="1"/>
  <c r="AM917" i="1"/>
  <c r="AN917" i="1"/>
  <c r="CC917" i="1" s="1"/>
  <c r="AO917" i="1"/>
  <c r="CD917" i="1" s="1"/>
  <c r="AP917" i="1"/>
  <c r="CE917" i="1" s="1"/>
  <c r="AQ917" i="1"/>
  <c r="CF917" i="1" s="1"/>
  <c r="BP895" i="1"/>
  <c r="BQ895" i="1"/>
  <c r="BR895" i="1"/>
  <c r="BU895" i="1"/>
  <c r="BJ895" i="1"/>
  <c r="BV895" i="1"/>
  <c r="BL895" i="1"/>
  <c r="BX895" i="1"/>
  <c r="BK895" i="1"/>
  <c r="BM895" i="1"/>
  <c r="BO895" i="1"/>
  <c r="BS895" i="1"/>
  <c r="BT895" i="1"/>
  <c r="BZ895" i="1"/>
  <c r="CB895" i="1" s="1"/>
  <c r="BN895" i="1"/>
  <c r="BW895" i="1"/>
  <c r="BY895" i="1"/>
  <c r="AF900" i="1"/>
  <c r="AN900" i="1"/>
  <c r="CC900" i="1" s="1"/>
  <c r="AP900" i="1"/>
  <c r="CE900" i="1" s="1"/>
  <c r="AO900" i="1"/>
  <c r="CD900" i="1" s="1"/>
  <c r="AM900" i="1"/>
  <c r="AQ900" i="1"/>
  <c r="CF900" i="1" s="1"/>
  <c r="CG856" i="1"/>
  <c r="AL856" i="1"/>
  <c r="BR887" i="1"/>
  <c r="BL887" i="1"/>
  <c r="BX887" i="1"/>
  <c r="BM887" i="1"/>
  <c r="BP887" i="1"/>
  <c r="BS887" i="1"/>
  <c r="BY887" i="1"/>
  <c r="BZ887" i="1"/>
  <c r="CB887" i="1" s="1"/>
  <c r="BN887" i="1"/>
  <c r="BO887" i="1"/>
  <c r="BT887" i="1"/>
  <c r="BJ887" i="1"/>
  <c r="BQ887" i="1"/>
  <c r="BU887" i="1"/>
  <c r="BV887" i="1"/>
  <c r="BK887" i="1"/>
  <c r="BW887" i="1"/>
  <c r="AM864" i="1"/>
  <c r="AO864" i="1"/>
  <c r="CD864" i="1" s="1"/>
  <c r="AF864" i="1"/>
  <c r="AN864" i="1"/>
  <c r="CC864" i="1" s="1"/>
  <c r="AQ864" i="1"/>
  <c r="CF864" i="1" s="1"/>
  <c r="AP864" i="1"/>
  <c r="CE864" i="1" s="1"/>
  <c r="AN892" i="1"/>
  <c r="CC892" i="1" s="1"/>
  <c r="AO892" i="1"/>
  <c r="CD892" i="1" s="1"/>
  <c r="AP892" i="1"/>
  <c r="CE892" i="1" s="1"/>
  <c r="AQ892" i="1"/>
  <c r="CF892" i="1" s="1"/>
  <c r="AF892" i="1"/>
  <c r="AM892" i="1"/>
  <c r="AN845" i="1"/>
  <c r="CC845" i="1" s="1"/>
  <c r="AO845" i="1"/>
  <c r="CD845" i="1" s="1"/>
  <c r="AM845" i="1"/>
  <c r="AQ845" i="1"/>
  <c r="CF845" i="1" s="1"/>
  <c r="AF845" i="1"/>
  <c r="AP845" i="1"/>
  <c r="CE845" i="1" s="1"/>
  <c r="CG846" i="1"/>
  <c r="AL846" i="1"/>
  <c r="AF923" i="1"/>
  <c r="AM923" i="1"/>
  <c r="AN923" i="1"/>
  <c r="CC923" i="1" s="1"/>
  <c r="AO923" i="1"/>
  <c r="CD923" i="1" s="1"/>
  <c r="AP923" i="1"/>
  <c r="CE923" i="1" s="1"/>
  <c r="AQ923" i="1"/>
  <c r="CF923" i="1" s="1"/>
  <c r="AG737" i="1"/>
  <c r="AH737" i="1"/>
  <c r="AI737" i="1"/>
  <c r="AJ737" i="1"/>
  <c r="AK737" i="1"/>
  <c r="AL914" i="1"/>
  <c r="CG914" i="1"/>
  <c r="AM797" i="1"/>
  <c r="AO797" i="1"/>
  <c r="CD797" i="1" s="1"/>
  <c r="AP797" i="1"/>
  <c r="CE797" i="1" s="1"/>
  <c r="AQ797" i="1"/>
  <c r="CF797" i="1" s="1"/>
  <c r="AF797" i="1"/>
  <c r="AN797" i="1"/>
  <c r="CC797" i="1" s="1"/>
  <c r="AL876" i="1"/>
  <c r="CG876" i="1"/>
  <c r="AP968" i="1"/>
  <c r="CE968" i="1" s="1"/>
  <c r="AQ968" i="1"/>
  <c r="CF968" i="1" s="1"/>
  <c r="AM968" i="1"/>
  <c r="AN968" i="1"/>
  <c r="CC968" i="1" s="1"/>
  <c r="AO968" i="1"/>
  <c r="CD968" i="1" s="1"/>
  <c r="AF968" i="1"/>
  <c r="AM899" i="1"/>
  <c r="AN899" i="1"/>
  <c r="CC899" i="1" s="1"/>
  <c r="AF899" i="1"/>
  <c r="AP899" i="1"/>
  <c r="CE899" i="1" s="1"/>
  <c r="AQ899" i="1"/>
  <c r="CF899" i="1" s="1"/>
  <c r="AO899" i="1"/>
  <c r="CD899" i="1" s="1"/>
  <c r="BT754" i="1"/>
  <c r="BU754" i="1"/>
  <c r="BV754" i="1"/>
  <c r="BJ754" i="1"/>
  <c r="BW754" i="1"/>
  <c r="BL754" i="1"/>
  <c r="BY754" i="1"/>
  <c r="BN754" i="1"/>
  <c r="BO754" i="1"/>
  <c r="BQ754" i="1"/>
  <c r="BS754" i="1"/>
  <c r="BK754" i="1"/>
  <c r="BM754" i="1"/>
  <c r="BP754" i="1"/>
  <c r="BR754" i="1"/>
  <c r="BX754" i="1"/>
  <c r="BZ754" i="1"/>
  <c r="CB754" i="1" s="1"/>
  <c r="AM945" i="1"/>
  <c r="AN945" i="1"/>
  <c r="CC945" i="1" s="1"/>
  <c r="AP945" i="1"/>
  <c r="CE945" i="1" s="1"/>
  <c r="AO945" i="1"/>
  <c r="CD945" i="1" s="1"/>
  <c r="AQ945" i="1"/>
  <c r="CF945" i="1" s="1"/>
  <c r="AF945" i="1"/>
  <c r="AF911" i="1"/>
  <c r="AM911" i="1"/>
  <c r="AN911" i="1"/>
  <c r="CC911" i="1" s="1"/>
  <c r="AO911" i="1"/>
  <c r="CD911" i="1" s="1"/>
  <c r="AQ911" i="1"/>
  <c r="CF911" i="1" s="1"/>
  <c r="AP911" i="1"/>
  <c r="CE911" i="1" s="1"/>
  <c r="AN922" i="1"/>
  <c r="CC922" i="1" s="1"/>
  <c r="AO922" i="1"/>
  <c r="CD922" i="1" s="1"/>
  <c r="AP922" i="1"/>
  <c r="CE922" i="1" s="1"/>
  <c r="AF922" i="1"/>
  <c r="AM922" i="1"/>
  <c r="AQ922" i="1"/>
  <c r="CF922" i="1" s="1"/>
  <c r="AP819" i="1"/>
  <c r="CE819" i="1" s="1"/>
  <c r="AO819" i="1"/>
  <c r="CD819" i="1" s="1"/>
  <c r="AQ819" i="1"/>
  <c r="CF819" i="1" s="1"/>
  <c r="AF819" i="1"/>
  <c r="AN819" i="1"/>
  <c r="CC819" i="1" s="1"/>
  <c r="AM819" i="1"/>
  <c r="AJ799" i="1"/>
  <c r="AL912" i="1"/>
  <c r="CG912" i="1"/>
  <c r="AL917" i="1"/>
  <c r="CG917" i="1"/>
  <c r="AL931" i="1"/>
  <c r="CG931" i="1"/>
  <c r="CG762" i="1"/>
  <c r="AL762" i="1"/>
  <c r="AL757" i="1"/>
  <c r="CG757" i="1"/>
  <c r="AL785" i="1"/>
  <c r="CG785" i="1"/>
  <c r="AF937" i="1"/>
  <c r="AM937" i="1"/>
  <c r="AN937" i="1"/>
  <c r="CC937" i="1" s="1"/>
  <c r="AO937" i="1"/>
  <c r="CD937" i="1" s="1"/>
  <c r="AP937" i="1"/>
  <c r="CE937" i="1" s="1"/>
  <c r="AQ937" i="1"/>
  <c r="CF937" i="1" s="1"/>
  <c r="AL947" i="1"/>
  <c r="CG947" i="1"/>
  <c r="BN824" i="1"/>
  <c r="BZ824" i="1"/>
  <c r="CB824" i="1" s="1"/>
  <c r="BR824" i="1"/>
  <c r="BT824" i="1"/>
  <c r="BV824" i="1"/>
  <c r="BM824" i="1"/>
  <c r="BQ824" i="1"/>
  <c r="BU824" i="1"/>
  <c r="BW824" i="1"/>
  <c r="BX824" i="1"/>
  <c r="BY824" i="1"/>
  <c r="BJ824" i="1"/>
  <c r="BL824" i="1"/>
  <c r="BS824" i="1"/>
  <c r="BP824" i="1"/>
  <c r="BO824" i="1"/>
  <c r="BK824" i="1"/>
  <c r="AL919" i="1"/>
  <c r="CG919" i="1"/>
  <c r="CG828" i="1"/>
  <c r="AL828" i="1"/>
  <c r="AM943" i="1"/>
  <c r="AN943" i="1"/>
  <c r="CC943" i="1" s="1"/>
  <c r="AP943" i="1"/>
  <c r="CE943" i="1" s="1"/>
  <c r="AF943" i="1"/>
  <c r="AO943" i="1"/>
  <c r="CD943" i="1" s="1"/>
  <c r="AQ943" i="1"/>
  <c r="CF943" i="1" s="1"/>
  <c r="BR849" i="1"/>
  <c r="BS849" i="1"/>
  <c r="BN849" i="1"/>
  <c r="BZ849" i="1"/>
  <c r="CB849" i="1" s="1"/>
  <c r="BM849" i="1"/>
  <c r="BV849" i="1"/>
  <c r="BW849" i="1"/>
  <c r="BJ849" i="1"/>
  <c r="BY849" i="1"/>
  <c r="BQ849" i="1"/>
  <c r="BT849" i="1"/>
  <c r="BX849" i="1"/>
  <c r="BK849" i="1"/>
  <c r="BL849" i="1"/>
  <c r="BP849" i="1"/>
  <c r="BO849" i="1"/>
  <c r="BU849" i="1"/>
  <c r="CG855" i="1"/>
  <c r="AL855" i="1"/>
  <c r="AL900" i="1"/>
  <c r="CG900" i="1"/>
  <c r="AL864" i="1"/>
  <c r="CG864" i="1"/>
  <c r="BN768" i="1"/>
  <c r="BZ768" i="1"/>
  <c r="CB768" i="1" s="1"/>
  <c r="BO768" i="1"/>
  <c r="BQ768" i="1"/>
  <c r="BR768" i="1"/>
  <c r="BT768" i="1"/>
  <c r="BU768" i="1"/>
  <c r="BJ768" i="1"/>
  <c r="BV768" i="1"/>
  <c r="BK768" i="1"/>
  <c r="BW768" i="1"/>
  <c r="BM768" i="1"/>
  <c r="BY768" i="1"/>
  <c r="BL768" i="1"/>
  <c r="BP768" i="1"/>
  <c r="BS768" i="1"/>
  <c r="BX768" i="1"/>
  <c r="AL721" i="1"/>
  <c r="CG721" i="1"/>
  <c r="AL839" i="1"/>
  <c r="CG839" i="1"/>
  <c r="AO855" i="1"/>
  <c r="CD855" i="1" s="1"/>
  <c r="AM855" i="1"/>
  <c r="AQ855" i="1"/>
  <c r="CF855" i="1" s="1"/>
  <c r="AF855" i="1"/>
  <c r="AP855" i="1"/>
  <c r="CE855" i="1" s="1"/>
  <c r="AN855" i="1"/>
  <c r="CC855" i="1" s="1"/>
  <c r="AP758" i="1"/>
  <c r="CE758" i="1" s="1"/>
  <c r="AM758" i="1"/>
  <c r="AO758" i="1"/>
  <c r="CD758" i="1" s="1"/>
  <c r="AQ758" i="1"/>
  <c r="CF758" i="1" s="1"/>
  <c r="AF758" i="1"/>
  <c r="AN758" i="1"/>
  <c r="CC758" i="1" s="1"/>
  <c r="CG888" i="1"/>
  <c r="AL888" i="1"/>
  <c r="AL913" i="1"/>
  <c r="CG913" i="1"/>
  <c r="AG960" i="1"/>
  <c r="AH960" i="1"/>
  <c r="AJ960" i="1"/>
  <c r="AI960" i="1"/>
  <c r="AK960" i="1"/>
  <c r="AN834" i="1"/>
  <c r="CC834" i="1" s="1"/>
  <c r="AP834" i="1"/>
  <c r="CE834" i="1" s="1"/>
  <c r="AQ834" i="1"/>
  <c r="CF834" i="1" s="1"/>
  <c r="AF834" i="1"/>
  <c r="AO834" i="1"/>
  <c r="CD834" i="1" s="1"/>
  <c r="AM834" i="1"/>
  <c r="AL925" i="1"/>
  <c r="CG925" i="1"/>
  <c r="BR837" i="1"/>
  <c r="BS837" i="1"/>
  <c r="BL837" i="1"/>
  <c r="BX837" i="1"/>
  <c r="BN837" i="1"/>
  <c r="BZ837" i="1"/>
  <c r="CB837" i="1" s="1"/>
  <c r="BQ837" i="1"/>
  <c r="BJ837" i="1"/>
  <c r="BK837" i="1"/>
  <c r="BO837" i="1"/>
  <c r="BP837" i="1"/>
  <c r="BT837" i="1"/>
  <c r="BU837" i="1"/>
  <c r="BV837" i="1"/>
  <c r="BW837" i="1"/>
  <c r="BM837" i="1"/>
  <c r="BY837" i="1"/>
  <c r="CG892" i="1"/>
  <c r="AL892" i="1"/>
  <c r="CG845" i="1"/>
  <c r="AL845" i="1"/>
  <c r="AP846" i="1"/>
  <c r="CE846" i="1" s="1"/>
  <c r="AN846" i="1"/>
  <c r="CC846" i="1" s="1"/>
  <c r="AO846" i="1"/>
  <c r="CD846" i="1" s="1"/>
  <c r="AQ846" i="1"/>
  <c r="CF846" i="1" s="1"/>
  <c r="AM846" i="1"/>
  <c r="AF846" i="1"/>
  <c r="AL923" i="1"/>
  <c r="CG923" i="1"/>
  <c r="AM749" i="1"/>
  <c r="AF749" i="1"/>
  <c r="AN749" i="1"/>
  <c r="CC749" i="1" s="1"/>
  <c r="AQ749" i="1"/>
  <c r="CF749" i="1" s="1"/>
  <c r="AP749" i="1"/>
  <c r="CE749" i="1" s="1"/>
  <c r="AO749" i="1"/>
  <c r="CD749" i="1" s="1"/>
  <c r="CG797" i="1"/>
  <c r="AL797" i="1"/>
  <c r="AM901" i="1"/>
  <c r="AN901" i="1"/>
  <c r="CC901" i="1" s="1"/>
  <c r="AF901" i="1"/>
  <c r="AQ901" i="1"/>
  <c r="CF901" i="1" s="1"/>
  <c r="AP901" i="1"/>
  <c r="CE901" i="1" s="1"/>
  <c r="AO901" i="1"/>
  <c r="CD901" i="1" s="1"/>
  <c r="CG968" i="1"/>
  <c r="AL968" i="1"/>
  <c r="AL899" i="1"/>
  <c r="CG899" i="1"/>
  <c r="AL945" i="1"/>
  <c r="CG945" i="1"/>
  <c r="AL911" i="1"/>
  <c r="CG911" i="1"/>
  <c r="AI764" i="1"/>
  <c r="AG764" i="1"/>
  <c r="AH764" i="1"/>
  <c r="AJ764" i="1"/>
  <c r="AK764" i="1"/>
  <c r="AH894" i="1"/>
  <c r="AG894" i="1"/>
  <c r="AK894" i="1"/>
  <c r="AI894" i="1"/>
  <c r="AJ894" i="1"/>
  <c r="AL922" i="1"/>
  <c r="CG922" i="1"/>
  <c r="BR883" i="1"/>
  <c r="BL883" i="1"/>
  <c r="BX883" i="1"/>
  <c r="BM883" i="1"/>
  <c r="BP883" i="1"/>
  <c r="BS883" i="1"/>
  <c r="BN883" i="1"/>
  <c r="BO883" i="1"/>
  <c r="BQ883" i="1"/>
  <c r="BT883" i="1"/>
  <c r="BW883" i="1"/>
  <c r="BY883" i="1"/>
  <c r="BK883" i="1"/>
  <c r="BJ883" i="1"/>
  <c r="BU883" i="1"/>
  <c r="BZ883" i="1"/>
  <c r="CB883" i="1" s="1"/>
  <c r="BV883" i="1"/>
  <c r="CG819" i="1"/>
  <c r="AL819" i="1"/>
  <c r="BN812" i="1"/>
  <c r="BZ812" i="1"/>
  <c r="CB812" i="1" s="1"/>
  <c r="BR812" i="1"/>
  <c r="BT812" i="1"/>
  <c r="BK812" i="1"/>
  <c r="BL812" i="1"/>
  <c r="BM812" i="1"/>
  <c r="BO812" i="1"/>
  <c r="BP812" i="1"/>
  <c r="BQ812" i="1"/>
  <c r="BU812" i="1"/>
  <c r="BV812" i="1"/>
  <c r="BJ812" i="1"/>
  <c r="BY812" i="1"/>
  <c r="BW812" i="1"/>
  <c r="BX812" i="1"/>
  <c r="BS812" i="1"/>
  <c r="AL733" i="1"/>
  <c r="CG733" i="1"/>
  <c r="AF931" i="1"/>
  <c r="AM931" i="1"/>
  <c r="AN931" i="1"/>
  <c r="CC931" i="1" s="1"/>
  <c r="AP931" i="1"/>
  <c r="CE931" i="1" s="1"/>
  <c r="AQ931" i="1"/>
  <c r="CF931" i="1" s="1"/>
  <c r="AO931" i="1"/>
  <c r="CD931" i="1" s="1"/>
  <c r="AK838" i="1"/>
  <c r="AJ759" i="1"/>
  <c r="AG759" i="1"/>
  <c r="AH759" i="1"/>
  <c r="AK759" i="1"/>
  <c r="AI759" i="1"/>
  <c r="AO757" i="1"/>
  <c r="CD757" i="1" s="1"/>
  <c r="AQ757" i="1"/>
  <c r="CF757" i="1" s="1"/>
  <c r="AF757" i="1"/>
  <c r="AM757" i="1"/>
  <c r="AN757" i="1"/>
  <c r="CC757" i="1" s="1"/>
  <c r="AP757" i="1"/>
  <c r="CE757" i="1" s="1"/>
  <c r="AL880" i="1"/>
  <c r="CG880" i="1"/>
  <c r="AM785" i="1"/>
  <c r="AN785" i="1"/>
  <c r="CC785" i="1" s="1"/>
  <c r="AF785" i="1"/>
  <c r="AO785" i="1"/>
  <c r="CD785" i="1" s="1"/>
  <c r="AQ785" i="1"/>
  <c r="CF785" i="1" s="1"/>
  <c r="AP785" i="1"/>
  <c r="CE785" i="1" s="1"/>
  <c r="AL937" i="1"/>
  <c r="CG937" i="1"/>
  <c r="AF919" i="1"/>
  <c r="AM919" i="1"/>
  <c r="AN919" i="1"/>
  <c r="CC919" i="1" s="1"/>
  <c r="AO919" i="1"/>
  <c r="CD919" i="1" s="1"/>
  <c r="AQ919" i="1"/>
  <c r="CF919" i="1" s="1"/>
  <c r="AP919" i="1"/>
  <c r="CE919" i="1" s="1"/>
  <c r="AG784" i="1"/>
  <c r="AH784" i="1"/>
  <c r="AI784" i="1"/>
  <c r="AJ784" i="1"/>
  <c r="AK784" i="1"/>
  <c r="AL943" i="1"/>
  <c r="CG943" i="1"/>
  <c r="AJ849" i="1"/>
  <c r="AH849" i="1"/>
  <c r="AI849" i="1"/>
  <c r="AK849" i="1"/>
  <c r="AG849" i="1"/>
  <c r="AN890" i="1"/>
  <c r="CC890" i="1" s="1"/>
  <c r="AQ890" i="1"/>
  <c r="CF890" i="1" s="1"/>
  <c r="AF890" i="1"/>
  <c r="AM890" i="1"/>
  <c r="AO890" i="1"/>
  <c r="CD890" i="1" s="1"/>
  <c r="AP890" i="1"/>
  <c r="CE890" i="1" s="1"/>
  <c r="AL929" i="1"/>
  <c r="CG929" i="1"/>
  <c r="CG963" i="1"/>
  <c r="AL963" i="1"/>
  <c r="AM876" i="1"/>
  <c r="AO876" i="1"/>
  <c r="CD876" i="1" s="1"/>
  <c r="AF876" i="1"/>
  <c r="AN876" i="1"/>
  <c r="CC876" i="1" s="1"/>
  <c r="AP876" i="1"/>
  <c r="CE876" i="1" s="1"/>
  <c r="AQ876" i="1"/>
  <c r="CF876" i="1" s="1"/>
  <c r="BJ894" i="1"/>
  <c r="BV894" i="1"/>
  <c r="BK894" i="1"/>
  <c r="BW894" i="1"/>
  <c r="BL894" i="1"/>
  <c r="BX894" i="1"/>
  <c r="BO894" i="1"/>
  <c r="BP894" i="1"/>
  <c r="BR894" i="1"/>
  <c r="BT894" i="1"/>
  <c r="BY894" i="1"/>
  <c r="BZ894" i="1"/>
  <c r="CB894" i="1" s="1"/>
  <c r="BM894" i="1"/>
  <c r="BS894" i="1"/>
  <c r="BN894" i="1"/>
  <c r="BQ894" i="1"/>
  <c r="BU894" i="1"/>
  <c r="AN912" i="1"/>
  <c r="CC912" i="1" s="1"/>
  <c r="AO912" i="1"/>
  <c r="CD912" i="1" s="1"/>
  <c r="AP912" i="1"/>
  <c r="CE912" i="1" s="1"/>
  <c r="AF912" i="1"/>
  <c r="AM912" i="1"/>
  <c r="AQ912" i="1"/>
  <c r="CF912" i="1" s="1"/>
  <c r="AM947" i="1"/>
  <c r="AN947" i="1"/>
  <c r="CC947" i="1" s="1"/>
  <c r="AP947" i="1"/>
  <c r="CE947" i="1" s="1"/>
  <c r="AQ947" i="1"/>
  <c r="CF947" i="1" s="1"/>
  <c r="AF947" i="1"/>
  <c r="AO947" i="1"/>
  <c r="CD947" i="1" s="1"/>
  <c r="AJ824" i="1"/>
  <c r="AI824" i="1"/>
  <c r="AG824" i="1"/>
  <c r="AH824" i="1"/>
  <c r="AK824" i="1"/>
  <c r="CG758" i="1"/>
  <c r="AL758" i="1"/>
  <c r="AN888" i="1"/>
  <c r="CC888" i="1" s="1"/>
  <c r="AM888" i="1"/>
  <c r="AP888" i="1"/>
  <c r="CE888" i="1" s="1"/>
  <c r="AQ888" i="1"/>
  <c r="CF888" i="1" s="1"/>
  <c r="AF888" i="1"/>
  <c r="AO888" i="1"/>
  <c r="CD888" i="1" s="1"/>
  <c r="AF913" i="1"/>
  <c r="AM913" i="1"/>
  <c r="AN913" i="1"/>
  <c r="CC913" i="1" s="1"/>
  <c r="AO913" i="1"/>
  <c r="CD913" i="1" s="1"/>
  <c r="AQ913" i="1"/>
  <c r="CF913" i="1" s="1"/>
  <c r="AP913" i="1"/>
  <c r="CE913" i="1" s="1"/>
  <c r="AL834" i="1"/>
  <c r="CG834" i="1"/>
  <c r="AF925" i="1"/>
  <c r="AM925" i="1"/>
  <c r="AN925" i="1"/>
  <c r="CC925" i="1" s="1"/>
  <c r="AO925" i="1"/>
  <c r="CD925" i="1" s="1"/>
  <c r="AQ925" i="1"/>
  <c r="CF925" i="1" s="1"/>
  <c r="AP925" i="1"/>
  <c r="CE925" i="1" s="1"/>
  <c r="AN884" i="1"/>
  <c r="CC884" i="1" s="1"/>
  <c r="AM884" i="1"/>
  <c r="AP884" i="1"/>
  <c r="CE884" i="1" s="1"/>
  <c r="AF884" i="1"/>
  <c r="AO884" i="1"/>
  <c r="CD884" i="1" s="1"/>
  <c r="AQ884" i="1"/>
  <c r="CF884" i="1" s="1"/>
  <c r="AM796" i="1"/>
  <c r="AP796" i="1"/>
  <c r="CE796" i="1" s="1"/>
  <c r="AO796" i="1"/>
  <c r="CD796" i="1" s="1"/>
  <c r="AQ796" i="1"/>
  <c r="CF796" i="1" s="1"/>
  <c r="AF796" i="1"/>
  <c r="AN796" i="1"/>
  <c r="CC796" i="1" s="1"/>
  <c r="AM724" i="1"/>
  <c r="AN724" i="1"/>
  <c r="CC724" i="1" s="1"/>
  <c r="AO724" i="1"/>
  <c r="CD724" i="1" s="1"/>
  <c r="AP724" i="1"/>
  <c r="CE724" i="1" s="1"/>
  <c r="AF724" i="1"/>
  <c r="AQ724" i="1"/>
  <c r="CF724" i="1" s="1"/>
  <c r="AM790" i="1"/>
  <c r="AF790" i="1"/>
  <c r="AP790" i="1"/>
  <c r="CE790" i="1" s="1"/>
  <c r="AO790" i="1"/>
  <c r="CD790" i="1" s="1"/>
  <c r="AN790" i="1"/>
  <c r="CC790" i="1" s="1"/>
  <c r="AQ790" i="1"/>
  <c r="CF790" i="1" s="1"/>
  <c r="CG749" i="1"/>
  <c r="AL749" i="1"/>
  <c r="AL741" i="1"/>
  <c r="CG741" i="1"/>
  <c r="AP813" i="1"/>
  <c r="CE813" i="1" s="1"/>
  <c r="AN813" i="1"/>
  <c r="CC813" i="1" s="1"/>
  <c r="AO813" i="1"/>
  <c r="CD813" i="1" s="1"/>
  <c r="AQ813" i="1"/>
  <c r="CF813" i="1" s="1"/>
  <c r="AF813" i="1"/>
  <c r="AM813" i="1"/>
  <c r="AL901" i="1"/>
  <c r="CG901" i="1"/>
  <c r="AP873" i="1"/>
  <c r="CE873" i="1" s="1"/>
  <c r="AM873" i="1"/>
  <c r="AQ873" i="1"/>
  <c r="CF873" i="1" s="1"/>
  <c r="AO873" i="1"/>
  <c r="CD873" i="1" s="1"/>
  <c r="AF873" i="1"/>
  <c r="AN873" i="1"/>
  <c r="CC873" i="1" s="1"/>
  <c r="BT952" i="1"/>
  <c r="BU952" i="1"/>
  <c r="BJ952" i="1"/>
  <c r="BV952" i="1"/>
  <c r="BK952" i="1"/>
  <c r="BW952" i="1"/>
  <c r="BL952" i="1"/>
  <c r="BX952" i="1"/>
  <c r="BN952" i="1"/>
  <c r="BZ952" i="1"/>
  <c r="CB952" i="1" s="1"/>
  <c r="BR952" i="1"/>
  <c r="BP952" i="1"/>
  <c r="BQ952" i="1"/>
  <c r="BS952" i="1"/>
  <c r="BY952" i="1"/>
  <c r="BM952" i="1"/>
  <c r="BO952" i="1"/>
  <c r="AL898" i="1"/>
  <c r="CG898" i="1"/>
  <c r="AM941" i="1"/>
  <c r="AN941" i="1"/>
  <c r="CC941" i="1" s="1"/>
  <c r="AP941" i="1"/>
  <c r="CE941" i="1" s="1"/>
  <c r="AO941" i="1"/>
  <c r="CD941" i="1" s="1"/>
  <c r="AQ941" i="1"/>
  <c r="CF941" i="1" s="1"/>
  <c r="AF941" i="1"/>
  <c r="AH883" i="1"/>
  <c r="AJ883" i="1"/>
  <c r="AG883" i="1"/>
  <c r="AI883" i="1"/>
  <c r="AK883" i="1"/>
  <c r="AO760" i="1"/>
  <c r="CD760" i="1" s="1"/>
  <c r="AP760" i="1"/>
  <c r="CE760" i="1" s="1"/>
  <c r="AF760" i="1"/>
  <c r="AM760" i="1"/>
  <c r="AN760" i="1"/>
  <c r="CC760" i="1" s="1"/>
  <c r="AQ760" i="1"/>
  <c r="CF760" i="1" s="1"/>
  <c r="AM951" i="1"/>
  <c r="AN951" i="1"/>
  <c r="CC951" i="1" s="1"/>
  <c r="AP951" i="1"/>
  <c r="CE951" i="1" s="1"/>
  <c r="AF951" i="1"/>
  <c r="AO951" i="1"/>
  <c r="CD951" i="1" s="1"/>
  <c r="AQ951" i="1"/>
  <c r="CF951" i="1" s="1"/>
  <c r="AJ812" i="1"/>
  <c r="AG812" i="1"/>
  <c r="AH812" i="1"/>
  <c r="AI812" i="1"/>
  <c r="AK812" i="1"/>
  <c r="AF733" i="1"/>
  <c r="AM733" i="1"/>
  <c r="AN733" i="1"/>
  <c r="CC733" i="1" s="1"/>
  <c r="AP733" i="1"/>
  <c r="CE733" i="1" s="1"/>
  <c r="AO733" i="1"/>
  <c r="CD733" i="1" s="1"/>
  <c r="AQ733" i="1"/>
  <c r="CF733" i="1" s="1"/>
  <c r="AN880" i="1"/>
  <c r="CC880" i="1" s="1"/>
  <c r="AM880" i="1"/>
  <c r="AP880" i="1"/>
  <c r="CE880" i="1" s="1"/>
  <c r="AO880" i="1"/>
  <c r="CD880" i="1" s="1"/>
  <c r="AQ880" i="1"/>
  <c r="CF880" i="1" s="1"/>
  <c r="AF880" i="1"/>
  <c r="AP938" i="1"/>
  <c r="CE938" i="1" s="1"/>
  <c r="AQ938" i="1"/>
  <c r="CF938" i="1" s="1"/>
  <c r="AF938" i="1"/>
  <c r="AN938" i="1"/>
  <c r="CC938" i="1" s="1"/>
  <c r="AO938" i="1"/>
  <c r="CD938" i="1" s="1"/>
  <c r="AM938" i="1"/>
  <c r="AL744" i="1"/>
  <c r="CG744" i="1"/>
  <c r="AG720" i="1"/>
  <c r="AH720" i="1"/>
  <c r="AJ720" i="1"/>
  <c r="AI720" i="1"/>
  <c r="AK720" i="1"/>
  <c r="BK784" i="1"/>
  <c r="BW784" i="1"/>
  <c r="BL784" i="1"/>
  <c r="BX784" i="1"/>
  <c r="BQ784" i="1"/>
  <c r="BJ784" i="1"/>
  <c r="BV784" i="1"/>
  <c r="BR784" i="1"/>
  <c r="BS784" i="1"/>
  <c r="BT784" i="1"/>
  <c r="BU784" i="1"/>
  <c r="BY784" i="1"/>
  <c r="BZ784" i="1"/>
  <c r="CB784" i="1" s="1"/>
  <c r="BM784" i="1"/>
  <c r="BP784" i="1"/>
  <c r="BO784" i="1"/>
  <c r="BN784" i="1"/>
  <c r="BN820" i="1"/>
  <c r="BZ820" i="1"/>
  <c r="CB820" i="1" s="1"/>
  <c r="BR820" i="1"/>
  <c r="BT820" i="1"/>
  <c r="BM820" i="1"/>
  <c r="BQ820" i="1"/>
  <c r="BV820" i="1"/>
  <c r="BJ820" i="1"/>
  <c r="BY820" i="1"/>
  <c r="BK820" i="1"/>
  <c r="BL820" i="1"/>
  <c r="BO820" i="1"/>
  <c r="BP820" i="1"/>
  <c r="BS820" i="1"/>
  <c r="BU820" i="1"/>
  <c r="BX820" i="1"/>
  <c r="BW820" i="1"/>
  <c r="AN891" i="1"/>
  <c r="CC891" i="1" s="1"/>
  <c r="AM891" i="1"/>
  <c r="AQ891" i="1"/>
  <c r="CF891" i="1" s="1"/>
  <c r="AF891" i="1"/>
  <c r="AP891" i="1"/>
  <c r="CE891" i="1" s="1"/>
  <c r="AO891" i="1"/>
  <c r="CD891" i="1" s="1"/>
  <c r="CG890" i="1"/>
  <c r="AL890" i="1"/>
  <c r="CG738" i="1"/>
  <c r="AL738" i="1"/>
  <c r="CG884" i="1"/>
  <c r="AL884" i="1"/>
  <c r="CG796" i="1"/>
  <c r="AL796" i="1"/>
  <c r="AL724" i="1"/>
  <c r="CG724" i="1"/>
  <c r="CG790" i="1"/>
  <c r="AL790" i="1"/>
  <c r="AM741" i="1"/>
  <c r="AF741" i="1"/>
  <c r="AP741" i="1"/>
  <c r="CE741" i="1" s="1"/>
  <c r="AQ741" i="1"/>
  <c r="CF741" i="1" s="1"/>
  <c r="AN741" i="1"/>
  <c r="CC741" i="1" s="1"/>
  <c r="AO741" i="1"/>
  <c r="CD741" i="1" s="1"/>
  <c r="AP844" i="1"/>
  <c r="CE844" i="1" s="1"/>
  <c r="AQ844" i="1"/>
  <c r="CF844" i="1" s="1"/>
  <c r="AF844" i="1"/>
  <c r="AM844" i="1"/>
  <c r="AO844" i="1"/>
  <c r="CD844" i="1" s="1"/>
  <c r="AN844" i="1"/>
  <c r="CC844" i="1" s="1"/>
  <c r="BN755" i="1"/>
  <c r="BZ755" i="1"/>
  <c r="CB755" i="1" s="1"/>
  <c r="BS755" i="1"/>
  <c r="BT755" i="1"/>
  <c r="BU755" i="1"/>
  <c r="BJ755" i="1"/>
  <c r="BW755" i="1"/>
  <c r="BL755" i="1"/>
  <c r="BY755" i="1"/>
  <c r="BM755" i="1"/>
  <c r="BP755" i="1"/>
  <c r="BQ755" i="1"/>
  <c r="BR755" i="1"/>
  <c r="BV755" i="1"/>
  <c r="BX755" i="1"/>
  <c r="BO755" i="1"/>
  <c r="BK755" i="1"/>
  <c r="CG813" i="1"/>
  <c r="AL813" i="1"/>
  <c r="AL873" i="1"/>
  <c r="CG873" i="1"/>
  <c r="AF898" i="1"/>
  <c r="AN898" i="1"/>
  <c r="CC898" i="1" s="1"/>
  <c r="AM898" i="1"/>
  <c r="AO898" i="1"/>
  <c r="CD898" i="1" s="1"/>
  <c r="AQ898" i="1"/>
  <c r="CF898" i="1" s="1"/>
  <c r="AP898" i="1"/>
  <c r="CE898" i="1" s="1"/>
  <c r="AM750" i="1"/>
  <c r="AF750" i="1"/>
  <c r="AO750" i="1"/>
  <c r="CD750" i="1" s="1"/>
  <c r="AP750" i="1"/>
  <c r="CE750" i="1" s="1"/>
  <c r="AQ750" i="1"/>
  <c r="CF750" i="1" s="1"/>
  <c r="AN750" i="1"/>
  <c r="CC750" i="1" s="1"/>
  <c r="AL903" i="1"/>
  <c r="CG903" i="1"/>
  <c r="AL941" i="1"/>
  <c r="CG941" i="1"/>
  <c r="BS764" i="1"/>
  <c r="BT764" i="1"/>
  <c r="BU764" i="1"/>
  <c r="BV764" i="1"/>
  <c r="BJ764" i="1"/>
  <c r="BX764" i="1"/>
  <c r="BK764" i="1"/>
  <c r="BY764" i="1"/>
  <c r="BM764" i="1"/>
  <c r="BN764" i="1"/>
  <c r="BO764" i="1"/>
  <c r="BP764" i="1"/>
  <c r="BR764" i="1"/>
  <c r="BQ764" i="1"/>
  <c r="BW764" i="1"/>
  <c r="BZ764" i="1"/>
  <c r="CB764" i="1" s="1"/>
  <c r="BL764" i="1"/>
  <c r="CG760" i="1"/>
  <c r="AL760" i="1"/>
  <c r="AL951" i="1"/>
  <c r="CG951" i="1"/>
  <c r="AN926" i="1"/>
  <c r="CC926" i="1" s="1"/>
  <c r="AO926" i="1"/>
  <c r="CD926" i="1" s="1"/>
  <c r="AP926" i="1"/>
  <c r="CE926" i="1" s="1"/>
  <c r="AF926" i="1"/>
  <c r="AM926" i="1"/>
  <c r="AQ926" i="1"/>
  <c r="CF926" i="1" s="1"/>
  <c r="AF896" i="1"/>
  <c r="AN896" i="1"/>
  <c r="CC896" i="1" s="1"/>
  <c r="AM896" i="1"/>
  <c r="AQ896" i="1"/>
  <c r="CF896" i="1" s="1"/>
  <c r="AP896" i="1"/>
  <c r="CE896" i="1" s="1"/>
  <c r="AO896" i="1"/>
  <c r="CD896" i="1" s="1"/>
  <c r="BJ933" i="1"/>
  <c r="BV933" i="1"/>
  <c r="BK933" i="1"/>
  <c r="BW933" i="1"/>
  <c r="BL933" i="1"/>
  <c r="BX933" i="1"/>
  <c r="BM933" i="1"/>
  <c r="BY933" i="1"/>
  <c r="BN933" i="1"/>
  <c r="BZ933" i="1"/>
  <c r="CB933" i="1" s="1"/>
  <c r="BO933" i="1"/>
  <c r="BQ933" i="1"/>
  <c r="BR933" i="1"/>
  <c r="BS933" i="1"/>
  <c r="BP933" i="1"/>
  <c r="BT933" i="1"/>
  <c r="BU933" i="1"/>
  <c r="BN759" i="1"/>
  <c r="BL759" i="1"/>
  <c r="BY759" i="1"/>
  <c r="BM759" i="1"/>
  <c r="BZ759" i="1"/>
  <c r="CB759" i="1" s="1"/>
  <c r="BQ759" i="1"/>
  <c r="BS759" i="1"/>
  <c r="BT759" i="1"/>
  <c r="BV759" i="1"/>
  <c r="BJ759" i="1"/>
  <c r="BK759" i="1"/>
  <c r="BO759" i="1"/>
  <c r="BP759" i="1"/>
  <c r="BR759" i="1"/>
  <c r="BU759" i="1"/>
  <c r="BW759" i="1"/>
  <c r="BX759" i="1"/>
  <c r="CG938" i="1"/>
  <c r="AL938" i="1"/>
  <c r="AM744" i="1"/>
  <c r="AF744" i="1"/>
  <c r="AN744" i="1"/>
  <c r="CC744" i="1" s="1"/>
  <c r="AO744" i="1"/>
  <c r="CD744" i="1" s="1"/>
  <c r="AP744" i="1"/>
  <c r="CE744" i="1" s="1"/>
  <c r="AQ744" i="1"/>
  <c r="CF744" i="1" s="1"/>
  <c r="BP736" i="1"/>
  <c r="BQ736" i="1"/>
  <c r="BR736" i="1"/>
  <c r="BS736" i="1"/>
  <c r="BT736" i="1"/>
  <c r="BY736" i="1"/>
  <c r="BL736" i="1"/>
  <c r="BM736" i="1"/>
  <c r="BN736" i="1"/>
  <c r="BX736" i="1"/>
  <c r="BJ736" i="1"/>
  <c r="BV736" i="1"/>
  <c r="BW736" i="1"/>
  <c r="BK736" i="1"/>
  <c r="BO736" i="1"/>
  <c r="BU736" i="1"/>
  <c r="BZ736" i="1"/>
  <c r="CB736" i="1" s="1"/>
  <c r="AJ820" i="1"/>
  <c r="AI820" i="1"/>
  <c r="AK820" i="1"/>
  <c r="AH820" i="1"/>
  <c r="AG820" i="1"/>
  <c r="CG891" i="1"/>
  <c r="AL891" i="1"/>
  <c r="AF723" i="1"/>
  <c r="AM723" i="1"/>
  <c r="AN723" i="1"/>
  <c r="CC723" i="1" s="1"/>
  <c r="AP723" i="1"/>
  <c r="CE723" i="1" s="1"/>
  <c r="AO723" i="1"/>
  <c r="CD723" i="1" s="1"/>
  <c r="AQ723" i="1"/>
  <c r="CF723" i="1" s="1"/>
  <c r="AH837" i="1"/>
  <c r="AJ837" i="1"/>
  <c r="AG837" i="1"/>
  <c r="AI837" i="1"/>
  <c r="AK837" i="1"/>
  <c r="AN914" i="1"/>
  <c r="CC914" i="1" s="1"/>
  <c r="AO914" i="1"/>
  <c r="CD914" i="1" s="1"/>
  <c r="AP914" i="1"/>
  <c r="CE914" i="1" s="1"/>
  <c r="AF914" i="1"/>
  <c r="AM914" i="1"/>
  <c r="AQ914" i="1"/>
  <c r="CF914" i="1" s="1"/>
  <c r="CG871" i="1"/>
  <c r="AL871" i="1"/>
  <c r="AO762" i="1"/>
  <c r="CD762" i="1" s="1"/>
  <c r="AP762" i="1"/>
  <c r="CE762" i="1" s="1"/>
  <c r="AN762" i="1"/>
  <c r="CC762" i="1" s="1"/>
  <c r="AQ762" i="1"/>
  <c r="CF762" i="1" s="1"/>
  <c r="AF762" i="1"/>
  <c r="AM762" i="1"/>
  <c r="AL908" i="1"/>
  <c r="CG908" i="1"/>
  <c r="AJ851" i="1"/>
  <c r="AI851" i="1"/>
  <c r="AG851" i="1"/>
  <c r="AH851" i="1"/>
  <c r="AK851" i="1"/>
  <c r="AH887" i="1"/>
  <c r="AJ887" i="1"/>
  <c r="AG887" i="1"/>
  <c r="AI887" i="1"/>
  <c r="AK887" i="1"/>
  <c r="AM794" i="1"/>
  <c r="AP794" i="1"/>
  <c r="CE794" i="1" s="1"/>
  <c r="AN794" i="1"/>
  <c r="CC794" i="1" s="1"/>
  <c r="AO794" i="1"/>
  <c r="CD794" i="1" s="1"/>
  <c r="AQ794" i="1"/>
  <c r="CF794" i="1" s="1"/>
  <c r="AF794" i="1"/>
  <c r="AP738" i="1"/>
  <c r="CE738" i="1" s="1"/>
  <c r="AQ738" i="1"/>
  <c r="CF738" i="1" s="1"/>
  <c r="AM738" i="1"/>
  <c r="AN738" i="1"/>
  <c r="CC738" i="1" s="1"/>
  <c r="AO738" i="1"/>
  <c r="CD738" i="1" s="1"/>
  <c r="AF738" i="1"/>
  <c r="AN910" i="1"/>
  <c r="CC910" i="1" s="1"/>
  <c r="AO910" i="1"/>
  <c r="CD910" i="1" s="1"/>
  <c r="AP910" i="1"/>
  <c r="CE910" i="1" s="1"/>
  <c r="AF910" i="1"/>
  <c r="AM910" i="1"/>
  <c r="AQ910" i="1"/>
  <c r="CF910" i="1" s="1"/>
  <c r="AF927" i="1"/>
  <c r="AM927" i="1"/>
  <c r="AN927" i="1"/>
  <c r="CC927" i="1" s="1"/>
  <c r="AO927" i="1"/>
  <c r="CD927" i="1" s="1"/>
  <c r="AP927" i="1"/>
  <c r="CE927" i="1" s="1"/>
  <c r="AQ927" i="1"/>
  <c r="CF927" i="1" s="1"/>
  <c r="AN906" i="1"/>
  <c r="CC906" i="1" s="1"/>
  <c r="AO906" i="1"/>
  <c r="CD906" i="1" s="1"/>
  <c r="AP906" i="1"/>
  <c r="CE906" i="1" s="1"/>
  <c r="AF906" i="1"/>
  <c r="AM906" i="1"/>
  <c r="AQ906" i="1"/>
  <c r="CF906" i="1" s="1"/>
  <c r="AN918" i="1"/>
  <c r="CC918" i="1" s="1"/>
  <c r="AO918" i="1"/>
  <c r="CD918" i="1" s="1"/>
  <c r="AP918" i="1"/>
  <c r="CE918" i="1" s="1"/>
  <c r="AF918" i="1"/>
  <c r="AM918" i="1"/>
  <c r="AQ918" i="1"/>
  <c r="CF918" i="1" s="1"/>
  <c r="CG844" i="1"/>
  <c r="AL844" i="1"/>
  <c r="AJ755" i="1"/>
  <c r="AG755" i="1"/>
  <c r="AH755" i="1"/>
  <c r="AK755" i="1"/>
  <c r="AI755" i="1"/>
  <c r="AM953" i="1"/>
  <c r="AN953" i="1"/>
  <c r="CC953" i="1" s="1"/>
  <c r="AP953" i="1"/>
  <c r="CE953" i="1" s="1"/>
  <c r="AO953" i="1"/>
  <c r="CD953" i="1" s="1"/>
  <c r="AF953" i="1"/>
  <c r="AQ953" i="1"/>
  <c r="CF953" i="1" s="1"/>
  <c r="AP821" i="1"/>
  <c r="CE821" i="1" s="1"/>
  <c r="AO821" i="1"/>
  <c r="CD821" i="1" s="1"/>
  <c r="AF821" i="1"/>
  <c r="AM821" i="1"/>
  <c r="AN821" i="1"/>
  <c r="CC821" i="1" s="1"/>
  <c r="AQ821" i="1"/>
  <c r="CF821" i="1" s="1"/>
  <c r="AL729" i="1"/>
  <c r="CG729" i="1"/>
  <c r="AG952" i="1"/>
  <c r="AH952" i="1"/>
  <c r="AJ952" i="1"/>
  <c r="AI952" i="1"/>
  <c r="AK952" i="1"/>
  <c r="AL750" i="1"/>
  <c r="CG750" i="1"/>
  <c r="AF903" i="1"/>
  <c r="AP903" i="1"/>
  <c r="CE903" i="1" s="1"/>
  <c r="AO903" i="1"/>
  <c r="CD903" i="1" s="1"/>
  <c r="AM903" i="1"/>
  <c r="AN903" i="1"/>
  <c r="CC903" i="1" s="1"/>
  <c r="AQ903" i="1"/>
  <c r="CF903" i="1" s="1"/>
  <c r="AM734" i="1"/>
  <c r="AN734" i="1"/>
  <c r="CC734" i="1" s="1"/>
  <c r="AO734" i="1"/>
  <c r="CD734" i="1" s="1"/>
  <c r="AP734" i="1"/>
  <c r="CE734" i="1" s="1"/>
  <c r="AF734" i="1"/>
  <c r="AQ734" i="1"/>
  <c r="CF734" i="1" s="1"/>
  <c r="CG788" i="1"/>
  <c r="AL788" i="1"/>
  <c r="AN881" i="1"/>
  <c r="CC881" i="1" s="1"/>
  <c r="AM881" i="1"/>
  <c r="AQ881" i="1"/>
  <c r="CF881" i="1" s="1"/>
  <c r="AP881" i="1"/>
  <c r="CE881" i="1" s="1"/>
  <c r="AF881" i="1"/>
  <c r="AO881" i="1"/>
  <c r="CD881" i="1" s="1"/>
  <c r="BQ799" i="1"/>
  <c r="BS799" i="1"/>
  <c r="BN799" i="1"/>
  <c r="BZ799" i="1"/>
  <c r="CB799" i="1" s="1"/>
  <c r="BR799" i="1"/>
  <c r="BT799" i="1"/>
  <c r="BU799" i="1"/>
  <c r="BV799" i="1"/>
  <c r="BW799" i="1"/>
  <c r="BJ799" i="1"/>
  <c r="BY799" i="1"/>
  <c r="BL799" i="1"/>
  <c r="BM799" i="1"/>
  <c r="BP799" i="1"/>
  <c r="BK799" i="1"/>
  <c r="BO799" i="1"/>
  <c r="BX799" i="1"/>
  <c r="AL926" i="1"/>
  <c r="CG926" i="1"/>
  <c r="AL896" i="1"/>
  <c r="CG896" i="1"/>
  <c r="AM726" i="1"/>
  <c r="AN726" i="1"/>
  <c r="CC726" i="1" s="1"/>
  <c r="AO726" i="1"/>
  <c r="CD726" i="1" s="1"/>
  <c r="AP726" i="1"/>
  <c r="CE726" i="1" s="1"/>
  <c r="AF726" i="1"/>
  <c r="AQ726" i="1"/>
  <c r="CF726" i="1" s="1"/>
  <c r="AG933" i="1"/>
  <c r="AH933" i="1"/>
  <c r="AI933" i="1"/>
  <c r="AJ933" i="1"/>
  <c r="AK933" i="1"/>
  <c r="AM783" i="1"/>
  <c r="AN783" i="1"/>
  <c r="CC783" i="1" s="1"/>
  <c r="AO783" i="1"/>
  <c r="CD783" i="1" s="1"/>
  <c r="AP783" i="1"/>
  <c r="CE783" i="1" s="1"/>
  <c r="AQ783" i="1"/>
  <c r="CF783" i="1" s="1"/>
  <c r="AF783" i="1"/>
  <c r="BT942" i="1"/>
  <c r="BU942" i="1"/>
  <c r="BJ942" i="1"/>
  <c r="BV942" i="1"/>
  <c r="BK942" i="1"/>
  <c r="BW942" i="1"/>
  <c r="BL942" i="1"/>
  <c r="BX942" i="1"/>
  <c r="BN942" i="1"/>
  <c r="BZ942" i="1"/>
  <c r="CB942" i="1" s="1"/>
  <c r="BR942" i="1"/>
  <c r="BY942" i="1"/>
  <c r="BP942" i="1"/>
  <c r="BO942" i="1"/>
  <c r="BM942" i="1"/>
  <c r="BQ942" i="1"/>
  <c r="BS942" i="1"/>
  <c r="AJ826" i="1"/>
  <c r="AI826" i="1"/>
  <c r="AH826" i="1"/>
  <c r="AK826" i="1"/>
  <c r="AG826" i="1"/>
  <c r="AM722" i="1"/>
  <c r="AN722" i="1"/>
  <c r="CC722" i="1" s="1"/>
  <c r="AO722" i="1"/>
  <c r="CD722" i="1" s="1"/>
  <c r="AP722" i="1"/>
  <c r="CE722" i="1" s="1"/>
  <c r="AF722" i="1"/>
  <c r="AQ722" i="1"/>
  <c r="CF722" i="1" s="1"/>
  <c r="BT944" i="1"/>
  <c r="BU944" i="1"/>
  <c r="BJ944" i="1"/>
  <c r="BV944" i="1"/>
  <c r="BK944" i="1"/>
  <c r="BW944" i="1"/>
  <c r="BL944" i="1"/>
  <c r="BX944" i="1"/>
  <c r="BN944" i="1"/>
  <c r="BZ944" i="1"/>
  <c r="CB944" i="1" s="1"/>
  <c r="BR944" i="1"/>
  <c r="BP944" i="1"/>
  <c r="BQ944" i="1"/>
  <c r="BS944" i="1"/>
  <c r="BY944" i="1"/>
  <c r="BM944" i="1"/>
  <c r="BO944" i="1"/>
  <c r="AL723" i="1"/>
  <c r="CG723" i="1"/>
  <c r="BT869" i="1"/>
  <c r="BK869" i="1"/>
  <c r="BW869" i="1"/>
  <c r="BJ869" i="1"/>
  <c r="BY869" i="1"/>
  <c r="BO869" i="1"/>
  <c r="BQ869" i="1"/>
  <c r="BS869" i="1"/>
  <c r="BX869" i="1"/>
  <c r="BL869" i="1"/>
  <c r="BM869" i="1"/>
  <c r="BP869" i="1"/>
  <c r="BR869" i="1"/>
  <c r="BV869" i="1"/>
  <c r="BZ869" i="1"/>
  <c r="CB869" i="1" s="1"/>
  <c r="BU869" i="1"/>
  <c r="BN869" i="1"/>
  <c r="AL739" i="1"/>
  <c r="CG739" i="1"/>
  <c r="BN961" i="1"/>
  <c r="BZ961" i="1"/>
  <c r="CB961" i="1" s="1"/>
  <c r="BO961" i="1"/>
  <c r="BQ961" i="1"/>
  <c r="BR961" i="1"/>
  <c r="BT961" i="1"/>
  <c r="BL961" i="1"/>
  <c r="BX961" i="1"/>
  <c r="BV961" i="1"/>
  <c r="BJ961" i="1"/>
  <c r="BK961" i="1"/>
  <c r="BM961" i="1"/>
  <c r="BP961" i="1"/>
  <c r="BW961" i="1"/>
  <c r="BS961" i="1"/>
  <c r="BU961" i="1"/>
  <c r="BY961" i="1"/>
  <c r="AL904" i="1"/>
  <c r="CG904" i="1"/>
  <c r="CG814" i="1"/>
  <c r="AL814" i="1"/>
  <c r="AL835" i="1"/>
  <c r="CG835" i="1"/>
  <c r="AN828" i="1"/>
  <c r="CC828" i="1" s="1"/>
  <c r="AP828" i="1"/>
  <c r="CE828" i="1" s="1"/>
  <c r="AF828" i="1"/>
  <c r="AM828" i="1"/>
  <c r="AO828" i="1"/>
  <c r="CD828" i="1" s="1"/>
  <c r="AQ828" i="1"/>
  <c r="CF828" i="1" s="1"/>
  <c r="AG865" i="1"/>
  <c r="AI865" i="1"/>
  <c r="AK865" i="1"/>
  <c r="AH865" i="1"/>
  <c r="AJ865" i="1"/>
  <c r="AN882" i="1"/>
  <c r="CC882" i="1" s="1"/>
  <c r="AQ882" i="1"/>
  <c r="CF882" i="1" s="1"/>
  <c r="AF882" i="1"/>
  <c r="AM882" i="1"/>
  <c r="AP882" i="1"/>
  <c r="CE882" i="1" s="1"/>
  <c r="AO882" i="1"/>
  <c r="CD882" i="1" s="1"/>
  <c r="AF725" i="1"/>
  <c r="AM725" i="1"/>
  <c r="AN725" i="1"/>
  <c r="CC725" i="1" s="1"/>
  <c r="AP725" i="1"/>
  <c r="CE725" i="1" s="1"/>
  <c r="AO725" i="1"/>
  <c r="CD725" i="1" s="1"/>
  <c r="AQ725" i="1"/>
  <c r="CF725" i="1" s="1"/>
  <c r="CG794" i="1"/>
  <c r="AL794" i="1"/>
  <c r="AO805" i="1"/>
  <c r="CD805" i="1" s="1"/>
  <c r="AM805" i="1"/>
  <c r="AN805" i="1"/>
  <c r="CC805" i="1" s="1"/>
  <c r="AQ805" i="1"/>
  <c r="CF805" i="1" s="1"/>
  <c r="AF805" i="1"/>
  <c r="AP805" i="1"/>
  <c r="CE805" i="1" s="1"/>
  <c r="AL910" i="1"/>
  <c r="CG910" i="1"/>
  <c r="AL927" i="1"/>
  <c r="CG927" i="1"/>
  <c r="AL906" i="1"/>
  <c r="CG906" i="1"/>
  <c r="AL918" i="1"/>
  <c r="CG918" i="1"/>
  <c r="CG893" i="1"/>
  <c r="AL893" i="1"/>
  <c r="AL953" i="1"/>
  <c r="CG953" i="1"/>
  <c r="CG821" i="1"/>
  <c r="AL821" i="1"/>
  <c r="AF729" i="1"/>
  <c r="AM729" i="1"/>
  <c r="AN729" i="1"/>
  <c r="CC729" i="1" s="1"/>
  <c r="AP729" i="1"/>
  <c r="CE729" i="1" s="1"/>
  <c r="AO729" i="1"/>
  <c r="CD729" i="1" s="1"/>
  <c r="AQ729" i="1"/>
  <c r="CF729" i="1" s="1"/>
  <c r="BT950" i="1"/>
  <c r="BU950" i="1"/>
  <c r="BJ950" i="1"/>
  <c r="BV950" i="1"/>
  <c r="BK950" i="1"/>
  <c r="BW950" i="1"/>
  <c r="BL950" i="1"/>
  <c r="BX950" i="1"/>
  <c r="BN950" i="1"/>
  <c r="BZ950" i="1"/>
  <c r="CB950" i="1" s="1"/>
  <c r="BR950" i="1"/>
  <c r="BY950" i="1"/>
  <c r="BP950" i="1"/>
  <c r="BO950" i="1"/>
  <c r="BM950" i="1"/>
  <c r="BQ950" i="1"/>
  <c r="BS950" i="1"/>
  <c r="BM804" i="1"/>
  <c r="BY804" i="1"/>
  <c r="BT804" i="1"/>
  <c r="BL804" i="1"/>
  <c r="BN804" i="1"/>
  <c r="BO804" i="1"/>
  <c r="BP804" i="1"/>
  <c r="BQ804" i="1"/>
  <c r="BS804" i="1"/>
  <c r="BV804" i="1"/>
  <c r="BW804" i="1"/>
  <c r="BJ804" i="1"/>
  <c r="BK804" i="1"/>
  <c r="BR804" i="1"/>
  <c r="BU804" i="1"/>
  <c r="BX804" i="1"/>
  <c r="BZ804" i="1"/>
  <c r="CB804" i="1" s="1"/>
  <c r="AL734" i="1"/>
  <c r="CG734" i="1"/>
  <c r="AM788" i="1"/>
  <c r="AF788" i="1"/>
  <c r="AN788" i="1"/>
  <c r="CC788" i="1" s="1"/>
  <c r="AQ788" i="1"/>
  <c r="CF788" i="1" s="1"/>
  <c r="AO788" i="1"/>
  <c r="CD788" i="1" s="1"/>
  <c r="AP788" i="1"/>
  <c r="CE788" i="1" s="1"/>
  <c r="CG881" i="1"/>
  <c r="AL881" i="1"/>
  <c r="AL731" i="1"/>
  <c r="CG731" i="1"/>
  <c r="AP965" i="1"/>
  <c r="CE965" i="1" s="1"/>
  <c r="AF965" i="1"/>
  <c r="AM965" i="1"/>
  <c r="AN965" i="1"/>
  <c r="CC965" i="1" s="1"/>
  <c r="AO965" i="1"/>
  <c r="CD965" i="1" s="1"/>
  <c r="AQ965" i="1"/>
  <c r="CF965" i="1" s="1"/>
  <c r="AM748" i="1"/>
  <c r="AN748" i="1"/>
  <c r="CC748" i="1" s="1"/>
  <c r="AO748" i="1"/>
  <c r="CD748" i="1" s="1"/>
  <c r="AQ748" i="1"/>
  <c r="CF748" i="1" s="1"/>
  <c r="AF748" i="1"/>
  <c r="AP748" i="1"/>
  <c r="CE748" i="1" s="1"/>
  <c r="AL726" i="1"/>
  <c r="CG726" i="1"/>
  <c r="AP825" i="1"/>
  <c r="CE825" i="1" s="1"/>
  <c r="AO825" i="1"/>
  <c r="CD825" i="1" s="1"/>
  <c r="AN825" i="1"/>
  <c r="CC825" i="1" s="1"/>
  <c r="AQ825" i="1"/>
  <c r="CF825" i="1" s="1"/>
  <c r="AM825" i="1"/>
  <c r="AF825" i="1"/>
  <c r="AL783" i="1"/>
  <c r="CG783" i="1"/>
  <c r="AN843" i="1"/>
  <c r="CC843" i="1" s="1"/>
  <c r="AO843" i="1"/>
  <c r="CD843" i="1" s="1"/>
  <c r="AM843" i="1"/>
  <c r="AP843" i="1"/>
  <c r="CE843" i="1" s="1"/>
  <c r="AQ843" i="1"/>
  <c r="CF843" i="1" s="1"/>
  <c r="AF843" i="1"/>
  <c r="AP875" i="1"/>
  <c r="CE875" i="1" s="1"/>
  <c r="AO875" i="1"/>
  <c r="CD875" i="1" s="1"/>
  <c r="AM875" i="1"/>
  <c r="AQ875" i="1"/>
  <c r="CF875" i="1" s="1"/>
  <c r="AN875" i="1"/>
  <c r="CC875" i="1" s="1"/>
  <c r="AF875" i="1"/>
  <c r="AM959" i="1"/>
  <c r="AN959" i="1"/>
  <c r="CC959" i="1" s="1"/>
  <c r="AP959" i="1"/>
  <c r="CE959" i="1" s="1"/>
  <c r="AF959" i="1"/>
  <c r="AO959" i="1"/>
  <c r="CD959" i="1" s="1"/>
  <c r="AQ959" i="1"/>
  <c r="CF959" i="1" s="1"/>
  <c r="BN826" i="1"/>
  <c r="BZ826" i="1"/>
  <c r="CB826" i="1" s="1"/>
  <c r="BR826" i="1"/>
  <c r="BT826" i="1"/>
  <c r="BJ826" i="1"/>
  <c r="BY826" i="1"/>
  <c r="BQ826" i="1"/>
  <c r="BV826" i="1"/>
  <c r="BP826" i="1"/>
  <c r="BS826" i="1"/>
  <c r="BW826" i="1"/>
  <c r="BX826" i="1"/>
  <c r="BK826" i="1"/>
  <c r="BO826" i="1"/>
  <c r="BM826" i="1"/>
  <c r="BU826" i="1"/>
  <c r="BL826" i="1"/>
  <c r="AL722" i="1"/>
  <c r="CG722" i="1"/>
  <c r="AM781" i="1"/>
  <c r="AN781" i="1"/>
  <c r="CC781" i="1" s="1"/>
  <c r="AO781" i="1"/>
  <c r="CD781" i="1" s="1"/>
  <c r="AP781" i="1"/>
  <c r="CE781" i="1" s="1"/>
  <c r="AQ781" i="1"/>
  <c r="CF781" i="1" s="1"/>
  <c r="AF781" i="1"/>
  <c r="AO801" i="1"/>
  <c r="CD801" i="1" s="1"/>
  <c r="AM801" i="1"/>
  <c r="AN801" i="1"/>
  <c r="CC801" i="1" s="1"/>
  <c r="AQ801" i="1"/>
  <c r="CF801" i="1" s="1"/>
  <c r="AF801" i="1"/>
  <c r="AP801" i="1"/>
  <c r="CE801" i="1" s="1"/>
  <c r="AI804" i="1"/>
  <c r="AG804" i="1"/>
  <c r="AH804" i="1"/>
  <c r="AJ804" i="1"/>
  <c r="AK804" i="1"/>
  <c r="CG833" i="1"/>
  <c r="AL833" i="1"/>
  <c r="AF915" i="1"/>
  <c r="AM915" i="1"/>
  <c r="AN915" i="1"/>
  <c r="CC915" i="1" s="1"/>
  <c r="AO915" i="1"/>
  <c r="CD915" i="1" s="1"/>
  <c r="AP915" i="1"/>
  <c r="CE915" i="1" s="1"/>
  <c r="AQ915" i="1"/>
  <c r="CF915" i="1" s="1"/>
  <c r="AJ770" i="1"/>
  <c r="AG770" i="1"/>
  <c r="AI770" i="1"/>
  <c r="AH770" i="1"/>
  <c r="AK770" i="1"/>
  <c r="BT863" i="1"/>
  <c r="BK863" i="1"/>
  <c r="BW863" i="1"/>
  <c r="BQ863" i="1"/>
  <c r="BR863" i="1"/>
  <c r="BV863" i="1"/>
  <c r="BX863" i="1"/>
  <c r="BJ863" i="1"/>
  <c r="BY863" i="1"/>
  <c r="BM863" i="1"/>
  <c r="BP863" i="1"/>
  <c r="BL863" i="1"/>
  <c r="BN863" i="1"/>
  <c r="BO863" i="1"/>
  <c r="BS863" i="1"/>
  <c r="BU863" i="1"/>
  <c r="BZ863" i="1"/>
  <c r="CB863" i="1" s="1"/>
  <c r="AF731" i="1"/>
  <c r="AM731" i="1"/>
  <c r="AN731" i="1"/>
  <c r="CC731" i="1" s="1"/>
  <c r="AP731" i="1"/>
  <c r="CE731" i="1" s="1"/>
  <c r="AO731" i="1"/>
  <c r="CD731" i="1" s="1"/>
  <c r="AQ731" i="1"/>
  <c r="CF731" i="1" s="1"/>
  <c r="CG965" i="1"/>
  <c r="AL965" i="1"/>
  <c r="AL748" i="1"/>
  <c r="CG748" i="1"/>
  <c r="CG825" i="1"/>
  <c r="AL825" i="1"/>
  <c r="AN878" i="1"/>
  <c r="CC878" i="1" s="1"/>
  <c r="AQ878" i="1"/>
  <c r="CF878" i="1" s="1"/>
  <c r="AF878" i="1"/>
  <c r="AO878" i="1"/>
  <c r="CD878" i="1" s="1"/>
  <c r="AP878" i="1"/>
  <c r="CE878" i="1" s="1"/>
  <c r="AM878" i="1"/>
  <c r="CG843" i="1"/>
  <c r="AL843" i="1"/>
  <c r="AF921" i="1"/>
  <c r="AM921" i="1"/>
  <c r="AN921" i="1"/>
  <c r="CC921" i="1" s="1"/>
  <c r="AO921" i="1"/>
  <c r="CD921" i="1" s="1"/>
  <c r="AP921" i="1"/>
  <c r="CE921" i="1" s="1"/>
  <c r="AQ921" i="1"/>
  <c r="CF921" i="1" s="1"/>
  <c r="AL875" i="1"/>
  <c r="CG875" i="1"/>
  <c r="AG942" i="1"/>
  <c r="AH942" i="1"/>
  <c r="AJ942" i="1"/>
  <c r="AI942" i="1"/>
  <c r="AK942" i="1"/>
  <c r="AL959" i="1"/>
  <c r="CG959" i="1"/>
  <c r="AG944" i="1"/>
  <c r="AH944" i="1"/>
  <c r="AJ944" i="1"/>
  <c r="AI944" i="1"/>
  <c r="AK944" i="1"/>
  <c r="AL781" i="1"/>
  <c r="CG781" i="1"/>
  <c r="AL725" i="1"/>
  <c r="CG725" i="1"/>
  <c r="CG805" i="1"/>
  <c r="AL805" i="1"/>
  <c r="AN920" i="1"/>
  <c r="CC920" i="1" s="1"/>
  <c r="AO920" i="1"/>
  <c r="CD920" i="1" s="1"/>
  <c r="AP920" i="1"/>
  <c r="CE920" i="1" s="1"/>
  <c r="AF920" i="1"/>
  <c r="AM920" i="1"/>
  <c r="AQ920" i="1"/>
  <c r="CF920" i="1" s="1"/>
  <c r="AF909" i="1"/>
  <c r="AM909" i="1"/>
  <c r="AN909" i="1"/>
  <c r="CC909" i="1" s="1"/>
  <c r="AO909" i="1"/>
  <c r="CD909" i="1" s="1"/>
  <c r="AP909" i="1"/>
  <c r="CE909" i="1" s="1"/>
  <c r="AQ909" i="1"/>
  <c r="CF909" i="1" s="1"/>
  <c r="BT865" i="1"/>
  <c r="BK865" i="1"/>
  <c r="BW865" i="1"/>
  <c r="BJ865" i="1"/>
  <c r="BY865" i="1"/>
  <c r="BO865" i="1"/>
  <c r="BQ865" i="1"/>
  <c r="BS865" i="1"/>
  <c r="BX865" i="1"/>
  <c r="BU865" i="1"/>
  <c r="BV865" i="1"/>
  <c r="BZ865" i="1"/>
  <c r="CB865" i="1" s="1"/>
  <c r="BL865" i="1"/>
  <c r="BM865" i="1"/>
  <c r="BR865" i="1"/>
  <c r="BN865" i="1"/>
  <c r="BP865" i="1"/>
  <c r="AM791" i="1"/>
  <c r="AO791" i="1"/>
  <c r="CD791" i="1" s="1"/>
  <c r="AP791" i="1"/>
  <c r="CE791" i="1" s="1"/>
  <c r="AQ791" i="1"/>
  <c r="CF791" i="1" s="1"/>
  <c r="AF791" i="1"/>
  <c r="AN791" i="1"/>
  <c r="CC791" i="1" s="1"/>
  <c r="AP806" i="1"/>
  <c r="CE806" i="1" s="1"/>
  <c r="AM806" i="1"/>
  <c r="AN806" i="1"/>
  <c r="CC806" i="1" s="1"/>
  <c r="AQ806" i="1"/>
  <c r="CF806" i="1" s="1"/>
  <c r="AF806" i="1"/>
  <c r="AO806" i="1"/>
  <c r="CD806" i="1" s="1"/>
  <c r="AL730" i="1"/>
  <c r="CG730" i="1"/>
  <c r="AL957" i="1"/>
  <c r="CG957" i="1"/>
  <c r="AJ768" i="1"/>
  <c r="AK768" i="1"/>
  <c r="AG768" i="1"/>
  <c r="AI768" i="1"/>
  <c r="AH768" i="1"/>
  <c r="AL728" i="1"/>
  <c r="CG728" i="1"/>
  <c r="AL920" i="1"/>
  <c r="CG920" i="1"/>
  <c r="AM740" i="1"/>
  <c r="AF740" i="1"/>
  <c r="AQ740" i="1"/>
  <c r="CF740" i="1" s="1"/>
  <c r="AN740" i="1"/>
  <c r="CC740" i="1" s="1"/>
  <c r="AO740" i="1"/>
  <c r="CD740" i="1" s="1"/>
  <c r="AP740" i="1"/>
  <c r="CE740" i="1" s="1"/>
  <c r="AL909" i="1"/>
  <c r="CG909" i="1"/>
  <c r="AP802" i="1"/>
  <c r="CE802" i="1" s="1"/>
  <c r="AM802" i="1"/>
  <c r="AN802" i="1"/>
  <c r="CC802" i="1" s="1"/>
  <c r="AO802" i="1"/>
  <c r="CD802" i="1" s="1"/>
  <c r="AQ802" i="1"/>
  <c r="CF802" i="1" s="1"/>
  <c r="AF802" i="1"/>
  <c r="CG801" i="1"/>
  <c r="AL801" i="1"/>
  <c r="AG950" i="1"/>
  <c r="AH950" i="1"/>
  <c r="AJ950" i="1"/>
  <c r="AI950" i="1"/>
  <c r="AK950" i="1"/>
  <c r="AN833" i="1"/>
  <c r="CC833" i="1" s="1"/>
  <c r="AO833" i="1"/>
  <c r="CD833" i="1" s="1"/>
  <c r="AQ833" i="1"/>
  <c r="CF833" i="1" s="1"/>
  <c r="AM833" i="1"/>
  <c r="AF833" i="1"/>
  <c r="AP833" i="1"/>
  <c r="CE833" i="1" s="1"/>
  <c r="AL915" i="1"/>
  <c r="CG915" i="1"/>
  <c r="AL907" i="1"/>
  <c r="CG907" i="1"/>
  <c r="AJ774" i="1"/>
  <c r="AI774" i="1"/>
  <c r="AG774" i="1"/>
  <c r="AH774" i="1"/>
  <c r="AK774" i="1"/>
  <c r="AO766" i="1"/>
  <c r="CD766" i="1" s="1"/>
  <c r="AP766" i="1"/>
  <c r="CE766" i="1" s="1"/>
  <c r="AM766" i="1"/>
  <c r="AN766" i="1"/>
  <c r="CC766" i="1" s="1"/>
  <c r="AQ766" i="1"/>
  <c r="CF766" i="1" s="1"/>
  <c r="AF766" i="1"/>
  <c r="AL902" i="1"/>
  <c r="CG902" i="1"/>
  <c r="AF935" i="1"/>
  <c r="AM935" i="1"/>
  <c r="AO935" i="1"/>
  <c r="CD935" i="1" s="1"/>
  <c r="AN935" i="1"/>
  <c r="CC935" i="1" s="1"/>
  <c r="AP935" i="1"/>
  <c r="CE935" i="1" s="1"/>
  <c r="AQ935" i="1"/>
  <c r="CF935" i="1" s="1"/>
  <c r="AN924" i="1"/>
  <c r="CC924" i="1" s="1"/>
  <c r="AO924" i="1"/>
  <c r="CD924" i="1" s="1"/>
  <c r="AP924" i="1"/>
  <c r="CE924" i="1" s="1"/>
  <c r="AF924" i="1"/>
  <c r="AM924" i="1"/>
  <c r="AQ924" i="1"/>
  <c r="CF924" i="1" s="1"/>
  <c r="AL878" i="1"/>
  <c r="CG878" i="1"/>
  <c r="BP720" i="1"/>
  <c r="BQ720" i="1"/>
  <c r="BR720" i="1"/>
  <c r="BS720" i="1"/>
  <c r="BT720" i="1"/>
  <c r="BU720" i="1"/>
  <c r="BJ720" i="1"/>
  <c r="BV720" i="1"/>
  <c r="BK720" i="1"/>
  <c r="BW720" i="1"/>
  <c r="BL720" i="1"/>
  <c r="BX720" i="1"/>
  <c r="BN720" i="1"/>
  <c r="BZ720" i="1"/>
  <c r="CB720" i="1" s="1"/>
  <c r="BO720" i="1"/>
  <c r="BY720" i="1"/>
  <c r="BM720" i="1"/>
  <c r="AN928" i="1"/>
  <c r="CC928" i="1" s="1"/>
  <c r="AO928" i="1"/>
  <c r="CD928" i="1" s="1"/>
  <c r="AP928" i="1"/>
  <c r="CE928" i="1" s="1"/>
  <c r="AF928" i="1"/>
  <c r="AM928" i="1"/>
  <c r="AQ928" i="1"/>
  <c r="CF928" i="1" s="1"/>
  <c r="AL921" i="1"/>
  <c r="CG921" i="1"/>
  <c r="AN830" i="1"/>
  <c r="CC830" i="1" s="1"/>
  <c r="AM830" i="1"/>
  <c r="AQ830" i="1"/>
  <c r="CF830" i="1" s="1"/>
  <c r="AO830" i="1"/>
  <c r="CD830" i="1" s="1"/>
  <c r="AP830" i="1"/>
  <c r="CE830" i="1" s="1"/>
  <c r="AF830" i="1"/>
  <c r="AM728" i="1"/>
  <c r="AN728" i="1"/>
  <c r="CC728" i="1" s="1"/>
  <c r="AO728" i="1"/>
  <c r="CD728" i="1" s="1"/>
  <c r="AP728" i="1"/>
  <c r="CE728" i="1" s="1"/>
  <c r="AF728" i="1"/>
  <c r="AQ728" i="1"/>
  <c r="CF728" i="1" s="1"/>
  <c r="AJ961" i="1"/>
  <c r="AK961" i="1"/>
  <c r="AH961" i="1"/>
  <c r="AG961" i="1"/>
  <c r="AI961" i="1"/>
  <c r="AL791" i="1"/>
  <c r="CG791" i="1"/>
  <c r="CG806" i="1"/>
  <c r="AL806" i="1"/>
  <c r="CG816" i="1"/>
  <c r="AL816" i="1"/>
  <c r="AM949" i="1"/>
  <c r="AN949" i="1"/>
  <c r="CC949" i="1" s="1"/>
  <c r="AP949" i="1"/>
  <c r="CE949" i="1" s="1"/>
  <c r="AO949" i="1"/>
  <c r="CD949" i="1" s="1"/>
  <c r="AQ949" i="1"/>
  <c r="CF949" i="1" s="1"/>
  <c r="AF949" i="1"/>
  <c r="AG869" i="1"/>
  <c r="AI869" i="1"/>
  <c r="AK869" i="1"/>
  <c r="AH869" i="1"/>
  <c r="AJ869" i="1"/>
  <c r="AP815" i="1"/>
  <c r="CE815" i="1" s="1"/>
  <c r="AF815" i="1"/>
  <c r="AO815" i="1"/>
  <c r="CD815" i="1" s="1"/>
  <c r="AM815" i="1"/>
  <c r="AQ815" i="1"/>
  <c r="CF815" i="1" s="1"/>
  <c r="AN815" i="1"/>
  <c r="CC815" i="1" s="1"/>
  <c r="AN889" i="1"/>
  <c r="CC889" i="1" s="1"/>
  <c r="AM889" i="1"/>
  <c r="AQ889" i="1"/>
  <c r="CF889" i="1" s="1"/>
  <c r="AO889" i="1"/>
  <c r="CD889" i="1" s="1"/>
  <c r="AF889" i="1"/>
  <c r="AP889" i="1"/>
  <c r="CE889" i="1" s="1"/>
  <c r="AJ841" i="1"/>
  <c r="AG841" i="1"/>
  <c r="AH841" i="1"/>
  <c r="AI841" i="1"/>
  <c r="AK841" i="1"/>
  <c r="AL740" i="1"/>
  <c r="CG740" i="1"/>
  <c r="CG860" i="1"/>
  <c r="AL860" i="1"/>
  <c r="AJ853" i="1"/>
  <c r="CG802" i="1"/>
  <c r="AL802" i="1"/>
  <c r="CG874" i="1"/>
  <c r="AL874" i="1"/>
  <c r="AG863" i="1"/>
  <c r="AK863" i="1"/>
  <c r="AJ863" i="1"/>
  <c r="AH863" i="1"/>
  <c r="AI863" i="1"/>
  <c r="AN822" i="1"/>
  <c r="CC822" i="1" s="1"/>
  <c r="AP822" i="1"/>
  <c r="CE822" i="1" s="1"/>
  <c r="AM822" i="1"/>
  <c r="AF822" i="1"/>
  <c r="AQ822" i="1"/>
  <c r="CF822" i="1" s="1"/>
  <c r="AO822" i="1"/>
  <c r="CD822" i="1" s="1"/>
  <c r="AF907" i="1"/>
  <c r="AM907" i="1"/>
  <c r="AN907" i="1"/>
  <c r="CC907" i="1" s="1"/>
  <c r="AO907" i="1"/>
  <c r="CD907" i="1" s="1"/>
  <c r="AQ907" i="1"/>
  <c r="CF907" i="1" s="1"/>
  <c r="AP907" i="1"/>
  <c r="CE907" i="1" s="1"/>
  <c r="BN774" i="1"/>
  <c r="BZ774" i="1"/>
  <c r="CB774" i="1" s="1"/>
  <c r="BR774" i="1"/>
  <c r="BT774" i="1"/>
  <c r="BM774" i="1"/>
  <c r="BY774" i="1"/>
  <c r="BK774" i="1"/>
  <c r="BL774" i="1"/>
  <c r="BQ774" i="1"/>
  <c r="BS774" i="1"/>
  <c r="BU774" i="1"/>
  <c r="BV774" i="1"/>
  <c r="BW774" i="1"/>
  <c r="BJ774" i="1"/>
  <c r="BO774" i="1"/>
  <c r="BX774" i="1"/>
  <c r="BP774" i="1"/>
  <c r="AP829" i="1"/>
  <c r="CE829" i="1" s="1"/>
  <c r="AO829" i="1"/>
  <c r="CD829" i="1" s="1"/>
  <c r="AM829" i="1"/>
  <c r="AQ829" i="1"/>
  <c r="CF829" i="1" s="1"/>
  <c r="AN829" i="1"/>
  <c r="CC829" i="1" s="1"/>
  <c r="AF829" i="1"/>
  <c r="CG766" i="1"/>
  <c r="AL766" i="1"/>
  <c r="AF902" i="1"/>
  <c r="AM902" i="1"/>
  <c r="AO902" i="1"/>
  <c r="CD902" i="1" s="1"/>
  <c r="AP902" i="1"/>
  <c r="CE902" i="1" s="1"/>
  <c r="AQ902" i="1"/>
  <c r="CF902" i="1" s="1"/>
  <c r="AN902" i="1"/>
  <c r="CC902" i="1" s="1"/>
  <c r="AL935" i="1"/>
  <c r="CG935" i="1"/>
  <c r="AL924" i="1"/>
  <c r="CG924" i="1"/>
  <c r="AM897" i="1"/>
  <c r="AN897" i="1"/>
  <c r="CC897" i="1" s="1"/>
  <c r="AF897" i="1"/>
  <c r="AO897" i="1"/>
  <c r="CD897" i="1" s="1"/>
  <c r="AP897" i="1"/>
  <c r="CE897" i="1" s="1"/>
  <c r="AQ897" i="1"/>
  <c r="CF897" i="1" s="1"/>
  <c r="AH895" i="1"/>
  <c r="AK895" i="1"/>
  <c r="AJ895" i="1"/>
  <c r="AG895" i="1"/>
  <c r="AI895" i="1"/>
  <c r="AM787" i="1"/>
  <c r="AN787" i="1"/>
  <c r="CC787" i="1" s="1"/>
  <c r="AF787" i="1"/>
  <c r="AO787" i="1"/>
  <c r="CD787" i="1" s="1"/>
  <c r="AQ787" i="1"/>
  <c r="CF787" i="1" s="1"/>
  <c r="AP787" i="1"/>
  <c r="CE787" i="1" s="1"/>
  <c r="AM746" i="1"/>
  <c r="AF746" i="1"/>
  <c r="AP746" i="1"/>
  <c r="CE746" i="1" s="1"/>
  <c r="AQ746" i="1"/>
  <c r="CF746" i="1" s="1"/>
  <c r="AO746" i="1"/>
  <c r="CD746" i="1" s="1"/>
  <c r="AN746" i="1"/>
  <c r="CC746" i="1" s="1"/>
  <c r="AM742" i="1"/>
  <c r="AF742" i="1"/>
  <c r="AO742" i="1"/>
  <c r="CD742" i="1" s="1"/>
  <c r="AP742" i="1"/>
  <c r="CE742" i="1" s="1"/>
  <c r="AN742" i="1"/>
  <c r="CC742" i="1" s="1"/>
  <c r="AQ742" i="1"/>
  <c r="CF742" i="1" s="1"/>
  <c r="AL928" i="1"/>
  <c r="CG928" i="1"/>
  <c r="AP964" i="1"/>
  <c r="CE964" i="1" s="1"/>
  <c r="AQ964" i="1"/>
  <c r="CF964" i="1" s="1"/>
  <c r="AM964" i="1"/>
  <c r="AN964" i="1"/>
  <c r="CC964" i="1" s="1"/>
  <c r="AO964" i="1"/>
  <c r="CD964" i="1" s="1"/>
  <c r="AF964" i="1"/>
  <c r="AP854" i="1"/>
  <c r="CE854" i="1" s="1"/>
  <c r="AO854" i="1"/>
  <c r="CD854" i="1" s="1"/>
  <c r="AM854" i="1"/>
  <c r="AQ854" i="1"/>
  <c r="CF854" i="1" s="1"/>
  <c r="AF854" i="1"/>
  <c r="AN854" i="1"/>
  <c r="CC854" i="1" s="1"/>
  <c r="CG830" i="1"/>
  <c r="AL830" i="1"/>
  <c r="AM730" i="1"/>
  <c r="AN730" i="1"/>
  <c r="CC730" i="1" s="1"/>
  <c r="AO730" i="1"/>
  <c r="CD730" i="1" s="1"/>
  <c r="AP730" i="1"/>
  <c r="CE730" i="1" s="1"/>
  <c r="AF730" i="1"/>
  <c r="AQ730" i="1"/>
  <c r="CF730" i="1" s="1"/>
  <c r="AM957" i="1"/>
  <c r="AN957" i="1"/>
  <c r="CC957" i="1" s="1"/>
  <c r="AP957" i="1"/>
  <c r="CE957" i="1" s="1"/>
  <c r="AO957" i="1"/>
  <c r="CD957" i="1" s="1"/>
  <c r="AQ957" i="1"/>
  <c r="CF957" i="1" s="1"/>
  <c r="AF957" i="1"/>
  <c r="AN893" i="1"/>
  <c r="CC893" i="1" s="1"/>
  <c r="AF893" i="1"/>
  <c r="AM893" i="1"/>
  <c r="AO893" i="1"/>
  <c r="CD893" i="1" s="1"/>
  <c r="AP893" i="1"/>
  <c r="CE893" i="1" s="1"/>
  <c r="AQ893" i="1"/>
  <c r="CF893" i="1" s="1"/>
  <c r="AP932" i="1"/>
  <c r="CE932" i="1" s="1"/>
  <c r="AF932" i="1"/>
  <c r="AM932" i="1"/>
  <c r="AN932" i="1"/>
  <c r="CC932" i="1" s="1"/>
  <c r="AQ932" i="1"/>
  <c r="CF932" i="1" s="1"/>
  <c r="AO932" i="1"/>
  <c r="CD932" i="1" s="1"/>
  <c r="AM872" i="1"/>
  <c r="AO872" i="1"/>
  <c r="CD872" i="1" s="1"/>
  <c r="AN872" i="1"/>
  <c r="CC872" i="1" s="1"/>
  <c r="AF872" i="1"/>
  <c r="AP872" i="1"/>
  <c r="CE872" i="1" s="1"/>
  <c r="AQ872" i="1"/>
  <c r="CF872" i="1" s="1"/>
  <c r="AN916" i="1"/>
  <c r="CC916" i="1" s="1"/>
  <c r="AO916" i="1"/>
  <c r="CD916" i="1" s="1"/>
  <c r="AP916" i="1"/>
  <c r="CE916" i="1" s="1"/>
  <c r="AF916" i="1"/>
  <c r="AM916" i="1"/>
  <c r="AQ916" i="1"/>
  <c r="CF916" i="1" s="1"/>
  <c r="AN816" i="1"/>
  <c r="CC816" i="1" s="1"/>
  <c r="AP816" i="1"/>
  <c r="CE816" i="1" s="1"/>
  <c r="AM816" i="1"/>
  <c r="AO816" i="1"/>
  <c r="CD816" i="1" s="1"/>
  <c r="AF816" i="1"/>
  <c r="AQ816" i="1"/>
  <c r="CF816" i="1" s="1"/>
  <c r="AL949" i="1"/>
  <c r="CG949" i="1"/>
  <c r="CG815" i="1"/>
  <c r="AL815" i="1"/>
  <c r="CG889" i="1"/>
  <c r="AL889" i="1"/>
  <c r="BR841" i="1"/>
  <c r="BS841" i="1"/>
  <c r="BN841" i="1"/>
  <c r="BZ841" i="1"/>
  <c r="CB841" i="1" s="1"/>
  <c r="BQ841" i="1"/>
  <c r="BJ841" i="1"/>
  <c r="BK841" i="1"/>
  <c r="BL841" i="1"/>
  <c r="BO841" i="1"/>
  <c r="BP841" i="1"/>
  <c r="BT841" i="1"/>
  <c r="BU841" i="1"/>
  <c r="BV841" i="1"/>
  <c r="BW841" i="1"/>
  <c r="BY841" i="1"/>
  <c r="BM841" i="1"/>
  <c r="BX841" i="1"/>
  <c r="AP969" i="1"/>
  <c r="CE969" i="1" s="1"/>
  <c r="AM969" i="1"/>
  <c r="AN969" i="1"/>
  <c r="CC969" i="1" s="1"/>
  <c r="AO969" i="1"/>
  <c r="CD969" i="1" s="1"/>
  <c r="AQ969" i="1"/>
  <c r="CF969" i="1" s="1"/>
  <c r="AF969" i="1"/>
  <c r="AM939" i="1"/>
  <c r="AN939" i="1"/>
  <c r="CC939" i="1" s="1"/>
  <c r="AP939" i="1"/>
  <c r="CE939" i="1" s="1"/>
  <c r="AQ939" i="1"/>
  <c r="CF939" i="1" s="1"/>
  <c r="AF939" i="1"/>
  <c r="AO939" i="1"/>
  <c r="CD939" i="1" s="1"/>
  <c r="AP852" i="1"/>
  <c r="CE852" i="1" s="1"/>
  <c r="AO852" i="1"/>
  <c r="CD852" i="1" s="1"/>
  <c r="AN852" i="1"/>
  <c r="CC852" i="1" s="1"/>
  <c r="AQ852" i="1"/>
  <c r="CF852" i="1" s="1"/>
  <c r="AM852" i="1"/>
  <c r="AF852" i="1"/>
  <c r="AM860" i="1"/>
  <c r="AO860" i="1"/>
  <c r="CD860" i="1" s="1"/>
  <c r="AP860" i="1"/>
  <c r="CE860" i="1" s="1"/>
  <c r="AF860" i="1"/>
  <c r="AN860" i="1"/>
  <c r="CC860" i="1" s="1"/>
  <c r="AQ860" i="1"/>
  <c r="CF860" i="1" s="1"/>
  <c r="AM747" i="1"/>
  <c r="AF747" i="1"/>
  <c r="AN747" i="1"/>
  <c r="CC747" i="1" s="1"/>
  <c r="AO747" i="1"/>
  <c r="CD747" i="1" s="1"/>
  <c r="AP747" i="1"/>
  <c r="CE747" i="1" s="1"/>
  <c r="AQ747" i="1"/>
  <c r="CF747" i="1" s="1"/>
  <c r="AN930" i="1"/>
  <c r="CC930" i="1" s="1"/>
  <c r="AO930" i="1"/>
  <c r="CD930" i="1" s="1"/>
  <c r="AP930" i="1"/>
  <c r="CE930" i="1" s="1"/>
  <c r="AF930" i="1"/>
  <c r="AM930" i="1"/>
  <c r="AQ930" i="1"/>
  <c r="CF930" i="1" s="1"/>
  <c r="AM874" i="1"/>
  <c r="AQ874" i="1"/>
  <c r="CF874" i="1" s="1"/>
  <c r="AN874" i="1"/>
  <c r="CC874" i="1" s="1"/>
  <c r="AO874" i="1"/>
  <c r="CD874" i="1" s="1"/>
  <c r="AF874" i="1"/>
  <c r="AP874" i="1"/>
  <c r="CE874" i="1" s="1"/>
  <c r="AL745" i="1"/>
  <c r="CG745" i="1"/>
  <c r="BN770" i="1"/>
  <c r="BZ770" i="1"/>
  <c r="CB770" i="1" s="1"/>
  <c r="BQ770" i="1"/>
  <c r="BR770" i="1"/>
  <c r="BT770" i="1"/>
  <c r="BJ770" i="1"/>
  <c r="BV770" i="1"/>
  <c r="BK770" i="1"/>
  <c r="BW770" i="1"/>
  <c r="BM770" i="1"/>
  <c r="BY770" i="1"/>
  <c r="BL770" i="1"/>
  <c r="BO770" i="1"/>
  <c r="BS770" i="1"/>
  <c r="BU770" i="1"/>
  <c r="BX770" i="1"/>
  <c r="BP770" i="1"/>
  <c r="CG822" i="1"/>
  <c r="AL822" i="1"/>
  <c r="AM789" i="1"/>
  <c r="AN789" i="1"/>
  <c r="CC789" i="1" s="1"/>
  <c r="AQ789" i="1"/>
  <c r="CF789" i="1" s="1"/>
  <c r="AF789" i="1"/>
  <c r="AP789" i="1"/>
  <c r="CE789" i="1" s="1"/>
  <c r="AO789" i="1"/>
  <c r="CD789" i="1" s="1"/>
  <c r="AL831" i="1"/>
  <c r="CG831" i="1"/>
  <c r="CG829" i="1"/>
  <c r="AL829" i="1"/>
  <c r="CG970" i="1"/>
  <c r="AL970" i="1"/>
  <c r="AM761" i="1"/>
  <c r="AO761" i="1"/>
  <c r="CD761" i="1" s="1"/>
  <c r="AP761" i="1"/>
  <c r="CE761" i="1" s="1"/>
  <c r="AF761" i="1"/>
  <c r="AN761" i="1"/>
  <c r="CC761" i="1" s="1"/>
  <c r="AQ761" i="1"/>
  <c r="CF761" i="1" s="1"/>
  <c r="AM743" i="1"/>
  <c r="AF743" i="1"/>
  <c r="AN743" i="1"/>
  <c r="CC743" i="1" s="1"/>
  <c r="AO743" i="1"/>
  <c r="CD743" i="1" s="1"/>
  <c r="AP743" i="1"/>
  <c r="CE743" i="1" s="1"/>
  <c r="AQ743" i="1"/>
  <c r="CF743" i="1" s="1"/>
  <c r="AL897" i="1"/>
  <c r="CG897" i="1"/>
  <c r="AN836" i="1"/>
  <c r="CC836" i="1" s="1"/>
  <c r="AP836" i="1"/>
  <c r="CE836" i="1" s="1"/>
  <c r="AF836" i="1"/>
  <c r="AM836" i="1"/>
  <c r="AO836" i="1"/>
  <c r="CD836" i="1" s="1"/>
  <c r="AQ836" i="1"/>
  <c r="CF836" i="1" s="1"/>
  <c r="AL787" i="1"/>
  <c r="CG787" i="1"/>
  <c r="AL746" i="1"/>
  <c r="CG746" i="1"/>
  <c r="AL742" i="1"/>
  <c r="CG742" i="1"/>
  <c r="AL727" i="1"/>
  <c r="CG727" i="1"/>
  <c r="CG964" i="1"/>
  <c r="AL964" i="1"/>
  <c r="BM858" i="1"/>
  <c r="BY858" i="1"/>
  <c r="BT858" i="1"/>
  <c r="BL858" i="1"/>
  <c r="BP858" i="1"/>
  <c r="BQ858" i="1"/>
  <c r="BR858" i="1"/>
  <c r="BU858" i="1"/>
  <c r="BV858" i="1"/>
  <c r="BW858" i="1"/>
  <c r="BX858" i="1"/>
  <c r="BJ858" i="1"/>
  <c r="BK858" i="1"/>
  <c r="BO858" i="1"/>
  <c r="BN858" i="1"/>
  <c r="BS858" i="1"/>
  <c r="BZ858" i="1"/>
  <c r="CB858" i="1" s="1"/>
  <c r="CG854" i="1"/>
  <c r="AL854" i="1"/>
  <c r="AN810" i="1"/>
  <c r="CC810" i="1" s="1"/>
  <c r="AP810" i="1"/>
  <c r="CE810" i="1" s="1"/>
  <c r="AM810" i="1"/>
  <c r="AO810" i="1"/>
  <c r="CD810" i="1" s="1"/>
  <c r="AQ810" i="1"/>
  <c r="CF810" i="1" s="1"/>
  <c r="AF810" i="1"/>
  <c r="AM732" i="1"/>
  <c r="AN732" i="1"/>
  <c r="CC732" i="1" s="1"/>
  <c r="AO732" i="1"/>
  <c r="CD732" i="1" s="1"/>
  <c r="AP732" i="1"/>
  <c r="CE732" i="1" s="1"/>
  <c r="AF732" i="1"/>
  <c r="AQ732" i="1"/>
  <c r="CF732" i="1" s="1"/>
  <c r="AM798" i="1"/>
  <c r="AP798" i="1"/>
  <c r="CE798" i="1" s="1"/>
  <c r="AO798" i="1"/>
  <c r="CD798" i="1" s="1"/>
  <c r="AQ798" i="1"/>
  <c r="CF798" i="1" s="1"/>
  <c r="AF798" i="1"/>
  <c r="AN798" i="1"/>
  <c r="CC798" i="1" s="1"/>
  <c r="AF905" i="1"/>
  <c r="AM905" i="1"/>
  <c r="AN905" i="1"/>
  <c r="CC905" i="1" s="1"/>
  <c r="AO905" i="1"/>
  <c r="CD905" i="1" s="1"/>
  <c r="AQ905" i="1"/>
  <c r="CF905" i="1" s="1"/>
  <c r="AP905" i="1"/>
  <c r="CE905" i="1" s="1"/>
  <c r="CG882" i="1"/>
  <c r="AL882" i="1"/>
  <c r="AL932" i="1"/>
  <c r="CG932" i="1"/>
  <c r="AL872" i="1"/>
  <c r="CG872" i="1"/>
  <c r="AL916" i="1"/>
  <c r="CG916" i="1"/>
  <c r="AF929" i="1"/>
  <c r="AM929" i="1"/>
  <c r="AN929" i="1"/>
  <c r="CC929" i="1" s="1"/>
  <c r="AO929" i="1"/>
  <c r="CD929" i="1" s="1"/>
  <c r="AP929" i="1"/>
  <c r="CE929" i="1" s="1"/>
  <c r="AQ929" i="1"/>
  <c r="CF929" i="1" s="1"/>
  <c r="AM739" i="1"/>
  <c r="AF739" i="1"/>
  <c r="AN739" i="1"/>
  <c r="CC739" i="1" s="1"/>
  <c r="AO739" i="1"/>
  <c r="CD739" i="1" s="1"/>
  <c r="AP739" i="1"/>
  <c r="CE739" i="1" s="1"/>
  <c r="AQ739" i="1"/>
  <c r="CF739" i="1" s="1"/>
  <c r="AL969" i="1"/>
  <c r="CG969" i="1"/>
  <c r="AP963" i="1"/>
  <c r="CE963" i="1" s="1"/>
  <c r="AO963" i="1"/>
  <c r="CD963" i="1" s="1"/>
  <c r="AQ963" i="1"/>
  <c r="CF963" i="1" s="1"/>
  <c r="AF963" i="1"/>
  <c r="AM963" i="1"/>
  <c r="AN963" i="1"/>
  <c r="CC963" i="1" s="1"/>
  <c r="AL939" i="1"/>
  <c r="CG939" i="1"/>
  <c r="CG852" i="1"/>
  <c r="AL852" i="1"/>
  <c r="AF721" i="1"/>
  <c r="AM721" i="1"/>
  <c r="AN721" i="1"/>
  <c r="CC721" i="1" s="1"/>
  <c r="AP721" i="1"/>
  <c r="CE721" i="1" s="1"/>
  <c r="AO721" i="1"/>
  <c r="CD721" i="1" s="1"/>
  <c r="AQ721" i="1"/>
  <c r="CF721" i="1" s="1"/>
  <c r="AL747" i="1"/>
  <c r="CG747" i="1"/>
  <c r="AL930" i="1"/>
  <c r="CG930" i="1"/>
  <c r="AP823" i="1"/>
  <c r="CE823" i="1" s="1"/>
  <c r="AO823" i="1"/>
  <c r="CD823" i="1" s="1"/>
  <c r="AM823" i="1"/>
  <c r="AN823" i="1"/>
  <c r="CC823" i="1" s="1"/>
  <c r="AQ823" i="1"/>
  <c r="CF823" i="1" s="1"/>
  <c r="AF823" i="1"/>
  <c r="AM955" i="1"/>
  <c r="AN955" i="1"/>
  <c r="CC955" i="1" s="1"/>
  <c r="AP955" i="1"/>
  <c r="CE955" i="1" s="1"/>
  <c r="AQ955" i="1"/>
  <c r="CF955" i="1" s="1"/>
  <c r="AF955" i="1"/>
  <c r="AO955" i="1"/>
  <c r="CD955" i="1" s="1"/>
  <c r="AM745" i="1"/>
  <c r="AF745" i="1"/>
  <c r="AN745" i="1"/>
  <c r="CC745" i="1" s="1"/>
  <c r="AO745" i="1"/>
  <c r="CD745" i="1" s="1"/>
  <c r="AP745" i="1"/>
  <c r="CE745" i="1" s="1"/>
  <c r="AQ745" i="1"/>
  <c r="CF745" i="1" s="1"/>
  <c r="AL868" i="1"/>
  <c r="CG868" i="1"/>
  <c r="AL789" i="1"/>
  <c r="CG789" i="1"/>
  <c r="AO831" i="1"/>
  <c r="CD831" i="1" s="1"/>
  <c r="AM831" i="1"/>
  <c r="AN831" i="1"/>
  <c r="CC831" i="1" s="1"/>
  <c r="AQ831" i="1"/>
  <c r="CF831" i="1" s="1"/>
  <c r="AF831" i="1"/>
  <c r="AP831" i="1"/>
  <c r="CE831" i="1" s="1"/>
  <c r="AP871" i="1"/>
  <c r="CE871" i="1" s="1"/>
  <c r="AF871" i="1"/>
  <c r="AO871" i="1"/>
  <c r="CD871" i="1" s="1"/>
  <c r="AQ871" i="1"/>
  <c r="CF871" i="1" s="1"/>
  <c r="AM871" i="1"/>
  <c r="AN871" i="1"/>
  <c r="CC871" i="1" s="1"/>
  <c r="AQ970" i="1"/>
  <c r="CF970" i="1" s="1"/>
  <c r="AM970" i="1"/>
  <c r="AN970" i="1"/>
  <c r="CC970" i="1" s="1"/>
  <c r="AO970" i="1"/>
  <c r="CD970" i="1" s="1"/>
  <c r="AP970" i="1"/>
  <c r="CE970" i="1" s="1"/>
  <c r="AF970" i="1"/>
  <c r="CG761" i="1"/>
  <c r="AL761" i="1"/>
  <c r="AL743" i="1"/>
  <c r="CG743" i="1"/>
  <c r="AN904" i="1"/>
  <c r="CC904" i="1" s="1"/>
  <c r="AO904" i="1"/>
  <c r="CD904" i="1" s="1"/>
  <c r="AP904" i="1"/>
  <c r="CE904" i="1" s="1"/>
  <c r="AF904" i="1"/>
  <c r="AM904" i="1"/>
  <c r="AQ904" i="1"/>
  <c r="CF904" i="1" s="1"/>
  <c r="AL836" i="1"/>
  <c r="CG836" i="1"/>
  <c r="AN908" i="1"/>
  <c r="CC908" i="1" s="1"/>
  <c r="AO908" i="1"/>
  <c r="CD908" i="1" s="1"/>
  <c r="AP908" i="1"/>
  <c r="CE908" i="1" s="1"/>
  <c r="AF908" i="1"/>
  <c r="AM908" i="1"/>
  <c r="AQ908" i="1"/>
  <c r="CF908" i="1" s="1"/>
  <c r="AN839" i="1"/>
  <c r="CC839" i="1" s="1"/>
  <c r="AO839" i="1"/>
  <c r="CD839" i="1" s="1"/>
  <c r="AM839" i="1"/>
  <c r="AP839" i="1"/>
  <c r="CE839" i="1" s="1"/>
  <c r="AF839" i="1"/>
  <c r="AQ839" i="1"/>
  <c r="CF839" i="1" s="1"/>
  <c r="AK736" i="1"/>
  <c r="AJ736" i="1"/>
  <c r="AG736" i="1"/>
  <c r="AH736" i="1"/>
  <c r="AI736" i="1"/>
  <c r="AN814" i="1"/>
  <c r="CC814" i="1" s="1"/>
  <c r="AP814" i="1"/>
  <c r="CE814" i="1" s="1"/>
  <c r="AM814" i="1"/>
  <c r="AQ814" i="1"/>
  <c r="CF814" i="1" s="1"/>
  <c r="AF814" i="1"/>
  <c r="AO814" i="1"/>
  <c r="CD814" i="1" s="1"/>
  <c r="AF727" i="1"/>
  <c r="AM727" i="1"/>
  <c r="AN727" i="1"/>
  <c r="CC727" i="1" s="1"/>
  <c r="AP727" i="1"/>
  <c r="CE727" i="1" s="1"/>
  <c r="AO727" i="1"/>
  <c r="CD727" i="1" s="1"/>
  <c r="AQ727" i="1"/>
  <c r="CF727" i="1" s="1"/>
  <c r="AN835" i="1"/>
  <c r="CC835" i="1" s="1"/>
  <c r="AO835" i="1"/>
  <c r="CD835" i="1" s="1"/>
  <c r="AF835" i="1"/>
  <c r="AM835" i="1"/>
  <c r="AP835" i="1"/>
  <c r="CE835" i="1" s="1"/>
  <c r="AQ835" i="1"/>
  <c r="CF835" i="1" s="1"/>
  <c r="AI858" i="1"/>
  <c r="AJ858" i="1"/>
  <c r="AG858" i="1"/>
  <c r="AH858" i="1"/>
  <c r="AK858" i="1"/>
  <c r="BR851" i="1"/>
  <c r="BS851" i="1"/>
  <c r="BN851" i="1"/>
  <c r="BZ851" i="1"/>
  <c r="CB851" i="1" s="1"/>
  <c r="BQ851" i="1"/>
  <c r="BJ851" i="1"/>
  <c r="BY851" i="1"/>
  <c r="BM851" i="1"/>
  <c r="BU851" i="1"/>
  <c r="BV851" i="1"/>
  <c r="BX851" i="1"/>
  <c r="BL851" i="1"/>
  <c r="BO851" i="1"/>
  <c r="BT851" i="1"/>
  <c r="BK851" i="1"/>
  <c r="BP851" i="1"/>
  <c r="BW851" i="1"/>
  <c r="CG810" i="1"/>
  <c r="AL810" i="1"/>
  <c r="AL732" i="1"/>
  <c r="CG732" i="1"/>
  <c r="CG798" i="1"/>
  <c r="AL798" i="1"/>
  <c r="AL905" i="1"/>
  <c r="CG905" i="1"/>
  <c r="AL123" i="1"/>
  <c r="CG123" i="1"/>
  <c r="AO575" i="1"/>
  <c r="CD575" i="1" s="1"/>
  <c r="AF575" i="1"/>
  <c r="AM575" i="1"/>
  <c r="AN575" i="1"/>
  <c r="CC575" i="1" s="1"/>
  <c r="AP575" i="1"/>
  <c r="CE575" i="1" s="1"/>
  <c r="AQ575" i="1"/>
  <c r="CF575" i="1" s="1"/>
  <c r="AL68" i="1"/>
  <c r="CG68" i="1"/>
  <c r="BK147" i="1"/>
  <c r="BW147" i="1"/>
  <c r="BL147" i="1"/>
  <c r="BX147" i="1"/>
  <c r="BN147" i="1"/>
  <c r="BZ147" i="1"/>
  <c r="CB147" i="1" s="1"/>
  <c r="BQ147" i="1"/>
  <c r="BR147" i="1"/>
  <c r="BS147" i="1"/>
  <c r="BT147" i="1"/>
  <c r="BJ147" i="1"/>
  <c r="BM147" i="1"/>
  <c r="BO147" i="1"/>
  <c r="BP147" i="1"/>
  <c r="BU147" i="1"/>
  <c r="BV147" i="1"/>
  <c r="BY147" i="1"/>
  <c r="CG140" i="1"/>
  <c r="AL140" i="1"/>
  <c r="AP345" i="1"/>
  <c r="CE345" i="1" s="1"/>
  <c r="AO345" i="1"/>
  <c r="CD345" i="1" s="1"/>
  <c r="AN345" i="1"/>
  <c r="CC345" i="1" s="1"/>
  <c r="AM345" i="1"/>
  <c r="AF345" i="1"/>
  <c r="AQ345" i="1"/>
  <c r="CF345" i="1" s="1"/>
  <c r="AM246" i="1"/>
  <c r="AN246" i="1"/>
  <c r="CC246" i="1" s="1"/>
  <c r="AO246" i="1"/>
  <c r="CD246" i="1" s="1"/>
  <c r="AP246" i="1"/>
  <c r="CE246" i="1" s="1"/>
  <c r="AF246" i="1"/>
  <c r="AQ246" i="1"/>
  <c r="CF246" i="1" s="1"/>
  <c r="AQ524" i="1"/>
  <c r="CF524" i="1" s="1"/>
  <c r="AM524" i="1"/>
  <c r="AP524" i="1"/>
  <c r="CE524" i="1" s="1"/>
  <c r="AF524" i="1"/>
  <c r="AN524" i="1"/>
  <c r="CC524" i="1" s="1"/>
  <c r="AO524" i="1"/>
  <c r="CD524" i="1" s="1"/>
  <c r="AM585" i="1"/>
  <c r="AN585" i="1"/>
  <c r="CC585" i="1" s="1"/>
  <c r="AO585" i="1"/>
  <c r="CD585" i="1" s="1"/>
  <c r="AP585" i="1"/>
  <c r="CE585" i="1" s="1"/>
  <c r="AF585" i="1"/>
  <c r="AQ585" i="1"/>
  <c r="CF585" i="1" s="1"/>
  <c r="CG663" i="1"/>
  <c r="AL663" i="1"/>
  <c r="AP140" i="1"/>
  <c r="CE140" i="1" s="1"/>
  <c r="AN140" i="1"/>
  <c r="CC140" i="1" s="1"/>
  <c r="AO140" i="1"/>
  <c r="CD140" i="1" s="1"/>
  <c r="AQ140" i="1"/>
  <c r="CF140" i="1" s="1"/>
  <c r="AF140" i="1"/>
  <c r="AM140" i="1"/>
  <c r="AM483" i="1"/>
  <c r="AN483" i="1"/>
  <c r="CC483" i="1" s="1"/>
  <c r="AO483" i="1"/>
  <c r="CD483" i="1" s="1"/>
  <c r="AP483" i="1"/>
  <c r="CE483" i="1" s="1"/>
  <c r="AF483" i="1"/>
  <c r="AQ483" i="1"/>
  <c r="CF483" i="1" s="1"/>
  <c r="BJ319" i="1"/>
  <c r="BV319" i="1"/>
  <c r="BK319" i="1"/>
  <c r="BW319" i="1"/>
  <c r="BL319" i="1"/>
  <c r="BX319" i="1"/>
  <c r="BN319" i="1"/>
  <c r="BZ319" i="1"/>
  <c r="CB319" i="1" s="1"/>
  <c r="BO319" i="1"/>
  <c r="BQ319" i="1"/>
  <c r="BR319" i="1"/>
  <c r="BM319" i="1"/>
  <c r="BS319" i="1"/>
  <c r="BP319" i="1"/>
  <c r="BT319" i="1"/>
  <c r="BU319" i="1"/>
  <c r="BY319" i="1"/>
  <c r="AG184" i="1"/>
  <c r="AH184" i="1"/>
  <c r="AI184" i="1"/>
  <c r="AJ184" i="1"/>
  <c r="AK184" i="1"/>
  <c r="AL219" i="1"/>
  <c r="CG219" i="1"/>
  <c r="AL160" i="1"/>
  <c r="CG160" i="1"/>
  <c r="AM205" i="1"/>
  <c r="AN205" i="1"/>
  <c r="CC205" i="1" s="1"/>
  <c r="AO205" i="1"/>
  <c r="CD205" i="1" s="1"/>
  <c r="AP205" i="1"/>
  <c r="CE205" i="1" s="1"/>
  <c r="AQ205" i="1"/>
  <c r="CF205" i="1" s="1"/>
  <c r="AF205" i="1"/>
  <c r="AN360" i="1"/>
  <c r="CC360" i="1" s="1"/>
  <c r="AO360" i="1"/>
  <c r="CD360" i="1" s="1"/>
  <c r="AQ360" i="1"/>
  <c r="CF360" i="1" s="1"/>
  <c r="AF360" i="1"/>
  <c r="AP360" i="1"/>
  <c r="CE360" i="1" s="1"/>
  <c r="AM360" i="1"/>
  <c r="AM177" i="1"/>
  <c r="AN177" i="1"/>
  <c r="CC177" i="1" s="1"/>
  <c r="AO177" i="1"/>
  <c r="CD177" i="1" s="1"/>
  <c r="AP177" i="1"/>
  <c r="CE177" i="1" s="1"/>
  <c r="AF177" i="1"/>
  <c r="AQ177" i="1"/>
  <c r="CF177" i="1" s="1"/>
  <c r="BJ717" i="1"/>
  <c r="BV717" i="1"/>
  <c r="BK717" i="1"/>
  <c r="BW717" i="1"/>
  <c r="BL717" i="1"/>
  <c r="BX717" i="1"/>
  <c r="BM717" i="1"/>
  <c r="BY717" i="1"/>
  <c r="BN717" i="1"/>
  <c r="BZ717" i="1"/>
  <c r="CB717" i="1" s="1"/>
  <c r="BO717" i="1"/>
  <c r="BQ717" i="1"/>
  <c r="BR717" i="1"/>
  <c r="BP717" i="1"/>
  <c r="BU717" i="1"/>
  <c r="BS717" i="1"/>
  <c r="BT717" i="1"/>
  <c r="AL300" i="1"/>
  <c r="CG300" i="1"/>
  <c r="CG44" i="1"/>
  <c r="AL44" i="1"/>
  <c r="BP288" i="1"/>
  <c r="BQ288" i="1"/>
  <c r="BR288" i="1"/>
  <c r="BT288" i="1"/>
  <c r="BU288" i="1"/>
  <c r="BK288" i="1"/>
  <c r="BW288" i="1"/>
  <c r="BL288" i="1"/>
  <c r="BX288" i="1"/>
  <c r="BN288" i="1"/>
  <c r="BO288" i="1"/>
  <c r="BS288" i="1"/>
  <c r="BY288" i="1"/>
  <c r="BJ288" i="1"/>
  <c r="BZ288" i="1"/>
  <c r="CB288" i="1" s="1"/>
  <c r="BM288" i="1"/>
  <c r="BV288" i="1"/>
  <c r="BU432" i="1"/>
  <c r="BM432" i="1"/>
  <c r="BY432" i="1"/>
  <c r="BN432" i="1"/>
  <c r="BZ432" i="1"/>
  <c r="CB432" i="1" s="1"/>
  <c r="BQ432" i="1"/>
  <c r="BR432" i="1"/>
  <c r="BS432" i="1"/>
  <c r="BT432" i="1"/>
  <c r="BV432" i="1"/>
  <c r="BW432" i="1"/>
  <c r="BX432" i="1"/>
  <c r="BJ432" i="1"/>
  <c r="BK432" i="1"/>
  <c r="BL432" i="1"/>
  <c r="BP432" i="1"/>
  <c r="BO432" i="1"/>
  <c r="AP81" i="1"/>
  <c r="CE81" i="1" s="1"/>
  <c r="AN81" i="1"/>
  <c r="CC81" i="1" s="1"/>
  <c r="AF81" i="1"/>
  <c r="AM81" i="1"/>
  <c r="AO81" i="1"/>
  <c r="CD81" i="1" s="1"/>
  <c r="AQ81" i="1"/>
  <c r="CF81" i="1" s="1"/>
  <c r="BP40" i="1"/>
  <c r="BQ40" i="1"/>
  <c r="BR40" i="1"/>
  <c r="BT40" i="1"/>
  <c r="BU40" i="1"/>
  <c r="BK40" i="1"/>
  <c r="BW40" i="1"/>
  <c r="BL40" i="1"/>
  <c r="BX40" i="1"/>
  <c r="BO40" i="1"/>
  <c r="BY40" i="1"/>
  <c r="BS40" i="1"/>
  <c r="BV40" i="1"/>
  <c r="BM40" i="1"/>
  <c r="BZ40" i="1"/>
  <c r="CB40" i="1" s="1"/>
  <c r="BJ40" i="1"/>
  <c r="BN40" i="1"/>
  <c r="AL355" i="1"/>
  <c r="CG355" i="1"/>
  <c r="AO33" i="1"/>
  <c r="CD33" i="1" s="1"/>
  <c r="AP33" i="1"/>
  <c r="CE33" i="1" s="1"/>
  <c r="AF33" i="1"/>
  <c r="AM33" i="1"/>
  <c r="AN33" i="1"/>
  <c r="CC33" i="1" s="1"/>
  <c r="AQ33" i="1"/>
  <c r="CF33" i="1" s="1"/>
  <c r="AL161" i="1"/>
  <c r="CG161" i="1"/>
  <c r="AL118" i="1"/>
  <c r="CG118" i="1"/>
  <c r="CG253" i="1"/>
  <c r="AL253" i="1"/>
  <c r="CG345" i="1"/>
  <c r="AL345" i="1"/>
  <c r="CG296" i="1"/>
  <c r="AL296" i="1"/>
  <c r="BJ114" i="1"/>
  <c r="BV114" i="1"/>
  <c r="BK114" i="1"/>
  <c r="BW114" i="1"/>
  <c r="BL114" i="1"/>
  <c r="BX114" i="1"/>
  <c r="BN114" i="1"/>
  <c r="BZ114" i="1"/>
  <c r="CB114" i="1" s="1"/>
  <c r="BO114" i="1"/>
  <c r="BQ114" i="1"/>
  <c r="BR114" i="1"/>
  <c r="BP114" i="1"/>
  <c r="BS114" i="1"/>
  <c r="BU114" i="1"/>
  <c r="BT114" i="1"/>
  <c r="BY114" i="1"/>
  <c r="BM114" i="1"/>
  <c r="AM67" i="1"/>
  <c r="AP67" i="1"/>
  <c r="CE67" i="1" s="1"/>
  <c r="AN67" i="1"/>
  <c r="CC67" i="1" s="1"/>
  <c r="AO67" i="1"/>
  <c r="CD67" i="1" s="1"/>
  <c r="AQ67" i="1"/>
  <c r="CF67" i="1" s="1"/>
  <c r="AF67" i="1"/>
  <c r="AL246" i="1"/>
  <c r="CG246" i="1"/>
  <c r="AL524" i="1"/>
  <c r="CG524" i="1"/>
  <c r="CG585" i="1"/>
  <c r="AL585" i="1"/>
  <c r="AL688" i="1"/>
  <c r="CG688" i="1"/>
  <c r="AL341" i="1"/>
  <c r="CG341" i="1"/>
  <c r="BP650" i="1"/>
  <c r="BQ650" i="1"/>
  <c r="BR650" i="1"/>
  <c r="BS650" i="1"/>
  <c r="BT650" i="1"/>
  <c r="BU650" i="1"/>
  <c r="BK650" i="1"/>
  <c r="BW650" i="1"/>
  <c r="BL650" i="1"/>
  <c r="BX650" i="1"/>
  <c r="BJ650" i="1"/>
  <c r="BO650" i="1"/>
  <c r="BM650" i="1"/>
  <c r="BN650" i="1"/>
  <c r="BV650" i="1"/>
  <c r="BY650" i="1"/>
  <c r="BZ650" i="1"/>
  <c r="CB650" i="1" s="1"/>
  <c r="CG52" i="1"/>
  <c r="AL52" i="1"/>
  <c r="BM112" i="1"/>
  <c r="BY112" i="1"/>
  <c r="BP112" i="1"/>
  <c r="BS112" i="1"/>
  <c r="BT112" i="1"/>
  <c r="BJ112" i="1"/>
  <c r="BW112" i="1"/>
  <c r="BK112" i="1"/>
  <c r="BX112" i="1"/>
  <c r="BR112" i="1"/>
  <c r="BU112" i="1"/>
  <c r="BV112" i="1"/>
  <c r="BZ112" i="1"/>
  <c r="CB112" i="1" s="1"/>
  <c r="BN112" i="1"/>
  <c r="BQ112" i="1"/>
  <c r="BL112" i="1"/>
  <c r="BO112" i="1"/>
  <c r="AG562" i="1"/>
  <c r="AH562" i="1"/>
  <c r="AI562" i="1"/>
  <c r="AJ562" i="1"/>
  <c r="AK562" i="1"/>
  <c r="AP314" i="1"/>
  <c r="CE314" i="1" s="1"/>
  <c r="AF314" i="1"/>
  <c r="AM314" i="1"/>
  <c r="AO314" i="1"/>
  <c r="CD314" i="1" s="1"/>
  <c r="AN314" i="1"/>
  <c r="CC314" i="1" s="1"/>
  <c r="AQ314" i="1"/>
  <c r="CF314" i="1" s="1"/>
  <c r="AL373" i="1"/>
  <c r="CG373" i="1"/>
  <c r="AF666" i="1"/>
  <c r="AM666" i="1"/>
  <c r="AN666" i="1"/>
  <c r="CC666" i="1" s="1"/>
  <c r="AP666" i="1"/>
  <c r="CE666" i="1" s="1"/>
  <c r="AO666" i="1"/>
  <c r="CD666" i="1" s="1"/>
  <c r="AQ666" i="1"/>
  <c r="CF666" i="1" s="1"/>
  <c r="CG314" i="1"/>
  <c r="AL314" i="1"/>
  <c r="AP648" i="1"/>
  <c r="CE648" i="1" s="1"/>
  <c r="AF648" i="1"/>
  <c r="AM648" i="1"/>
  <c r="AO648" i="1"/>
  <c r="CD648" i="1" s="1"/>
  <c r="AN648" i="1"/>
  <c r="CC648" i="1" s="1"/>
  <c r="AQ648" i="1"/>
  <c r="CF648" i="1" s="1"/>
  <c r="AM292" i="1"/>
  <c r="AN292" i="1"/>
  <c r="CC292" i="1" s="1"/>
  <c r="AO292" i="1"/>
  <c r="CD292" i="1" s="1"/>
  <c r="AP292" i="1"/>
  <c r="CE292" i="1" s="1"/>
  <c r="AF292" i="1"/>
  <c r="AQ292" i="1"/>
  <c r="CF292" i="1" s="1"/>
  <c r="AL483" i="1"/>
  <c r="CG483" i="1"/>
  <c r="AG319" i="1"/>
  <c r="AH319" i="1"/>
  <c r="AJ319" i="1"/>
  <c r="AK319" i="1"/>
  <c r="AI319" i="1"/>
  <c r="AO644" i="1"/>
  <c r="CD644" i="1" s="1"/>
  <c r="AP644" i="1"/>
  <c r="CE644" i="1" s="1"/>
  <c r="AF644" i="1"/>
  <c r="AM644" i="1"/>
  <c r="AN644" i="1"/>
  <c r="CC644" i="1" s="1"/>
  <c r="AQ644" i="1"/>
  <c r="CF644" i="1" s="1"/>
  <c r="AF160" i="1"/>
  <c r="AN160" i="1"/>
  <c r="CC160" i="1" s="1"/>
  <c r="AQ160" i="1"/>
  <c r="CF160" i="1" s="1"/>
  <c r="AO160" i="1"/>
  <c r="CD160" i="1" s="1"/>
  <c r="AP160" i="1"/>
  <c r="CE160" i="1" s="1"/>
  <c r="AM160" i="1"/>
  <c r="AG36" i="1"/>
  <c r="AH36" i="1"/>
  <c r="AJ36" i="1"/>
  <c r="AK36" i="1"/>
  <c r="AI36" i="1"/>
  <c r="AL205" i="1"/>
  <c r="CG205" i="1"/>
  <c r="AO96" i="1"/>
  <c r="CD96" i="1" s="1"/>
  <c r="AP96" i="1"/>
  <c r="CE96" i="1" s="1"/>
  <c r="AQ96" i="1"/>
  <c r="CF96" i="1" s="1"/>
  <c r="AN96" i="1"/>
  <c r="CC96" i="1" s="1"/>
  <c r="AM96" i="1"/>
  <c r="AF96" i="1"/>
  <c r="AM352" i="1"/>
  <c r="AO352" i="1"/>
  <c r="CD352" i="1" s="1"/>
  <c r="AF352" i="1"/>
  <c r="AN352" i="1"/>
  <c r="CC352" i="1" s="1"/>
  <c r="AQ352" i="1"/>
  <c r="CF352" i="1" s="1"/>
  <c r="AP352" i="1"/>
  <c r="CE352" i="1" s="1"/>
  <c r="AL533" i="1"/>
  <c r="CG533" i="1"/>
  <c r="AL177" i="1"/>
  <c r="CG177" i="1"/>
  <c r="AG717" i="1"/>
  <c r="AH717" i="1"/>
  <c r="AI717" i="1"/>
  <c r="AJ717" i="1"/>
  <c r="AK717" i="1"/>
  <c r="AI679" i="1"/>
  <c r="AJ679" i="1"/>
  <c r="AK679" i="1"/>
  <c r="AH679" i="1"/>
  <c r="AG679" i="1"/>
  <c r="AL81" i="1"/>
  <c r="CG81" i="1"/>
  <c r="AF87" i="1"/>
  <c r="AM87" i="1"/>
  <c r="AN87" i="1"/>
  <c r="CC87" i="1" s="1"/>
  <c r="AQ87" i="1"/>
  <c r="CF87" i="1" s="1"/>
  <c r="AO87" i="1"/>
  <c r="CD87" i="1" s="1"/>
  <c r="AP87" i="1"/>
  <c r="CE87" i="1" s="1"/>
  <c r="AG716" i="1"/>
  <c r="AH716" i="1"/>
  <c r="AI716" i="1"/>
  <c r="AJ716" i="1"/>
  <c r="AK716" i="1"/>
  <c r="AL33" i="1"/>
  <c r="CG33" i="1"/>
  <c r="AP182" i="1"/>
  <c r="CE182" i="1" s="1"/>
  <c r="AF182" i="1"/>
  <c r="AO182" i="1"/>
  <c r="CD182" i="1" s="1"/>
  <c r="AQ182" i="1"/>
  <c r="CF182" i="1" s="1"/>
  <c r="AN182" i="1"/>
  <c r="CC182" i="1" s="1"/>
  <c r="AM182" i="1"/>
  <c r="AO616" i="1"/>
  <c r="CD616" i="1" s="1"/>
  <c r="AP616" i="1"/>
  <c r="CE616" i="1" s="1"/>
  <c r="AF616" i="1"/>
  <c r="AM616" i="1"/>
  <c r="AN616" i="1"/>
  <c r="CC616" i="1" s="1"/>
  <c r="AQ616" i="1"/>
  <c r="CF616" i="1" s="1"/>
  <c r="AO572" i="1"/>
  <c r="CD572" i="1" s="1"/>
  <c r="AF572" i="1"/>
  <c r="AM572" i="1"/>
  <c r="AN572" i="1"/>
  <c r="CC572" i="1" s="1"/>
  <c r="AP572" i="1"/>
  <c r="CE572" i="1" s="1"/>
  <c r="AQ572" i="1"/>
  <c r="CF572" i="1" s="1"/>
  <c r="AL158" i="1"/>
  <c r="CG158" i="1"/>
  <c r="AM130" i="1"/>
  <c r="AN130" i="1"/>
  <c r="CC130" i="1" s="1"/>
  <c r="AP130" i="1"/>
  <c r="CE130" i="1" s="1"/>
  <c r="AQ130" i="1"/>
  <c r="CF130" i="1" s="1"/>
  <c r="AF130" i="1"/>
  <c r="AO130" i="1"/>
  <c r="CD130" i="1" s="1"/>
  <c r="AM141" i="1"/>
  <c r="AN141" i="1"/>
  <c r="CC141" i="1" s="1"/>
  <c r="AO141" i="1"/>
  <c r="CD141" i="1" s="1"/>
  <c r="AP141" i="1"/>
  <c r="CE141" i="1" s="1"/>
  <c r="AF141" i="1"/>
  <c r="AQ141" i="1"/>
  <c r="CF141" i="1" s="1"/>
  <c r="AG114" i="1"/>
  <c r="AH114" i="1"/>
  <c r="AJ114" i="1"/>
  <c r="AK114" i="1"/>
  <c r="AI114" i="1"/>
  <c r="AL67" i="1"/>
  <c r="CG67" i="1"/>
  <c r="AO682" i="1"/>
  <c r="CD682" i="1" s="1"/>
  <c r="AF682" i="1"/>
  <c r="AM682" i="1"/>
  <c r="AN682" i="1"/>
  <c r="CC682" i="1" s="1"/>
  <c r="AQ682" i="1"/>
  <c r="CF682" i="1" s="1"/>
  <c r="AP682" i="1"/>
  <c r="CE682" i="1" s="1"/>
  <c r="AM26" i="1"/>
  <c r="AN26" i="1"/>
  <c r="CC26" i="1" s="1"/>
  <c r="AO26" i="1"/>
  <c r="CD26" i="1" s="1"/>
  <c r="AP26" i="1"/>
  <c r="CE26" i="1" s="1"/>
  <c r="AF26" i="1"/>
  <c r="AQ26" i="1"/>
  <c r="CF26" i="1" s="1"/>
  <c r="CG719" i="1"/>
  <c r="AL719" i="1"/>
  <c r="AM167" i="1"/>
  <c r="AN167" i="1"/>
  <c r="CC167" i="1" s="1"/>
  <c r="AO167" i="1"/>
  <c r="CD167" i="1" s="1"/>
  <c r="AP167" i="1"/>
  <c r="CE167" i="1" s="1"/>
  <c r="AF167" i="1"/>
  <c r="AQ167" i="1"/>
  <c r="CF167" i="1" s="1"/>
  <c r="AM688" i="1"/>
  <c r="AN688" i="1"/>
  <c r="CC688" i="1" s="1"/>
  <c r="AO688" i="1"/>
  <c r="CD688" i="1" s="1"/>
  <c r="AP688" i="1"/>
  <c r="CE688" i="1" s="1"/>
  <c r="AQ688" i="1"/>
  <c r="CF688" i="1" s="1"/>
  <c r="AF688" i="1"/>
  <c r="CG59" i="1"/>
  <c r="AL59" i="1"/>
  <c r="AN75" i="1"/>
  <c r="CC75" i="1" s="1"/>
  <c r="AO75" i="1"/>
  <c r="CD75" i="1" s="1"/>
  <c r="AQ75" i="1"/>
  <c r="CF75" i="1" s="1"/>
  <c r="AF75" i="1"/>
  <c r="AP75" i="1"/>
  <c r="CE75" i="1" s="1"/>
  <c r="AM75" i="1"/>
  <c r="BQ50" i="1"/>
  <c r="BR50" i="1"/>
  <c r="BT50" i="1"/>
  <c r="BJ50" i="1"/>
  <c r="BV50" i="1"/>
  <c r="BK50" i="1"/>
  <c r="BW50" i="1"/>
  <c r="BL50" i="1"/>
  <c r="BX50" i="1"/>
  <c r="BM50" i="1"/>
  <c r="BY50" i="1"/>
  <c r="BN50" i="1"/>
  <c r="BZ50" i="1"/>
  <c r="CB50" i="1" s="1"/>
  <c r="BS50" i="1"/>
  <c r="BU50" i="1"/>
  <c r="BP50" i="1"/>
  <c r="BO50" i="1"/>
  <c r="AL72" i="1"/>
  <c r="CG72" i="1"/>
  <c r="BK184" i="1"/>
  <c r="BW184" i="1"/>
  <c r="BQ184" i="1"/>
  <c r="BV184" i="1"/>
  <c r="BY184" i="1"/>
  <c r="BJ184" i="1"/>
  <c r="BZ184" i="1"/>
  <c r="CB184" i="1" s="1"/>
  <c r="BL184" i="1"/>
  <c r="BM184" i="1"/>
  <c r="BN184" i="1"/>
  <c r="BO184" i="1"/>
  <c r="BP184" i="1"/>
  <c r="BR184" i="1"/>
  <c r="BS184" i="1"/>
  <c r="BT184" i="1"/>
  <c r="BU184" i="1"/>
  <c r="BX184" i="1"/>
  <c r="AG438" i="1"/>
  <c r="AH438" i="1"/>
  <c r="AI438" i="1"/>
  <c r="AJ438" i="1"/>
  <c r="AK438" i="1"/>
  <c r="AM161" i="1"/>
  <c r="AN161" i="1"/>
  <c r="CC161" i="1" s="1"/>
  <c r="AO161" i="1"/>
  <c r="CD161" i="1" s="1"/>
  <c r="AP161" i="1"/>
  <c r="CE161" i="1" s="1"/>
  <c r="AF161" i="1"/>
  <c r="AQ161" i="1"/>
  <c r="CF161" i="1" s="1"/>
  <c r="AM253" i="1"/>
  <c r="AN253" i="1"/>
  <c r="CC253" i="1" s="1"/>
  <c r="AP253" i="1"/>
  <c r="CE253" i="1" s="1"/>
  <c r="AO253" i="1"/>
  <c r="CD253" i="1" s="1"/>
  <c r="AQ253" i="1"/>
  <c r="CF253" i="1" s="1"/>
  <c r="AF253" i="1"/>
  <c r="CG648" i="1"/>
  <c r="AL648" i="1"/>
  <c r="AL178" i="1"/>
  <c r="CG178" i="1"/>
  <c r="AL292" i="1"/>
  <c r="CG292" i="1"/>
  <c r="AP489" i="1"/>
  <c r="CE489" i="1" s="1"/>
  <c r="AM489" i="1"/>
  <c r="AN489" i="1"/>
  <c r="CC489" i="1" s="1"/>
  <c r="AQ489" i="1"/>
  <c r="CF489" i="1" s="1"/>
  <c r="AF489" i="1"/>
  <c r="AO489" i="1"/>
  <c r="CD489" i="1" s="1"/>
  <c r="AF316" i="1"/>
  <c r="AM316" i="1"/>
  <c r="AN316" i="1"/>
  <c r="CC316" i="1" s="1"/>
  <c r="AO316" i="1"/>
  <c r="CD316" i="1" s="1"/>
  <c r="AQ316" i="1"/>
  <c r="CF316" i="1" s="1"/>
  <c r="AP316" i="1"/>
  <c r="CE316" i="1" s="1"/>
  <c r="AM209" i="1"/>
  <c r="AN209" i="1"/>
  <c r="CC209" i="1" s="1"/>
  <c r="AO209" i="1"/>
  <c r="CD209" i="1" s="1"/>
  <c r="AP209" i="1"/>
  <c r="CE209" i="1" s="1"/>
  <c r="AF209" i="1"/>
  <c r="AQ209" i="1"/>
  <c r="CF209" i="1" s="1"/>
  <c r="AG145" i="1"/>
  <c r="AH145" i="1"/>
  <c r="AJ145" i="1"/>
  <c r="AI145" i="1"/>
  <c r="AK145" i="1"/>
  <c r="CG636" i="1"/>
  <c r="AL636" i="1"/>
  <c r="AL644" i="1"/>
  <c r="CG644" i="1"/>
  <c r="AG557" i="1"/>
  <c r="AH557" i="1"/>
  <c r="AI557" i="1"/>
  <c r="AJ557" i="1"/>
  <c r="AK557" i="1"/>
  <c r="AM171" i="1"/>
  <c r="AN171" i="1"/>
  <c r="CC171" i="1" s="1"/>
  <c r="AO171" i="1"/>
  <c r="CD171" i="1" s="1"/>
  <c r="AP171" i="1"/>
  <c r="CE171" i="1" s="1"/>
  <c r="AF171" i="1"/>
  <c r="AQ171" i="1"/>
  <c r="CF171" i="1" s="1"/>
  <c r="AM401" i="1"/>
  <c r="AN401" i="1"/>
  <c r="CC401" i="1" s="1"/>
  <c r="AO401" i="1"/>
  <c r="CD401" i="1" s="1"/>
  <c r="AP401" i="1"/>
  <c r="CE401" i="1" s="1"/>
  <c r="AF401" i="1"/>
  <c r="AQ401" i="1"/>
  <c r="CF401" i="1" s="1"/>
  <c r="AM676" i="1"/>
  <c r="AN676" i="1"/>
  <c r="CC676" i="1" s="1"/>
  <c r="AP676" i="1"/>
  <c r="CE676" i="1" s="1"/>
  <c r="AQ676" i="1"/>
  <c r="CF676" i="1" s="1"/>
  <c r="AO676" i="1"/>
  <c r="CD676" i="1" s="1"/>
  <c r="AF676" i="1"/>
  <c r="CG96" i="1"/>
  <c r="AL96" i="1"/>
  <c r="AL352" i="1"/>
  <c r="CG352" i="1"/>
  <c r="BQ382" i="1"/>
  <c r="BR382" i="1"/>
  <c r="BT382" i="1"/>
  <c r="BU382" i="1"/>
  <c r="BJ382" i="1"/>
  <c r="BV382" i="1"/>
  <c r="BK382" i="1"/>
  <c r="BW382" i="1"/>
  <c r="BL382" i="1"/>
  <c r="BX382" i="1"/>
  <c r="BM382" i="1"/>
  <c r="BY382" i="1"/>
  <c r="BN382" i="1"/>
  <c r="BZ382" i="1"/>
  <c r="CB382" i="1" s="1"/>
  <c r="BO382" i="1"/>
  <c r="BP382" i="1"/>
  <c r="BS382" i="1"/>
  <c r="AN533" i="1"/>
  <c r="CC533" i="1" s="1"/>
  <c r="AF533" i="1"/>
  <c r="AM533" i="1"/>
  <c r="AO533" i="1"/>
  <c r="CD533" i="1" s="1"/>
  <c r="AQ533" i="1"/>
  <c r="CF533" i="1" s="1"/>
  <c r="AP533" i="1"/>
  <c r="CE533" i="1" s="1"/>
  <c r="AL218" i="1"/>
  <c r="CG218" i="1"/>
  <c r="AO646" i="1"/>
  <c r="CD646" i="1" s="1"/>
  <c r="AN646" i="1"/>
  <c r="CC646" i="1" s="1"/>
  <c r="AP646" i="1"/>
  <c r="CE646" i="1" s="1"/>
  <c r="AQ646" i="1"/>
  <c r="CF646" i="1" s="1"/>
  <c r="AF646" i="1"/>
  <c r="AM646" i="1"/>
  <c r="BS696" i="1"/>
  <c r="BN696" i="1"/>
  <c r="BZ696" i="1"/>
  <c r="CB696" i="1" s="1"/>
  <c r="BQ696" i="1"/>
  <c r="BV696" i="1"/>
  <c r="BW696" i="1"/>
  <c r="BJ696" i="1"/>
  <c r="BY696" i="1"/>
  <c r="BL696" i="1"/>
  <c r="BK696" i="1"/>
  <c r="BO696" i="1"/>
  <c r="BR696" i="1"/>
  <c r="BT696" i="1"/>
  <c r="BX696" i="1"/>
  <c r="BU696" i="1"/>
  <c r="BP696" i="1"/>
  <c r="BM696" i="1"/>
  <c r="AG309" i="1"/>
  <c r="AH309" i="1"/>
  <c r="AI309" i="1"/>
  <c r="AJ309" i="1"/>
  <c r="AK309" i="1"/>
  <c r="AN29" i="1"/>
  <c r="CC29" i="1" s="1"/>
  <c r="AO29" i="1"/>
  <c r="CD29" i="1" s="1"/>
  <c r="AM29" i="1"/>
  <c r="AQ29" i="1"/>
  <c r="CF29" i="1" s="1"/>
  <c r="AF29" i="1"/>
  <c r="AP29" i="1"/>
  <c r="CE29" i="1" s="1"/>
  <c r="AL87" i="1"/>
  <c r="CG87" i="1"/>
  <c r="AM349" i="1"/>
  <c r="AN349" i="1"/>
  <c r="CC349" i="1" s="1"/>
  <c r="AP349" i="1"/>
  <c r="CE349" i="1" s="1"/>
  <c r="AQ349" i="1"/>
  <c r="CF349" i="1" s="1"/>
  <c r="AF349" i="1"/>
  <c r="AO349" i="1"/>
  <c r="CD349" i="1" s="1"/>
  <c r="CG182" i="1"/>
  <c r="AL182" i="1"/>
  <c r="CG616" i="1"/>
  <c r="AL616" i="1"/>
  <c r="BJ415" i="1"/>
  <c r="BV415" i="1"/>
  <c r="BK415" i="1"/>
  <c r="BW415" i="1"/>
  <c r="BL415" i="1"/>
  <c r="BX415" i="1"/>
  <c r="BM415" i="1"/>
  <c r="BY415" i="1"/>
  <c r="BN415" i="1"/>
  <c r="BZ415" i="1"/>
  <c r="CB415" i="1" s="1"/>
  <c r="BO415" i="1"/>
  <c r="BQ415" i="1"/>
  <c r="BR415" i="1"/>
  <c r="BU415" i="1"/>
  <c r="BP415" i="1"/>
  <c r="BS415" i="1"/>
  <c r="BT415" i="1"/>
  <c r="AL572" i="1"/>
  <c r="CG572" i="1"/>
  <c r="AM158" i="1"/>
  <c r="AF158" i="1"/>
  <c r="AO158" i="1"/>
  <c r="CD158" i="1" s="1"/>
  <c r="AP158" i="1"/>
  <c r="CE158" i="1" s="1"/>
  <c r="AQ158" i="1"/>
  <c r="CF158" i="1" s="1"/>
  <c r="AN158" i="1"/>
  <c r="CC158" i="1" s="1"/>
  <c r="AL130" i="1"/>
  <c r="CG130" i="1"/>
  <c r="AL141" i="1"/>
  <c r="CG141" i="1"/>
  <c r="BP511" i="1"/>
  <c r="BQ511" i="1"/>
  <c r="BR511" i="1"/>
  <c r="BT511" i="1"/>
  <c r="BU511" i="1"/>
  <c r="BK511" i="1"/>
  <c r="BW511" i="1"/>
  <c r="BL511" i="1"/>
  <c r="BX511" i="1"/>
  <c r="BV511" i="1"/>
  <c r="BY511" i="1"/>
  <c r="BZ511" i="1"/>
  <c r="CB511" i="1" s="1"/>
  <c r="BJ511" i="1"/>
  <c r="BM511" i="1"/>
  <c r="BN511" i="1"/>
  <c r="BO511" i="1"/>
  <c r="BS511" i="1"/>
  <c r="AL510" i="1"/>
  <c r="CG510" i="1"/>
  <c r="CG682" i="1"/>
  <c r="AL682" i="1"/>
  <c r="AL26" i="1"/>
  <c r="CG26" i="1"/>
  <c r="AP719" i="1"/>
  <c r="CE719" i="1" s="1"/>
  <c r="AN719" i="1"/>
  <c r="CC719" i="1" s="1"/>
  <c r="AQ719" i="1"/>
  <c r="CF719" i="1" s="1"/>
  <c r="AF719" i="1"/>
  <c r="AM719" i="1"/>
  <c r="AO719" i="1"/>
  <c r="CD719" i="1" s="1"/>
  <c r="BJ376" i="1"/>
  <c r="BV376" i="1"/>
  <c r="BK376" i="1"/>
  <c r="BW376" i="1"/>
  <c r="BL376" i="1"/>
  <c r="BX376" i="1"/>
  <c r="BN376" i="1"/>
  <c r="BZ376" i="1"/>
  <c r="CB376" i="1" s="1"/>
  <c r="BO376" i="1"/>
  <c r="BQ376" i="1"/>
  <c r="BR376" i="1"/>
  <c r="BU376" i="1"/>
  <c r="BY376" i="1"/>
  <c r="BP376" i="1"/>
  <c r="BS376" i="1"/>
  <c r="BM376" i="1"/>
  <c r="BT376" i="1"/>
  <c r="AL167" i="1"/>
  <c r="CG167" i="1"/>
  <c r="AO305" i="1"/>
  <c r="CD305" i="1" s="1"/>
  <c r="AF305" i="1"/>
  <c r="AN305" i="1"/>
  <c r="CC305" i="1" s="1"/>
  <c r="AP305" i="1"/>
  <c r="CE305" i="1" s="1"/>
  <c r="AM305" i="1"/>
  <c r="AQ305" i="1"/>
  <c r="CF305" i="1" s="1"/>
  <c r="CG657" i="1"/>
  <c r="AL657" i="1"/>
  <c r="BP521" i="1"/>
  <c r="BQ521" i="1"/>
  <c r="BR521" i="1"/>
  <c r="BT521" i="1"/>
  <c r="BU521" i="1"/>
  <c r="BK521" i="1"/>
  <c r="BW521" i="1"/>
  <c r="BL521" i="1"/>
  <c r="BX521" i="1"/>
  <c r="BS521" i="1"/>
  <c r="BN521" i="1"/>
  <c r="BV521" i="1"/>
  <c r="BY521" i="1"/>
  <c r="BZ521" i="1"/>
  <c r="CB521" i="1" s="1"/>
  <c r="BJ521" i="1"/>
  <c r="BM521" i="1"/>
  <c r="BO521" i="1"/>
  <c r="AP59" i="1"/>
  <c r="CE59" i="1" s="1"/>
  <c r="AM59" i="1"/>
  <c r="AO59" i="1"/>
  <c r="CD59" i="1" s="1"/>
  <c r="AN59" i="1"/>
  <c r="CC59" i="1" s="1"/>
  <c r="AQ59" i="1"/>
  <c r="CF59" i="1" s="1"/>
  <c r="AF59" i="1"/>
  <c r="AP663" i="1"/>
  <c r="CE663" i="1" s="1"/>
  <c r="AO663" i="1"/>
  <c r="CD663" i="1" s="1"/>
  <c r="AM663" i="1"/>
  <c r="AQ663" i="1"/>
  <c r="CF663" i="1" s="1"/>
  <c r="AF663" i="1"/>
  <c r="AN663" i="1"/>
  <c r="CC663" i="1" s="1"/>
  <c r="AL75" i="1"/>
  <c r="CG75" i="1"/>
  <c r="AM178" i="1"/>
  <c r="AN178" i="1"/>
  <c r="CC178" i="1" s="1"/>
  <c r="AO178" i="1"/>
  <c r="CD178" i="1" s="1"/>
  <c r="AP178" i="1"/>
  <c r="CE178" i="1" s="1"/>
  <c r="AQ178" i="1"/>
  <c r="CF178" i="1" s="1"/>
  <c r="AF178" i="1"/>
  <c r="AM73" i="1"/>
  <c r="AO73" i="1"/>
  <c r="CD73" i="1" s="1"/>
  <c r="AQ73" i="1"/>
  <c r="CF73" i="1" s="1"/>
  <c r="AN73" i="1"/>
  <c r="CC73" i="1" s="1"/>
  <c r="AF73" i="1"/>
  <c r="AP73" i="1"/>
  <c r="CE73" i="1" s="1"/>
  <c r="AG240" i="1"/>
  <c r="AH240" i="1"/>
  <c r="AI240" i="1"/>
  <c r="AJ240" i="1"/>
  <c r="AK240" i="1"/>
  <c r="AL489" i="1"/>
  <c r="CG489" i="1"/>
  <c r="AL316" i="1"/>
  <c r="CG316" i="1"/>
  <c r="AL209" i="1"/>
  <c r="CG209" i="1"/>
  <c r="BQ105" i="1"/>
  <c r="BR105" i="1"/>
  <c r="BT105" i="1"/>
  <c r="BU105" i="1"/>
  <c r="BJ105" i="1"/>
  <c r="BV105" i="1"/>
  <c r="BK105" i="1"/>
  <c r="BW105" i="1"/>
  <c r="BL105" i="1"/>
  <c r="BX105" i="1"/>
  <c r="BM105" i="1"/>
  <c r="BY105" i="1"/>
  <c r="BN105" i="1"/>
  <c r="BZ105" i="1"/>
  <c r="CB105" i="1" s="1"/>
  <c r="BO105" i="1"/>
  <c r="BP105" i="1"/>
  <c r="BS105" i="1"/>
  <c r="AM636" i="1"/>
  <c r="AF636" i="1"/>
  <c r="AN636" i="1"/>
  <c r="CC636" i="1" s="1"/>
  <c r="AO636" i="1"/>
  <c r="CD636" i="1" s="1"/>
  <c r="AP636" i="1"/>
  <c r="CE636" i="1" s="1"/>
  <c r="AQ636" i="1"/>
  <c r="CF636" i="1" s="1"/>
  <c r="AN231" i="1"/>
  <c r="CC231" i="1" s="1"/>
  <c r="AO231" i="1"/>
  <c r="CD231" i="1" s="1"/>
  <c r="AM231" i="1"/>
  <c r="AP231" i="1"/>
  <c r="CE231" i="1" s="1"/>
  <c r="AQ231" i="1"/>
  <c r="CF231" i="1" s="1"/>
  <c r="AF231" i="1"/>
  <c r="AL171" i="1"/>
  <c r="CG171" i="1"/>
  <c r="AO42" i="1"/>
  <c r="CD42" i="1" s="1"/>
  <c r="AF42" i="1"/>
  <c r="AN42" i="1"/>
  <c r="CC42" i="1" s="1"/>
  <c r="AP42" i="1"/>
  <c r="CE42" i="1" s="1"/>
  <c r="AQ42" i="1"/>
  <c r="CF42" i="1" s="1"/>
  <c r="AM42" i="1"/>
  <c r="AL401" i="1"/>
  <c r="CG401" i="1"/>
  <c r="AL676" i="1"/>
  <c r="CG676" i="1"/>
  <c r="AO627" i="1"/>
  <c r="CD627" i="1" s="1"/>
  <c r="AM627" i="1"/>
  <c r="AN627" i="1"/>
  <c r="CC627" i="1" s="1"/>
  <c r="AQ627" i="1"/>
  <c r="CF627" i="1" s="1"/>
  <c r="AF627" i="1"/>
  <c r="AP627" i="1"/>
  <c r="CE627" i="1" s="1"/>
  <c r="AG640" i="1"/>
  <c r="AH640" i="1"/>
  <c r="AK640" i="1"/>
  <c r="AI640" i="1"/>
  <c r="AJ640" i="1"/>
  <c r="AM503" i="1"/>
  <c r="AN503" i="1"/>
  <c r="CC503" i="1" s="1"/>
  <c r="AO503" i="1"/>
  <c r="CD503" i="1" s="1"/>
  <c r="AP503" i="1"/>
  <c r="CE503" i="1" s="1"/>
  <c r="AQ503" i="1"/>
  <c r="CF503" i="1" s="1"/>
  <c r="AF503" i="1"/>
  <c r="AL106" i="1"/>
  <c r="CG106" i="1"/>
  <c r="AF218" i="1"/>
  <c r="AM218" i="1"/>
  <c r="AN218" i="1"/>
  <c r="CC218" i="1" s="1"/>
  <c r="AP218" i="1"/>
  <c r="CE218" i="1" s="1"/>
  <c r="AO218" i="1"/>
  <c r="CD218" i="1" s="1"/>
  <c r="AQ218" i="1"/>
  <c r="CF218" i="1" s="1"/>
  <c r="BP562" i="1"/>
  <c r="BQ562" i="1"/>
  <c r="BR562" i="1"/>
  <c r="BS562" i="1"/>
  <c r="BT562" i="1"/>
  <c r="BU562" i="1"/>
  <c r="BK562" i="1"/>
  <c r="BW562" i="1"/>
  <c r="BL562" i="1"/>
  <c r="BX562" i="1"/>
  <c r="BO562" i="1"/>
  <c r="BM562" i="1"/>
  <c r="BV562" i="1"/>
  <c r="BZ562" i="1"/>
  <c r="CB562" i="1" s="1"/>
  <c r="BY562" i="1"/>
  <c r="BJ562" i="1"/>
  <c r="BN562" i="1"/>
  <c r="CG646" i="1"/>
  <c r="AL646" i="1"/>
  <c r="BS679" i="1"/>
  <c r="BT679" i="1"/>
  <c r="BO679" i="1"/>
  <c r="BP679" i="1"/>
  <c r="BQ679" i="1"/>
  <c r="BR679" i="1"/>
  <c r="BU679" i="1"/>
  <c r="BW679" i="1"/>
  <c r="BJ679" i="1"/>
  <c r="BX679" i="1"/>
  <c r="BK679" i="1"/>
  <c r="BY679" i="1"/>
  <c r="BL679" i="1"/>
  <c r="BZ679" i="1"/>
  <c r="CB679" i="1" s="1"/>
  <c r="BN679" i="1"/>
  <c r="BM679" i="1"/>
  <c r="BV679" i="1"/>
  <c r="AL29" i="1"/>
  <c r="CG29" i="1"/>
  <c r="BQ438" i="1"/>
  <c r="BR438" i="1"/>
  <c r="BT438" i="1"/>
  <c r="BU438" i="1"/>
  <c r="BJ438" i="1"/>
  <c r="BV438" i="1"/>
  <c r="BK438" i="1"/>
  <c r="BW438" i="1"/>
  <c r="BL438" i="1"/>
  <c r="BX438" i="1"/>
  <c r="BM438" i="1"/>
  <c r="BY438" i="1"/>
  <c r="BN438" i="1"/>
  <c r="BZ438" i="1"/>
  <c r="CB438" i="1" s="1"/>
  <c r="BO438" i="1"/>
  <c r="BP438" i="1"/>
  <c r="BS438" i="1"/>
  <c r="AL349" i="1"/>
  <c r="CG349" i="1"/>
  <c r="AM635" i="1"/>
  <c r="AN635" i="1"/>
  <c r="CC635" i="1" s="1"/>
  <c r="AO635" i="1"/>
  <c r="CD635" i="1" s="1"/>
  <c r="AP635" i="1"/>
  <c r="CE635" i="1" s="1"/>
  <c r="AF635" i="1"/>
  <c r="AQ635" i="1"/>
  <c r="CF635" i="1" s="1"/>
  <c r="AN477" i="1"/>
  <c r="CC477" i="1" s="1"/>
  <c r="AM477" i="1"/>
  <c r="AP477" i="1"/>
  <c r="CE477" i="1" s="1"/>
  <c r="AF477" i="1"/>
  <c r="AO477" i="1"/>
  <c r="CD477" i="1" s="1"/>
  <c r="AQ477" i="1"/>
  <c r="CF477" i="1" s="1"/>
  <c r="AG415" i="1"/>
  <c r="AH415" i="1"/>
  <c r="AI415" i="1"/>
  <c r="AJ415" i="1"/>
  <c r="AK415" i="1"/>
  <c r="AM427" i="1"/>
  <c r="AO427" i="1"/>
  <c r="CD427" i="1" s="1"/>
  <c r="AF427" i="1"/>
  <c r="AN427" i="1"/>
  <c r="CC427" i="1" s="1"/>
  <c r="AP427" i="1"/>
  <c r="CE427" i="1" s="1"/>
  <c r="AQ427" i="1"/>
  <c r="CF427" i="1" s="1"/>
  <c r="AL667" i="1"/>
  <c r="CG667" i="1"/>
  <c r="AL214" i="1"/>
  <c r="CG214" i="1"/>
  <c r="AO201" i="1"/>
  <c r="CD201" i="1" s="1"/>
  <c r="AP201" i="1"/>
  <c r="CE201" i="1" s="1"/>
  <c r="AF201" i="1"/>
  <c r="AM201" i="1"/>
  <c r="AQ201" i="1"/>
  <c r="CF201" i="1" s="1"/>
  <c r="AN201" i="1"/>
  <c r="CC201" i="1" s="1"/>
  <c r="AP510" i="1"/>
  <c r="CE510" i="1" s="1"/>
  <c r="AN510" i="1"/>
  <c r="CC510" i="1" s="1"/>
  <c r="AQ510" i="1"/>
  <c r="CF510" i="1" s="1"/>
  <c r="AF510" i="1"/>
  <c r="AM510" i="1"/>
  <c r="AO510" i="1"/>
  <c r="CD510" i="1" s="1"/>
  <c r="AL386" i="1"/>
  <c r="CG386" i="1"/>
  <c r="AL536" i="1"/>
  <c r="CG536" i="1"/>
  <c r="AL25" i="1"/>
  <c r="CG25" i="1"/>
  <c r="AG376" i="1"/>
  <c r="AH376" i="1"/>
  <c r="AJ376" i="1"/>
  <c r="AK376" i="1"/>
  <c r="AI376" i="1"/>
  <c r="AM350" i="1"/>
  <c r="AN350" i="1"/>
  <c r="CC350" i="1" s="1"/>
  <c r="AO350" i="1"/>
  <c r="CD350" i="1" s="1"/>
  <c r="AP350" i="1"/>
  <c r="CE350" i="1" s="1"/>
  <c r="AQ350" i="1"/>
  <c r="CF350" i="1" s="1"/>
  <c r="AF350" i="1"/>
  <c r="AL305" i="1"/>
  <c r="CG305" i="1"/>
  <c r="AP657" i="1"/>
  <c r="CE657" i="1" s="1"/>
  <c r="AQ657" i="1"/>
  <c r="CF657" i="1" s="1"/>
  <c r="AN657" i="1"/>
  <c r="CC657" i="1" s="1"/>
  <c r="AF657" i="1"/>
  <c r="AM657" i="1"/>
  <c r="AO657" i="1"/>
  <c r="CD657" i="1" s="1"/>
  <c r="AP384" i="1"/>
  <c r="CE384" i="1" s="1"/>
  <c r="AF384" i="1"/>
  <c r="AM384" i="1"/>
  <c r="AO384" i="1"/>
  <c r="CD384" i="1" s="1"/>
  <c r="AN384" i="1"/>
  <c r="CC384" i="1" s="1"/>
  <c r="AQ384" i="1"/>
  <c r="CF384" i="1" s="1"/>
  <c r="BJ710" i="1"/>
  <c r="BV710" i="1"/>
  <c r="BK710" i="1"/>
  <c r="BW710" i="1"/>
  <c r="BL710" i="1"/>
  <c r="BX710" i="1"/>
  <c r="BN710" i="1"/>
  <c r="BZ710" i="1"/>
  <c r="CB710" i="1" s="1"/>
  <c r="BQ710" i="1"/>
  <c r="BR710" i="1"/>
  <c r="BM710" i="1"/>
  <c r="BO710" i="1"/>
  <c r="BY710" i="1"/>
  <c r="BP710" i="1"/>
  <c r="BS710" i="1"/>
  <c r="BT710" i="1"/>
  <c r="BU710" i="1"/>
  <c r="AM72" i="1"/>
  <c r="AN72" i="1"/>
  <c r="CC72" i="1" s="1"/>
  <c r="AO72" i="1"/>
  <c r="CD72" i="1" s="1"/>
  <c r="AP72" i="1"/>
  <c r="CE72" i="1" s="1"/>
  <c r="AF72" i="1"/>
  <c r="AQ72" i="1"/>
  <c r="CF72" i="1" s="1"/>
  <c r="AM673" i="1"/>
  <c r="AN673" i="1"/>
  <c r="CC673" i="1" s="1"/>
  <c r="AO673" i="1"/>
  <c r="CD673" i="1" s="1"/>
  <c r="AP673" i="1"/>
  <c r="CE673" i="1" s="1"/>
  <c r="AQ673" i="1"/>
  <c r="CF673" i="1" s="1"/>
  <c r="AF673" i="1"/>
  <c r="AJ696" i="1"/>
  <c r="AI696" i="1"/>
  <c r="AK696" i="1"/>
  <c r="AH696" i="1"/>
  <c r="AG696" i="1"/>
  <c r="AH497" i="1"/>
  <c r="AI497" i="1"/>
  <c r="AG497" i="1"/>
  <c r="AJ497" i="1"/>
  <c r="AK497" i="1"/>
  <c r="BP486" i="1"/>
  <c r="BQ486" i="1"/>
  <c r="BR486" i="1"/>
  <c r="BT486" i="1"/>
  <c r="BU486" i="1"/>
  <c r="BK486" i="1"/>
  <c r="BW486" i="1"/>
  <c r="BL486" i="1"/>
  <c r="BX486" i="1"/>
  <c r="BJ486" i="1"/>
  <c r="BO486" i="1"/>
  <c r="BM486" i="1"/>
  <c r="BN486" i="1"/>
  <c r="BS486" i="1"/>
  <c r="BV486" i="1"/>
  <c r="BY486" i="1"/>
  <c r="BZ486" i="1"/>
  <c r="CB486" i="1" s="1"/>
  <c r="AJ708" i="1"/>
  <c r="AI708" i="1"/>
  <c r="AG708" i="1"/>
  <c r="AH708" i="1"/>
  <c r="AK708" i="1"/>
  <c r="AO380" i="1"/>
  <c r="CD380" i="1" s="1"/>
  <c r="AN380" i="1"/>
  <c r="CC380" i="1" s="1"/>
  <c r="AP380" i="1"/>
  <c r="CE380" i="1" s="1"/>
  <c r="AQ380" i="1"/>
  <c r="CF380" i="1" s="1"/>
  <c r="AF380" i="1"/>
  <c r="AM380" i="1"/>
  <c r="AG105" i="1"/>
  <c r="AH105" i="1"/>
  <c r="AI105" i="1"/>
  <c r="AJ105" i="1"/>
  <c r="AK105" i="1"/>
  <c r="AI112" i="1"/>
  <c r="AK112" i="1"/>
  <c r="AG112" i="1"/>
  <c r="AH112" i="1"/>
  <c r="AJ112" i="1"/>
  <c r="AO44" i="1"/>
  <c r="CD44" i="1" s="1"/>
  <c r="AF44" i="1"/>
  <c r="AM44" i="1"/>
  <c r="AN44" i="1"/>
  <c r="CC44" i="1" s="1"/>
  <c r="AP44" i="1"/>
  <c r="CE44" i="1" s="1"/>
  <c r="AQ44" i="1"/>
  <c r="CF44" i="1" s="1"/>
  <c r="AM341" i="1"/>
  <c r="AN341" i="1"/>
  <c r="CC341" i="1" s="1"/>
  <c r="AQ341" i="1"/>
  <c r="CF341" i="1" s="1"/>
  <c r="AO341" i="1"/>
  <c r="CD341" i="1" s="1"/>
  <c r="AF341" i="1"/>
  <c r="AP341" i="1"/>
  <c r="CE341" i="1" s="1"/>
  <c r="AL73" i="1"/>
  <c r="CG73" i="1"/>
  <c r="AP289" i="1"/>
  <c r="CE289" i="1" s="1"/>
  <c r="AF289" i="1"/>
  <c r="AM289" i="1"/>
  <c r="AO289" i="1"/>
  <c r="CD289" i="1" s="1"/>
  <c r="AN289" i="1"/>
  <c r="CC289" i="1" s="1"/>
  <c r="AQ289" i="1"/>
  <c r="CF289" i="1" s="1"/>
  <c r="AG571" i="1"/>
  <c r="AH571" i="1"/>
  <c r="AI571" i="1"/>
  <c r="AJ571" i="1"/>
  <c r="AK571" i="1"/>
  <c r="AL248" i="1"/>
  <c r="CG248" i="1"/>
  <c r="AL231" i="1"/>
  <c r="CG231" i="1"/>
  <c r="BR557" i="1"/>
  <c r="BT557" i="1"/>
  <c r="BJ557" i="1"/>
  <c r="BW557" i="1"/>
  <c r="BL557" i="1"/>
  <c r="BY557" i="1"/>
  <c r="BM557" i="1"/>
  <c r="BZ557" i="1"/>
  <c r="CB557" i="1" s="1"/>
  <c r="BO557" i="1"/>
  <c r="BP557" i="1"/>
  <c r="BS557" i="1"/>
  <c r="BU557" i="1"/>
  <c r="BK557" i="1"/>
  <c r="BN557" i="1"/>
  <c r="BQ557" i="1"/>
  <c r="BV557" i="1"/>
  <c r="BX557" i="1"/>
  <c r="AL42" i="1"/>
  <c r="CG42" i="1"/>
  <c r="AL627" i="1"/>
  <c r="CG627" i="1"/>
  <c r="AL503" i="1"/>
  <c r="CG503" i="1"/>
  <c r="AF106" i="1"/>
  <c r="AM106" i="1"/>
  <c r="AN106" i="1"/>
  <c r="CC106" i="1" s="1"/>
  <c r="AP106" i="1"/>
  <c r="CE106" i="1" s="1"/>
  <c r="AO106" i="1"/>
  <c r="CD106" i="1" s="1"/>
  <c r="AQ106" i="1"/>
  <c r="CF106" i="1" s="1"/>
  <c r="AL234" i="1"/>
  <c r="CG234" i="1"/>
  <c r="AM508" i="1"/>
  <c r="AN508" i="1"/>
  <c r="CC508" i="1" s="1"/>
  <c r="AP508" i="1"/>
  <c r="CE508" i="1" s="1"/>
  <c r="AF508" i="1"/>
  <c r="AO508" i="1"/>
  <c r="CD508" i="1" s="1"/>
  <c r="AQ508" i="1"/>
  <c r="CF508" i="1" s="1"/>
  <c r="CG620" i="1"/>
  <c r="AL620" i="1"/>
  <c r="AL635" i="1"/>
  <c r="CG635" i="1"/>
  <c r="AL477" i="1"/>
  <c r="CG477" i="1"/>
  <c r="AL427" i="1"/>
  <c r="CG427" i="1"/>
  <c r="AF667" i="1"/>
  <c r="AM667" i="1"/>
  <c r="AN667" i="1"/>
  <c r="CC667" i="1" s="1"/>
  <c r="AO667" i="1"/>
  <c r="CD667" i="1" s="1"/>
  <c r="AP667" i="1"/>
  <c r="CE667" i="1" s="1"/>
  <c r="AQ667" i="1"/>
  <c r="CF667" i="1" s="1"/>
  <c r="AF214" i="1"/>
  <c r="AM214" i="1"/>
  <c r="AN214" i="1"/>
  <c r="CC214" i="1" s="1"/>
  <c r="AO214" i="1"/>
  <c r="CD214" i="1" s="1"/>
  <c r="AQ214" i="1"/>
  <c r="CF214" i="1" s="1"/>
  <c r="AP214" i="1"/>
  <c r="CE214" i="1" s="1"/>
  <c r="AL201" i="1"/>
  <c r="CG201" i="1"/>
  <c r="AO467" i="1"/>
  <c r="CD467" i="1" s="1"/>
  <c r="AP467" i="1"/>
  <c r="CE467" i="1" s="1"/>
  <c r="AM467" i="1"/>
  <c r="AN467" i="1"/>
  <c r="CC467" i="1" s="1"/>
  <c r="AQ467" i="1"/>
  <c r="CF467" i="1" s="1"/>
  <c r="AF467" i="1"/>
  <c r="AM386" i="1"/>
  <c r="AN386" i="1"/>
  <c r="CC386" i="1" s="1"/>
  <c r="AO386" i="1"/>
  <c r="CD386" i="1" s="1"/>
  <c r="AP386" i="1"/>
  <c r="CE386" i="1" s="1"/>
  <c r="AQ386" i="1"/>
  <c r="CF386" i="1" s="1"/>
  <c r="AF386" i="1"/>
  <c r="AL206" i="1"/>
  <c r="CG206" i="1"/>
  <c r="AM536" i="1"/>
  <c r="AP536" i="1"/>
  <c r="CE536" i="1" s="1"/>
  <c r="AF536" i="1"/>
  <c r="AN536" i="1"/>
  <c r="CC536" i="1" s="1"/>
  <c r="AO536" i="1"/>
  <c r="CD536" i="1" s="1"/>
  <c r="AQ536" i="1"/>
  <c r="CF536" i="1" s="1"/>
  <c r="AF25" i="1"/>
  <c r="AM25" i="1"/>
  <c r="AN25" i="1"/>
  <c r="CC25" i="1" s="1"/>
  <c r="AP25" i="1"/>
  <c r="CE25" i="1" s="1"/>
  <c r="AO25" i="1"/>
  <c r="CD25" i="1" s="1"/>
  <c r="AQ25" i="1"/>
  <c r="CF25" i="1" s="1"/>
  <c r="AL350" i="1"/>
  <c r="CG350" i="1"/>
  <c r="BU132" i="1"/>
  <c r="BJ132" i="1"/>
  <c r="BV132" i="1"/>
  <c r="BM132" i="1"/>
  <c r="BY132" i="1"/>
  <c r="BN132" i="1"/>
  <c r="BZ132" i="1"/>
  <c r="CB132" i="1" s="1"/>
  <c r="BQ132" i="1"/>
  <c r="BR132" i="1"/>
  <c r="BW132" i="1"/>
  <c r="BX132" i="1"/>
  <c r="BK132" i="1"/>
  <c r="BL132" i="1"/>
  <c r="BO132" i="1"/>
  <c r="BP132" i="1"/>
  <c r="BS132" i="1"/>
  <c r="BT132" i="1"/>
  <c r="CG384" i="1"/>
  <c r="AL384" i="1"/>
  <c r="AG710" i="1"/>
  <c r="AH710" i="1"/>
  <c r="AJ710" i="1"/>
  <c r="AI710" i="1"/>
  <c r="AK710" i="1"/>
  <c r="BQ235" i="1"/>
  <c r="BR235" i="1"/>
  <c r="BT235" i="1"/>
  <c r="BU235" i="1"/>
  <c r="BJ235" i="1"/>
  <c r="BV235" i="1"/>
  <c r="BK235" i="1"/>
  <c r="BW235" i="1"/>
  <c r="BL235" i="1"/>
  <c r="BX235" i="1"/>
  <c r="BM235" i="1"/>
  <c r="BY235" i="1"/>
  <c r="BN235" i="1"/>
  <c r="BZ235" i="1"/>
  <c r="CB235" i="1" s="1"/>
  <c r="BO235" i="1"/>
  <c r="BP235" i="1"/>
  <c r="BS235" i="1"/>
  <c r="AF615" i="1"/>
  <c r="AM615" i="1"/>
  <c r="AO615" i="1"/>
  <c r="CD615" i="1" s="1"/>
  <c r="AQ615" i="1"/>
  <c r="CF615" i="1" s="1"/>
  <c r="AN615" i="1"/>
  <c r="CC615" i="1" s="1"/>
  <c r="AP615" i="1"/>
  <c r="CE615" i="1" s="1"/>
  <c r="AP687" i="1"/>
  <c r="CE687" i="1" s="1"/>
  <c r="AM687" i="1"/>
  <c r="AN687" i="1"/>
  <c r="CC687" i="1" s="1"/>
  <c r="AQ687" i="1"/>
  <c r="CF687" i="1" s="1"/>
  <c r="AF687" i="1"/>
  <c r="AO687" i="1"/>
  <c r="CD687" i="1" s="1"/>
  <c r="AF703" i="1"/>
  <c r="AM703" i="1"/>
  <c r="AN703" i="1"/>
  <c r="CC703" i="1" s="1"/>
  <c r="AO703" i="1"/>
  <c r="CD703" i="1" s="1"/>
  <c r="AP703" i="1"/>
  <c r="CE703" i="1" s="1"/>
  <c r="AQ703" i="1"/>
  <c r="CF703" i="1" s="1"/>
  <c r="AP300" i="1"/>
  <c r="CE300" i="1" s="1"/>
  <c r="AN300" i="1"/>
  <c r="CC300" i="1" s="1"/>
  <c r="AF300" i="1"/>
  <c r="AM300" i="1"/>
  <c r="AO300" i="1"/>
  <c r="CD300" i="1" s="1"/>
  <c r="AQ300" i="1"/>
  <c r="CF300" i="1" s="1"/>
  <c r="CG575" i="1"/>
  <c r="AL575" i="1"/>
  <c r="AP296" i="1"/>
  <c r="CE296" i="1" s="1"/>
  <c r="AN296" i="1"/>
  <c r="CC296" i="1" s="1"/>
  <c r="AO296" i="1"/>
  <c r="CD296" i="1" s="1"/>
  <c r="AQ296" i="1"/>
  <c r="CF296" i="1" s="1"/>
  <c r="AF296" i="1"/>
  <c r="AM296" i="1"/>
  <c r="CG289" i="1"/>
  <c r="AL289" i="1"/>
  <c r="AG542" i="1"/>
  <c r="AH542" i="1"/>
  <c r="AI542" i="1"/>
  <c r="AJ542" i="1"/>
  <c r="AK542" i="1"/>
  <c r="AJ317" i="1"/>
  <c r="AK317" i="1"/>
  <c r="AG317" i="1"/>
  <c r="AH317" i="1"/>
  <c r="AI317" i="1"/>
  <c r="AM574" i="1"/>
  <c r="AF574" i="1"/>
  <c r="AN574" i="1"/>
  <c r="CC574" i="1" s="1"/>
  <c r="AP574" i="1"/>
  <c r="CE574" i="1" s="1"/>
  <c r="AQ574" i="1"/>
  <c r="CF574" i="1" s="1"/>
  <c r="AO574" i="1"/>
  <c r="CD574" i="1" s="1"/>
  <c r="AF606" i="1"/>
  <c r="AM606" i="1"/>
  <c r="AQ606" i="1"/>
  <c r="CF606" i="1" s="1"/>
  <c r="AP606" i="1"/>
  <c r="CE606" i="1" s="1"/>
  <c r="AN606" i="1"/>
  <c r="CC606" i="1" s="1"/>
  <c r="AO606" i="1"/>
  <c r="CD606" i="1" s="1"/>
  <c r="CG554" i="1"/>
  <c r="AL554" i="1"/>
  <c r="AN248" i="1"/>
  <c r="CC248" i="1" s="1"/>
  <c r="AF248" i="1"/>
  <c r="AM248" i="1"/>
  <c r="AO248" i="1"/>
  <c r="CD248" i="1" s="1"/>
  <c r="AP248" i="1"/>
  <c r="CE248" i="1" s="1"/>
  <c r="AQ248" i="1"/>
  <c r="CF248" i="1" s="1"/>
  <c r="AF715" i="1"/>
  <c r="AM715" i="1"/>
  <c r="AN715" i="1"/>
  <c r="CC715" i="1" s="1"/>
  <c r="AO715" i="1"/>
  <c r="CD715" i="1" s="1"/>
  <c r="AP715" i="1"/>
  <c r="CE715" i="1" s="1"/>
  <c r="AQ715" i="1"/>
  <c r="CF715" i="1" s="1"/>
  <c r="BJ166" i="1"/>
  <c r="BV166" i="1"/>
  <c r="BK166" i="1"/>
  <c r="BW166" i="1"/>
  <c r="BL166" i="1"/>
  <c r="BX166" i="1"/>
  <c r="BM166" i="1"/>
  <c r="BY166" i="1"/>
  <c r="BN166" i="1"/>
  <c r="BZ166" i="1"/>
  <c r="CB166" i="1" s="1"/>
  <c r="BO166" i="1"/>
  <c r="BQ166" i="1"/>
  <c r="BR166" i="1"/>
  <c r="BP166" i="1"/>
  <c r="BS166" i="1"/>
  <c r="BT166" i="1"/>
  <c r="BU166" i="1"/>
  <c r="AF234" i="1"/>
  <c r="AM234" i="1"/>
  <c r="AN234" i="1"/>
  <c r="CC234" i="1" s="1"/>
  <c r="AO234" i="1"/>
  <c r="CD234" i="1" s="1"/>
  <c r="AP234" i="1"/>
  <c r="CE234" i="1" s="1"/>
  <c r="AQ234" i="1"/>
  <c r="CF234" i="1" s="1"/>
  <c r="AG608" i="1"/>
  <c r="AH608" i="1"/>
  <c r="AI608" i="1"/>
  <c r="AJ608" i="1"/>
  <c r="AK608" i="1"/>
  <c r="CG508" i="1"/>
  <c r="AL508" i="1"/>
  <c r="BJ685" i="1"/>
  <c r="BV685" i="1"/>
  <c r="BK685" i="1"/>
  <c r="BW685" i="1"/>
  <c r="BL685" i="1"/>
  <c r="BX685" i="1"/>
  <c r="BN685" i="1"/>
  <c r="BZ685" i="1"/>
  <c r="CB685" i="1" s="1"/>
  <c r="BQ685" i="1"/>
  <c r="BR685" i="1"/>
  <c r="BT685" i="1"/>
  <c r="BU685" i="1"/>
  <c r="BY685" i="1"/>
  <c r="BP685" i="1"/>
  <c r="BO685" i="1"/>
  <c r="BM685" i="1"/>
  <c r="BS685" i="1"/>
  <c r="AG643" i="1"/>
  <c r="AJ643" i="1"/>
  <c r="AH643" i="1"/>
  <c r="AI643" i="1"/>
  <c r="AK643" i="1"/>
  <c r="AF164" i="1"/>
  <c r="AM164" i="1"/>
  <c r="AN164" i="1"/>
  <c r="CC164" i="1" s="1"/>
  <c r="AP164" i="1"/>
  <c r="CE164" i="1" s="1"/>
  <c r="AO164" i="1"/>
  <c r="CD164" i="1" s="1"/>
  <c r="AQ164" i="1"/>
  <c r="CF164" i="1" s="1"/>
  <c r="BQ716" i="1"/>
  <c r="BR716" i="1"/>
  <c r="BT716" i="1"/>
  <c r="BU716" i="1"/>
  <c r="BJ716" i="1"/>
  <c r="BV716" i="1"/>
  <c r="BK716" i="1"/>
  <c r="BW716" i="1"/>
  <c r="BL716" i="1"/>
  <c r="BX716" i="1"/>
  <c r="BM716" i="1"/>
  <c r="BY716" i="1"/>
  <c r="BN716" i="1"/>
  <c r="BZ716" i="1"/>
  <c r="CB716" i="1" s="1"/>
  <c r="BO716" i="1"/>
  <c r="BP716" i="1"/>
  <c r="BS716" i="1"/>
  <c r="AN620" i="1"/>
  <c r="CC620" i="1" s="1"/>
  <c r="AO620" i="1"/>
  <c r="CD620" i="1" s="1"/>
  <c r="AQ620" i="1"/>
  <c r="CF620" i="1" s="1"/>
  <c r="AM620" i="1"/>
  <c r="AP620" i="1"/>
  <c r="CE620" i="1" s="1"/>
  <c r="AF620" i="1"/>
  <c r="AO468" i="1"/>
  <c r="CD468" i="1" s="1"/>
  <c r="AP468" i="1"/>
  <c r="CE468" i="1" s="1"/>
  <c r="AF468" i="1"/>
  <c r="AM468" i="1"/>
  <c r="AQ468" i="1"/>
  <c r="CF468" i="1" s="1"/>
  <c r="AN468" i="1"/>
  <c r="CC468" i="1" s="1"/>
  <c r="CG467" i="1"/>
  <c r="AL467" i="1"/>
  <c r="AP344" i="1"/>
  <c r="CE344" i="1" s="1"/>
  <c r="AN344" i="1"/>
  <c r="CC344" i="1" s="1"/>
  <c r="AO344" i="1"/>
  <c r="CD344" i="1" s="1"/>
  <c r="AQ344" i="1"/>
  <c r="CF344" i="1" s="1"/>
  <c r="AF344" i="1"/>
  <c r="AM344" i="1"/>
  <c r="AF206" i="1"/>
  <c r="AN206" i="1"/>
  <c r="CC206" i="1" s="1"/>
  <c r="AO206" i="1"/>
  <c r="CD206" i="1" s="1"/>
  <c r="AQ206" i="1"/>
  <c r="CF206" i="1" s="1"/>
  <c r="AM206" i="1"/>
  <c r="AP206" i="1"/>
  <c r="CE206" i="1" s="1"/>
  <c r="AL658" i="1"/>
  <c r="CG658" i="1"/>
  <c r="AI132" i="1"/>
  <c r="AJ132" i="1"/>
  <c r="AG132" i="1"/>
  <c r="AH132" i="1"/>
  <c r="AK132" i="1"/>
  <c r="AN639" i="1"/>
  <c r="CC639" i="1" s="1"/>
  <c r="AF639" i="1"/>
  <c r="AM639" i="1"/>
  <c r="AO639" i="1"/>
  <c r="CD639" i="1" s="1"/>
  <c r="AP639" i="1"/>
  <c r="CE639" i="1" s="1"/>
  <c r="AQ639" i="1"/>
  <c r="CF639" i="1" s="1"/>
  <c r="CG574" i="1"/>
  <c r="AL574" i="1"/>
  <c r="CG606" i="1"/>
  <c r="AL606" i="1"/>
  <c r="AF554" i="1"/>
  <c r="AM554" i="1"/>
  <c r="AN554" i="1"/>
  <c r="CC554" i="1" s="1"/>
  <c r="AP554" i="1"/>
  <c r="CE554" i="1" s="1"/>
  <c r="AO554" i="1"/>
  <c r="CD554" i="1" s="1"/>
  <c r="AQ554" i="1"/>
  <c r="CF554" i="1" s="1"/>
  <c r="CG625" i="1"/>
  <c r="AL625" i="1"/>
  <c r="BM339" i="1"/>
  <c r="BY339" i="1"/>
  <c r="BP339" i="1"/>
  <c r="BW339" i="1"/>
  <c r="BK339" i="1"/>
  <c r="BZ339" i="1"/>
  <c r="CB339" i="1" s="1"/>
  <c r="BL339" i="1"/>
  <c r="BN339" i="1"/>
  <c r="BQ339" i="1"/>
  <c r="BR339" i="1"/>
  <c r="BV339" i="1"/>
  <c r="BJ339" i="1"/>
  <c r="BO339" i="1"/>
  <c r="BS339" i="1"/>
  <c r="BT339" i="1"/>
  <c r="BU339" i="1"/>
  <c r="BX339" i="1"/>
  <c r="AL715" i="1"/>
  <c r="CG715" i="1"/>
  <c r="BP36" i="1"/>
  <c r="BQ36" i="1"/>
  <c r="BR36" i="1"/>
  <c r="BS36" i="1"/>
  <c r="BT36" i="1"/>
  <c r="BU36" i="1"/>
  <c r="BK36" i="1"/>
  <c r="BW36" i="1"/>
  <c r="BL36" i="1"/>
  <c r="BX36" i="1"/>
  <c r="BM36" i="1"/>
  <c r="BJ36" i="1"/>
  <c r="BN36" i="1"/>
  <c r="BO36" i="1"/>
  <c r="BV36" i="1"/>
  <c r="BY36" i="1"/>
  <c r="BZ36" i="1"/>
  <c r="CB36" i="1" s="1"/>
  <c r="AG166" i="1"/>
  <c r="AH166" i="1"/>
  <c r="AI166" i="1"/>
  <c r="AJ166" i="1"/>
  <c r="AK166" i="1"/>
  <c r="AH619" i="1"/>
  <c r="AJ619" i="1"/>
  <c r="AK619" i="1"/>
  <c r="AG619" i="1"/>
  <c r="AI619" i="1"/>
  <c r="AG591" i="1"/>
  <c r="AH591" i="1"/>
  <c r="AI591" i="1"/>
  <c r="AJ591" i="1"/>
  <c r="AK591" i="1"/>
  <c r="AP613" i="1"/>
  <c r="CE613" i="1" s="1"/>
  <c r="AN613" i="1"/>
  <c r="CC613" i="1" s="1"/>
  <c r="AO613" i="1"/>
  <c r="CD613" i="1" s="1"/>
  <c r="AQ613" i="1"/>
  <c r="CF613" i="1" s="1"/>
  <c r="AF613" i="1"/>
  <c r="AM613" i="1"/>
  <c r="AO255" i="1"/>
  <c r="CD255" i="1" s="1"/>
  <c r="AP255" i="1"/>
  <c r="CE255" i="1" s="1"/>
  <c r="AQ255" i="1"/>
  <c r="CF255" i="1" s="1"/>
  <c r="AF255" i="1"/>
  <c r="AN255" i="1"/>
  <c r="CC255" i="1" s="1"/>
  <c r="AM255" i="1"/>
  <c r="AG685" i="1"/>
  <c r="AH685" i="1"/>
  <c r="AJ685" i="1"/>
  <c r="AI685" i="1"/>
  <c r="AK685" i="1"/>
  <c r="AL164" i="1"/>
  <c r="CG164" i="1"/>
  <c r="BQ309" i="1"/>
  <c r="BR309" i="1"/>
  <c r="BT309" i="1"/>
  <c r="BU309" i="1"/>
  <c r="BJ309" i="1"/>
  <c r="BV309" i="1"/>
  <c r="BK309" i="1"/>
  <c r="BW309" i="1"/>
  <c r="BL309" i="1"/>
  <c r="BX309" i="1"/>
  <c r="BM309" i="1"/>
  <c r="BY309" i="1"/>
  <c r="BN309" i="1"/>
  <c r="BZ309" i="1"/>
  <c r="CB309" i="1" s="1"/>
  <c r="BO309" i="1"/>
  <c r="BP309" i="1"/>
  <c r="BS309" i="1"/>
  <c r="AO484" i="1"/>
  <c r="CD484" i="1" s="1"/>
  <c r="AF484" i="1"/>
  <c r="AM484" i="1"/>
  <c r="AN484" i="1"/>
  <c r="CC484" i="1" s="1"/>
  <c r="AP484" i="1"/>
  <c r="CE484" i="1" s="1"/>
  <c r="AQ484" i="1"/>
  <c r="CF484" i="1" s="1"/>
  <c r="AO207" i="1"/>
  <c r="CD207" i="1" s="1"/>
  <c r="AP207" i="1"/>
  <c r="CE207" i="1" s="1"/>
  <c r="AF207" i="1"/>
  <c r="AQ207" i="1"/>
  <c r="CF207" i="1" s="1"/>
  <c r="AN207" i="1"/>
  <c r="CC207" i="1" s="1"/>
  <c r="AM207" i="1"/>
  <c r="AL272" i="1"/>
  <c r="CG272" i="1"/>
  <c r="AF92" i="1"/>
  <c r="AM92" i="1"/>
  <c r="AN92" i="1"/>
  <c r="CC92" i="1" s="1"/>
  <c r="AO92" i="1"/>
  <c r="CD92" i="1" s="1"/>
  <c r="AP92" i="1"/>
  <c r="CE92" i="1" s="1"/>
  <c r="AQ92" i="1"/>
  <c r="CF92" i="1" s="1"/>
  <c r="AP85" i="1"/>
  <c r="CE85" i="1" s="1"/>
  <c r="AQ85" i="1"/>
  <c r="CF85" i="1" s="1"/>
  <c r="AF85" i="1"/>
  <c r="AN85" i="1"/>
  <c r="CC85" i="1" s="1"/>
  <c r="AM85" i="1"/>
  <c r="AO85" i="1"/>
  <c r="CD85" i="1" s="1"/>
  <c r="CG468" i="1"/>
  <c r="AL468" i="1"/>
  <c r="AG235" i="1"/>
  <c r="AH235" i="1"/>
  <c r="AI235" i="1"/>
  <c r="AJ235" i="1"/>
  <c r="AK235" i="1"/>
  <c r="AM262" i="1"/>
  <c r="AN262" i="1"/>
  <c r="CC262" i="1" s="1"/>
  <c r="AO262" i="1"/>
  <c r="CD262" i="1" s="1"/>
  <c r="AP262" i="1"/>
  <c r="CE262" i="1" s="1"/>
  <c r="AF262" i="1"/>
  <c r="AQ262" i="1"/>
  <c r="CF262" i="1" s="1"/>
  <c r="CG344" i="1"/>
  <c r="AL344" i="1"/>
  <c r="AL306" i="1"/>
  <c r="CG306" i="1"/>
  <c r="AF658" i="1"/>
  <c r="AM658" i="1"/>
  <c r="AP658" i="1"/>
  <c r="CE658" i="1" s="1"/>
  <c r="AN658" i="1"/>
  <c r="CC658" i="1" s="1"/>
  <c r="AO658" i="1"/>
  <c r="CD658" i="1" s="1"/>
  <c r="AQ658" i="1"/>
  <c r="CF658" i="1" s="1"/>
  <c r="AG486" i="1"/>
  <c r="AH486" i="1"/>
  <c r="AK486" i="1"/>
  <c r="AJ486" i="1"/>
  <c r="AI486" i="1"/>
  <c r="AM41" i="1"/>
  <c r="AO41" i="1"/>
  <c r="CD41" i="1" s="1"/>
  <c r="AF41" i="1"/>
  <c r="AN41" i="1"/>
  <c r="CC41" i="1" s="1"/>
  <c r="AP41" i="1"/>
  <c r="CE41" i="1" s="1"/>
  <c r="AQ41" i="1"/>
  <c r="CF41" i="1" s="1"/>
  <c r="BN708" i="1"/>
  <c r="BZ708" i="1"/>
  <c r="CB708" i="1" s="1"/>
  <c r="BM708" i="1"/>
  <c r="BY708" i="1"/>
  <c r="BJ708" i="1"/>
  <c r="BX708" i="1"/>
  <c r="BO708" i="1"/>
  <c r="BP708" i="1"/>
  <c r="BQ708" i="1"/>
  <c r="BR708" i="1"/>
  <c r="BS708" i="1"/>
  <c r="BT708" i="1"/>
  <c r="BV708" i="1"/>
  <c r="BW708" i="1"/>
  <c r="BK708" i="1"/>
  <c r="BL708" i="1"/>
  <c r="BU708" i="1"/>
  <c r="BM35" i="1"/>
  <c r="BY35" i="1"/>
  <c r="BS35" i="1"/>
  <c r="BV35" i="1"/>
  <c r="BJ35" i="1"/>
  <c r="BW35" i="1"/>
  <c r="BN35" i="1"/>
  <c r="BO35" i="1"/>
  <c r="BR35" i="1"/>
  <c r="BT35" i="1"/>
  <c r="BU35" i="1"/>
  <c r="BX35" i="1"/>
  <c r="BZ35" i="1"/>
  <c r="CB35" i="1" s="1"/>
  <c r="BK35" i="1"/>
  <c r="BL35" i="1"/>
  <c r="BQ35" i="1"/>
  <c r="BP35" i="1"/>
  <c r="AG147" i="1"/>
  <c r="AH147" i="1"/>
  <c r="AJ147" i="1"/>
  <c r="AI147" i="1"/>
  <c r="AK147" i="1"/>
  <c r="AN373" i="1"/>
  <c r="CC373" i="1" s="1"/>
  <c r="AF373" i="1"/>
  <c r="AM373" i="1"/>
  <c r="AO373" i="1"/>
  <c r="CD373" i="1" s="1"/>
  <c r="AP373" i="1"/>
  <c r="CE373" i="1" s="1"/>
  <c r="AQ373" i="1"/>
  <c r="CF373" i="1" s="1"/>
  <c r="AL703" i="1"/>
  <c r="CG703" i="1"/>
  <c r="AL673" i="1"/>
  <c r="CG673" i="1"/>
  <c r="CG687" i="1"/>
  <c r="AL687" i="1"/>
  <c r="BY270" i="1"/>
  <c r="AL639" i="1"/>
  <c r="CG639" i="1"/>
  <c r="AM455" i="1"/>
  <c r="AN455" i="1"/>
  <c r="CC455" i="1" s="1"/>
  <c r="AO455" i="1"/>
  <c r="CD455" i="1" s="1"/>
  <c r="AP455" i="1"/>
  <c r="CE455" i="1" s="1"/>
  <c r="AF455" i="1"/>
  <c r="AQ455" i="1"/>
  <c r="CF455" i="1" s="1"/>
  <c r="AM406" i="1"/>
  <c r="AP406" i="1"/>
  <c r="CE406" i="1" s="1"/>
  <c r="AQ406" i="1"/>
  <c r="CF406" i="1" s="1"/>
  <c r="AF406" i="1"/>
  <c r="AO406" i="1"/>
  <c r="CD406" i="1" s="1"/>
  <c r="AN406" i="1"/>
  <c r="CC406" i="1" s="1"/>
  <c r="AL576" i="1"/>
  <c r="CG576" i="1"/>
  <c r="AN625" i="1"/>
  <c r="CC625" i="1" s="1"/>
  <c r="AO625" i="1"/>
  <c r="CD625" i="1" s="1"/>
  <c r="AM625" i="1"/>
  <c r="AP625" i="1"/>
  <c r="CE625" i="1" s="1"/>
  <c r="AF625" i="1"/>
  <c r="AQ625" i="1"/>
  <c r="CF625" i="1" s="1"/>
  <c r="BP145" i="1"/>
  <c r="BQ145" i="1"/>
  <c r="BR145" i="1"/>
  <c r="BS145" i="1"/>
  <c r="BT145" i="1"/>
  <c r="BU145" i="1"/>
  <c r="BJ145" i="1"/>
  <c r="BV145" i="1"/>
  <c r="BK145" i="1"/>
  <c r="BW145" i="1"/>
  <c r="BL145" i="1"/>
  <c r="BX145" i="1"/>
  <c r="BN145" i="1"/>
  <c r="BZ145" i="1"/>
  <c r="CB145" i="1" s="1"/>
  <c r="BY145" i="1"/>
  <c r="BO145" i="1"/>
  <c r="BM145" i="1"/>
  <c r="BQ571" i="1"/>
  <c r="BR571" i="1"/>
  <c r="BT571" i="1"/>
  <c r="BJ571" i="1"/>
  <c r="BV571" i="1"/>
  <c r="BK571" i="1"/>
  <c r="BW571" i="1"/>
  <c r="BL571" i="1"/>
  <c r="BX571" i="1"/>
  <c r="BM571" i="1"/>
  <c r="BY571" i="1"/>
  <c r="BN571" i="1"/>
  <c r="BZ571" i="1"/>
  <c r="CB571" i="1" s="1"/>
  <c r="BU571" i="1"/>
  <c r="BS571" i="1"/>
  <c r="BP571" i="1"/>
  <c r="BO571" i="1"/>
  <c r="AO711" i="1"/>
  <c r="CD711" i="1" s="1"/>
  <c r="AN711" i="1"/>
  <c r="CC711" i="1" s="1"/>
  <c r="AP711" i="1"/>
  <c r="CE711" i="1" s="1"/>
  <c r="AQ711" i="1"/>
  <c r="CF711" i="1" s="1"/>
  <c r="AF711" i="1"/>
  <c r="AM711" i="1"/>
  <c r="AM153" i="1"/>
  <c r="AO153" i="1"/>
  <c r="CD153" i="1" s="1"/>
  <c r="AF153" i="1"/>
  <c r="AN153" i="1"/>
  <c r="CC153" i="1" s="1"/>
  <c r="AP153" i="1"/>
  <c r="CE153" i="1" s="1"/>
  <c r="AQ153" i="1"/>
  <c r="CF153" i="1" s="1"/>
  <c r="AF568" i="1"/>
  <c r="AQ568" i="1"/>
  <c r="CF568" i="1" s="1"/>
  <c r="AM568" i="1"/>
  <c r="AN568" i="1"/>
  <c r="CC568" i="1" s="1"/>
  <c r="AO568" i="1"/>
  <c r="CD568" i="1" s="1"/>
  <c r="AP568" i="1"/>
  <c r="CE568" i="1" s="1"/>
  <c r="AF146" i="1"/>
  <c r="AM146" i="1"/>
  <c r="AN146" i="1"/>
  <c r="CC146" i="1" s="1"/>
  <c r="AP146" i="1"/>
  <c r="CE146" i="1" s="1"/>
  <c r="AQ146" i="1"/>
  <c r="CF146" i="1" s="1"/>
  <c r="AO146" i="1"/>
  <c r="CD146" i="1" s="1"/>
  <c r="AG50" i="1"/>
  <c r="AH50" i="1"/>
  <c r="AI50" i="1"/>
  <c r="AJ50" i="1"/>
  <c r="AK50" i="1"/>
  <c r="CG613" i="1"/>
  <c r="AL613" i="1"/>
  <c r="AL255" i="1"/>
  <c r="CG255" i="1"/>
  <c r="AL215" i="1"/>
  <c r="CG215" i="1"/>
  <c r="AL484" i="1"/>
  <c r="CG484" i="1"/>
  <c r="AL207" i="1"/>
  <c r="CG207" i="1"/>
  <c r="AO272" i="1"/>
  <c r="CD272" i="1" s="1"/>
  <c r="AQ272" i="1"/>
  <c r="CF272" i="1" s="1"/>
  <c r="AM272" i="1"/>
  <c r="AF272" i="1"/>
  <c r="AN272" i="1"/>
  <c r="CC272" i="1" s="1"/>
  <c r="AP272" i="1"/>
  <c r="CE272" i="1" s="1"/>
  <c r="AL92" i="1"/>
  <c r="CG92" i="1"/>
  <c r="BJ444" i="1"/>
  <c r="BV444" i="1"/>
  <c r="BK444" i="1"/>
  <c r="BW444" i="1"/>
  <c r="BL444" i="1"/>
  <c r="BX444" i="1"/>
  <c r="BN444" i="1"/>
  <c r="BZ444" i="1"/>
  <c r="CB444" i="1" s="1"/>
  <c r="BO444" i="1"/>
  <c r="BQ444" i="1"/>
  <c r="BR444" i="1"/>
  <c r="BM444" i="1"/>
  <c r="BP444" i="1"/>
  <c r="BS444" i="1"/>
  <c r="BU444" i="1"/>
  <c r="BY444" i="1"/>
  <c r="BT444" i="1"/>
  <c r="AL85" i="1"/>
  <c r="CG85" i="1"/>
  <c r="BK654" i="1"/>
  <c r="BN654" i="1"/>
  <c r="BZ654" i="1"/>
  <c r="CB654" i="1" s="1"/>
  <c r="BS654" i="1"/>
  <c r="BX654" i="1"/>
  <c r="BJ654" i="1"/>
  <c r="BY654" i="1"/>
  <c r="BL654" i="1"/>
  <c r="BM654" i="1"/>
  <c r="BO654" i="1"/>
  <c r="BP654" i="1"/>
  <c r="BQ654" i="1"/>
  <c r="BR654" i="1"/>
  <c r="BT654" i="1"/>
  <c r="BU654" i="1"/>
  <c r="BV654" i="1"/>
  <c r="BW654" i="1"/>
  <c r="AL262" i="1"/>
  <c r="CG262" i="1"/>
  <c r="AO603" i="1"/>
  <c r="CD603" i="1" s="1"/>
  <c r="AP603" i="1"/>
  <c r="CE603" i="1" s="1"/>
  <c r="AF603" i="1"/>
  <c r="AM603" i="1"/>
  <c r="AQ603" i="1"/>
  <c r="CF603" i="1" s="1"/>
  <c r="AN603" i="1"/>
  <c r="CC603" i="1" s="1"/>
  <c r="AL169" i="1"/>
  <c r="CG169" i="1"/>
  <c r="AP306" i="1"/>
  <c r="CE306" i="1" s="1"/>
  <c r="AN306" i="1"/>
  <c r="CC306" i="1" s="1"/>
  <c r="AQ306" i="1"/>
  <c r="CF306" i="1" s="1"/>
  <c r="AF306" i="1"/>
  <c r="AM306" i="1"/>
  <c r="AO306" i="1"/>
  <c r="CD306" i="1" s="1"/>
  <c r="AL41" i="1"/>
  <c r="CG41" i="1"/>
  <c r="AI35" i="1"/>
  <c r="AH35" i="1"/>
  <c r="AJ35" i="1"/>
  <c r="AG35" i="1"/>
  <c r="AK35" i="1"/>
  <c r="AM404" i="1"/>
  <c r="AN404" i="1"/>
  <c r="CC404" i="1" s="1"/>
  <c r="AO404" i="1"/>
  <c r="CD404" i="1" s="1"/>
  <c r="AP404" i="1"/>
  <c r="CE404" i="1" s="1"/>
  <c r="AQ404" i="1"/>
  <c r="CF404" i="1" s="1"/>
  <c r="AF404" i="1"/>
  <c r="AG650" i="1"/>
  <c r="AH650" i="1"/>
  <c r="AI650" i="1"/>
  <c r="AJ650" i="1"/>
  <c r="AK650" i="1"/>
  <c r="CG251" i="1"/>
  <c r="AL251" i="1"/>
  <c r="AI432" i="1"/>
  <c r="AJ432" i="1"/>
  <c r="AG432" i="1"/>
  <c r="AH432" i="1"/>
  <c r="AK432" i="1"/>
  <c r="AO546" i="1"/>
  <c r="CD546" i="1" s="1"/>
  <c r="AP546" i="1"/>
  <c r="CE546" i="1" s="1"/>
  <c r="AF546" i="1"/>
  <c r="AM546" i="1"/>
  <c r="AQ546" i="1"/>
  <c r="CF546" i="1" s="1"/>
  <c r="AN546" i="1"/>
  <c r="CC546" i="1" s="1"/>
  <c r="CG612" i="1"/>
  <c r="AL612" i="1"/>
  <c r="CG360" i="1"/>
  <c r="AL360" i="1"/>
  <c r="AL546" i="1"/>
  <c r="CG546" i="1"/>
  <c r="AL380" i="1"/>
  <c r="CG380" i="1"/>
  <c r="BP240" i="1"/>
  <c r="BQ240" i="1"/>
  <c r="BR240" i="1"/>
  <c r="BS240" i="1"/>
  <c r="BT240" i="1"/>
  <c r="BU240" i="1"/>
  <c r="BK240" i="1"/>
  <c r="BW240" i="1"/>
  <c r="BL240" i="1"/>
  <c r="BX240" i="1"/>
  <c r="BY240" i="1"/>
  <c r="BZ240" i="1"/>
  <c r="CB240" i="1" s="1"/>
  <c r="BO240" i="1"/>
  <c r="BJ240" i="1"/>
  <c r="BN240" i="1"/>
  <c r="BM240" i="1"/>
  <c r="BV240" i="1"/>
  <c r="AF506" i="1"/>
  <c r="AQ506" i="1"/>
  <c r="CF506" i="1" s="1"/>
  <c r="AO506" i="1"/>
  <c r="CD506" i="1" s="1"/>
  <c r="AN506" i="1"/>
  <c r="CC506" i="1" s="1"/>
  <c r="AM506" i="1"/>
  <c r="AP506" i="1"/>
  <c r="CE506" i="1" s="1"/>
  <c r="BN317" i="1"/>
  <c r="BZ317" i="1"/>
  <c r="CB317" i="1" s="1"/>
  <c r="BS317" i="1"/>
  <c r="BQ317" i="1"/>
  <c r="BR317" i="1"/>
  <c r="BT317" i="1"/>
  <c r="BV317" i="1"/>
  <c r="BW317" i="1"/>
  <c r="BJ317" i="1"/>
  <c r="BX317" i="1"/>
  <c r="BK317" i="1"/>
  <c r="BY317" i="1"/>
  <c r="BL317" i="1"/>
  <c r="BM317" i="1"/>
  <c r="BO317" i="1"/>
  <c r="BP317" i="1"/>
  <c r="BU317" i="1"/>
  <c r="AL455" i="1"/>
  <c r="CG455" i="1"/>
  <c r="BJ281" i="1"/>
  <c r="BV281" i="1"/>
  <c r="BK281" i="1"/>
  <c r="BW281" i="1"/>
  <c r="BL281" i="1"/>
  <c r="BX281" i="1"/>
  <c r="BM281" i="1"/>
  <c r="BY281" i="1"/>
  <c r="BN281" i="1"/>
  <c r="BZ281" i="1"/>
  <c r="CB281" i="1" s="1"/>
  <c r="BO281" i="1"/>
  <c r="BQ281" i="1"/>
  <c r="BR281" i="1"/>
  <c r="BS281" i="1"/>
  <c r="BT281" i="1"/>
  <c r="BU281" i="1"/>
  <c r="BP281" i="1"/>
  <c r="CG406" i="1"/>
  <c r="AL406" i="1"/>
  <c r="AM576" i="1"/>
  <c r="AQ576" i="1"/>
  <c r="CF576" i="1" s="1"/>
  <c r="AF576" i="1"/>
  <c r="AP576" i="1"/>
  <c r="CE576" i="1" s="1"/>
  <c r="AO576" i="1"/>
  <c r="CD576" i="1" s="1"/>
  <c r="AN576" i="1"/>
  <c r="CC576" i="1" s="1"/>
  <c r="AO98" i="1"/>
  <c r="CD98" i="1" s="1"/>
  <c r="AN98" i="1"/>
  <c r="CC98" i="1" s="1"/>
  <c r="AP98" i="1"/>
  <c r="CE98" i="1" s="1"/>
  <c r="AQ98" i="1"/>
  <c r="CF98" i="1" s="1"/>
  <c r="AF98" i="1"/>
  <c r="AM98" i="1"/>
  <c r="AO39" i="1"/>
  <c r="CD39" i="1" s="1"/>
  <c r="AF39" i="1"/>
  <c r="AM39" i="1"/>
  <c r="AN39" i="1"/>
  <c r="CC39" i="1" s="1"/>
  <c r="AP39" i="1"/>
  <c r="CE39" i="1" s="1"/>
  <c r="AQ39" i="1"/>
  <c r="CF39" i="1" s="1"/>
  <c r="AO462" i="1"/>
  <c r="CD462" i="1" s="1"/>
  <c r="AM462" i="1"/>
  <c r="AN462" i="1"/>
  <c r="CC462" i="1" s="1"/>
  <c r="AF462" i="1"/>
  <c r="AP462" i="1"/>
  <c r="CE462" i="1" s="1"/>
  <c r="AQ462" i="1"/>
  <c r="CF462" i="1" s="1"/>
  <c r="CG711" i="1"/>
  <c r="AL711" i="1"/>
  <c r="AI339" i="1"/>
  <c r="AG339" i="1"/>
  <c r="AJ339" i="1"/>
  <c r="AK339" i="1"/>
  <c r="AH339" i="1"/>
  <c r="AL153" i="1"/>
  <c r="CG153" i="1"/>
  <c r="AL568" i="1"/>
  <c r="CG568" i="1"/>
  <c r="AL146" i="1"/>
  <c r="CG146" i="1"/>
  <c r="BP640" i="1"/>
  <c r="BQ640" i="1"/>
  <c r="BR640" i="1"/>
  <c r="BT640" i="1"/>
  <c r="BU640" i="1"/>
  <c r="BK640" i="1"/>
  <c r="BW640" i="1"/>
  <c r="BL640" i="1"/>
  <c r="BX640" i="1"/>
  <c r="BM640" i="1"/>
  <c r="BN640" i="1"/>
  <c r="BO640" i="1"/>
  <c r="BS640" i="1"/>
  <c r="BV640" i="1"/>
  <c r="BY640" i="1"/>
  <c r="BZ640" i="1"/>
  <c r="CB640" i="1" s="1"/>
  <c r="BJ640" i="1"/>
  <c r="BL619" i="1"/>
  <c r="BX619" i="1"/>
  <c r="BT619" i="1"/>
  <c r="BU619" i="1"/>
  <c r="BQ619" i="1"/>
  <c r="BR619" i="1"/>
  <c r="BV619" i="1"/>
  <c r="BW619" i="1"/>
  <c r="BK619" i="1"/>
  <c r="BO619" i="1"/>
  <c r="BJ619" i="1"/>
  <c r="BM619" i="1"/>
  <c r="BN619" i="1"/>
  <c r="BP619" i="1"/>
  <c r="BS619" i="1"/>
  <c r="BY619" i="1"/>
  <c r="BZ619" i="1"/>
  <c r="CB619" i="1" s="1"/>
  <c r="AM528" i="1"/>
  <c r="AN528" i="1"/>
  <c r="CC528" i="1" s="1"/>
  <c r="AP528" i="1"/>
  <c r="CE528" i="1" s="1"/>
  <c r="AQ528" i="1"/>
  <c r="CF528" i="1" s="1"/>
  <c r="AO528" i="1"/>
  <c r="CD528" i="1" s="1"/>
  <c r="AF528" i="1"/>
  <c r="BK643" i="1"/>
  <c r="BW643" i="1"/>
  <c r="BQ643" i="1"/>
  <c r="BS643" i="1"/>
  <c r="BV643" i="1"/>
  <c r="BO643" i="1"/>
  <c r="BY643" i="1"/>
  <c r="BZ643" i="1"/>
  <c r="CB643" i="1" s="1"/>
  <c r="BJ643" i="1"/>
  <c r="BL643" i="1"/>
  <c r="BM643" i="1"/>
  <c r="BN643" i="1"/>
  <c r="BP643" i="1"/>
  <c r="BR643" i="1"/>
  <c r="BT643" i="1"/>
  <c r="BU643" i="1"/>
  <c r="BX643" i="1"/>
  <c r="AF215" i="1"/>
  <c r="AM215" i="1"/>
  <c r="AN215" i="1"/>
  <c r="CC215" i="1" s="1"/>
  <c r="AO215" i="1"/>
  <c r="CD215" i="1" s="1"/>
  <c r="AP215" i="1"/>
  <c r="CE215" i="1" s="1"/>
  <c r="AQ215" i="1"/>
  <c r="CF215" i="1" s="1"/>
  <c r="AG288" i="1"/>
  <c r="AH288" i="1"/>
  <c r="AI288" i="1"/>
  <c r="AJ288" i="1"/>
  <c r="AK288" i="1"/>
  <c r="BJ358" i="1"/>
  <c r="BV358" i="1"/>
  <c r="BK358" i="1"/>
  <c r="BW358" i="1"/>
  <c r="BL358" i="1"/>
  <c r="BX358" i="1"/>
  <c r="BM358" i="1"/>
  <c r="BY358" i="1"/>
  <c r="BN358" i="1"/>
  <c r="BZ358" i="1"/>
  <c r="CB358" i="1" s="1"/>
  <c r="BO358" i="1"/>
  <c r="BQ358" i="1"/>
  <c r="BR358" i="1"/>
  <c r="BP358" i="1"/>
  <c r="BS358" i="1"/>
  <c r="BT358" i="1"/>
  <c r="BU358" i="1"/>
  <c r="AG40" i="1"/>
  <c r="AH40" i="1"/>
  <c r="AI40" i="1"/>
  <c r="AJ40" i="1"/>
  <c r="AK40" i="1"/>
  <c r="AO599" i="1"/>
  <c r="CD599" i="1" s="1"/>
  <c r="AF599" i="1"/>
  <c r="AQ599" i="1"/>
  <c r="CF599" i="1" s="1"/>
  <c r="AM599" i="1"/>
  <c r="AP599" i="1"/>
  <c r="CE599" i="1" s="1"/>
  <c r="AN599" i="1"/>
  <c r="CC599" i="1" s="1"/>
  <c r="AG444" i="1"/>
  <c r="AH444" i="1"/>
  <c r="AJ444" i="1"/>
  <c r="AK444" i="1"/>
  <c r="AI444" i="1"/>
  <c r="BT216" i="1"/>
  <c r="BJ216" i="1"/>
  <c r="BV216" i="1"/>
  <c r="BQ216" i="1"/>
  <c r="BS216" i="1"/>
  <c r="BO216" i="1"/>
  <c r="BP216" i="1"/>
  <c r="BR216" i="1"/>
  <c r="BU216" i="1"/>
  <c r="BK216" i="1"/>
  <c r="BL216" i="1"/>
  <c r="BM216" i="1"/>
  <c r="BN216" i="1"/>
  <c r="BW216" i="1"/>
  <c r="BY216" i="1"/>
  <c r="BZ216" i="1"/>
  <c r="CB216" i="1" s="1"/>
  <c r="BX216" i="1"/>
  <c r="AG654" i="1"/>
  <c r="AI654" i="1"/>
  <c r="AH654" i="1"/>
  <c r="AJ654" i="1"/>
  <c r="AK654" i="1"/>
  <c r="CG603" i="1"/>
  <c r="AL603" i="1"/>
  <c r="AF169" i="1"/>
  <c r="AM169" i="1"/>
  <c r="AN169" i="1"/>
  <c r="CC169" i="1" s="1"/>
  <c r="AP169" i="1"/>
  <c r="CE169" i="1" s="1"/>
  <c r="AO169" i="1"/>
  <c r="CD169" i="1" s="1"/>
  <c r="AQ169" i="1"/>
  <c r="CF169" i="1" s="1"/>
  <c r="AL404" i="1"/>
  <c r="CG404" i="1"/>
  <c r="AG382" i="1"/>
  <c r="AH382" i="1"/>
  <c r="AI382" i="1"/>
  <c r="AJ382" i="1"/>
  <c r="AK382" i="1"/>
  <c r="AL379" i="1"/>
  <c r="CG379" i="1"/>
  <c r="AL666" i="1"/>
  <c r="CG666" i="1"/>
  <c r="AG511" i="1"/>
  <c r="AH511" i="1"/>
  <c r="AI511" i="1"/>
  <c r="AJ511" i="1"/>
  <c r="AK511" i="1"/>
  <c r="AL559" i="1"/>
  <c r="CG559" i="1"/>
  <c r="AF219" i="1"/>
  <c r="AM219" i="1"/>
  <c r="AN219" i="1"/>
  <c r="CC219" i="1" s="1"/>
  <c r="AO219" i="1"/>
  <c r="CD219" i="1" s="1"/>
  <c r="AP219" i="1"/>
  <c r="CE219" i="1" s="1"/>
  <c r="AQ219" i="1"/>
  <c r="CF219" i="1" s="1"/>
  <c r="AN355" i="1"/>
  <c r="CC355" i="1" s="1"/>
  <c r="AP355" i="1"/>
  <c r="CE355" i="1" s="1"/>
  <c r="AQ355" i="1"/>
  <c r="CF355" i="1" s="1"/>
  <c r="AF355" i="1"/>
  <c r="AO355" i="1"/>
  <c r="CD355" i="1" s="1"/>
  <c r="AM355" i="1"/>
  <c r="AO118" i="1"/>
  <c r="CD118" i="1" s="1"/>
  <c r="AQ118" i="1"/>
  <c r="CF118" i="1" s="1"/>
  <c r="AM118" i="1"/>
  <c r="AN118" i="1"/>
  <c r="CC118" i="1" s="1"/>
  <c r="AP118" i="1"/>
  <c r="CE118" i="1" s="1"/>
  <c r="AF118" i="1"/>
  <c r="AL615" i="1"/>
  <c r="CG615" i="1"/>
  <c r="AL506" i="1"/>
  <c r="CG506" i="1"/>
  <c r="BQ542" i="1"/>
  <c r="BR542" i="1"/>
  <c r="BT542" i="1"/>
  <c r="BU542" i="1"/>
  <c r="BJ542" i="1"/>
  <c r="BV542" i="1"/>
  <c r="BK542" i="1"/>
  <c r="BW542" i="1"/>
  <c r="BL542" i="1"/>
  <c r="BX542" i="1"/>
  <c r="BM542" i="1"/>
  <c r="BY542" i="1"/>
  <c r="BN542" i="1"/>
  <c r="BZ542" i="1"/>
  <c r="CB542" i="1" s="1"/>
  <c r="BO542" i="1"/>
  <c r="BP542" i="1"/>
  <c r="BS542" i="1"/>
  <c r="AF52" i="1"/>
  <c r="AN52" i="1"/>
  <c r="CC52" i="1" s="1"/>
  <c r="AP52" i="1"/>
  <c r="CE52" i="1" s="1"/>
  <c r="AM52" i="1"/>
  <c r="AQ52" i="1"/>
  <c r="CF52" i="1" s="1"/>
  <c r="AO52" i="1"/>
  <c r="CD52" i="1" s="1"/>
  <c r="AG281" i="1"/>
  <c r="AH281" i="1"/>
  <c r="AI281" i="1"/>
  <c r="AJ281" i="1"/>
  <c r="AK281" i="1"/>
  <c r="AF251" i="1"/>
  <c r="AM251" i="1"/>
  <c r="AP251" i="1"/>
  <c r="CE251" i="1" s="1"/>
  <c r="AQ251" i="1"/>
  <c r="CF251" i="1" s="1"/>
  <c r="AO251" i="1"/>
  <c r="CD251" i="1" s="1"/>
  <c r="AN251" i="1"/>
  <c r="CC251" i="1" s="1"/>
  <c r="AL98" i="1"/>
  <c r="CG98" i="1"/>
  <c r="CG39" i="1"/>
  <c r="AL39" i="1"/>
  <c r="CG462" i="1"/>
  <c r="AL462" i="1"/>
  <c r="AM123" i="1"/>
  <c r="AP123" i="1"/>
  <c r="CE123" i="1" s="1"/>
  <c r="AN123" i="1"/>
  <c r="CC123" i="1" s="1"/>
  <c r="AO123" i="1"/>
  <c r="CD123" i="1" s="1"/>
  <c r="AQ123" i="1"/>
  <c r="CF123" i="1" s="1"/>
  <c r="AF123" i="1"/>
  <c r="BQ591" i="1"/>
  <c r="BR591" i="1"/>
  <c r="BT591" i="1"/>
  <c r="BK591" i="1"/>
  <c r="BW591" i="1"/>
  <c r="BL591" i="1"/>
  <c r="BX591" i="1"/>
  <c r="BM591" i="1"/>
  <c r="BY591" i="1"/>
  <c r="BN591" i="1"/>
  <c r="BZ591" i="1"/>
  <c r="CB591" i="1" s="1"/>
  <c r="BO591" i="1"/>
  <c r="BP591" i="1"/>
  <c r="BS591" i="1"/>
  <c r="BU591" i="1"/>
  <c r="BV591" i="1"/>
  <c r="BJ591" i="1"/>
  <c r="BQ608" i="1"/>
  <c r="BR608" i="1"/>
  <c r="BT608" i="1"/>
  <c r="BU608" i="1"/>
  <c r="BJ608" i="1"/>
  <c r="BV608" i="1"/>
  <c r="BK608" i="1"/>
  <c r="BW608" i="1"/>
  <c r="BL608" i="1"/>
  <c r="BX608" i="1"/>
  <c r="BM608" i="1"/>
  <c r="BY608" i="1"/>
  <c r="BN608" i="1"/>
  <c r="BZ608" i="1"/>
  <c r="CB608" i="1" s="1"/>
  <c r="BO608" i="1"/>
  <c r="BP608" i="1"/>
  <c r="BS608" i="1"/>
  <c r="AL528" i="1"/>
  <c r="CG528" i="1"/>
  <c r="AM379" i="1"/>
  <c r="AO379" i="1"/>
  <c r="CD379" i="1" s="1"/>
  <c r="AF379" i="1"/>
  <c r="AP379" i="1"/>
  <c r="CE379" i="1" s="1"/>
  <c r="AQ379" i="1"/>
  <c r="CF379" i="1" s="1"/>
  <c r="AN379" i="1"/>
  <c r="CC379" i="1" s="1"/>
  <c r="AG358" i="1"/>
  <c r="AH358" i="1"/>
  <c r="AI358" i="1"/>
  <c r="AJ358" i="1"/>
  <c r="AK358" i="1"/>
  <c r="AL599" i="1"/>
  <c r="CG599" i="1"/>
  <c r="AG216" i="1"/>
  <c r="AH216" i="1"/>
  <c r="AI216" i="1"/>
  <c r="AJ216" i="1"/>
  <c r="AK216" i="1"/>
  <c r="BJ497" i="1"/>
  <c r="BV497" i="1"/>
  <c r="BL497" i="1"/>
  <c r="BX497" i="1"/>
  <c r="BM497" i="1"/>
  <c r="BY497" i="1"/>
  <c r="BQ497" i="1"/>
  <c r="BN497" i="1"/>
  <c r="BO497" i="1"/>
  <c r="BP497" i="1"/>
  <c r="BR497" i="1"/>
  <c r="BS497" i="1"/>
  <c r="BT497" i="1"/>
  <c r="BU497" i="1"/>
  <c r="BZ497" i="1"/>
  <c r="CB497" i="1" s="1"/>
  <c r="BK497" i="1"/>
  <c r="BW497" i="1"/>
  <c r="AM68" i="1"/>
  <c r="AO68" i="1"/>
  <c r="CD68" i="1" s="1"/>
  <c r="AP68" i="1"/>
  <c r="CE68" i="1" s="1"/>
  <c r="AQ68" i="1"/>
  <c r="CF68" i="1" s="1"/>
  <c r="AF68" i="1"/>
  <c r="AN68" i="1"/>
  <c r="CC68" i="1" s="1"/>
  <c r="AO612" i="1"/>
  <c r="CD612" i="1" s="1"/>
  <c r="AF612" i="1"/>
  <c r="AM612" i="1"/>
  <c r="AN612" i="1"/>
  <c r="CC612" i="1" s="1"/>
  <c r="AP612" i="1"/>
  <c r="CE612" i="1" s="1"/>
  <c r="AQ612" i="1"/>
  <c r="CF612" i="1" s="1"/>
  <c r="AM559" i="1"/>
  <c r="AN559" i="1"/>
  <c r="CC559" i="1" s="1"/>
  <c r="AO559" i="1"/>
  <c r="CD559" i="1" s="1"/>
  <c r="AP559" i="1"/>
  <c r="CE559" i="1" s="1"/>
  <c r="AF559" i="1"/>
  <c r="AQ559" i="1"/>
  <c r="CF559" i="1" s="1"/>
  <c r="AG521" i="1"/>
  <c r="AH521" i="1"/>
  <c r="AI521" i="1"/>
  <c r="AJ521" i="1"/>
  <c r="AK521" i="1"/>
  <c r="AG270" i="1" l="1"/>
  <c r="BX30" i="1"/>
  <c r="BU30" i="1"/>
  <c r="BW30" i="1"/>
  <c r="BR30" i="1"/>
  <c r="BV30" i="1"/>
  <c r="BK30" i="1"/>
  <c r="BQ30" i="1"/>
  <c r="BS30" i="1"/>
  <c r="BN30" i="1"/>
  <c r="BM30" i="1"/>
  <c r="BJ30" i="1"/>
  <c r="BT30" i="1"/>
  <c r="BP30" i="1"/>
  <c r="BO30" i="1"/>
  <c r="BY30" i="1"/>
  <c r="BZ30" i="1"/>
  <c r="CB30" i="1" s="1"/>
  <c r="BV772" i="1"/>
  <c r="BN772" i="1"/>
  <c r="BV838" i="1"/>
  <c r="BK611" i="1"/>
  <c r="BS772" i="1"/>
  <c r="BL861" i="1"/>
  <c r="BQ436" i="1"/>
  <c r="AJ838" i="1"/>
  <c r="AG838" i="1"/>
  <c r="AI838" i="1"/>
  <c r="AG799" i="1"/>
  <c r="AH799" i="1"/>
  <c r="AK799" i="1"/>
  <c r="BV807" i="1"/>
  <c r="BL807" i="1"/>
  <c r="BZ807" i="1"/>
  <c r="CB807" i="1" s="1"/>
  <c r="BR807" i="1"/>
  <c r="BT807" i="1"/>
  <c r="BU807" i="1"/>
  <c r="BS807" i="1"/>
  <c r="BO807" i="1"/>
  <c r="BJ807" i="1"/>
  <c r="BY807" i="1"/>
  <c r="BP807" i="1"/>
  <c r="BM807" i="1"/>
  <c r="BK807" i="1"/>
  <c r="BN807" i="1"/>
  <c r="BQ807" i="1"/>
  <c r="BW807" i="1"/>
  <c r="BN960" i="1"/>
  <c r="AH30" i="1"/>
  <c r="AI30" i="1"/>
  <c r="BZ960" i="1"/>
  <c r="CB960" i="1" s="1"/>
  <c r="BU847" i="1"/>
  <c r="BV847" i="1"/>
  <c r="BR847" i="1"/>
  <c r="AH270" i="1"/>
  <c r="AK270" i="1"/>
  <c r="AI270" i="1"/>
  <c r="BR270" i="1"/>
  <c r="AK30" i="1"/>
  <c r="BX960" i="1"/>
  <c r="BT847" i="1"/>
  <c r="AJ30" i="1"/>
  <c r="BM960" i="1"/>
  <c r="BL960" i="1"/>
  <c r="BQ847" i="1"/>
  <c r="BJ960" i="1"/>
  <c r="BW960" i="1"/>
  <c r="BP847" i="1"/>
  <c r="AI778" i="1"/>
  <c r="BY960" i="1"/>
  <c r="BK960" i="1"/>
  <c r="BM847" i="1"/>
  <c r="AJ778" i="1"/>
  <c r="BV960" i="1"/>
  <c r="BU960" i="1"/>
  <c r="BY847" i="1"/>
  <c r="AG778" i="1"/>
  <c r="BS960" i="1"/>
  <c r="BT960" i="1"/>
  <c r="BJ847" i="1"/>
  <c r="AK778" i="1"/>
  <c r="BQ960" i="1"/>
  <c r="BL847" i="1"/>
  <c r="BW847" i="1"/>
  <c r="BP960" i="1"/>
  <c r="BO847" i="1"/>
  <c r="BZ847" i="1"/>
  <c r="CB847" i="1" s="1"/>
  <c r="BO960" i="1"/>
  <c r="BK847" i="1"/>
  <c r="BN847" i="1"/>
  <c r="BX847" i="1"/>
  <c r="AG847" i="1"/>
  <c r="AI847" i="1"/>
  <c r="AH847" i="1"/>
  <c r="BJ772" i="1"/>
  <c r="BR772" i="1"/>
  <c r="BN838" i="1"/>
  <c r="BY838" i="1"/>
  <c r="BY436" i="1"/>
  <c r="BX436" i="1"/>
  <c r="AJ353" i="1"/>
  <c r="BW772" i="1"/>
  <c r="BZ772" i="1"/>
  <c r="CB772" i="1" s="1"/>
  <c r="BO838" i="1"/>
  <c r="BM838" i="1"/>
  <c r="BR436" i="1"/>
  <c r="BW436" i="1"/>
  <c r="AG353" i="1"/>
  <c r="BJ861" i="1"/>
  <c r="BJ838" i="1"/>
  <c r="BX838" i="1"/>
  <c r="BO436" i="1"/>
  <c r="BV436" i="1"/>
  <c r="AH353" i="1"/>
  <c r="BU772" i="1"/>
  <c r="BZ838" i="1"/>
  <c r="CB838" i="1" s="1"/>
  <c r="BL838" i="1"/>
  <c r="BS436" i="1"/>
  <c r="BU436" i="1"/>
  <c r="AI353" i="1"/>
  <c r="BQ772" i="1"/>
  <c r="BS838" i="1"/>
  <c r="BN436" i="1"/>
  <c r="BO611" i="1"/>
  <c r="BT861" i="1"/>
  <c r="BO772" i="1"/>
  <c r="BQ838" i="1"/>
  <c r="BP436" i="1"/>
  <c r="BN861" i="1"/>
  <c r="BL772" i="1"/>
  <c r="BP838" i="1"/>
  <c r="BM436" i="1"/>
  <c r="BK772" i="1"/>
  <c r="BW838" i="1"/>
  <c r="BL436" i="1"/>
  <c r="BY772" i="1"/>
  <c r="BK838" i="1"/>
  <c r="BT436" i="1"/>
  <c r="BW861" i="1"/>
  <c r="BX772" i="1"/>
  <c r="BM772" i="1"/>
  <c r="BT838" i="1"/>
  <c r="BK436" i="1"/>
  <c r="BP772" i="1"/>
  <c r="BU838" i="1"/>
  <c r="BZ436" i="1"/>
  <c r="CB436" i="1" s="1"/>
  <c r="BP778" i="1"/>
  <c r="AH879" i="1"/>
  <c r="BO958" i="1"/>
  <c r="BW958" i="1"/>
  <c r="BU149" i="1"/>
  <c r="BS149" i="1"/>
  <c r="AK580" i="1"/>
  <c r="AI580" i="1"/>
  <c r="BO149" i="1"/>
  <c r="BP149" i="1"/>
  <c r="BM149" i="1"/>
  <c r="BY149" i="1"/>
  <c r="BK149" i="1"/>
  <c r="BL149" i="1"/>
  <c r="BN149" i="1"/>
  <c r="BV149" i="1"/>
  <c r="BJ149" i="1"/>
  <c r="BQ149" i="1"/>
  <c r="BL151" i="1"/>
  <c r="BR149" i="1"/>
  <c r="AG580" i="1"/>
  <c r="BZ149" i="1"/>
  <c r="CB149" i="1" s="1"/>
  <c r="BT149" i="1"/>
  <c r="AJ580" i="1"/>
  <c r="BX149" i="1"/>
  <c r="AK847" i="1"/>
  <c r="AJ958" i="1"/>
  <c r="AK772" i="1"/>
  <c r="AH772" i="1"/>
  <c r="AG772" i="1"/>
  <c r="AI772" i="1"/>
  <c r="BP818" i="1"/>
  <c r="AG853" i="1"/>
  <c r="AK853" i="1"/>
  <c r="AH853" i="1"/>
  <c r="BP580" i="1"/>
  <c r="BV580" i="1"/>
  <c r="BQ580" i="1"/>
  <c r="BO580" i="1"/>
  <c r="BN580" i="1"/>
  <c r="AJ436" i="1"/>
  <c r="BM580" i="1"/>
  <c r="AG436" i="1"/>
  <c r="BL580" i="1"/>
  <c r="BW580" i="1"/>
  <c r="BZ580" i="1"/>
  <c r="CB580" i="1" s="1"/>
  <c r="BK580" i="1"/>
  <c r="BT580" i="1"/>
  <c r="BU580" i="1"/>
  <c r="BJ580" i="1"/>
  <c r="BS580" i="1"/>
  <c r="BX580" i="1"/>
  <c r="BY580" i="1"/>
  <c r="BS958" i="1"/>
  <c r="BK958" i="1"/>
  <c r="BW778" i="1"/>
  <c r="AJ861" i="1"/>
  <c r="AK861" i="1"/>
  <c r="AG861" i="1"/>
  <c r="BQ958" i="1"/>
  <c r="BV958" i="1"/>
  <c r="BU778" i="1"/>
  <c r="BN778" i="1"/>
  <c r="BP958" i="1"/>
  <c r="BJ958" i="1"/>
  <c r="BY778" i="1"/>
  <c r="BK778" i="1"/>
  <c r="BM958" i="1"/>
  <c r="BU958" i="1"/>
  <c r="BJ778" i="1"/>
  <c r="BM778" i="1"/>
  <c r="BT958" i="1"/>
  <c r="BQ778" i="1"/>
  <c r="BV778" i="1"/>
  <c r="AI861" i="1"/>
  <c r="BY958" i="1"/>
  <c r="BS778" i="1"/>
  <c r="BZ778" i="1"/>
  <c r="CB778" i="1" s="1"/>
  <c r="BR958" i="1"/>
  <c r="BO778" i="1"/>
  <c r="BZ958" i="1"/>
  <c r="CB958" i="1" s="1"/>
  <c r="AI879" i="1"/>
  <c r="BT778" i="1"/>
  <c r="BN958" i="1"/>
  <c r="AK879" i="1"/>
  <c r="BX778" i="1"/>
  <c r="BX958" i="1"/>
  <c r="AG879" i="1"/>
  <c r="BR778" i="1"/>
  <c r="BU151" i="1"/>
  <c r="AG807" i="1"/>
  <c r="AI807" i="1"/>
  <c r="AH807" i="1"/>
  <c r="AK807" i="1"/>
  <c r="AJ807" i="1"/>
  <c r="BT853" i="1"/>
  <c r="BP853" i="1"/>
  <c r="BQ853" i="1"/>
  <c r="BM853" i="1"/>
  <c r="BL853" i="1"/>
  <c r="BV853" i="1"/>
  <c r="BU853" i="1"/>
  <c r="BZ853" i="1"/>
  <c r="CB853" i="1" s="1"/>
  <c r="BW853" i="1"/>
  <c r="BO853" i="1"/>
  <c r="BN853" i="1"/>
  <c r="BK853" i="1"/>
  <c r="BS853" i="1"/>
  <c r="BJ853" i="1"/>
  <c r="BR853" i="1"/>
  <c r="BY853" i="1"/>
  <c r="BQ832" i="1"/>
  <c r="BO777" i="1"/>
  <c r="BK885" i="1"/>
  <c r="AG149" i="1"/>
  <c r="BZ832" i="1"/>
  <c r="CB832" i="1" s="1"/>
  <c r="BW832" i="1"/>
  <c r="BW270" i="1"/>
  <c r="BP270" i="1"/>
  <c r="BN270" i="1"/>
  <c r="BM270" i="1"/>
  <c r="BO270" i="1"/>
  <c r="BZ270" i="1"/>
  <c r="CB270" i="1" s="1"/>
  <c r="BJ270" i="1"/>
  <c r="BX270" i="1"/>
  <c r="BV270" i="1"/>
  <c r="BU270" i="1"/>
  <c r="BT270" i="1"/>
  <c r="BK270" i="1"/>
  <c r="BQ270" i="1"/>
  <c r="BL270" i="1"/>
  <c r="BS861" i="1"/>
  <c r="BM861" i="1"/>
  <c r="BZ861" i="1"/>
  <c r="CB861" i="1" s="1"/>
  <c r="BO861" i="1"/>
  <c r="BU861" i="1"/>
  <c r="BR861" i="1"/>
  <c r="BP861" i="1"/>
  <c r="BY861" i="1"/>
  <c r="BK861" i="1"/>
  <c r="BV861" i="1"/>
  <c r="BX861" i="1"/>
  <c r="BS885" i="1"/>
  <c r="BZ885" i="1"/>
  <c r="CB885" i="1" s="1"/>
  <c r="BQ885" i="1"/>
  <c r="BW885" i="1"/>
  <c r="BY885" i="1"/>
  <c r="BT885" i="1"/>
  <c r="BP885" i="1"/>
  <c r="BX885" i="1"/>
  <c r="BO885" i="1"/>
  <c r="BL885" i="1"/>
  <c r="BM885" i="1"/>
  <c r="BR885" i="1"/>
  <c r="BN885" i="1"/>
  <c r="BJ885" i="1"/>
  <c r="BV885" i="1"/>
  <c r="AK149" i="1"/>
  <c r="AI149" i="1"/>
  <c r="AH149" i="1"/>
  <c r="BV471" i="1"/>
  <c r="BO832" i="1"/>
  <c r="BL832" i="1"/>
  <c r="BV832" i="1"/>
  <c r="BU832" i="1"/>
  <c r="BR832" i="1"/>
  <c r="BQ818" i="1"/>
  <c r="BP777" i="1"/>
  <c r="BM818" i="1"/>
  <c r="BY777" i="1"/>
  <c r="BO151" i="1"/>
  <c r="BX151" i="1"/>
  <c r="BY818" i="1"/>
  <c r="BK777" i="1"/>
  <c r="BS151" i="1"/>
  <c r="BM151" i="1"/>
  <c r="BK818" i="1"/>
  <c r="BJ818" i="1"/>
  <c r="BT777" i="1"/>
  <c r="BL818" i="1"/>
  <c r="BT818" i="1"/>
  <c r="BS777" i="1"/>
  <c r="BV151" i="1"/>
  <c r="BX818" i="1"/>
  <c r="BR818" i="1"/>
  <c r="BQ777" i="1"/>
  <c r="BN151" i="1"/>
  <c r="BP151" i="1"/>
  <c r="BW818" i="1"/>
  <c r="BZ818" i="1"/>
  <c r="CB818" i="1" s="1"/>
  <c r="BJ777" i="1"/>
  <c r="BN777" i="1"/>
  <c r="BR151" i="1"/>
  <c r="BW151" i="1"/>
  <c r="BU818" i="1"/>
  <c r="BN818" i="1"/>
  <c r="BW777" i="1"/>
  <c r="BZ777" i="1"/>
  <c r="CB777" i="1" s="1"/>
  <c r="BS818" i="1"/>
  <c r="BV777" i="1"/>
  <c r="BM777" i="1"/>
  <c r="BK151" i="1"/>
  <c r="BO818" i="1"/>
  <c r="BU777" i="1"/>
  <c r="BX777" i="1"/>
  <c r="BJ151" i="1"/>
  <c r="BT151" i="1"/>
  <c r="AI712" i="1"/>
  <c r="AK712" i="1"/>
  <c r="AH712" i="1"/>
  <c r="AG712" i="1"/>
  <c r="BR777" i="1"/>
  <c r="BQ151" i="1"/>
  <c r="BZ151" i="1"/>
  <c r="CB151" i="1" s="1"/>
  <c r="BW471" i="1"/>
  <c r="BS471" i="1"/>
  <c r="BT471" i="1"/>
  <c r="AK754" i="1"/>
  <c r="AH754" i="1"/>
  <c r="BN471" i="1"/>
  <c r="AJ754" i="1"/>
  <c r="BM471" i="1"/>
  <c r="AI754" i="1"/>
  <c r="BY471" i="1"/>
  <c r="BJ471" i="1"/>
  <c r="BL471" i="1"/>
  <c r="BK471" i="1"/>
  <c r="BQ471" i="1"/>
  <c r="BZ471" i="1"/>
  <c r="CB471" i="1" s="1"/>
  <c r="BP471" i="1"/>
  <c r="BU471" i="1"/>
  <c r="BR471" i="1"/>
  <c r="BX471" i="1"/>
  <c r="AH151" i="1"/>
  <c r="AG151" i="1"/>
  <c r="AJ151" i="1"/>
  <c r="AK151" i="1"/>
  <c r="AI471" i="1"/>
  <c r="AH471" i="1"/>
  <c r="AG471" i="1"/>
  <c r="AK471" i="1"/>
  <c r="AI958" i="1"/>
  <c r="BS611" i="1"/>
  <c r="AH958" i="1"/>
  <c r="BL611" i="1"/>
  <c r="BP611" i="1"/>
  <c r="AG958" i="1"/>
  <c r="BX611" i="1"/>
  <c r="BN611" i="1"/>
  <c r="BY611" i="1"/>
  <c r="BZ611" i="1"/>
  <c r="CB611" i="1" s="1"/>
  <c r="BW611" i="1"/>
  <c r="BV611" i="1"/>
  <c r="BJ611" i="1"/>
  <c r="BM611" i="1"/>
  <c r="BU611" i="1"/>
  <c r="BT611" i="1"/>
  <c r="BR611" i="1"/>
  <c r="BW879" i="1"/>
  <c r="BS879" i="1"/>
  <c r="BU879" i="1"/>
  <c r="BP879" i="1"/>
  <c r="BV879" i="1"/>
  <c r="BX879" i="1"/>
  <c r="BT879" i="1"/>
  <c r="BL879" i="1"/>
  <c r="AK818" i="1"/>
  <c r="BQ879" i="1"/>
  <c r="BR879" i="1"/>
  <c r="BJ879" i="1"/>
  <c r="AG818" i="1"/>
  <c r="BO879" i="1"/>
  <c r="AI818" i="1"/>
  <c r="BN879" i="1"/>
  <c r="AH818" i="1"/>
  <c r="BK879" i="1"/>
  <c r="BZ879" i="1"/>
  <c r="CB879" i="1" s="1"/>
  <c r="BM879" i="1"/>
  <c r="BT712" i="1"/>
  <c r="BP712" i="1"/>
  <c r="BU712" i="1"/>
  <c r="BS712" i="1"/>
  <c r="BV712" i="1"/>
  <c r="BJ712" i="1"/>
  <c r="BW712" i="1"/>
  <c r="BK712" i="1"/>
  <c r="BX712" i="1"/>
  <c r="BL712" i="1"/>
  <c r="BO712" i="1"/>
  <c r="BY712" i="1"/>
  <c r="BM712" i="1"/>
  <c r="BN712" i="1"/>
  <c r="BR712" i="1"/>
  <c r="BQ712" i="1"/>
  <c r="BZ712" i="1"/>
  <c r="CB712" i="1" s="1"/>
  <c r="AG832" i="1"/>
  <c r="AK436" i="1"/>
  <c r="AH436" i="1"/>
  <c r="AI885" i="1"/>
  <c r="AI832" i="1"/>
  <c r="AJ832" i="1"/>
  <c r="AH832" i="1"/>
  <c r="AJ885" i="1"/>
  <c r="AH885" i="1"/>
  <c r="AG885" i="1"/>
  <c r="AG777" i="1"/>
  <c r="AH777" i="1"/>
  <c r="AK777" i="1"/>
  <c r="AJ777" i="1"/>
  <c r="AJ857" i="1"/>
  <c r="AI857" i="1"/>
  <c r="AK857" i="1"/>
  <c r="AH857" i="1"/>
  <c r="AG857" i="1"/>
  <c r="BW857" i="1"/>
  <c r="BP857" i="1"/>
  <c r="BL857" i="1"/>
  <c r="BU857" i="1"/>
  <c r="BR857" i="1"/>
  <c r="BT857" i="1"/>
  <c r="BV857" i="1"/>
  <c r="BX857" i="1"/>
  <c r="BY857" i="1"/>
  <c r="BJ857" i="1"/>
  <c r="BM857" i="1"/>
  <c r="BS857" i="1"/>
  <c r="BO857" i="1"/>
  <c r="BN857" i="1"/>
  <c r="BQ857" i="1"/>
  <c r="BZ857" i="1"/>
  <c r="CB857" i="1" s="1"/>
  <c r="BK857" i="1"/>
  <c r="BS832" i="1"/>
  <c r="BX832" i="1"/>
  <c r="BJ832" i="1"/>
  <c r="BK832" i="1"/>
  <c r="BM832" i="1"/>
  <c r="BT832" i="1"/>
  <c r="BP832" i="1"/>
  <c r="BN832" i="1"/>
  <c r="BV811" i="1"/>
  <c r="BW811" i="1"/>
  <c r="BT811" i="1"/>
  <c r="BY811" i="1"/>
  <c r="BS811" i="1"/>
  <c r="BU811" i="1"/>
  <c r="BJ811" i="1"/>
  <c r="BL811" i="1"/>
  <c r="BO811" i="1"/>
  <c r="BX811" i="1"/>
  <c r="BK811" i="1"/>
  <c r="BN811" i="1"/>
  <c r="BM811" i="1"/>
  <c r="BZ811" i="1"/>
  <c r="CB811" i="1" s="1"/>
  <c r="BP811" i="1"/>
  <c r="BQ811" i="1"/>
  <c r="BR811" i="1"/>
  <c r="AG811" i="1"/>
  <c r="AI811" i="1"/>
  <c r="AK811" i="1"/>
  <c r="AJ811" i="1"/>
  <c r="AH811" i="1"/>
  <c r="AH479" i="1"/>
  <c r="AG479" i="1"/>
  <c r="AI479" i="1"/>
  <c r="AJ479" i="1"/>
  <c r="AK479" i="1"/>
  <c r="BQ70" i="1"/>
  <c r="BS70" i="1"/>
  <c r="BW70" i="1"/>
  <c r="BK70" i="1"/>
  <c r="BU70" i="1"/>
  <c r="BP70" i="1"/>
  <c r="BJ70" i="1"/>
  <c r="BR70" i="1"/>
  <c r="BV70" i="1"/>
  <c r="BT70" i="1"/>
  <c r="BN70" i="1"/>
  <c r="BX70" i="1"/>
  <c r="BZ70" i="1"/>
  <c r="CB70" i="1" s="1"/>
  <c r="BY70" i="1"/>
  <c r="BL70" i="1"/>
  <c r="BM70" i="1"/>
  <c r="BO70" i="1"/>
  <c r="AJ70" i="1"/>
  <c r="AG70" i="1"/>
  <c r="AI70" i="1"/>
  <c r="AK70" i="1"/>
  <c r="AH70" i="1"/>
  <c r="BM479" i="1"/>
  <c r="BN479" i="1"/>
  <c r="BP479" i="1"/>
  <c r="BY479" i="1"/>
  <c r="BQ479" i="1"/>
  <c r="BT479" i="1"/>
  <c r="BZ479" i="1"/>
  <c r="CB479" i="1" s="1"/>
  <c r="BW479" i="1"/>
  <c r="BS479" i="1"/>
  <c r="BJ479" i="1"/>
  <c r="BU479" i="1"/>
  <c r="BO479" i="1"/>
  <c r="BK479" i="1"/>
  <c r="BR479" i="1"/>
  <c r="BX479" i="1"/>
  <c r="BV479" i="1"/>
  <c r="BL479" i="1"/>
  <c r="AG948" i="1"/>
  <c r="AH948" i="1"/>
  <c r="AJ948" i="1"/>
  <c r="AK948" i="1"/>
  <c r="AI948" i="1"/>
  <c r="BZ948" i="1"/>
  <c r="CB948" i="1" s="1"/>
  <c r="BR948" i="1"/>
  <c r="BY948" i="1"/>
  <c r="BT948" i="1"/>
  <c r="BM948" i="1"/>
  <c r="BU948" i="1"/>
  <c r="BS948" i="1"/>
  <c r="BJ948" i="1"/>
  <c r="BO948" i="1"/>
  <c r="BW948" i="1"/>
  <c r="BV948" i="1"/>
  <c r="BP948" i="1"/>
  <c r="BK948" i="1"/>
  <c r="BQ948" i="1"/>
  <c r="BL948" i="1"/>
  <c r="BN948" i="1"/>
  <c r="BX948" i="1"/>
  <c r="BX809" i="1"/>
  <c r="BN809" i="1"/>
  <c r="BZ809" i="1"/>
  <c r="CB809" i="1" s="1"/>
  <c r="BQ809" i="1"/>
  <c r="BW809" i="1"/>
  <c r="BR809" i="1"/>
  <c r="BS809" i="1"/>
  <c r="BV809" i="1"/>
  <c r="BT809" i="1"/>
  <c r="BY809" i="1"/>
  <c r="BM809" i="1"/>
  <c r="BU809" i="1"/>
  <c r="BJ809" i="1"/>
  <c r="BK809" i="1"/>
  <c r="BP809" i="1"/>
  <c r="BL809" i="1"/>
  <c r="BO809" i="1"/>
  <c r="BJ348" i="1"/>
  <c r="BX348" i="1"/>
  <c r="BL348" i="1"/>
  <c r="BZ348" i="1"/>
  <c r="CB348" i="1" s="1"/>
  <c r="BY348" i="1"/>
  <c r="BN348" i="1"/>
  <c r="BK348" i="1"/>
  <c r="BS348" i="1"/>
  <c r="BM348" i="1"/>
  <c r="BT348" i="1"/>
  <c r="BQ348" i="1"/>
  <c r="BO348" i="1"/>
  <c r="BV348" i="1"/>
  <c r="BP348" i="1"/>
  <c r="BW348" i="1"/>
  <c r="BU348" i="1"/>
  <c r="BR348" i="1"/>
  <c r="AK809" i="1"/>
  <c r="AJ809" i="1"/>
  <c r="AG809" i="1"/>
  <c r="AH809" i="1"/>
  <c r="AI809" i="1"/>
  <c r="AI348" i="1"/>
  <c r="AJ348" i="1"/>
  <c r="AH348" i="1"/>
  <c r="AG348" i="1"/>
  <c r="AK348" i="1"/>
  <c r="BN282" i="1"/>
  <c r="BK282" i="1"/>
  <c r="BZ282" i="1"/>
  <c r="CB282" i="1" s="1"/>
  <c r="BL282" i="1"/>
  <c r="BO282" i="1"/>
  <c r="BM282" i="1"/>
  <c r="BP282" i="1"/>
  <c r="BY282" i="1"/>
  <c r="BR282" i="1"/>
  <c r="BQ282" i="1"/>
  <c r="BW282" i="1"/>
  <c r="BS282" i="1"/>
  <c r="BX282" i="1"/>
  <c r="BJ282" i="1"/>
  <c r="BT282" i="1"/>
  <c r="BU282" i="1"/>
  <c r="BV282" i="1"/>
  <c r="AI282" i="1"/>
  <c r="AH282" i="1"/>
  <c r="AJ282" i="1"/>
  <c r="AK282" i="1"/>
  <c r="AG282" i="1"/>
  <c r="BK946" i="1"/>
  <c r="BP946" i="1"/>
  <c r="BS946" i="1"/>
  <c r="BU946" i="1"/>
  <c r="BJ946" i="1"/>
  <c r="BV946" i="1"/>
  <c r="BR946" i="1"/>
  <c r="BQ946" i="1"/>
  <c r="BW946" i="1"/>
  <c r="BO946" i="1"/>
  <c r="BT946" i="1"/>
  <c r="BX946" i="1"/>
  <c r="BZ946" i="1"/>
  <c r="CB946" i="1" s="1"/>
  <c r="BL946" i="1"/>
  <c r="BN946" i="1"/>
  <c r="BM946" i="1"/>
  <c r="BY946" i="1"/>
  <c r="AI586" i="1"/>
  <c r="AH586" i="1"/>
  <c r="AG586" i="1"/>
  <c r="AK586" i="1"/>
  <c r="AJ586" i="1"/>
  <c r="BV383" i="1"/>
  <c r="BZ383" i="1"/>
  <c r="CB383" i="1" s="1"/>
  <c r="BK383" i="1"/>
  <c r="BX383" i="1"/>
  <c r="BJ383" i="1"/>
  <c r="BY383" i="1"/>
  <c r="BL383" i="1"/>
  <c r="BN383" i="1"/>
  <c r="BM383" i="1"/>
  <c r="BQ383" i="1"/>
  <c r="BR383" i="1"/>
  <c r="BS383" i="1"/>
  <c r="BT383" i="1"/>
  <c r="BO383" i="1"/>
  <c r="BP383" i="1"/>
  <c r="BW383" i="1"/>
  <c r="BU383" i="1"/>
  <c r="BS51" i="1"/>
  <c r="BO51" i="1"/>
  <c r="BV51" i="1"/>
  <c r="BP51" i="1"/>
  <c r="BK51" i="1"/>
  <c r="BZ51" i="1"/>
  <c r="CB51" i="1" s="1"/>
  <c r="BY51" i="1"/>
  <c r="BM51" i="1"/>
  <c r="BQ51" i="1"/>
  <c r="BR51" i="1"/>
  <c r="BU51" i="1"/>
  <c r="BL51" i="1"/>
  <c r="BW51" i="1"/>
  <c r="BX51" i="1"/>
  <c r="BJ51" i="1"/>
  <c r="BT51" i="1"/>
  <c r="BN51" i="1"/>
  <c r="AH383" i="1"/>
  <c r="AJ383" i="1"/>
  <c r="AI383" i="1"/>
  <c r="AK383" i="1"/>
  <c r="AG383" i="1"/>
  <c r="AG767" i="1"/>
  <c r="AH767" i="1"/>
  <c r="AJ767" i="1"/>
  <c r="AK767" i="1"/>
  <c r="AI767" i="1"/>
  <c r="AI51" i="1"/>
  <c r="AJ51" i="1"/>
  <c r="AK51" i="1"/>
  <c r="AG51" i="1"/>
  <c r="AH51" i="1"/>
  <c r="BM751" i="1"/>
  <c r="BW751" i="1"/>
  <c r="BO751" i="1"/>
  <c r="BQ751" i="1"/>
  <c r="BS751" i="1"/>
  <c r="BT751" i="1"/>
  <c r="BN751" i="1"/>
  <c r="BV751" i="1"/>
  <c r="BK751" i="1"/>
  <c r="BX751" i="1"/>
  <c r="BZ751" i="1"/>
  <c r="CB751" i="1" s="1"/>
  <c r="BP751" i="1"/>
  <c r="BL751" i="1"/>
  <c r="BR751" i="1"/>
  <c r="BY751" i="1"/>
  <c r="BU751" i="1"/>
  <c r="BJ751" i="1"/>
  <c r="AH691" i="1"/>
  <c r="AI691" i="1"/>
  <c r="AJ691" i="1"/>
  <c r="AG691" i="1"/>
  <c r="AK691" i="1"/>
  <c r="BR691" i="1"/>
  <c r="BV691" i="1"/>
  <c r="BL691" i="1"/>
  <c r="BZ691" i="1"/>
  <c r="CB691" i="1" s="1"/>
  <c r="BX691" i="1"/>
  <c r="BS691" i="1"/>
  <c r="BU691" i="1"/>
  <c r="BT691" i="1"/>
  <c r="BJ691" i="1"/>
  <c r="BP691" i="1"/>
  <c r="BO691" i="1"/>
  <c r="BW691" i="1"/>
  <c r="BM691" i="1"/>
  <c r="BK691" i="1"/>
  <c r="BY691" i="1"/>
  <c r="BN691" i="1"/>
  <c r="BQ691" i="1"/>
  <c r="BX767" i="1"/>
  <c r="BN767" i="1"/>
  <c r="BZ767" i="1"/>
  <c r="CB767" i="1" s="1"/>
  <c r="BO767" i="1"/>
  <c r="BP767" i="1"/>
  <c r="BQ767" i="1"/>
  <c r="BV767" i="1"/>
  <c r="BS767" i="1"/>
  <c r="BT767" i="1"/>
  <c r="BJ767" i="1"/>
  <c r="BU767" i="1"/>
  <c r="BM767" i="1"/>
  <c r="BW767" i="1"/>
  <c r="BK767" i="1"/>
  <c r="BR767" i="1"/>
  <c r="BL767" i="1"/>
  <c r="BY767" i="1"/>
  <c r="BJ586" i="1"/>
  <c r="BS586" i="1"/>
  <c r="BX586" i="1"/>
  <c r="BT586" i="1"/>
  <c r="BK586" i="1"/>
  <c r="BM586" i="1"/>
  <c r="BU586" i="1"/>
  <c r="BZ586" i="1"/>
  <c r="CB586" i="1" s="1"/>
  <c r="BP586" i="1"/>
  <c r="BV586" i="1"/>
  <c r="BY586" i="1"/>
  <c r="BQ586" i="1"/>
  <c r="BL586" i="1"/>
  <c r="BO586" i="1"/>
  <c r="BW586" i="1"/>
  <c r="BR586" i="1"/>
  <c r="BN586" i="1"/>
  <c r="BU848" i="1"/>
  <c r="BL848" i="1"/>
  <c r="BV848" i="1"/>
  <c r="BX848" i="1"/>
  <c r="BJ848" i="1"/>
  <c r="BN848" i="1"/>
  <c r="BM848" i="1"/>
  <c r="BR848" i="1"/>
  <c r="BY848" i="1"/>
  <c r="BO848" i="1"/>
  <c r="BT848" i="1"/>
  <c r="BZ848" i="1"/>
  <c r="CB848" i="1" s="1"/>
  <c r="BQ848" i="1"/>
  <c r="BS848" i="1"/>
  <c r="BW848" i="1"/>
  <c r="BK848" i="1"/>
  <c r="BP848" i="1"/>
  <c r="AI751" i="1"/>
  <c r="AG751" i="1"/>
  <c r="AH751" i="1"/>
  <c r="AK751" i="1"/>
  <c r="AJ751" i="1"/>
  <c r="AK848" i="1"/>
  <c r="AH848" i="1"/>
  <c r="AI848" i="1"/>
  <c r="AJ848" i="1"/>
  <c r="AG848" i="1"/>
  <c r="AK946" i="1"/>
  <c r="AJ946" i="1"/>
  <c r="AG946" i="1"/>
  <c r="AH946" i="1"/>
  <c r="AI946" i="1"/>
  <c r="BS936" i="1"/>
  <c r="BO936" i="1"/>
  <c r="BK936" i="1"/>
  <c r="BR936" i="1"/>
  <c r="BW936" i="1"/>
  <c r="BT936" i="1"/>
  <c r="BV936" i="1"/>
  <c r="BX936" i="1"/>
  <c r="BY936" i="1"/>
  <c r="BZ936" i="1"/>
  <c r="CB936" i="1" s="1"/>
  <c r="BJ936" i="1"/>
  <c r="BL936" i="1"/>
  <c r="BP936" i="1"/>
  <c r="BN936" i="1"/>
  <c r="BU936" i="1"/>
  <c r="BQ936" i="1"/>
  <c r="BM936" i="1"/>
  <c r="AH713" i="1"/>
  <c r="AJ713" i="1"/>
  <c r="AK713" i="1"/>
  <c r="AI713" i="1"/>
  <c r="AG713" i="1"/>
  <c r="BK212" i="1"/>
  <c r="BO212" i="1"/>
  <c r="BT212" i="1"/>
  <c r="BR212" i="1"/>
  <c r="BJ212" i="1"/>
  <c r="BN212" i="1"/>
  <c r="BV212" i="1"/>
  <c r="BP212" i="1"/>
  <c r="BQ212" i="1"/>
  <c r="BM212" i="1"/>
  <c r="BS212" i="1"/>
  <c r="BL212" i="1"/>
  <c r="BU212" i="1"/>
  <c r="BW212" i="1"/>
  <c r="BZ212" i="1"/>
  <c r="CB212" i="1" s="1"/>
  <c r="BX212" i="1"/>
  <c r="BY212" i="1"/>
  <c r="BS495" i="1"/>
  <c r="BM495" i="1"/>
  <c r="BK495" i="1"/>
  <c r="BN495" i="1"/>
  <c r="BO495" i="1"/>
  <c r="BZ495" i="1"/>
  <c r="CB495" i="1" s="1"/>
  <c r="BU495" i="1"/>
  <c r="BQ495" i="1"/>
  <c r="BY495" i="1"/>
  <c r="BP495" i="1"/>
  <c r="BJ495" i="1"/>
  <c r="BR495" i="1"/>
  <c r="BT495" i="1"/>
  <c r="BW495" i="1"/>
  <c r="BX495" i="1"/>
  <c r="BL495" i="1"/>
  <c r="BV495" i="1"/>
  <c r="AK675" i="1"/>
  <c r="AI675" i="1"/>
  <c r="AH675" i="1"/>
  <c r="AG675" i="1"/>
  <c r="AJ675" i="1"/>
  <c r="AJ850" i="1"/>
  <c r="AK850" i="1"/>
  <c r="AH850" i="1"/>
  <c r="AG850" i="1"/>
  <c r="AI850" i="1"/>
  <c r="BT867" i="1"/>
  <c r="BO867" i="1"/>
  <c r="BK867" i="1"/>
  <c r="BU867" i="1"/>
  <c r="BW867" i="1"/>
  <c r="BL867" i="1"/>
  <c r="BQ867" i="1"/>
  <c r="BR867" i="1"/>
  <c r="BV867" i="1"/>
  <c r="BS867" i="1"/>
  <c r="BJ867" i="1"/>
  <c r="BY867" i="1"/>
  <c r="BM867" i="1"/>
  <c r="BP867" i="1"/>
  <c r="BZ867" i="1"/>
  <c r="CB867" i="1" s="1"/>
  <c r="BX867" i="1"/>
  <c r="BN867" i="1"/>
  <c r="BY713" i="1"/>
  <c r="BV713" i="1"/>
  <c r="BU713" i="1"/>
  <c r="BX713" i="1"/>
  <c r="BZ713" i="1"/>
  <c r="CB713" i="1" s="1"/>
  <c r="BJ713" i="1"/>
  <c r="BK713" i="1"/>
  <c r="BL713" i="1"/>
  <c r="BN713" i="1"/>
  <c r="BO713" i="1"/>
  <c r="BQ713" i="1"/>
  <c r="BP713" i="1"/>
  <c r="BT713" i="1"/>
  <c r="BS713" i="1"/>
  <c r="BR713" i="1"/>
  <c r="BM713" i="1"/>
  <c r="BW713" i="1"/>
  <c r="BZ493" i="1"/>
  <c r="CB493" i="1" s="1"/>
  <c r="BO493" i="1"/>
  <c r="BJ493" i="1"/>
  <c r="BL493" i="1"/>
  <c r="BM493" i="1"/>
  <c r="BQ493" i="1"/>
  <c r="BR493" i="1"/>
  <c r="BK493" i="1"/>
  <c r="BT493" i="1"/>
  <c r="BW493" i="1"/>
  <c r="BU493" i="1"/>
  <c r="BS493" i="1"/>
  <c r="BY493" i="1"/>
  <c r="BV493" i="1"/>
  <c r="BN493" i="1"/>
  <c r="BP493" i="1"/>
  <c r="BX493" i="1"/>
  <c r="BT363" i="1"/>
  <c r="BV363" i="1"/>
  <c r="BJ363" i="1"/>
  <c r="BU363" i="1"/>
  <c r="BW363" i="1"/>
  <c r="BL363" i="1"/>
  <c r="BM363" i="1"/>
  <c r="BX363" i="1"/>
  <c r="BY363" i="1"/>
  <c r="BN363" i="1"/>
  <c r="BK363" i="1"/>
  <c r="BZ363" i="1"/>
  <c r="CB363" i="1" s="1"/>
  <c r="BR363" i="1"/>
  <c r="BO363" i="1"/>
  <c r="BS363" i="1"/>
  <c r="BQ363" i="1"/>
  <c r="BP363" i="1"/>
  <c r="BV80" i="1"/>
  <c r="BO80" i="1"/>
  <c r="BW80" i="1"/>
  <c r="BS80" i="1"/>
  <c r="BY80" i="1"/>
  <c r="BN80" i="1"/>
  <c r="BT80" i="1"/>
  <c r="BZ80" i="1"/>
  <c r="CB80" i="1" s="1"/>
  <c r="BR80" i="1"/>
  <c r="BL80" i="1"/>
  <c r="BJ80" i="1"/>
  <c r="BX80" i="1"/>
  <c r="BK80" i="1"/>
  <c r="BM80" i="1"/>
  <c r="BP80" i="1"/>
  <c r="BQ80" i="1"/>
  <c r="BU80" i="1"/>
  <c r="BJ547" i="1"/>
  <c r="BO547" i="1"/>
  <c r="BV547" i="1"/>
  <c r="BK547" i="1"/>
  <c r="BW547" i="1"/>
  <c r="BR547" i="1"/>
  <c r="BN547" i="1"/>
  <c r="BL547" i="1"/>
  <c r="BX547" i="1"/>
  <c r="BQ547" i="1"/>
  <c r="BP547" i="1"/>
  <c r="BY547" i="1"/>
  <c r="BS547" i="1"/>
  <c r="BZ547" i="1"/>
  <c r="CB547" i="1" s="1"/>
  <c r="BT547" i="1"/>
  <c r="BU547" i="1"/>
  <c r="BM547" i="1"/>
  <c r="BJ97" i="1"/>
  <c r="BY97" i="1"/>
  <c r="BO97" i="1"/>
  <c r="BP97" i="1"/>
  <c r="BN97" i="1"/>
  <c r="BR97" i="1"/>
  <c r="BU97" i="1"/>
  <c r="BQ97" i="1"/>
  <c r="BS97" i="1"/>
  <c r="BT97" i="1"/>
  <c r="BZ97" i="1"/>
  <c r="CB97" i="1" s="1"/>
  <c r="BM97" i="1"/>
  <c r="BK97" i="1"/>
  <c r="BX97" i="1"/>
  <c r="BV97" i="1"/>
  <c r="BW97" i="1"/>
  <c r="BL97" i="1"/>
  <c r="AG934" i="1"/>
  <c r="AH934" i="1"/>
  <c r="AI934" i="1"/>
  <c r="AK934" i="1"/>
  <c r="AJ934" i="1"/>
  <c r="BQ786" i="1"/>
  <c r="BZ786" i="1"/>
  <c r="CB786" i="1" s="1"/>
  <c r="BJ786" i="1"/>
  <c r="BV786" i="1"/>
  <c r="BO786" i="1"/>
  <c r="BP786" i="1"/>
  <c r="BR786" i="1"/>
  <c r="BS786" i="1"/>
  <c r="BT786" i="1"/>
  <c r="BK786" i="1"/>
  <c r="BU786" i="1"/>
  <c r="BL786" i="1"/>
  <c r="BW786" i="1"/>
  <c r="BY786" i="1"/>
  <c r="BN786" i="1"/>
  <c r="BX786" i="1"/>
  <c r="BM786" i="1"/>
  <c r="BV675" i="1"/>
  <c r="BW675" i="1"/>
  <c r="BZ675" i="1"/>
  <c r="CB675" i="1" s="1"/>
  <c r="BJ675" i="1"/>
  <c r="BP675" i="1"/>
  <c r="BK675" i="1"/>
  <c r="BM675" i="1"/>
  <c r="BL675" i="1"/>
  <c r="BS675" i="1"/>
  <c r="BY675" i="1"/>
  <c r="BO675" i="1"/>
  <c r="BN675" i="1"/>
  <c r="BQ675" i="1"/>
  <c r="BU675" i="1"/>
  <c r="BX675" i="1"/>
  <c r="BR675" i="1"/>
  <c r="BT675" i="1"/>
  <c r="AG496" i="1"/>
  <c r="AH496" i="1"/>
  <c r="AJ496" i="1"/>
  <c r="AK496" i="1"/>
  <c r="AI496" i="1"/>
  <c r="AG877" i="1"/>
  <c r="AK877" i="1"/>
  <c r="AH877" i="1"/>
  <c r="AI877" i="1"/>
  <c r="AJ877" i="1"/>
  <c r="AH76" i="1"/>
  <c r="AI76" i="1"/>
  <c r="AG76" i="1"/>
  <c r="AK76" i="1"/>
  <c r="AJ76" i="1"/>
  <c r="BO800" i="1"/>
  <c r="BP800" i="1"/>
  <c r="BQ800" i="1"/>
  <c r="BS800" i="1"/>
  <c r="BV800" i="1"/>
  <c r="BW800" i="1"/>
  <c r="BK800" i="1"/>
  <c r="BJ800" i="1"/>
  <c r="BM800" i="1"/>
  <c r="BZ800" i="1"/>
  <c r="CB800" i="1" s="1"/>
  <c r="BY800" i="1"/>
  <c r="BR800" i="1"/>
  <c r="BU800" i="1"/>
  <c r="BT800" i="1"/>
  <c r="BX800" i="1"/>
  <c r="BL800" i="1"/>
  <c r="BN800" i="1"/>
  <c r="AH752" i="1"/>
  <c r="AJ752" i="1"/>
  <c r="AI752" i="1"/>
  <c r="AK752" i="1"/>
  <c r="AG752" i="1"/>
  <c r="BT481" i="1"/>
  <c r="BK481" i="1"/>
  <c r="BW481" i="1"/>
  <c r="BN481" i="1"/>
  <c r="BJ481" i="1"/>
  <c r="BU481" i="1"/>
  <c r="BX481" i="1"/>
  <c r="BY481" i="1"/>
  <c r="BL481" i="1"/>
  <c r="BZ481" i="1"/>
  <c r="CB481" i="1" s="1"/>
  <c r="BM481" i="1"/>
  <c r="BO481" i="1"/>
  <c r="BP481" i="1"/>
  <c r="BS481" i="1"/>
  <c r="BV481" i="1"/>
  <c r="BR481" i="1"/>
  <c r="BQ481" i="1"/>
  <c r="AK956" i="1"/>
  <c r="AI956" i="1"/>
  <c r="AG956" i="1"/>
  <c r="AJ956" i="1"/>
  <c r="AH956" i="1"/>
  <c r="BZ74" i="1"/>
  <c r="CB74" i="1" s="1"/>
  <c r="BR74" i="1"/>
  <c r="BN74" i="1"/>
  <c r="BM74" i="1"/>
  <c r="BL74" i="1"/>
  <c r="BQ74" i="1"/>
  <c r="BY74" i="1"/>
  <c r="BK74" i="1"/>
  <c r="BT74" i="1"/>
  <c r="BO74" i="1"/>
  <c r="BJ74" i="1"/>
  <c r="BP74" i="1"/>
  <c r="BW74" i="1"/>
  <c r="BS74" i="1"/>
  <c r="BU74" i="1"/>
  <c r="BX74" i="1"/>
  <c r="BV74" i="1"/>
  <c r="AH786" i="1"/>
  <c r="AI786" i="1"/>
  <c r="AJ786" i="1"/>
  <c r="AK786" i="1"/>
  <c r="AG786" i="1"/>
  <c r="AG363" i="1"/>
  <c r="AH363" i="1"/>
  <c r="AK363" i="1"/>
  <c r="AJ363" i="1"/>
  <c r="AI363" i="1"/>
  <c r="BK752" i="1"/>
  <c r="BP752" i="1"/>
  <c r="BX752" i="1"/>
  <c r="BS752" i="1"/>
  <c r="BL752" i="1"/>
  <c r="BV752" i="1"/>
  <c r="BY752" i="1"/>
  <c r="BN752" i="1"/>
  <c r="BM752" i="1"/>
  <c r="BZ752" i="1"/>
  <c r="CB752" i="1" s="1"/>
  <c r="BO752" i="1"/>
  <c r="BQ752" i="1"/>
  <c r="BR752" i="1"/>
  <c r="BU752" i="1"/>
  <c r="BT752" i="1"/>
  <c r="BW752" i="1"/>
  <c r="BJ752" i="1"/>
  <c r="BZ940" i="1"/>
  <c r="CB940" i="1" s="1"/>
  <c r="BR940" i="1"/>
  <c r="BS940" i="1"/>
  <c r="BT940" i="1"/>
  <c r="BM940" i="1"/>
  <c r="BU940" i="1"/>
  <c r="BO940" i="1"/>
  <c r="BJ940" i="1"/>
  <c r="BP940" i="1"/>
  <c r="BL940" i="1"/>
  <c r="BV940" i="1"/>
  <c r="BY940" i="1"/>
  <c r="BK940" i="1"/>
  <c r="BQ940" i="1"/>
  <c r="BW940" i="1"/>
  <c r="BN940" i="1"/>
  <c r="BX940" i="1"/>
  <c r="AJ212" i="1"/>
  <c r="AK212" i="1"/>
  <c r="AG212" i="1"/>
  <c r="AI212" i="1"/>
  <c r="AH212" i="1"/>
  <c r="AK971" i="1"/>
  <c r="AJ971" i="1"/>
  <c r="AG971" i="1"/>
  <c r="AH971" i="1"/>
  <c r="AI971" i="1"/>
  <c r="BL714" i="1"/>
  <c r="BK714" i="1"/>
  <c r="BM714" i="1"/>
  <c r="BN714" i="1"/>
  <c r="BP714" i="1"/>
  <c r="BQ714" i="1"/>
  <c r="BZ714" i="1"/>
  <c r="CB714" i="1" s="1"/>
  <c r="BR714" i="1"/>
  <c r="BX714" i="1"/>
  <c r="BT714" i="1"/>
  <c r="BS714" i="1"/>
  <c r="BV714" i="1"/>
  <c r="BU714" i="1"/>
  <c r="BO714" i="1"/>
  <c r="BW714" i="1"/>
  <c r="BY714" i="1"/>
  <c r="BJ714" i="1"/>
  <c r="BZ331" i="1"/>
  <c r="CB331" i="1" s="1"/>
  <c r="BK331" i="1"/>
  <c r="BO331" i="1"/>
  <c r="BP331" i="1"/>
  <c r="BR331" i="1"/>
  <c r="BJ331" i="1"/>
  <c r="BS331" i="1"/>
  <c r="BV331" i="1"/>
  <c r="BU331" i="1"/>
  <c r="BQ331" i="1"/>
  <c r="BW331" i="1"/>
  <c r="BM331" i="1"/>
  <c r="BX331" i="1"/>
  <c r="BN331" i="1"/>
  <c r="BY331" i="1"/>
  <c r="BL331" i="1"/>
  <c r="BT331" i="1"/>
  <c r="BX956" i="1"/>
  <c r="BN956" i="1"/>
  <c r="BQ956" i="1"/>
  <c r="BZ956" i="1"/>
  <c r="CB956" i="1" s="1"/>
  <c r="BR956" i="1"/>
  <c r="BS956" i="1"/>
  <c r="BT956" i="1"/>
  <c r="BM956" i="1"/>
  <c r="BU956" i="1"/>
  <c r="BO956" i="1"/>
  <c r="BJ956" i="1"/>
  <c r="BP956" i="1"/>
  <c r="BK956" i="1"/>
  <c r="BV956" i="1"/>
  <c r="BY956" i="1"/>
  <c r="BL956" i="1"/>
  <c r="BW956" i="1"/>
  <c r="AI403" i="1"/>
  <c r="AK403" i="1"/>
  <c r="AJ403" i="1"/>
  <c r="AH403" i="1"/>
  <c r="AG403" i="1"/>
  <c r="AI263" i="1"/>
  <c r="AJ263" i="1"/>
  <c r="AK263" i="1"/>
  <c r="AG263" i="1"/>
  <c r="AH263" i="1"/>
  <c r="AG714" i="1"/>
  <c r="AK714" i="1"/>
  <c r="AJ714" i="1"/>
  <c r="AI714" i="1"/>
  <c r="AH714" i="1"/>
  <c r="AH765" i="1"/>
  <c r="AI765" i="1"/>
  <c r="AJ765" i="1"/>
  <c r="AG765" i="1"/>
  <c r="AK765" i="1"/>
  <c r="BU649" i="1"/>
  <c r="BR649" i="1"/>
  <c r="BJ649" i="1"/>
  <c r="BW649" i="1"/>
  <c r="BV649" i="1"/>
  <c r="BY649" i="1"/>
  <c r="BP649" i="1"/>
  <c r="BX649" i="1"/>
  <c r="BK649" i="1"/>
  <c r="BN649" i="1"/>
  <c r="BQ649" i="1"/>
  <c r="BS649" i="1"/>
  <c r="BZ649" i="1"/>
  <c r="CB649" i="1" s="1"/>
  <c r="BL649" i="1"/>
  <c r="BM649" i="1"/>
  <c r="BT649" i="1"/>
  <c r="BO649" i="1"/>
  <c r="AJ481" i="1"/>
  <c r="AK481" i="1"/>
  <c r="AH481" i="1"/>
  <c r="AI481" i="1"/>
  <c r="AG481" i="1"/>
  <c r="AG649" i="1"/>
  <c r="AJ649" i="1"/>
  <c r="AK649" i="1"/>
  <c r="AI649" i="1"/>
  <c r="AH649" i="1"/>
  <c r="AG800" i="1"/>
  <c r="AI800" i="1"/>
  <c r="AH800" i="1"/>
  <c r="AJ800" i="1"/>
  <c r="AK800" i="1"/>
  <c r="BQ934" i="1"/>
  <c r="BV934" i="1"/>
  <c r="BM934" i="1"/>
  <c r="BS934" i="1"/>
  <c r="BX934" i="1"/>
  <c r="BT934" i="1"/>
  <c r="BZ934" i="1"/>
  <c r="CB934" i="1" s="1"/>
  <c r="BU934" i="1"/>
  <c r="BJ934" i="1"/>
  <c r="BK934" i="1"/>
  <c r="BW934" i="1"/>
  <c r="BL934" i="1"/>
  <c r="BY934" i="1"/>
  <c r="BN934" i="1"/>
  <c r="BO934" i="1"/>
  <c r="BP934" i="1"/>
  <c r="BR934" i="1"/>
  <c r="BY263" i="1"/>
  <c r="BQ263" i="1"/>
  <c r="BJ263" i="1"/>
  <c r="BS263" i="1"/>
  <c r="BZ263" i="1"/>
  <c r="CB263" i="1" s="1"/>
  <c r="BK263" i="1"/>
  <c r="BL263" i="1"/>
  <c r="BM263" i="1"/>
  <c r="BX263" i="1"/>
  <c r="BO263" i="1"/>
  <c r="BN263" i="1"/>
  <c r="BP263" i="1"/>
  <c r="BR263" i="1"/>
  <c r="BT263" i="1"/>
  <c r="BW263" i="1"/>
  <c r="BU263" i="1"/>
  <c r="BV263" i="1"/>
  <c r="BX803" i="1"/>
  <c r="BK803" i="1"/>
  <c r="BY803" i="1"/>
  <c r="BL803" i="1"/>
  <c r="BM803" i="1"/>
  <c r="BP803" i="1"/>
  <c r="BR803" i="1"/>
  <c r="BS803" i="1"/>
  <c r="BT803" i="1"/>
  <c r="BN803" i="1"/>
  <c r="BO803" i="1"/>
  <c r="BU803" i="1"/>
  <c r="BZ803" i="1"/>
  <c r="CB803" i="1" s="1"/>
  <c r="BQ803" i="1"/>
  <c r="BW803" i="1"/>
  <c r="BJ803" i="1"/>
  <c r="BV803" i="1"/>
  <c r="BW765" i="1"/>
  <c r="BU765" i="1"/>
  <c r="BJ765" i="1"/>
  <c r="BS765" i="1"/>
  <c r="BX765" i="1"/>
  <c r="BL765" i="1"/>
  <c r="BO765" i="1"/>
  <c r="BQ765" i="1"/>
  <c r="BR765" i="1"/>
  <c r="BM765" i="1"/>
  <c r="BT765" i="1"/>
  <c r="BK765" i="1"/>
  <c r="BY765" i="1"/>
  <c r="BV765" i="1"/>
  <c r="BN765" i="1"/>
  <c r="BZ765" i="1"/>
  <c r="CB765" i="1" s="1"/>
  <c r="BP765" i="1"/>
  <c r="BZ513" i="1"/>
  <c r="CB513" i="1" s="1"/>
  <c r="BJ513" i="1"/>
  <c r="BK513" i="1"/>
  <c r="BP513" i="1"/>
  <c r="BR513" i="1"/>
  <c r="BU513" i="1"/>
  <c r="BQ513" i="1"/>
  <c r="BW513" i="1"/>
  <c r="BS513" i="1"/>
  <c r="BL513" i="1"/>
  <c r="BT513" i="1"/>
  <c r="BN513" i="1"/>
  <c r="BX513" i="1"/>
  <c r="BM513" i="1"/>
  <c r="BY513" i="1"/>
  <c r="BO513" i="1"/>
  <c r="BV513" i="1"/>
  <c r="BU776" i="1"/>
  <c r="BK776" i="1"/>
  <c r="BZ776" i="1"/>
  <c r="CB776" i="1" s="1"/>
  <c r="BP776" i="1"/>
  <c r="BR776" i="1"/>
  <c r="BV776" i="1"/>
  <c r="BM776" i="1"/>
  <c r="BW776" i="1"/>
  <c r="BY776" i="1"/>
  <c r="BX776" i="1"/>
  <c r="BL776" i="1"/>
  <c r="BO776" i="1"/>
  <c r="BQ776" i="1"/>
  <c r="BN776" i="1"/>
  <c r="BJ776" i="1"/>
  <c r="BT776" i="1"/>
  <c r="BS776" i="1"/>
  <c r="AG493" i="1"/>
  <c r="AI493" i="1"/>
  <c r="AJ493" i="1"/>
  <c r="AK493" i="1"/>
  <c r="AH493" i="1"/>
  <c r="AK808" i="1"/>
  <c r="AH808" i="1"/>
  <c r="AI808" i="1"/>
  <c r="AJ808" i="1"/>
  <c r="AG808" i="1"/>
  <c r="BN877" i="1"/>
  <c r="BK877" i="1"/>
  <c r="BO877" i="1"/>
  <c r="BR877" i="1"/>
  <c r="BP877" i="1"/>
  <c r="BL877" i="1"/>
  <c r="BU877" i="1"/>
  <c r="BX877" i="1"/>
  <c r="BY877" i="1"/>
  <c r="BS877" i="1"/>
  <c r="BQ877" i="1"/>
  <c r="BT877" i="1"/>
  <c r="BV877" i="1"/>
  <c r="BW877" i="1"/>
  <c r="BZ877" i="1"/>
  <c r="CB877" i="1" s="1"/>
  <c r="BJ877" i="1"/>
  <c r="BM877" i="1"/>
  <c r="BJ862" i="1"/>
  <c r="BX862" i="1"/>
  <c r="BN862" i="1"/>
  <c r="BL862" i="1"/>
  <c r="BZ862" i="1"/>
  <c r="CB862" i="1" s="1"/>
  <c r="BK862" i="1"/>
  <c r="BQ862" i="1"/>
  <c r="BP862" i="1"/>
  <c r="BM862" i="1"/>
  <c r="BV862" i="1"/>
  <c r="BO862" i="1"/>
  <c r="BY862" i="1"/>
  <c r="BR862" i="1"/>
  <c r="BS862" i="1"/>
  <c r="BW862" i="1"/>
  <c r="BT862" i="1"/>
  <c r="BU862" i="1"/>
  <c r="AH842" i="1"/>
  <c r="AI842" i="1"/>
  <c r="AG842" i="1"/>
  <c r="AJ842" i="1"/>
  <c r="AK842" i="1"/>
  <c r="BJ971" i="1"/>
  <c r="BQ971" i="1"/>
  <c r="BV971" i="1"/>
  <c r="BK971" i="1"/>
  <c r="BW971" i="1"/>
  <c r="BZ971" i="1"/>
  <c r="CB971" i="1" s="1"/>
  <c r="BO971" i="1"/>
  <c r="BL971" i="1"/>
  <c r="BX971" i="1"/>
  <c r="BR971" i="1"/>
  <c r="BM971" i="1"/>
  <c r="BS971" i="1"/>
  <c r="BY971" i="1"/>
  <c r="BT971" i="1"/>
  <c r="BN971" i="1"/>
  <c r="BU971" i="1"/>
  <c r="BP971" i="1"/>
  <c r="AI803" i="1"/>
  <c r="AH803" i="1"/>
  <c r="AK803" i="1"/>
  <c r="AJ803" i="1"/>
  <c r="AG803" i="1"/>
  <c r="AK513" i="1"/>
  <c r="AI513" i="1"/>
  <c r="AG513" i="1"/>
  <c r="AH513" i="1"/>
  <c r="AJ513" i="1"/>
  <c r="AH776" i="1"/>
  <c r="AJ776" i="1"/>
  <c r="AI776" i="1"/>
  <c r="AK776" i="1"/>
  <c r="AG776" i="1"/>
  <c r="BS115" i="1"/>
  <c r="BN115" i="1"/>
  <c r="BL115" i="1"/>
  <c r="BU115" i="1"/>
  <c r="BQ115" i="1"/>
  <c r="BY115" i="1"/>
  <c r="BT115" i="1"/>
  <c r="BP115" i="1"/>
  <c r="BO115" i="1"/>
  <c r="BW115" i="1"/>
  <c r="BR115" i="1"/>
  <c r="BV115" i="1"/>
  <c r="BX115" i="1"/>
  <c r="BZ115" i="1"/>
  <c r="CB115" i="1" s="1"/>
  <c r="BM115" i="1"/>
  <c r="BJ115" i="1"/>
  <c r="BK115" i="1"/>
  <c r="BO584" i="1"/>
  <c r="BM584" i="1"/>
  <c r="BS584" i="1"/>
  <c r="BY584" i="1"/>
  <c r="BJ584" i="1"/>
  <c r="BN584" i="1"/>
  <c r="BP584" i="1"/>
  <c r="BZ584" i="1"/>
  <c r="CB584" i="1" s="1"/>
  <c r="BR584" i="1"/>
  <c r="BT584" i="1"/>
  <c r="BV584" i="1"/>
  <c r="BX584" i="1"/>
  <c r="BK584" i="1"/>
  <c r="BQ584" i="1"/>
  <c r="BU584" i="1"/>
  <c r="BL584" i="1"/>
  <c r="BW584" i="1"/>
  <c r="AI331" i="1"/>
  <c r="AK331" i="1"/>
  <c r="AJ331" i="1"/>
  <c r="AH331" i="1"/>
  <c r="AG331" i="1"/>
  <c r="BR485" i="1"/>
  <c r="BY485" i="1"/>
  <c r="BU485" i="1"/>
  <c r="BK485" i="1"/>
  <c r="BJ485" i="1"/>
  <c r="BX485" i="1"/>
  <c r="BL485" i="1"/>
  <c r="BZ485" i="1"/>
  <c r="CB485" i="1" s="1"/>
  <c r="BS485" i="1"/>
  <c r="BN485" i="1"/>
  <c r="BM485" i="1"/>
  <c r="BO485" i="1"/>
  <c r="BP485" i="1"/>
  <c r="BW485" i="1"/>
  <c r="BT485" i="1"/>
  <c r="BQ485" i="1"/>
  <c r="BV485" i="1"/>
  <c r="AJ495" i="1"/>
  <c r="AH495" i="1"/>
  <c r="AI495" i="1"/>
  <c r="AK495" i="1"/>
  <c r="AG495" i="1"/>
  <c r="AG940" i="1"/>
  <c r="AH940" i="1"/>
  <c r="AJ940" i="1"/>
  <c r="AK940" i="1"/>
  <c r="AI940" i="1"/>
  <c r="AJ564" i="1"/>
  <c r="AK564" i="1"/>
  <c r="AH564" i="1"/>
  <c r="AI564" i="1"/>
  <c r="AG564" i="1"/>
  <c r="AG74" i="1"/>
  <c r="AI74" i="1"/>
  <c r="AK74" i="1"/>
  <c r="AH74" i="1"/>
  <c r="AJ74" i="1"/>
  <c r="BN403" i="1"/>
  <c r="BU403" i="1"/>
  <c r="BP403" i="1"/>
  <c r="BL403" i="1"/>
  <c r="BM403" i="1"/>
  <c r="BO403" i="1"/>
  <c r="BJ403" i="1"/>
  <c r="BR403" i="1"/>
  <c r="BV403" i="1"/>
  <c r="BZ403" i="1"/>
  <c r="CB403" i="1" s="1"/>
  <c r="BS403" i="1"/>
  <c r="BT403" i="1"/>
  <c r="BQ403" i="1"/>
  <c r="BK403" i="1"/>
  <c r="BW403" i="1"/>
  <c r="BX403" i="1"/>
  <c r="BY403" i="1"/>
  <c r="BO850" i="1"/>
  <c r="BL850" i="1"/>
  <c r="BR850" i="1"/>
  <c r="BX850" i="1"/>
  <c r="BU850" i="1"/>
  <c r="BM850" i="1"/>
  <c r="BZ850" i="1"/>
  <c r="CB850" i="1" s="1"/>
  <c r="BY850" i="1"/>
  <c r="BK850" i="1"/>
  <c r="BT850" i="1"/>
  <c r="BV850" i="1"/>
  <c r="BW850" i="1"/>
  <c r="BP850" i="1"/>
  <c r="BQ850" i="1"/>
  <c r="BN850" i="1"/>
  <c r="BS850" i="1"/>
  <c r="BJ850" i="1"/>
  <c r="AG115" i="1"/>
  <c r="AJ115" i="1"/>
  <c r="AK115" i="1"/>
  <c r="AI115" i="1"/>
  <c r="AH115" i="1"/>
  <c r="AI485" i="1"/>
  <c r="AK485" i="1"/>
  <c r="AG485" i="1"/>
  <c r="AJ485" i="1"/>
  <c r="AH485" i="1"/>
  <c r="BW69" i="1"/>
  <c r="BL69" i="1"/>
  <c r="BM69" i="1"/>
  <c r="BR69" i="1"/>
  <c r="BT69" i="1"/>
  <c r="BU69" i="1"/>
  <c r="BO69" i="1"/>
  <c r="BV69" i="1"/>
  <c r="BS69" i="1"/>
  <c r="BP69" i="1"/>
  <c r="BX69" i="1"/>
  <c r="BJ69" i="1"/>
  <c r="BK69" i="1"/>
  <c r="BY69" i="1"/>
  <c r="BZ69" i="1"/>
  <c r="CB69" i="1" s="1"/>
  <c r="BN69" i="1"/>
  <c r="BQ69" i="1"/>
  <c r="BS552" i="1"/>
  <c r="BQ552" i="1"/>
  <c r="BV552" i="1"/>
  <c r="BW552" i="1"/>
  <c r="BP552" i="1"/>
  <c r="BK552" i="1"/>
  <c r="BR552" i="1"/>
  <c r="BT552" i="1"/>
  <c r="BU552" i="1"/>
  <c r="BX552" i="1"/>
  <c r="BJ552" i="1"/>
  <c r="BZ552" i="1"/>
  <c r="CB552" i="1" s="1"/>
  <c r="BY552" i="1"/>
  <c r="BN552" i="1"/>
  <c r="BM552" i="1"/>
  <c r="BL552" i="1"/>
  <c r="BO552" i="1"/>
  <c r="AK862" i="1"/>
  <c r="AI862" i="1"/>
  <c r="AJ862" i="1"/>
  <c r="AH862" i="1"/>
  <c r="AG862" i="1"/>
  <c r="AG840" i="1"/>
  <c r="AJ840" i="1"/>
  <c r="AK840" i="1"/>
  <c r="AI840" i="1"/>
  <c r="AH840" i="1"/>
  <c r="BQ808" i="1"/>
  <c r="BS808" i="1"/>
  <c r="BW808" i="1"/>
  <c r="BJ808" i="1"/>
  <c r="BZ808" i="1"/>
  <c r="CB808" i="1" s="1"/>
  <c r="BK808" i="1"/>
  <c r="BO808" i="1"/>
  <c r="BX808" i="1"/>
  <c r="BM808" i="1"/>
  <c r="BR808" i="1"/>
  <c r="BT808" i="1"/>
  <c r="BU808" i="1"/>
  <c r="BL808" i="1"/>
  <c r="BV808" i="1"/>
  <c r="BP808" i="1"/>
  <c r="BN808" i="1"/>
  <c r="BY808" i="1"/>
  <c r="BT840" i="1"/>
  <c r="BZ840" i="1"/>
  <c r="CB840" i="1" s="1"/>
  <c r="BK840" i="1"/>
  <c r="BW840" i="1"/>
  <c r="BJ840" i="1"/>
  <c r="BN840" i="1"/>
  <c r="BP840" i="1"/>
  <c r="BQ840" i="1"/>
  <c r="BR840" i="1"/>
  <c r="BU840" i="1"/>
  <c r="BL840" i="1"/>
  <c r="BS840" i="1"/>
  <c r="BY840" i="1"/>
  <c r="BO840" i="1"/>
  <c r="BX840" i="1"/>
  <c r="BM840" i="1"/>
  <c r="BV840" i="1"/>
  <c r="AK547" i="1"/>
  <c r="AG547" i="1"/>
  <c r="AH547" i="1"/>
  <c r="AI547" i="1"/>
  <c r="AJ547" i="1"/>
  <c r="AG936" i="1"/>
  <c r="AJ936" i="1"/>
  <c r="AK936" i="1"/>
  <c r="AI936" i="1"/>
  <c r="AH936" i="1"/>
  <c r="AJ552" i="1"/>
  <c r="AH552" i="1"/>
  <c r="AK552" i="1"/>
  <c r="AG552" i="1"/>
  <c r="AI552" i="1"/>
  <c r="AJ867" i="1"/>
  <c r="AH867" i="1"/>
  <c r="AI867" i="1"/>
  <c r="AG867" i="1"/>
  <c r="AK867" i="1"/>
  <c r="AK97" i="1"/>
  <c r="AJ97" i="1"/>
  <c r="AI97" i="1"/>
  <c r="AH97" i="1"/>
  <c r="AG97" i="1"/>
  <c r="BT842" i="1"/>
  <c r="BZ842" i="1"/>
  <c r="CB842" i="1" s="1"/>
  <c r="BU842" i="1"/>
  <c r="BV842" i="1"/>
  <c r="BW842" i="1"/>
  <c r="BJ842" i="1"/>
  <c r="BK842" i="1"/>
  <c r="BN842" i="1"/>
  <c r="BO842" i="1"/>
  <c r="BL842" i="1"/>
  <c r="BP842" i="1"/>
  <c r="BS842" i="1"/>
  <c r="BX842" i="1"/>
  <c r="BQ842" i="1"/>
  <c r="BM842" i="1"/>
  <c r="BY842" i="1"/>
  <c r="BR842" i="1"/>
  <c r="AI69" i="1"/>
  <c r="AK69" i="1"/>
  <c r="AG69" i="1"/>
  <c r="AH69" i="1"/>
  <c r="AJ69" i="1"/>
  <c r="BM496" i="1"/>
  <c r="BS496" i="1"/>
  <c r="BY496" i="1"/>
  <c r="BU496" i="1"/>
  <c r="BT496" i="1"/>
  <c r="BV496" i="1"/>
  <c r="BK496" i="1"/>
  <c r="BZ496" i="1"/>
  <c r="CB496" i="1" s="1"/>
  <c r="BW496" i="1"/>
  <c r="BX496" i="1"/>
  <c r="BL496" i="1"/>
  <c r="BN496" i="1"/>
  <c r="BP496" i="1"/>
  <c r="BQ496" i="1"/>
  <c r="BR496" i="1"/>
  <c r="BJ496" i="1"/>
  <c r="BO496" i="1"/>
  <c r="BU76" i="1"/>
  <c r="BW76" i="1"/>
  <c r="BX76" i="1"/>
  <c r="BZ76" i="1"/>
  <c r="CB76" i="1" s="1"/>
  <c r="BJ76" i="1"/>
  <c r="BN76" i="1"/>
  <c r="BK76" i="1"/>
  <c r="BT76" i="1"/>
  <c r="BO76" i="1"/>
  <c r="BV76" i="1"/>
  <c r="BM76" i="1"/>
  <c r="BQ76" i="1"/>
  <c r="BL76" i="1"/>
  <c r="BP76" i="1"/>
  <c r="BY76" i="1"/>
  <c r="BS76" i="1"/>
  <c r="BR76" i="1"/>
  <c r="AJ584" i="1"/>
  <c r="AI584" i="1"/>
  <c r="AH584" i="1"/>
  <c r="AG584" i="1"/>
  <c r="AK584" i="1"/>
  <c r="AH80" i="1"/>
  <c r="AG80" i="1"/>
  <c r="AI80" i="1"/>
  <c r="AJ80" i="1"/>
  <c r="AK80" i="1"/>
  <c r="BV564" i="1"/>
  <c r="BX564" i="1"/>
  <c r="BY564" i="1"/>
  <c r="BK564" i="1"/>
  <c r="BN564" i="1"/>
  <c r="BO564" i="1"/>
  <c r="BZ564" i="1"/>
  <c r="CB564" i="1" s="1"/>
  <c r="BS564" i="1"/>
  <c r="BT564" i="1"/>
  <c r="BP564" i="1"/>
  <c r="BL564" i="1"/>
  <c r="BJ564" i="1"/>
  <c r="BR564" i="1"/>
  <c r="BW564" i="1"/>
  <c r="BM564" i="1"/>
  <c r="BU564" i="1"/>
  <c r="BQ564" i="1"/>
  <c r="AJ969" i="1"/>
  <c r="AK969" i="1"/>
  <c r="AG969" i="1"/>
  <c r="AH969" i="1"/>
  <c r="AI969" i="1"/>
  <c r="BN965" i="1"/>
  <c r="BZ965" i="1"/>
  <c r="CB965" i="1" s="1"/>
  <c r="BT965" i="1"/>
  <c r="BQ965" i="1"/>
  <c r="BR965" i="1"/>
  <c r="BS965" i="1"/>
  <c r="BL965" i="1"/>
  <c r="BU965" i="1"/>
  <c r="BM965" i="1"/>
  <c r="BV965" i="1"/>
  <c r="BW965" i="1"/>
  <c r="BJ965" i="1"/>
  <c r="BX965" i="1"/>
  <c r="BK965" i="1"/>
  <c r="BY965" i="1"/>
  <c r="BO965" i="1"/>
  <c r="BP965" i="1"/>
  <c r="AH911" i="1"/>
  <c r="AI911" i="1"/>
  <c r="AJ911" i="1"/>
  <c r="AK911" i="1"/>
  <c r="AG911" i="1"/>
  <c r="AG727" i="1"/>
  <c r="AH727" i="1"/>
  <c r="AI727" i="1"/>
  <c r="AJ727" i="1"/>
  <c r="AK727" i="1"/>
  <c r="AH970" i="1"/>
  <c r="AI970" i="1"/>
  <c r="AJ970" i="1"/>
  <c r="AK970" i="1"/>
  <c r="AG970" i="1"/>
  <c r="BJ721" i="1"/>
  <c r="BV721" i="1"/>
  <c r="BK721" i="1"/>
  <c r="BW721" i="1"/>
  <c r="BL721" i="1"/>
  <c r="BX721" i="1"/>
  <c r="BM721" i="1"/>
  <c r="BY721" i="1"/>
  <c r="BN721" i="1"/>
  <c r="BZ721" i="1"/>
  <c r="CB721" i="1" s="1"/>
  <c r="BP721" i="1"/>
  <c r="BQ721" i="1"/>
  <c r="BR721" i="1"/>
  <c r="BT721" i="1"/>
  <c r="BO721" i="1"/>
  <c r="BS721" i="1"/>
  <c r="BU721" i="1"/>
  <c r="BN963" i="1"/>
  <c r="BZ963" i="1"/>
  <c r="CB963" i="1" s="1"/>
  <c r="BO963" i="1"/>
  <c r="BT963" i="1"/>
  <c r="BL963" i="1"/>
  <c r="BX963" i="1"/>
  <c r="BY963" i="1"/>
  <c r="BU963" i="1"/>
  <c r="BJ963" i="1"/>
  <c r="BK963" i="1"/>
  <c r="BM963" i="1"/>
  <c r="BP963" i="1"/>
  <c r="BQ963" i="1"/>
  <c r="BS963" i="1"/>
  <c r="BR963" i="1"/>
  <c r="BV963" i="1"/>
  <c r="BW963" i="1"/>
  <c r="BQ739" i="1"/>
  <c r="BJ739" i="1"/>
  <c r="BV739" i="1"/>
  <c r="BK739" i="1"/>
  <c r="BW739" i="1"/>
  <c r="BP739" i="1"/>
  <c r="BL739" i="1"/>
  <c r="BM739" i="1"/>
  <c r="BX739" i="1"/>
  <c r="BY739" i="1"/>
  <c r="BN739" i="1"/>
  <c r="BO739" i="1"/>
  <c r="BR739" i="1"/>
  <c r="BS739" i="1"/>
  <c r="BT739" i="1"/>
  <c r="BU739" i="1"/>
  <c r="BZ739" i="1"/>
  <c r="CB739" i="1" s="1"/>
  <c r="BJ905" i="1"/>
  <c r="BV905" i="1"/>
  <c r="BL905" i="1"/>
  <c r="BX905" i="1"/>
  <c r="BM905" i="1"/>
  <c r="BY905" i="1"/>
  <c r="BN905" i="1"/>
  <c r="BZ905" i="1"/>
  <c r="CB905" i="1" s="1"/>
  <c r="BP905" i="1"/>
  <c r="BQ905" i="1"/>
  <c r="BK905" i="1"/>
  <c r="BO905" i="1"/>
  <c r="BR905" i="1"/>
  <c r="BS905" i="1"/>
  <c r="BT905" i="1"/>
  <c r="BU905" i="1"/>
  <c r="BW905" i="1"/>
  <c r="BL852" i="1"/>
  <c r="BX852" i="1"/>
  <c r="BM852" i="1"/>
  <c r="BY852" i="1"/>
  <c r="BT852" i="1"/>
  <c r="BK852" i="1"/>
  <c r="BS852" i="1"/>
  <c r="BW852" i="1"/>
  <c r="BN852" i="1"/>
  <c r="BO852" i="1"/>
  <c r="BP852" i="1"/>
  <c r="BQ852" i="1"/>
  <c r="BU852" i="1"/>
  <c r="BV852" i="1"/>
  <c r="BR852" i="1"/>
  <c r="BZ852" i="1"/>
  <c r="CB852" i="1" s="1"/>
  <c r="BJ852" i="1"/>
  <c r="AG916" i="1"/>
  <c r="AH916" i="1"/>
  <c r="AI916" i="1"/>
  <c r="AJ916" i="1"/>
  <c r="AK916" i="1"/>
  <c r="AG746" i="1"/>
  <c r="AI746" i="1"/>
  <c r="AJ746" i="1"/>
  <c r="AH746" i="1"/>
  <c r="AK746" i="1"/>
  <c r="AG928" i="1"/>
  <c r="AH928" i="1"/>
  <c r="AI928" i="1"/>
  <c r="AJ928" i="1"/>
  <c r="AK928" i="1"/>
  <c r="BP924" i="1"/>
  <c r="BR924" i="1"/>
  <c r="BS924" i="1"/>
  <c r="BT924" i="1"/>
  <c r="BJ924" i="1"/>
  <c r="BV924" i="1"/>
  <c r="BK924" i="1"/>
  <c r="BW924" i="1"/>
  <c r="BL924" i="1"/>
  <c r="BM924" i="1"/>
  <c r="BN924" i="1"/>
  <c r="BQ924" i="1"/>
  <c r="BU924" i="1"/>
  <c r="BX924" i="1"/>
  <c r="BO924" i="1"/>
  <c r="BY924" i="1"/>
  <c r="BZ924" i="1"/>
  <c r="CB924" i="1" s="1"/>
  <c r="BM806" i="1"/>
  <c r="BY806" i="1"/>
  <c r="BT806" i="1"/>
  <c r="BS806" i="1"/>
  <c r="BU806" i="1"/>
  <c r="BW806" i="1"/>
  <c r="BJ806" i="1"/>
  <c r="BX806" i="1"/>
  <c r="BL806" i="1"/>
  <c r="BO806" i="1"/>
  <c r="BP806" i="1"/>
  <c r="BK806" i="1"/>
  <c r="BN806" i="1"/>
  <c r="BQ806" i="1"/>
  <c r="BR806" i="1"/>
  <c r="BV806" i="1"/>
  <c r="BZ806" i="1"/>
  <c r="CB806" i="1" s="1"/>
  <c r="AJ959" i="1"/>
  <c r="AK959" i="1"/>
  <c r="AH959" i="1"/>
  <c r="AG959" i="1"/>
  <c r="AI959" i="1"/>
  <c r="AJ965" i="1"/>
  <c r="AK965" i="1"/>
  <c r="AG965" i="1"/>
  <c r="AH965" i="1"/>
  <c r="AI965" i="1"/>
  <c r="BR881" i="1"/>
  <c r="BL881" i="1"/>
  <c r="BX881" i="1"/>
  <c r="BT881" i="1"/>
  <c r="BW881" i="1"/>
  <c r="BK881" i="1"/>
  <c r="BZ881" i="1"/>
  <c r="CB881" i="1" s="1"/>
  <c r="BJ881" i="1"/>
  <c r="BM881" i="1"/>
  <c r="BN881" i="1"/>
  <c r="BP881" i="1"/>
  <c r="BQ881" i="1"/>
  <c r="BS881" i="1"/>
  <c r="BU881" i="1"/>
  <c r="BV881" i="1"/>
  <c r="BO881" i="1"/>
  <c r="BY881" i="1"/>
  <c r="BP903" i="1"/>
  <c r="BJ903" i="1"/>
  <c r="BV903" i="1"/>
  <c r="BK903" i="1"/>
  <c r="BX903" i="1"/>
  <c r="BL903" i="1"/>
  <c r="BY903" i="1"/>
  <c r="BM903" i="1"/>
  <c r="BZ903" i="1"/>
  <c r="CB903" i="1" s="1"/>
  <c r="BO903" i="1"/>
  <c r="BQ903" i="1"/>
  <c r="BU903" i="1"/>
  <c r="BN903" i="1"/>
  <c r="BR903" i="1"/>
  <c r="BS903" i="1"/>
  <c r="BT903" i="1"/>
  <c r="BW903" i="1"/>
  <c r="BN953" i="1"/>
  <c r="BZ953" i="1"/>
  <c r="CB953" i="1" s="1"/>
  <c r="BO953" i="1"/>
  <c r="BP953" i="1"/>
  <c r="BQ953" i="1"/>
  <c r="BR953" i="1"/>
  <c r="BT953" i="1"/>
  <c r="BL953" i="1"/>
  <c r="BX953" i="1"/>
  <c r="BM953" i="1"/>
  <c r="BS953" i="1"/>
  <c r="BU953" i="1"/>
  <c r="BV953" i="1"/>
  <c r="BW953" i="1"/>
  <c r="BY953" i="1"/>
  <c r="BJ953" i="1"/>
  <c r="BK953" i="1"/>
  <c r="AG762" i="1"/>
  <c r="AI762" i="1"/>
  <c r="AJ762" i="1"/>
  <c r="AH762" i="1"/>
  <c r="AK762" i="1"/>
  <c r="AH844" i="1"/>
  <c r="AI844" i="1"/>
  <c r="AG844" i="1"/>
  <c r="AJ844" i="1"/>
  <c r="AK844" i="1"/>
  <c r="BJ913" i="1"/>
  <c r="BV913" i="1"/>
  <c r="BL913" i="1"/>
  <c r="BX913" i="1"/>
  <c r="BM913" i="1"/>
  <c r="BY913" i="1"/>
  <c r="BN913" i="1"/>
  <c r="BZ913" i="1"/>
  <c r="CB913" i="1" s="1"/>
  <c r="BP913" i="1"/>
  <c r="BQ913" i="1"/>
  <c r="BT913" i="1"/>
  <c r="BU913" i="1"/>
  <c r="BW913" i="1"/>
  <c r="BK913" i="1"/>
  <c r="BO913" i="1"/>
  <c r="BR913" i="1"/>
  <c r="BS913" i="1"/>
  <c r="AH846" i="1"/>
  <c r="AI846" i="1"/>
  <c r="AG846" i="1"/>
  <c r="AK846" i="1"/>
  <c r="AJ846" i="1"/>
  <c r="BT758" i="1"/>
  <c r="BN758" i="1"/>
  <c r="BO758" i="1"/>
  <c r="BR758" i="1"/>
  <c r="BU758" i="1"/>
  <c r="BV758" i="1"/>
  <c r="BK758" i="1"/>
  <c r="BX758" i="1"/>
  <c r="BJ758" i="1"/>
  <c r="BL758" i="1"/>
  <c r="BM758" i="1"/>
  <c r="BP758" i="1"/>
  <c r="BQ758" i="1"/>
  <c r="BS758" i="1"/>
  <c r="BW758" i="1"/>
  <c r="BY758" i="1"/>
  <c r="BZ758" i="1"/>
  <c r="CB758" i="1" s="1"/>
  <c r="AJ945" i="1"/>
  <c r="AK945" i="1"/>
  <c r="AH945" i="1"/>
  <c r="AG945" i="1"/>
  <c r="AI945" i="1"/>
  <c r="AH923" i="1"/>
  <c r="AI923" i="1"/>
  <c r="AJ923" i="1"/>
  <c r="AK923" i="1"/>
  <c r="AG923" i="1"/>
  <c r="BJ917" i="1"/>
  <c r="BV917" i="1"/>
  <c r="BL917" i="1"/>
  <c r="BX917" i="1"/>
  <c r="BM917" i="1"/>
  <c r="BY917" i="1"/>
  <c r="BN917" i="1"/>
  <c r="BZ917" i="1"/>
  <c r="CB917" i="1" s="1"/>
  <c r="BP917" i="1"/>
  <c r="BQ917" i="1"/>
  <c r="BK917" i="1"/>
  <c r="BO917" i="1"/>
  <c r="BR917" i="1"/>
  <c r="BS917" i="1"/>
  <c r="BT917" i="1"/>
  <c r="BU917" i="1"/>
  <c r="BW917" i="1"/>
  <c r="BQ783" i="1"/>
  <c r="BR783" i="1"/>
  <c r="BK783" i="1"/>
  <c r="BW783" i="1"/>
  <c r="BP783" i="1"/>
  <c r="BS783" i="1"/>
  <c r="BT783" i="1"/>
  <c r="BU783" i="1"/>
  <c r="BV783" i="1"/>
  <c r="BX783" i="1"/>
  <c r="BY783" i="1"/>
  <c r="BZ783" i="1"/>
  <c r="CB783" i="1" s="1"/>
  <c r="BL783" i="1"/>
  <c r="BO783" i="1"/>
  <c r="BN783" i="1"/>
  <c r="BM783" i="1"/>
  <c r="BJ783" i="1"/>
  <c r="AH839" i="1"/>
  <c r="AJ839" i="1"/>
  <c r="AK839" i="1"/>
  <c r="AI839" i="1"/>
  <c r="AG839" i="1"/>
  <c r="AH831" i="1"/>
  <c r="AG831" i="1"/>
  <c r="AK831" i="1"/>
  <c r="AI831" i="1"/>
  <c r="AJ831" i="1"/>
  <c r="BT823" i="1"/>
  <c r="BL823" i="1"/>
  <c r="BX823" i="1"/>
  <c r="BN823" i="1"/>
  <c r="BZ823" i="1"/>
  <c r="CB823" i="1" s="1"/>
  <c r="BK823" i="1"/>
  <c r="BP823" i="1"/>
  <c r="BS823" i="1"/>
  <c r="BW823" i="1"/>
  <c r="BJ823" i="1"/>
  <c r="BM823" i="1"/>
  <c r="BO823" i="1"/>
  <c r="BQ823" i="1"/>
  <c r="BU823" i="1"/>
  <c r="BR823" i="1"/>
  <c r="BV823" i="1"/>
  <c r="BY823" i="1"/>
  <c r="AG721" i="1"/>
  <c r="AH721" i="1"/>
  <c r="AI721" i="1"/>
  <c r="AJ721" i="1"/>
  <c r="AK721" i="1"/>
  <c r="AJ963" i="1"/>
  <c r="AK963" i="1"/>
  <c r="AH963" i="1"/>
  <c r="AI963" i="1"/>
  <c r="AG963" i="1"/>
  <c r="AH905" i="1"/>
  <c r="AI905" i="1"/>
  <c r="AJ905" i="1"/>
  <c r="AK905" i="1"/>
  <c r="AG905" i="1"/>
  <c r="BP732" i="1"/>
  <c r="BQ732" i="1"/>
  <c r="BR732" i="1"/>
  <c r="BS732" i="1"/>
  <c r="BT732" i="1"/>
  <c r="BJ732" i="1"/>
  <c r="BV732" i="1"/>
  <c r="BK732" i="1"/>
  <c r="BW732" i="1"/>
  <c r="BL732" i="1"/>
  <c r="BX732" i="1"/>
  <c r="BN732" i="1"/>
  <c r="BZ732" i="1"/>
  <c r="CB732" i="1" s="1"/>
  <c r="BU732" i="1"/>
  <c r="BO732" i="1"/>
  <c r="BM732" i="1"/>
  <c r="BY732" i="1"/>
  <c r="AG743" i="1"/>
  <c r="AH743" i="1"/>
  <c r="AI743" i="1"/>
  <c r="AJ743" i="1"/>
  <c r="AK743" i="1"/>
  <c r="BP930" i="1"/>
  <c r="BR930" i="1"/>
  <c r="BS930" i="1"/>
  <c r="BT930" i="1"/>
  <c r="BJ930" i="1"/>
  <c r="BV930" i="1"/>
  <c r="BK930" i="1"/>
  <c r="BW930" i="1"/>
  <c r="BL930" i="1"/>
  <c r="BM930" i="1"/>
  <c r="BN930" i="1"/>
  <c r="BQ930" i="1"/>
  <c r="BU930" i="1"/>
  <c r="BX930" i="1"/>
  <c r="BO930" i="1"/>
  <c r="BY930" i="1"/>
  <c r="BZ930" i="1"/>
  <c r="CB930" i="1" s="1"/>
  <c r="BT932" i="1"/>
  <c r="BJ932" i="1"/>
  <c r="BO932" i="1"/>
  <c r="BP932" i="1"/>
  <c r="BQ932" i="1"/>
  <c r="BR932" i="1"/>
  <c r="BS932" i="1"/>
  <c r="BU932" i="1"/>
  <c r="BW932" i="1"/>
  <c r="BK932" i="1"/>
  <c r="BX932" i="1"/>
  <c r="BL932" i="1"/>
  <c r="BY932" i="1"/>
  <c r="BM932" i="1"/>
  <c r="BN932" i="1"/>
  <c r="BV932" i="1"/>
  <c r="BZ932" i="1"/>
  <c r="CB932" i="1" s="1"/>
  <c r="AH854" i="1"/>
  <c r="AI854" i="1"/>
  <c r="AG854" i="1"/>
  <c r="AK854" i="1"/>
  <c r="AJ854" i="1"/>
  <c r="BK746" i="1"/>
  <c r="BW746" i="1"/>
  <c r="BP746" i="1"/>
  <c r="BQ746" i="1"/>
  <c r="BJ746" i="1"/>
  <c r="BV746" i="1"/>
  <c r="BS746" i="1"/>
  <c r="BT746" i="1"/>
  <c r="BL746" i="1"/>
  <c r="BM746" i="1"/>
  <c r="BN746" i="1"/>
  <c r="BO746" i="1"/>
  <c r="BR746" i="1"/>
  <c r="BU746" i="1"/>
  <c r="BX746" i="1"/>
  <c r="BY746" i="1"/>
  <c r="BZ746" i="1"/>
  <c r="CB746" i="1" s="1"/>
  <c r="BP728" i="1"/>
  <c r="BQ728" i="1"/>
  <c r="BR728" i="1"/>
  <c r="BS728" i="1"/>
  <c r="BT728" i="1"/>
  <c r="BJ728" i="1"/>
  <c r="BV728" i="1"/>
  <c r="BK728" i="1"/>
  <c r="BW728" i="1"/>
  <c r="BL728" i="1"/>
  <c r="BX728" i="1"/>
  <c r="BN728" i="1"/>
  <c r="BZ728" i="1"/>
  <c r="CB728" i="1" s="1"/>
  <c r="BU728" i="1"/>
  <c r="BO728" i="1"/>
  <c r="BM728" i="1"/>
  <c r="BY728" i="1"/>
  <c r="AG924" i="1"/>
  <c r="AK924" i="1"/>
  <c r="AH924" i="1"/>
  <c r="AI924" i="1"/>
  <c r="AJ924" i="1"/>
  <c r="AG766" i="1"/>
  <c r="AH766" i="1"/>
  <c r="AJ766" i="1"/>
  <c r="AK766" i="1"/>
  <c r="AI766" i="1"/>
  <c r="BJ921" i="1"/>
  <c r="BV921" i="1"/>
  <c r="BL921" i="1"/>
  <c r="BX921" i="1"/>
  <c r="BM921" i="1"/>
  <c r="BY921" i="1"/>
  <c r="BN921" i="1"/>
  <c r="BZ921" i="1"/>
  <c r="CB921" i="1" s="1"/>
  <c r="BP921" i="1"/>
  <c r="BQ921" i="1"/>
  <c r="BK921" i="1"/>
  <c r="BO921" i="1"/>
  <c r="BS921" i="1"/>
  <c r="BT921" i="1"/>
  <c r="BU921" i="1"/>
  <c r="BW921" i="1"/>
  <c r="BR921" i="1"/>
  <c r="BR843" i="1"/>
  <c r="BS843" i="1"/>
  <c r="BN843" i="1"/>
  <c r="BZ843" i="1"/>
  <c r="CB843" i="1" s="1"/>
  <c r="BO843" i="1"/>
  <c r="BP843" i="1"/>
  <c r="BQ843" i="1"/>
  <c r="BU843" i="1"/>
  <c r="BV843" i="1"/>
  <c r="BW843" i="1"/>
  <c r="BX843" i="1"/>
  <c r="BJ843" i="1"/>
  <c r="BY843" i="1"/>
  <c r="BK843" i="1"/>
  <c r="BM843" i="1"/>
  <c r="BL843" i="1"/>
  <c r="BT843" i="1"/>
  <c r="BP926" i="1"/>
  <c r="BR926" i="1"/>
  <c r="BS926" i="1"/>
  <c r="BT926" i="1"/>
  <c r="BJ926" i="1"/>
  <c r="BV926" i="1"/>
  <c r="BK926" i="1"/>
  <c r="BW926" i="1"/>
  <c r="BM926" i="1"/>
  <c r="BN926" i="1"/>
  <c r="BO926" i="1"/>
  <c r="BQ926" i="1"/>
  <c r="BU926" i="1"/>
  <c r="BX926" i="1"/>
  <c r="BZ926" i="1"/>
  <c r="CB926" i="1" s="1"/>
  <c r="BL926" i="1"/>
  <c r="BY926" i="1"/>
  <c r="BR891" i="1"/>
  <c r="BL891" i="1"/>
  <c r="BX891" i="1"/>
  <c r="BQ891" i="1"/>
  <c r="BS891" i="1"/>
  <c r="BT891" i="1"/>
  <c r="BW891" i="1"/>
  <c r="BJ891" i="1"/>
  <c r="BY891" i="1"/>
  <c r="BM891" i="1"/>
  <c r="BK891" i="1"/>
  <c r="BN891" i="1"/>
  <c r="BP891" i="1"/>
  <c r="BU891" i="1"/>
  <c r="BV891" i="1"/>
  <c r="BO891" i="1"/>
  <c r="BZ891" i="1"/>
  <c r="CB891" i="1" s="1"/>
  <c r="AG796" i="1"/>
  <c r="AI796" i="1"/>
  <c r="AH796" i="1"/>
  <c r="AJ796" i="1"/>
  <c r="AK796" i="1"/>
  <c r="AH913" i="1"/>
  <c r="AI913" i="1"/>
  <c r="AJ913" i="1"/>
  <c r="AG913" i="1"/>
  <c r="AK913" i="1"/>
  <c r="BQ876" i="1"/>
  <c r="BT876" i="1"/>
  <c r="BM876" i="1"/>
  <c r="BZ876" i="1"/>
  <c r="CB876" i="1" s="1"/>
  <c r="BN876" i="1"/>
  <c r="BO876" i="1"/>
  <c r="BR876" i="1"/>
  <c r="BS876" i="1"/>
  <c r="BV876" i="1"/>
  <c r="BK876" i="1"/>
  <c r="BL876" i="1"/>
  <c r="BP876" i="1"/>
  <c r="BU876" i="1"/>
  <c r="BW876" i="1"/>
  <c r="BY876" i="1"/>
  <c r="BJ876" i="1"/>
  <c r="BX876" i="1"/>
  <c r="BQ785" i="1"/>
  <c r="BR785" i="1"/>
  <c r="BK785" i="1"/>
  <c r="BW785" i="1"/>
  <c r="BP785" i="1"/>
  <c r="BN785" i="1"/>
  <c r="BO785" i="1"/>
  <c r="BS785" i="1"/>
  <c r="BT785" i="1"/>
  <c r="BU785" i="1"/>
  <c r="BV785" i="1"/>
  <c r="BX785" i="1"/>
  <c r="BZ785" i="1"/>
  <c r="CB785" i="1" s="1"/>
  <c r="BM785" i="1"/>
  <c r="BJ785" i="1"/>
  <c r="BL785" i="1"/>
  <c r="BY785" i="1"/>
  <c r="BP901" i="1"/>
  <c r="BQ901" i="1"/>
  <c r="BR901" i="1"/>
  <c r="BJ901" i="1"/>
  <c r="BV901" i="1"/>
  <c r="BZ901" i="1"/>
  <c r="CB901" i="1" s="1"/>
  <c r="BL901" i="1"/>
  <c r="BM901" i="1"/>
  <c r="BN901" i="1"/>
  <c r="BS901" i="1"/>
  <c r="BT901" i="1"/>
  <c r="BY901" i="1"/>
  <c r="BO901" i="1"/>
  <c r="BU901" i="1"/>
  <c r="BW901" i="1"/>
  <c r="BX901" i="1"/>
  <c r="BK901" i="1"/>
  <c r="BL846" i="1"/>
  <c r="BX846" i="1"/>
  <c r="BM846" i="1"/>
  <c r="BY846" i="1"/>
  <c r="BT846" i="1"/>
  <c r="BN846" i="1"/>
  <c r="BP846" i="1"/>
  <c r="BS846" i="1"/>
  <c r="BV846" i="1"/>
  <c r="BW846" i="1"/>
  <c r="BZ846" i="1"/>
  <c r="CB846" i="1" s="1"/>
  <c r="BK846" i="1"/>
  <c r="BO846" i="1"/>
  <c r="BQ846" i="1"/>
  <c r="BR846" i="1"/>
  <c r="BU846" i="1"/>
  <c r="BJ846" i="1"/>
  <c r="BJ937" i="1"/>
  <c r="BV937" i="1"/>
  <c r="BK937" i="1"/>
  <c r="BW937" i="1"/>
  <c r="BQ937" i="1"/>
  <c r="BR937" i="1"/>
  <c r="BS937" i="1"/>
  <c r="BT937" i="1"/>
  <c r="BU937" i="1"/>
  <c r="BX937" i="1"/>
  <c r="BY937" i="1"/>
  <c r="BL937" i="1"/>
  <c r="BP937" i="1"/>
  <c r="BM937" i="1"/>
  <c r="BN937" i="1"/>
  <c r="BO937" i="1"/>
  <c r="BZ937" i="1"/>
  <c r="CB937" i="1" s="1"/>
  <c r="BP922" i="1"/>
  <c r="BR922" i="1"/>
  <c r="BS922" i="1"/>
  <c r="BT922" i="1"/>
  <c r="BJ922" i="1"/>
  <c r="BV922" i="1"/>
  <c r="BK922" i="1"/>
  <c r="BW922" i="1"/>
  <c r="BU922" i="1"/>
  <c r="BX922" i="1"/>
  <c r="BY922" i="1"/>
  <c r="BZ922" i="1"/>
  <c r="CB922" i="1" s="1"/>
  <c r="BL922" i="1"/>
  <c r="BM922" i="1"/>
  <c r="BN922" i="1"/>
  <c r="BO922" i="1"/>
  <c r="BQ922" i="1"/>
  <c r="AH917" i="1"/>
  <c r="AI917" i="1"/>
  <c r="AJ917" i="1"/>
  <c r="AK917" i="1"/>
  <c r="AG917" i="1"/>
  <c r="AH891" i="1"/>
  <c r="AK891" i="1"/>
  <c r="AJ891" i="1"/>
  <c r="AI891" i="1"/>
  <c r="AG891" i="1"/>
  <c r="AG912" i="1"/>
  <c r="AK912" i="1"/>
  <c r="AH912" i="1"/>
  <c r="AI912" i="1"/>
  <c r="AJ912" i="1"/>
  <c r="AJ814" i="1"/>
  <c r="AH814" i="1"/>
  <c r="AI814" i="1"/>
  <c r="AK814" i="1"/>
  <c r="AG814" i="1"/>
  <c r="AG745" i="1"/>
  <c r="AJ745" i="1"/>
  <c r="AK745" i="1"/>
  <c r="AH745" i="1"/>
  <c r="AI745" i="1"/>
  <c r="AJ810" i="1"/>
  <c r="AK810" i="1"/>
  <c r="AG810" i="1"/>
  <c r="AH810" i="1"/>
  <c r="AI810" i="1"/>
  <c r="BQ743" i="1"/>
  <c r="BJ743" i="1"/>
  <c r="BV743" i="1"/>
  <c r="BK743" i="1"/>
  <c r="BW743" i="1"/>
  <c r="BP743" i="1"/>
  <c r="BX743" i="1"/>
  <c r="BY743" i="1"/>
  <c r="BR743" i="1"/>
  <c r="BS743" i="1"/>
  <c r="BN743" i="1"/>
  <c r="BO743" i="1"/>
  <c r="BT743" i="1"/>
  <c r="BU743" i="1"/>
  <c r="BZ743" i="1"/>
  <c r="CB743" i="1" s="1"/>
  <c r="BM743" i="1"/>
  <c r="BL743" i="1"/>
  <c r="AG930" i="1"/>
  <c r="AK930" i="1"/>
  <c r="AH930" i="1"/>
  <c r="AI930" i="1"/>
  <c r="AJ930" i="1"/>
  <c r="AH932" i="1"/>
  <c r="AI932" i="1"/>
  <c r="AJ932" i="1"/>
  <c r="AK932" i="1"/>
  <c r="AG932" i="1"/>
  <c r="AJ822" i="1"/>
  <c r="AI822" i="1"/>
  <c r="AG822" i="1"/>
  <c r="AH822" i="1"/>
  <c r="AK822" i="1"/>
  <c r="BR889" i="1"/>
  <c r="BL889" i="1"/>
  <c r="BX889" i="1"/>
  <c r="BT889" i="1"/>
  <c r="BW889" i="1"/>
  <c r="BK889" i="1"/>
  <c r="BZ889" i="1"/>
  <c r="CB889" i="1" s="1"/>
  <c r="BJ889" i="1"/>
  <c r="BM889" i="1"/>
  <c r="BN889" i="1"/>
  <c r="BQ889" i="1"/>
  <c r="BS889" i="1"/>
  <c r="BV889" i="1"/>
  <c r="BU889" i="1"/>
  <c r="BY889" i="1"/>
  <c r="BP889" i="1"/>
  <c r="BO889" i="1"/>
  <c r="AG830" i="1"/>
  <c r="AI830" i="1"/>
  <c r="AH830" i="1"/>
  <c r="AJ830" i="1"/>
  <c r="AK830" i="1"/>
  <c r="AH921" i="1"/>
  <c r="AI921" i="1"/>
  <c r="AJ921" i="1"/>
  <c r="AG921" i="1"/>
  <c r="AK921" i="1"/>
  <c r="BQ781" i="1"/>
  <c r="BR781" i="1"/>
  <c r="BK781" i="1"/>
  <c r="BW781" i="1"/>
  <c r="BP781" i="1"/>
  <c r="BU781" i="1"/>
  <c r="BV781" i="1"/>
  <c r="BX781" i="1"/>
  <c r="BY781" i="1"/>
  <c r="BZ781" i="1"/>
  <c r="CB781" i="1" s="1"/>
  <c r="BJ781" i="1"/>
  <c r="BL781" i="1"/>
  <c r="BN781" i="1"/>
  <c r="BO781" i="1"/>
  <c r="BT781" i="1"/>
  <c r="BM781" i="1"/>
  <c r="BS781" i="1"/>
  <c r="BP918" i="1"/>
  <c r="BR918" i="1"/>
  <c r="BS918" i="1"/>
  <c r="BT918" i="1"/>
  <c r="BJ918" i="1"/>
  <c r="BV918" i="1"/>
  <c r="BK918" i="1"/>
  <c r="BW918" i="1"/>
  <c r="BL918" i="1"/>
  <c r="BM918" i="1"/>
  <c r="BN918" i="1"/>
  <c r="BQ918" i="1"/>
  <c r="BU918" i="1"/>
  <c r="BX918" i="1"/>
  <c r="BO918" i="1"/>
  <c r="BY918" i="1"/>
  <c r="BZ918" i="1"/>
  <c r="CB918" i="1" s="1"/>
  <c r="BT738" i="1"/>
  <c r="BJ738" i="1"/>
  <c r="BW738" i="1"/>
  <c r="BO738" i="1"/>
  <c r="BP738" i="1"/>
  <c r="BV738" i="1"/>
  <c r="BL738" i="1"/>
  <c r="BM738" i="1"/>
  <c r="BY738" i="1"/>
  <c r="BZ738" i="1"/>
  <c r="CB738" i="1" s="1"/>
  <c r="BK738" i="1"/>
  <c r="BN738" i="1"/>
  <c r="BQ738" i="1"/>
  <c r="BR738" i="1"/>
  <c r="BS738" i="1"/>
  <c r="BU738" i="1"/>
  <c r="BX738" i="1"/>
  <c r="AG926" i="1"/>
  <c r="AH926" i="1"/>
  <c r="AJ926" i="1"/>
  <c r="AK926" i="1"/>
  <c r="AI926" i="1"/>
  <c r="AH880" i="1"/>
  <c r="AJ880" i="1"/>
  <c r="AG880" i="1"/>
  <c r="AI880" i="1"/>
  <c r="AK880" i="1"/>
  <c r="AJ951" i="1"/>
  <c r="AK951" i="1"/>
  <c r="AH951" i="1"/>
  <c r="AG951" i="1"/>
  <c r="AI951" i="1"/>
  <c r="BT813" i="1"/>
  <c r="BL813" i="1"/>
  <c r="BX813" i="1"/>
  <c r="BN813" i="1"/>
  <c r="BZ813" i="1"/>
  <c r="CB813" i="1" s="1"/>
  <c r="BV813" i="1"/>
  <c r="BW813" i="1"/>
  <c r="BY813" i="1"/>
  <c r="BJ813" i="1"/>
  <c r="BK813" i="1"/>
  <c r="BO813" i="1"/>
  <c r="BP813" i="1"/>
  <c r="BS813" i="1"/>
  <c r="BQ813" i="1"/>
  <c r="BR813" i="1"/>
  <c r="BU813" i="1"/>
  <c r="BM813" i="1"/>
  <c r="AG937" i="1"/>
  <c r="AJ937" i="1"/>
  <c r="AK937" i="1"/>
  <c r="AI937" i="1"/>
  <c r="AH937" i="1"/>
  <c r="AG922" i="1"/>
  <c r="AH922" i="1"/>
  <c r="AI922" i="1"/>
  <c r="AJ922" i="1"/>
  <c r="AK922" i="1"/>
  <c r="AH899" i="1"/>
  <c r="AK899" i="1"/>
  <c r="AJ899" i="1"/>
  <c r="AG899" i="1"/>
  <c r="AI899" i="1"/>
  <c r="AH907" i="1"/>
  <c r="AI907" i="1"/>
  <c r="AJ907" i="1"/>
  <c r="AG907" i="1"/>
  <c r="AK907" i="1"/>
  <c r="BK788" i="1"/>
  <c r="BW788" i="1"/>
  <c r="BL788" i="1"/>
  <c r="BX788" i="1"/>
  <c r="BQ788" i="1"/>
  <c r="BJ788" i="1"/>
  <c r="BV788" i="1"/>
  <c r="BM788" i="1"/>
  <c r="BO788" i="1"/>
  <c r="BP788" i="1"/>
  <c r="BR788" i="1"/>
  <c r="BS788" i="1"/>
  <c r="BT788" i="1"/>
  <c r="BY788" i="1"/>
  <c r="BN788" i="1"/>
  <c r="BU788" i="1"/>
  <c r="BZ788" i="1"/>
  <c r="CB788" i="1" s="1"/>
  <c r="BR835" i="1"/>
  <c r="BS835" i="1"/>
  <c r="BJ835" i="1"/>
  <c r="BV835" i="1"/>
  <c r="BL835" i="1"/>
  <c r="BX835" i="1"/>
  <c r="BN835" i="1"/>
  <c r="BZ835" i="1"/>
  <c r="CB835" i="1" s="1"/>
  <c r="BQ835" i="1"/>
  <c r="BK835" i="1"/>
  <c r="BM835" i="1"/>
  <c r="BO835" i="1"/>
  <c r="BP835" i="1"/>
  <c r="BT835" i="1"/>
  <c r="BU835" i="1"/>
  <c r="BY835" i="1"/>
  <c r="BW835" i="1"/>
  <c r="BR839" i="1"/>
  <c r="BS839" i="1"/>
  <c r="BL839" i="1"/>
  <c r="BX839" i="1"/>
  <c r="BN839" i="1"/>
  <c r="BZ839" i="1"/>
  <c r="CB839" i="1" s="1"/>
  <c r="BQ839" i="1"/>
  <c r="BW839" i="1"/>
  <c r="BY839" i="1"/>
  <c r="BJ839" i="1"/>
  <c r="BK839" i="1"/>
  <c r="BM839" i="1"/>
  <c r="BO839" i="1"/>
  <c r="BP839" i="1"/>
  <c r="BT839" i="1"/>
  <c r="BV839" i="1"/>
  <c r="BU839" i="1"/>
  <c r="BP904" i="1"/>
  <c r="BR904" i="1"/>
  <c r="BS904" i="1"/>
  <c r="BT904" i="1"/>
  <c r="BJ904" i="1"/>
  <c r="BV904" i="1"/>
  <c r="BK904" i="1"/>
  <c r="BW904" i="1"/>
  <c r="BU904" i="1"/>
  <c r="BX904" i="1"/>
  <c r="BY904" i="1"/>
  <c r="BZ904" i="1"/>
  <c r="CB904" i="1" s="1"/>
  <c r="BL904" i="1"/>
  <c r="BM904" i="1"/>
  <c r="BN904" i="1"/>
  <c r="BQ904" i="1"/>
  <c r="BO904" i="1"/>
  <c r="BQ745" i="1"/>
  <c r="BJ745" i="1"/>
  <c r="BV745" i="1"/>
  <c r="BK745" i="1"/>
  <c r="BW745" i="1"/>
  <c r="BP745" i="1"/>
  <c r="BT745" i="1"/>
  <c r="BU745" i="1"/>
  <c r="BO745" i="1"/>
  <c r="BS745" i="1"/>
  <c r="BX745" i="1"/>
  <c r="BY745" i="1"/>
  <c r="BZ745" i="1"/>
  <c r="CB745" i="1" s="1"/>
  <c r="BL745" i="1"/>
  <c r="BM745" i="1"/>
  <c r="BR745" i="1"/>
  <c r="BN745" i="1"/>
  <c r="AG798" i="1"/>
  <c r="AI798" i="1"/>
  <c r="AH798" i="1"/>
  <c r="AJ798" i="1"/>
  <c r="AK798" i="1"/>
  <c r="BL836" i="1"/>
  <c r="BX836" i="1"/>
  <c r="BM836" i="1"/>
  <c r="BY836" i="1"/>
  <c r="BP836" i="1"/>
  <c r="BR836" i="1"/>
  <c r="BT836" i="1"/>
  <c r="BK836" i="1"/>
  <c r="BW836" i="1"/>
  <c r="BS836" i="1"/>
  <c r="BU836" i="1"/>
  <c r="BV836" i="1"/>
  <c r="BJ836" i="1"/>
  <c r="BN836" i="1"/>
  <c r="BQ836" i="1"/>
  <c r="BZ836" i="1"/>
  <c r="CB836" i="1" s="1"/>
  <c r="BO836" i="1"/>
  <c r="BN969" i="1"/>
  <c r="BT969" i="1"/>
  <c r="BQ969" i="1"/>
  <c r="BZ969" i="1"/>
  <c r="CB969" i="1" s="1"/>
  <c r="BR969" i="1"/>
  <c r="BS969" i="1"/>
  <c r="BU969" i="1"/>
  <c r="BV969" i="1"/>
  <c r="BW969" i="1"/>
  <c r="BJ969" i="1"/>
  <c r="BX969" i="1"/>
  <c r="BL969" i="1"/>
  <c r="BK969" i="1"/>
  <c r="BY969" i="1"/>
  <c r="BM969" i="1"/>
  <c r="BO969" i="1"/>
  <c r="BP969" i="1"/>
  <c r="BN957" i="1"/>
  <c r="BZ957" i="1"/>
  <c r="CB957" i="1" s="1"/>
  <c r="BO957" i="1"/>
  <c r="BP957" i="1"/>
  <c r="BQ957" i="1"/>
  <c r="BR957" i="1"/>
  <c r="BT957" i="1"/>
  <c r="BL957" i="1"/>
  <c r="BX957" i="1"/>
  <c r="BV957" i="1"/>
  <c r="BU957" i="1"/>
  <c r="BJ957" i="1"/>
  <c r="BK957" i="1"/>
  <c r="BM957" i="1"/>
  <c r="BS957" i="1"/>
  <c r="BW957" i="1"/>
  <c r="BY957" i="1"/>
  <c r="BL854" i="1"/>
  <c r="BX854" i="1"/>
  <c r="BM854" i="1"/>
  <c r="BY854" i="1"/>
  <c r="BT854" i="1"/>
  <c r="BP854" i="1"/>
  <c r="BW854" i="1"/>
  <c r="BK854" i="1"/>
  <c r="BZ854" i="1"/>
  <c r="CB854" i="1" s="1"/>
  <c r="BJ854" i="1"/>
  <c r="BN854" i="1"/>
  <c r="BO854" i="1"/>
  <c r="BR854" i="1"/>
  <c r="BS854" i="1"/>
  <c r="BV854" i="1"/>
  <c r="BU854" i="1"/>
  <c r="BQ854" i="1"/>
  <c r="BJ902" i="1"/>
  <c r="BV902" i="1"/>
  <c r="BK902" i="1"/>
  <c r="BP902" i="1"/>
  <c r="BT902" i="1"/>
  <c r="BW902" i="1"/>
  <c r="BX902" i="1"/>
  <c r="BY902" i="1"/>
  <c r="BM902" i="1"/>
  <c r="BN902" i="1"/>
  <c r="BS902" i="1"/>
  <c r="BL902" i="1"/>
  <c r="BO902" i="1"/>
  <c r="BQ902" i="1"/>
  <c r="BR902" i="1"/>
  <c r="BU902" i="1"/>
  <c r="BZ902" i="1"/>
  <c r="CB902" i="1" s="1"/>
  <c r="BN822" i="1"/>
  <c r="BZ822" i="1"/>
  <c r="CB822" i="1" s="1"/>
  <c r="BR822" i="1"/>
  <c r="BT822" i="1"/>
  <c r="BQ822" i="1"/>
  <c r="BV822" i="1"/>
  <c r="BJ822" i="1"/>
  <c r="BY822" i="1"/>
  <c r="BM822" i="1"/>
  <c r="BL822" i="1"/>
  <c r="BO822" i="1"/>
  <c r="BP822" i="1"/>
  <c r="BS822" i="1"/>
  <c r="BU822" i="1"/>
  <c r="BW822" i="1"/>
  <c r="BX822" i="1"/>
  <c r="BK822" i="1"/>
  <c r="AJ949" i="1"/>
  <c r="AK949" i="1"/>
  <c r="AH949" i="1"/>
  <c r="AG949" i="1"/>
  <c r="AI949" i="1"/>
  <c r="AG791" i="1"/>
  <c r="AK791" i="1"/>
  <c r="AJ791" i="1"/>
  <c r="AI791" i="1"/>
  <c r="AH791" i="1"/>
  <c r="BN959" i="1"/>
  <c r="BZ959" i="1"/>
  <c r="CB959" i="1" s="1"/>
  <c r="BO959" i="1"/>
  <c r="BP959" i="1"/>
  <c r="BQ959" i="1"/>
  <c r="BR959" i="1"/>
  <c r="BT959" i="1"/>
  <c r="BL959" i="1"/>
  <c r="BX959" i="1"/>
  <c r="BV959" i="1"/>
  <c r="BK959" i="1"/>
  <c r="BW959" i="1"/>
  <c r="BM959" i="1"/>
  <c r="BY959" i="1"/>
  <c r="BJ959" i="1"/>
  <c r="BS959" i="1"/>
  <c r="BU959" i="1"/>
  <c r="AG748" i="1"/>
  <c r="AH748" i="1"/>
  <c r="AI748" i="1"/>
  <c r="AJ748" i="1"/>
  <c r="AK748" i="1"/>
  <c r="AG722" i="1"/>
  <c r="AH722" i="1"/>
  <c r="AJ722" i="1"/>
  <c r="AI722" i="1"/>
  <c r="AK722" i="1"/>
  <c r="AG903" i="1"/>
  <c r="AI903" i="1"/>
  <c r="AJ903" i="1"/>
  <c r="AH903" i="1"/>
  <c r="AK903" i="1"/>
  <c r="BT821" i="1"/>
  <c r="BL821" i="1"/>
  <c r="BX821" i="1"/>
  <c r="BN821" i="1"/>
  <c r="BZ821" i="1"/>
  <c r="CB821" i="1" s="1"/>
  <c r="BW821" i="1"/>
  <c r="BK821" i="1"/>
  <c r="BP821" i="1"/>
  <c r="BS821" i="1"/>
  <c r="BR821" i="1"/>
  <c r="BU821" i="1"/>
  <c r="BV821" i="1"/>
  <c r="BY821" i="1"/>
  <c r="BJ821" i="1"/>
  <c r="BQ821" i="1"/>
  <c r="BM821" i="1"/>
  <c r="BO821" i="1"/>
  <c r="AG918" i="1"/>
  <c r="AK918" i="1"/>
  <c r="AH918" i="1"/>
  <c r="AJ918" i="1"/>
  <c r="AI918" i="1"/>
  <c r="BJ927" i="1"/>
  <c r="BV927" i="1"/>
  <c r="BL927" i="1"/>
  <c r="BX927" i="1"/>
  <c r="BM927" i="1"/>
  <c r="BY927" i="1"/>
  <c r="BN927" i="1"/>
  <c r="BZ927" i="1"/>
  <c r="CB927" i="1" s="1"/>
  <c r="BP927" i="1"/>
  <c r="BQ927" i="1"/>
  <c r="BK927" i="1"/>
  <c r="BO927" i="1"/>
  <c r="BS927" i="1"/>
  <c r="BT927" i="1"/>
  <c r="BU927" i="1"/>
  <c r="BR927" i="1"/>
  <c r="BW927" i="1"/>
  <c r="AH813" i="1"/>
  <c r="AJ813" i="1"/>
  <c r="AG813" i="1"/>
  <c r="AI813" i="1"/>
  <c r="AK813" i="1"/>
  <c r="AH888" i="1"/>
  <c r="AJ888" i="1"/>
  <c r="AI888" i="1"/>
  <c r="AG888" i="1"/>
  <c r="AK888" i="1"/>
  <c r="AG739" i="1"/>
  <c r="AK739" i="1"/>
  <c r="AH739" i="1"/>
  <c r="AJ739" i="1"/>
  <c r="AI739" i="1"/>
  <c r="BQ874" i="1"/>
  <c r="BJ874" i="1"/>
  <c r="BW874" i="1"/>
  <c r="BP874" i="1"/>
  <c r="BV874" i="1"/>
  <c r="BX874" i="1"/>
  <c r="BY874" i="1"/>
  <c r="BK874" i="1"/>
  <c r="BL874" i="1"/>
  <c r="BN874" i="1"/>
  <c r="BO874" i="1"/>
  <c r="BT874" i="1"/>
  <c r="BU874" i="1"/>
  <c r="BZ874" i="1"/>
  <c r="CB874" i="1" s="1"/>
  <c r="BM874" i="1"/>
  <c r="BS874" i="1"/>
  <c r="BR874" i="1"/>
  <c r="AH882" i="1"/>
  <c r="AI882" i="1"/>
  <c r="AG882" i="1"/>
  <c r="AJ882" i="1"/>
  <c r="AK882" i="1"/>
  <c r="BP724" i="1"/>
  <c r="BQ724" i="1"/>
  <c r="BR724" i="1"/>
  <c r="BS724" i="1"/>
  <c r="BT724" i="1"/>
  <c r="BJ724" i="1"/>
  <c r="BV724" i="1"/>
  <c r="BK724" i="1"/>
  <c r="BW724" i="1"/>
  <c r="BL724" i="1"/>
  <c r="BX724" i="1"/>
  <c r="BN724" i="1"/>
  <c r="BZ724" i="1"/>
  <c r="CB724" i="1" s="1"/>
  <c r="BU724" i="1"/>
  <c r="BY724" i="1"/>
  <c r="BO724" i="1"/>
  <c r="BM724" i="1"/>
  <c r="AH835" i="1"/>
  <c r="AJ835" i="1"/>
  <c r="AK835" i="1"/>
  <c r="AI835" i="1"/>
  <c r="AG835" i="1"/>
  <c r="BN814" i="1"/>
  <c r="BZ814" i="1"/>
  <c r="CB814" i="1" s="1"/>
  <c r="BR814" i="1"/>
  <c r="BT814" i="1"/>
  <c r="BP814" i="1"/>
  <c r="BQ814" i="1"/>
  <c r="BS814" i="1"/>
  <c r="BU814" i="1"/>
  <c r="BV814" i="1"/>
  <c r="BX814" i="1"/>
  <c r="BJ814" i="1"/>
  <c r="BY814" i="1"/>
  <c r="BM814" i="1"/>
  <c r="BK814" i="1"/>
  <c r="BL814" i="1"/>
  <c r="BO814" i="1"/>
  <c r="BW814" i="1"/>
  <c r="AG904" i="1"/>
  <c r="AH904" i="1"/>
  <c r="AI904" i="1"/>
  <c r="AJ904" i="1"/>
  <c r="AK904" i="1"/>
  <c r="BL970" i="1"/>
  <c r="BX970" i="1"/>
  <c r="BM970" i="1"/>
  <c r="BY970" i="1"/>
  <c r="BN970" i="1"/>
  <c r="BZ970" i="1"/>
  <c r="CB970" i="1" s="1"/>
  <c r="BT970" i="1"/>
  <c r="BU970" i="1"/>
  <c r="BO970" i="1"/>
  <c r="BP970" i="1"/>
  <c r="BQ970" i="1"/>
  <c r="BR970" i="1"/>
  <c r="BS970" i="1"/>
  <c r="BJ970" i="1"/>
  <c r="BV970" i="1"/>
  <c r="BK970" i="1"/>
  <c r="BW970" i="1"/>
  <c r="BL831" i="1"/>
  <c r="BX831" i="1"/>
  <c r="BQ831" i="1"/>
  <c r="BT831" i="1"/>
  <c r="BU831" i="1"/>
  <c r="BV831" i="1"/>
  <c r="BY831" i="1"/>
  <c r="BJ831" i="1"/>
  <c r="BZ831" i="1"/>
  <c r="CB831" i="1" s="1"/>
  <c r="BM831" i="1"/>
  <c r="BO831" i="1"/>
  <c r="BS831" i="1"/>
  <c r="BN831" i="1"/>
  <c r="BP831" i="1"/>
  <c r="BR831" i="1"/>
  <c r="BK831" i="1"/>
  <c r="BW831" i="1"/>
  <c r="AH836" i="1"/>
  <c r="AI836" i="1"/>
  <c r="AG836" i="1"/>
  <c r="AK836" i="1"/>
  <c r="AJ836" i="1"/>
  <c r="AH897" i="1"/>
  <c r="AG897" i="1"/>
  <c r="AI897" i="1"/>
  <c r="AJ897" i="1"/>
  <c r="AK897" i="1"/>
  <c r="AG902" i="1"/>
  <c r="AK902" i="1"/>
  <c r="AH902" i="1"/>
  <c r="AI902" i="1"/>
  <c r="AJ902" i="1"/>
  <c r="BS766" i="1"/>
  <c r="BM766" i="1"/>
  <c r="BZ766" i="1"/>
  <c r="CB766" i="1" s="1"/>
  <c r="BN766" i="1"/>
  <c r="BP766" i="1"/>
  <c r="BQ766" i="1"/>
  <c r="BT766" i="1"/>
  <c r="BU766" i="1"/>
  <c r="BV766" i="1"/>
  <c r="BJ766" i="1"/>
  <c r="BW766" i="1"/>
  <c r="BL766" i="1"/>
  <c r="BY766" i="1"/>
  <c r="BK766" i="1"/>
  <c r="BO766" i="1"/>
  <c r="BR766" i="1"/>
  <c r="BX766" i="1"/>
  <c r="AJ801" i="1"/>
  <c r="AI801" i="1"/>
  <c r="AK801" i="1"/>
  <c r="AH801" i="1"/>
  <c r="AG801" i="1"/>
  <c r="AG875" i="1"/>
  <c r="AJ875" i="1"/>
  <c r="AH875" i="1"/>
  <c r="AI875" i="1"/>
  <c r="AK875" i="1"/>
  <c r="BJ729" i="1"/>
  <c r="BV729" i="1"/>
  <c r="BK729" i="1"/>
  <c r="BW729" i="1"/>
  <c r="BL729" i="1"/>
  <c r="BX729" i="1"/>
  <c r="BM729" i="1"/>
  <c r="BY729" i="1"/>
  <c r="BN729" i="1"/>
  <c r="BZ729" i="1"/>
  <c r="CB729" i="1" s="1"/>
  <c r="BP729" i="1"/>
  <c r="BQ729" i="1"/>
  <c r="BR729" i="1"/>
  <c r="BT729" i="1"/>
  <c r="BO729" i="1"/>
  <c r="BU729" i="1"/>
  <c r="BS729" i="1"/>
  <c r="AH821" i="1"/>
  <c r="AJ821" i="1"/>
  <c r="AG821" i="1"/>
  <c r="AI821" i="1"/>
  <c r="AK821" i="1"/>
  <c r="AH927" i="1"/>
  <c r="AI927" i="1"/>
  <c r="AJ927" i="1"/>
  <c r="AK927" i="1"/>
  <c r="AG927" i="1"/>
  <c r="AG744" i="1"/>
  <c r="AK744" i="1"/>
  <c r="AH744" i="1"/>
  <c r="AJ744" i="1"/>
  <c r="AI744" i="1"/>
  <c r="AG750" i="1"/>
  <c r="AH750" i="1"/>
  <c r="AI750" i="1"/>
  <c r="AJ750" i="1"/>
  <c r="AK750" i="1"/>
  <c r="AG790" i="1"/>
  <c r="AH790" i="1"/>
  <c r="AI790" i="1"/>
  <c r="AK790" i="1"/>
  <c r="AJ790" i="1"/>
  <c r="BJ925" i="1"/>
  <c r="BV925" i="1"/>
  <c r="BL925" i="1"/>
  <c r="BX925" i="1"/>
  <c r="BM925" i="1"/>
  <c r="BY925" i="1"/>
  <c r="BN925" i="1"/>
  <c r="BZ925" i="1"/>
  <c r="CB925" i="1" s="1"/>
  <c r="BP925" i="1"/>
  <c r="BQ925" i="1"/>
  <c r="BT925" i="1"/>
  <c r="BU925" i="1"/>
  <c r="BW925" i="1"/>
  <c r="BK925" i="1"/>
  <c r="BO925" i="1"/>
  <c r="BR925" i="1"/>
  <c r="BS925" i="1"/>
  <c r="AJ947" i="1"/>
  <c r="AK947" i="1"/>
  <c r="AH947" i="1"/>
  <c r="AG947" i="1"/>
  <c r="AI947" i="1"/>
  <c r="BJ919" i="1"/>
  <c r="BV919" i="1"/>
  <c r="BL919" i="1"/>
  <c r="BX919" i="1"/>
  <c r="BM919" i="1"/>
  <c r="BY919" i="1"/>
  <c r="BN919" i="1"/>
  <c r="BZ919" i="1"/>
  <c r="CB919" i="1" s="1"/>
  <c r="BP919" i="1"/>
  <c r="BQ919" i="1"/>
  <c r="BT919" i="1"/>
  <c r="BU919" i="1"/>
  <c r="BW919" i="1"/>
  <c r="BK919" i="1"/>
  <c r="BO919" i="1"/>
  <c r="BR919" i="1"/>
  <c r="BS919" i="1"/>
  <c r="AJ855" i="1"/>
  <c r="AI855" i="1"/>
  <c r="AG855" i="1"/>
  <c r="AK855" i="1"/>
  <c r="AH855" i="1"/>
  <c r="BP899" i="1"/>
  <c r="BQ899" i="1"/>
  <c r="BR899" i="1"/>
  <c r="BJ899" i="1"/>
  <c r="BV899" i="1"/>
  <c r="BL899" i="1"/>
  <c r="BX899" i="1"/>
  <c r="BY899" i="1"/>
  <c r="BK899" i="1"/>
  <c r="BN899" i="1"/>
  <c r="BO899" i="1"/>
  <c r="BW899" i="1"/>
  <c r="BS899" i="1"/>
  <c r="BT899" i="1"/>
  <c r="BU899" i="1"/>
  <c r="BZ899" i="1"/>
  <c r="CB899" i="1" s="1"/>
  <c r="BM899" i="1"/>
  <c r="AJ845" i="1"/>
  <c r="AK845" i="1"/>
  <c r="AG845" i="1"/>
  <c r="AI845" i="1"/>
  <c r="AH845" i="1"/>
  <c r="AJ868" i="1"/>
  <c r="AG868" i="1"/>
  <c r="AI868" i="1"/>
  <c r="AH868" i="1"/>
  <c r="AK868" i="1"/>
  <c r="BQ747" i="1"/>
  <c r="BJ747" i="1"/>
  <c r="BV747" i="1"/>
  <c r="BK747" i="1"/>
  <c r="BW747" i="1"/>
  <c r="BP747" i="1"/>
  <c r="BR747" i="1"/>
  <c r="BS747" i="1"/>
  <c r="BM747" i="1"/>
  <c r="BN747" i="1"/>
  <c r="BO747" i="1"/>
  <c r="BU747" i="1"/>
  <c r="BX747" i="1"/>
  <c r="BY747" i="1"/>
  <c r="BZ747" i="1"/>
  <c r="CB747" i="1" s="1"/>
  <c r="BL747" i="1"/>
  <c r="BT747" i="1"/>
  <c r="BP916" i="1"/>
  <c r="BR916" i="1"/>
  <c r="BS916" i="1"/>
  <c r="BT916" i="1"/>
  <c r="BJ916" i="1"/>
  <c r="BV916" i="1"/>
  <c r="BK916" i="1"/>
  <c r="BW916" i="1"/>
  <c r="BU916" i="1"/>
  <c r="BX916" i="1"/>
  <c r="BY916" i="1"/>
  <c r="BZ916" i="1"/>
  <c r="CB916" i="1" s="1"/>
  <c r="BL916" i="1"/>
  <c r="BM916" i="1"/>
  <c r="BN916" i="1"/>
  <c r="BO916" i="1"/>
  <c r="BQ916" i="1"/>
  <c r="AH889" i="1"/>
  <c r="AG889" i="1"/>
  <c r="AI889" i="1"/>
  <c r="AK889" i="1"/>
  <c r="AJ889" i="1"/>
  <c r="BL844" i="1"/>
  <c r="BX844" i="1"/>
  <c r="BM844" i="1"/>
  <c r="BY844" i="1"/>
  <c r="BT844" i="1"/>
  <c r="BZ844" i="1"/>
  <c r="CB844" i="1" s="1"/>
  <c r="BK844" i="1"/>
  <c r="BO844" i="1"/>
  <c r="BP844" i="1"/>
  <c r="BQ844" i="1"/>
  <c r="BR844" i="1"/>
  <c r="BS844" i="1"/>
  <c r="BU844" i="1"/>
  <c r="BW844" i="1"/>
  <c r="BJ844" i="1"/>
  <c r="BN844" i="1"/>
  <c r="BV844" i="1"/>
  <c r="AG938" i="1"/>
  <c r="AH938" i="1"/>
  <c r="AJ938" i="1"/>
  <c r="AI938" i="1"/>
  <c r="AK938" i="1"/>
  <c r="AH931" i="1"/>
  <c r="AJ931" i="1"/>
  <c r="AG931" i="1"/>
  <c r="AI931" i="1"/>
  <c r="AK931" i="1"/>
  <c r="AH901" i="1"/>
  <c r="AI901" i="1"/>
  <c r="AG901" i="1"/>
  <c r="AJ901" i="1"/>
  <c r="AK901" i="1"/>
  <c r="AJ955" i="1"/>
  <c r="AK955" i="1"/>
  <c r="AH955" i="1"/>
  <c r="AG955" i="1"/>
  <c r="AI955" i="1"/>
  <c r="BJ929" i="1"/>
  <c r="BV929" i="1"/>
  <c r="BL929" i="1"/>
  <c r="BX929" i="1"/>
  <c r="BM929" i="1"/>
  <c r="BY929" i="1"/>
  <c r="BN929" i="1"/>
  <c r="BZ929" i="1"/>
  <c r="CB929" i="1" s="1"/>
  <c r="BP929" i="1"/>
  <c r="BQ929" i="1"/>
  <c r="BK929" i="1"/>
  <c r="BO929" i="1"/>
  <c r="BR929" i="1"/>
  <c r="BS929" i="1"/>
  <c r="BT929" i="1"/>
  <c r="BU929" i="1"/>
  <c r="BW929" i="1"/>
  <c r="BN810" i="1"/>
  <c r="BZ810" i="1"/>
  <c r="CB810" i="1" s="1"/>
  <c r="BO810" i="1"/>
  <c r="BR810" i="1"/>
  <c r="BT810" i="1"/>
  <c r="BQ810" i="1"/>
  <c r="BS810" i="1"/>
  <c r="BU810" i="1"/>
  <c r="BV810" i="1"/>
  <c r="BW810" i="1"/>
  <c r="BX810" i="1"/>
  <c r="BY810" i="1"/>
  <c r="BJ810" i="1"/>
  <c r="BK810" i="1"/>
  <c r="BP810" i="1"/>
  <c r="BL810" i="1"/>
  <c r="BM810" i="1"/>
  <c r="AI761" i="1"/>
  <c r="AJ761" i="1"/>
  <c r="AG761" i="1"/>
  <c r="AH761" i="1"/>
  <c r="AK761" i="1"/>
  <c r="AG789" i="1"/>
  <c r="AH789" i="1"/>
  <c r="AJ789" i="1"/>
  <c r="AI789" i="1"/>
  <c r="AK789" i="1"/>
  <c r="AJ816" i="1"/>
  <c r="AI816" i="1"/>
  <c r="AG816" i="1"/>
  <c r="AH816" i="1"/>
  <c r="AK816" i="1"/>
  <c r="AG730" i="1"/>
  <c r="AH730" i="1"/>
  <c r="AJ730" i="1"/>
  <c r="AK730" i="1"/>
  <c r="AI730" i="1"/>
  <c r="AG787" i="1"/>
  <c r="AH787" i="1"/>
  <c r="AI787" i="1"/>
  <c r="AJ787" i="1"/>
  <c r="AK787" i="1"/>
  <c r="AH833" i="1"/>
  <c r="AG833" i="1"/>
  <c r="AJ833" i="1"/>
  <c r="AI833" i="1"/>
  <c r="AK833" i="1"/>
  <c r="AI802" i="1"/>
  <c r="AH802" i="1"/>
  <c r="AJ802" i="1"/>
  <c r="AG802" i="1"/>
  <c r="AK802" i="1"/>
  <c r="AG740" i="1"/>
  <c r="AK740" i="1"/>
  <c r="AH740" i="1"/>
  <c r="AI740" i="1"/>
  <c r="AJ740" i="1"/>
  <c r="BJ909" i="1"/>
  <c r="BV909" i="1"/>
  <c r="BL909" i="1"/>
  <c r="BX909" i="1"/>
  <c r="BM909" i="1"/>
  <c r="BY909" i="1"/>
  <c r="BN909" i="1"/>
  <c r="BZ909" i="1"/>
  <c r="CB909" i="1" s="1"/>
  <c r="BP909" i="1"/>
  <c r="BQ909" i="1"/>
  <c r="BK909" i="1"/>
  <c r="BO909" i="1"/>
  <c r="BS909" i="1"/>
  <c r="BT909" i="1"/>
  <c r="BU909" i="1"/>
  <c r="BR909" i="1"/>
  <c r="BW909" i="1"/>
  <c r="BL878" i="1"/>
  <c r="BX878" i="1"/>
  <c r="BR878" i="1"/>
  <c r="BW878" i="1"/>
  <c r="BK878" i="1"/>
  <c r="BM878" i="1"/>
  <c r="BO878" i="1"/>
  <c r="BT878" i="1"/>
  <c r="BU878" i="1"/>
  <c r="BV878" i="1"/>
  <c r="BY878" i="1"/>
  <c r="BJ878" i="1"/>
  <c r="BN878" i="1"/>
  <c r="BP878" i="1"/>
  <c r="BS878" i="1"/>
  <c r="BQ878" i="1"/>
  <c r="BZ878" i="1"/>
  <c r="CB878" i="1" s="1"/>
  <c r="AG729" i="1"/>
  <c r="AH729" i="1"/>
  <c r="AI729" i="1"/>
  <c r="AJ729" i="1"/>
  <c r="AK729" i="1"/>
  <c r="AG734" i="1"/>
  <c r="AJ734" i="1"/>
  <c r="AI734" i="1"/>
  <c r="AK734" i="1"/>
  <c r="AH734" i="1"/>
  <c r="AG794" i="1"/>
  <c r="AI794" i="1"/>
  <c r="AK794" i="1"/>
  <c r="AH794" i="1"/>
  <c r="AJ794" i="1"/>
  <c r="BK744" i="1"/>
  <c r="BW744" i="1"/>
  <c r="BP744" i="1"/>
  <c r="BQ744" i="1"/>
  <c r="BJ744" i="1"/>
  <c r="BV744" i="1"/>
  <c r="BU744" i="1"/>
  <c r="BX744" i="1"/>
  <c r="BO744" i="1"/>
  <c r="BR744" i="1"/>
  <c r="BL744" i="1"/>
  <c r="BM744" i="1"/>
  <c r="BN744" i="1"/>
  <c r="BS744" i="1"/>
  <c r="BT744" i="1"/>
  <c r="BY744" i="1"/>
  <c r="BZ744" i="1"/>
  <c r="CB744" i="1" s="1"/>
  <c r="BK750" i="1"/>
  <c r="BW750" i="1"/>
  <c r="BP750" i="1"/>
  <c r="BQ750" i="1"/>
  <c r="BN750" i="1"/>
  <c r="BX750" i="1"/>
  <c r="BY750" i="1"/>
  <c r="BZ750" i="1"/>
  <c r="CB750" i="1" s="1"/>
  <c r="BL750" i="1"/>
  <c r="BO750" i="1"/>
  <c r="BR750" i="1"/>
  <c r="BS750" i="1"/>
  <c r="BT750" i="1"/>
  <c r="BV750" i="1"/>
  <c r="BJ750" i="1"/>
  <c r="BM750" i="1"/>
  <c r="BU750" i="1"/>
  <c r="BJ733" i="1"/>
  <c r="BV733" i="1"/>
  <c r="BK733" i="1"/>
  <c r="BW733" i="1"/>
  <c r="BL733" i="1"/>
  <c r="BX733" i="1"/>
  <c r="BM733" i="1"/>
  <c r="BY733" i="1"/>
  <c r="BN733" i="1"/>
  <c r="BZ733" i="1"/>
  <c r="CB733" i="1" s="1"/>
  <c r="BP733" i="1"/>
  <c r="BQ733" i="1"/>
  <c r="BR733" i="1"/>
  <c r="BT733" i="1"/>
  <c r="BO733" i="1"/>
  <c r="BU733" i="1"/>
  <c r="BS733" i="1"/>
  <c r="BN951" i="1"/>
  <c r="BZ951" i="1"/>
  <c r="CB951" i="1" s="1"/>
  <c r="BO951" i="1"/>
  <c r="BP951" i="1"/>
  <c r="BQ951" i="1"/>
  <c r="BR951" i="1"/>
  <c r="BT951" i="1"/>
  <c r="BL951" i="1"/>
  <c r="BX951" i="1"/>
  <c r="BV951" i="1"/>
  <c r="BW951" i="1"/>
  <c r="BK951" i="1"/>
  <c r="BY951" i="1"/>
  <c r="BM951" i="1"/>
  <c r="BJ951" i="1"/>
  <c r="BS951" i="1"/>
  <c r="BU951" i="1"/>
  <c r="AJ941" i="1"/>
  <c r="AK941" i="1"/>
  <c r="AH941" i="1"/>
  <c r="AG941" i="1"/>
  <c r="AI941" i="1"/>
  <c r="BK790" i="1"/>
  <c r="BW790" i="1"/>
  <c r="BL790" i="1"/>
  <c r="BX790" i="1"/>
  <c r="BQ790" i="1"/>
  <c r="BJ790" i="1"/>
  <c r="BV790" i="1"/>
  <c r="BM790" i="1"/>
  <c r="BN790" i="1"/>
  <c r="BO790" i="1"/>
  <c r="BP790" i="1"/>
  <c r="BR790" i="1"/>
  <c r="BT790" i="1"/>
  <c r="BZ790" i="1"/>
  <c r="CB790" i="1" s="1"/>
  <c r="BY790" i="1"/>
  <c r="BU790" i="1"/>
  <c r="BS790" i="1"/>
  <c r="BK796" i="1"/>
  <c r="BW796" i="1"/>
  <c r="BM796" i="1"/>
  <c r="BY796" i="1"/>
  <c r="BQ796" i="1"/>
  <c r="BT796" i="1"/>
  <c r="BZ796" i="1"/>
  <c r="CB796" i="1" s="1"/>
  <c r="BJ796" i="1"/>
  <c r="BL796" i="1"/>
  <c r="BN796" i="1"/>
  <c r="BO796" i="1"/>
  <c r="BP796" i="1"/>
  <c r="BR796" i="1"/>
  <c r="BS796" i="1"/>
  <c r="BU796" i="1"/>
  <c r="BX796" i="1"/>
  <c r="BV796" i="1"/>
  <c r="AH925" i="1"/>
  <c r="AI925" i="1"/>
  <c r="AJ925" i="1"/>
  <c r="AG925" i="1"/>
  <c r="AK925" i="1"/>
  <c r="AH919" i="1"/>
  <c r="AI919" i="1"/>
  <c r="AJ919" i="1"/>
  <c r="AG919" i="1"/>
  <c r="AK919" i="1"/>
  <c r="BL834" i="1"/>
  <c r="BX834" i="1"/>
  <c r="BM834" i="1"/>
  <c r="BY834" i="1"/>
  <c r="BP834" i="1"/>
  <c r="BR834" i="1"/>
  <c r="BT834" i="1"/>
  <c r="BK834" i="1"/>
  <c r="BW834" i="1"/>
  <c r="BJ834" i="1"/>
  <c r="BN834" i="1"/>
  <c r="BQ834" i="1"/>
  <c r="BS834" i="1"/>
  <c r="BU834" i="1"/>
  <c r="BV834" i="1"/>
  <c r="BZ834" i="1"/>
  <c r="CB834" i="1" s="1"/>
  <c r="BO834" i="1"/>
  <c r="BN945" i="1"/>
  <c r="BZ945" i="1"/>
  <c r="CB945" i="1" s="1"/>
  <c r="BO945" i="1"/>
  <c r="BP945" i="1"/>
  <c r="BQ945" i="1"/>
  <c r="BR945" i="1"/>
  <c r="BT945" i="1"/>
  <c r="BL945" i="1"/>
  <c r="BX945" i="1"/>
  <c r="BM945" i="1"/>
  <c r="BS945" i="1"/>
  <c r="BU945" i="1"/>
  <c r="BV945" i="1"/>
  <c r="BW945" i="1"/>
  <c r="BY945" i="1"/>
  <c r="BJ945" i="1"/>
  <c r="BK945" i="1"/>
  <c r="AJ968" i="1"/>
  <c r="AG968" i="1"/>
  <c r="AH968" i="1"/>
  <c r="AI968" i="1"/>
  <c r="AK968" i="1"/>
  <c r="BJ900" i="1"/>
  <c r="BV900" i="1"/>
  <c r="BK900" i="1"/>
  <c r="BW900" i="1"/>
  <c r="BL900" i="1"/>
  <c r="BX900" i="1"/>
  <c r="BP900" i="1"/>
  <c r="BR900" i="1"/>
  <c r="BM900" i="1"/>
  <c r="BN900" i="1"/>
  <c r="BO900" i="1"/>
  <c r="BS900" i="1"/>
  <c r="BT900" i="1"/>
  <c r="BQ900" i="1"/>
  <c r="BU900" i="1"/>
  <c r="BY900" i="1"/>
  <c r="BZ900" i="1"/>
  <c r="CB900" i="1" s="1"/>
  <c r="BQ797" i="1"/>
  <c r="BS797" i="1"/>
  <c r="BK797" i="1"/>
  <c r="BW797" i="1"/>
  <c r="BN797" i="1"/>
  <c r="BZ797" i="1"/>
  <c r="CB797" i="1" s="1"/>
  <c r="BY797" i="1"/>
  <c r="BJ797" i="1"/>
  <c r="BL797" i="1"/>
  <c r="BM797" i="1"/>
  <c r="BO797" i="1"/>
  <c r="BP797" i="1"/>
  <c r="BR797" i="1"/>
  <c r="BT797" i="1"/>
  <c r="BU797" i="1"/>
  <c r="BX797" i="1"/>
  <c r="BV797" i="1"/>
  <c r="AH929" i="1"/>
  <c r="AI929" i="1"/>
  <c r="AJ929" i="1"/>
  <c r="AK929" i="1"/>
  <c r="AG929" i="1"/>
  <c r="AJ939" i="1"/>
  <c r="AK939" i="1"/>
  <c r="AH939" i="1"/>
  <c r="AG939" i="1"/>
  <c r="AI939" i="1"/>
  <c r="AJ872" i="1"/>
  <c r="AG872" i="1"/>
  <c r="AI872" i="1"/>
  <c r="AH872" i="1"/>
  <c r="AK872" i="1"/>
  <c r="AJ964" i="1"/>
  <c r="AG964" i="1"/>
  <c r="AH964" i="1"/>
  <c r="AI964" i="1"/>
  <c r="AK964" i="1"/>
  <c r="AG742" i="1"/>
  <c r="AI742" i="1"/>
  <c r="AJ742" i="1"/>
  <c r="AH742" i="1"/>
  <c r="AK742" i="1"/>
  <c r="BP897" i="1"/>
  <c r="BQ897" i="1"/>
  <c r="BR897" i="1"/>
  <c r="BJ897" i="1"/>
  <c r="BV897" i="1"/>
  <c r="BL897" i="1"/>
  <c r="BX897" i="1"/>
  <c r="BO897" i="1"/>
  <c r="BT897" i="1"/>
  <c r="BU897" i="1"/>
  <c r="BW897" i="1"/>
  <c r="BZ897" i="1"/>
  <c r="CB897" i="1" s="1"/>
  <c r="BN897" i="1"/>
  <c r="BK897" i="1"/>
  <c r="BM897" i="1"/>
  <c r="BS897" i="1"/>
  <c r="BY897" i="1"/>
  <c r="BT815" i="1"/>
  <c r="BL815" i="1"/>
  <c r="BX815" i="1"/>
  <c r="BN815" i="1"/>
  <c r="BZ815" i="1"/>
  <c r="CB815" i="1" s="1"/>
  <c r="BK815" i="1"/>
  <c r="BM815" i="1"/>
  <c r="BO815" i="1"/>
  <c r="BP815" i="1"/>
  <c r="BR815" i="1"/>
  <c r="BS815" i="1"/>
  <c r="BW815" i="1"/>
  <c r="BJ815" i="1"/>
  <c r="BQ815" i="1"/>
  <c r="BU815" i="1"/>
  <c r="BV815" i="1"/>
  <c r="BY815" i="1"/>
  <c r="BR830" i="1"/>
  <c r="BL830" i="1"/>
  <c r="BY830" i="1"/>
  <c r="BS830" i="1"/>
  <c r="BV830" i="1"/>
  <c r="BX830" i="1"/>
  <c r="BZ830" i="1"/>
  <c r="CB830" i="1" s="1"/>
  <c r="BK830" i="1"/>
  <c r="BM830" i="1"/>
  <c r="BO830" i="1"/>
  <c r="BQ830" i="1"/>
  <c r="BW830" i="1"/>
  <c r="BJ830" i="1"/>
  <c r="BN830" i="1"/>
  <c r="BP830" i="1"/>
  <c r="BT830" i="1"/>
  <c r="BU830" i="1"/>
  <c r="BR833" i="1"/>
  <c r="BS833" i="1"/>
  <c r="BU833" i="1"/>
  <c r="BJ833" i="1"/>
  <c r="BV833" i="1"/>
  <c r="BL833" i="1"/>
  <c r="BX833" i="1"/>
  <c r="BN833" i="1"/>
  <c r="BZ833" i="1"/>
  <c r="CB833" i="1" s="1"/>
  <c r="BQ833" i="1"/>
  <c r="BO833" i="1"/>
  <c r="BP833" i="1"/>
  <c r="BT833" i="1"/>
  <c r="BY833" i="1"/>
  <c r="BM833" i="1"/>
  <c r="BK833" i="1"/>
  <c r="BW833" i="1"/>
  <c r="BK740" i="1"/>
  <c r="BW740" i="1"/>
  <c r="BP740" i="1"/>
  <c r="BQ740" i="1"/>
  <c r="BJ740" i="1"/>
  <c r="BV740" i="1"/>
  <c r="BL740" i="1"/>
  <c r="BU740" i="1"/>
  <c r="BX740" i="1"/>
  <c r="BZ740" i="1"/>
  <c r="CB740" i="1" s="1"/>
  <c r="BM740" i="1"/>
  <c r="BN740" i="1"/>
  <c r="BO740" i="1"/>
  <c r="BR740" i="1"/>
  <c r="BS740" i="1"/>
  <c r="BY740" i="1"/>
  <c r="BT740" i="1"/>
  <c r="AH909" i="1"/>
  <c r="AI909" i="1"/>
  <c r="AJ909" i="1"/>
  <c r="AG909" i="1"/>
  <c r="AK909" i="1"/>
  <c r="BJ915" i="1"/>
  <c r="BV915" i="1"/>
  <c r="BL915" i="1"/>
  <c r="BX915" i="1"/>
  <c r="BM915" i="1"/>
  <c r="BY915" i="1"/>
  <c r="BN915" i="1"/>
  <c r="BZ915" i="1"/>
  <c r="CB915" i="1" s="1"/>
  <c r="BP915" i="1"/>
  <c r="BQ915" i="1"/>
  <c r="BK915" i="1"/>
  <c r="BO915" i="1"/>
  <c r="BS915" i="1"/>
  <c r="BT915" i="1"/>
  <c r="BU915" i="1"/>
  <c r="BR915" i="1"/>
  <c r="BW915" i="1"/>
  <c r="AH825" i="1"/>
  <c r="AJ825" i="1"/>
  <c r="AG825" i="1"/>
  <c r="AI825" i="1"/>
  <c r="AK825" i="1"/>
  <c r="BJ725" i="1"/>
  <c r="BV725" i="1"/>
  <c r="BK725" i="1"/>
  <c r="BW725" i="1"/>
  <c r="BL725" i="1"/>
  <c r="BX725" i="1"/>
  <c r="BM725" i="1"/>
  <c r="BY725" i="1"/>
  <c r="BN725" i="1"/>
  <c r="BZ725" i="1"/>
  <c r="CB725" i="1" s="1"/>
  <c r="BP725" i="1"/>
  <c r="BQ725" i="1"/>
  <c r="BR725" i="1"/>
  <c r="BT725" i="1"/>
  <c r="BO725" i="1"/>
  <c r="BU725" i="1"/>
  <c r="BS725" i="1"/>
  <c r="AG783" i="1"/>
  <c r="AH783" i="1"/>
  <c r="AI783" i="1"/>
  <c r="AJ783" i="1"/>
  <c r="AK783" i="1"/>
  <c r="AG726" i="1"/>
  <c r="AH726" i="1"/>
  <c r="AJ726" i="1"/>
  <c r="AK726" i="1"/>
  <c r="AI726" i="1"/>
  <c r="BP906" i="1"/>
  <c r="BR906" i="1"/>
  <c r="BS906" i="1"/>
  <c r="BT906" i="1"/>
  <c r="BJ906" i="1"/>
  <c r="BV906" i="1"/>
  <c r="BK906" i="1"/>
  <c r="BW906" i="1"/>
  <c r="BL906" i="1"/>
  <c r="BM906" i="1"/>
  <c r="BN906" i="1"/>
  <c r="BQ906" i="1"/>
  <c r="BU906" i="1"/>
  <c r="BX906" i="1"/>
  <c r="BO906" i="1"/>
  <c r="BY906" i="1"/>
  <c r="BZ906" i="1"/>
  <c r="CB906" i="1" s="1"/>
  <c r="BP910" i="1"/>
  <c r="BR910" i="1"/>
  <c r="BS910" i="1"/>
  <c r="BT910" i="1"/>
  <c r="BJ910" i="1"/>
  <c r="BV910" i="1"/>
  <c r="BK910" i="1"/>
  <c r="BW910" i="1"/>
  <c r="BU910" i="1"/>
  <c r="BX910" i="1"/>
  <c r="BY910" i="1"/>
  <c r="BZ910" i="1"/>
  <c r="CB910" i="1" s="1"/>
  <c r="BL910" i="1"/>
  <c r="BM910" i="1"/>
  <c r="BN910" i="1"/>
  <c r="BO910" i="1"/>
  <c r="BQ910" i="1"/>
  <c r="BL880" i="1"/>
  <c r="BX880" i="1"/>
  <c r="BR880" i="1"/>
  <c r="BP880" i="1"/>
  <c r="BT880" i="1"/>
  <c r="BV880" i="1"/>
  <c r="BZ880" i="1"/>
  <c r="CB880" i="1" s="1"/>
  <c r="BJ880" i="1"/>
  <c r="BK880" i="1"/>
  <c r="BN880" i="1"/>
  <c r="BO880" i="1"/>
  <c r="BQ880" i="1"/>
  <c r="BS880" i="1"/>
  <c r="BU880" i="1"/>
  <c r="BY880" i="1"/>
  <c r="BM880" i="1"/>
  <c r="BW880" i="1"/>
  <c r="AG733" i="1"/>
  <c r="AH733" i="1"/>
  <c r="AI733" i="1"/>
  <c r="AJ733" i="1"/>
  <c r="AK733" i="1"/>
  <c r="BL888" i="1"/>
  <c r="BX888" i="1"/>
  <c r="BR888" i="1"/>
  <c r="BP888" i="1"/>
  <c r="BT888" i="1"/>
  <c r="BV888" i="1"/>
  <c r="BJ888" i="1"/>
  <c r="BK888" i="1"/>
  <c r="BO888" i="1"/>
  <c r="BQ888" i="1"/>
  <c r="BU888" i="1"/>
  <c r="BM888" i="1"/>
  <c r="BN888" i="1"/>
  <c r="BS888" i="1"/>
  <c r="BW888" i="1"/>
  <c r="BZ888" i="1"/>
  <c r="CB888" i="1" s="1"/>
  <c r="BY888" i="1"/>
  <c r="BN757" i="1"/>
  <c r="BZ757" i="1"/>
  <c r="CB757" i="1" s="1"/>
  <c r="BP757" i="1"/>
  <c r="BQ757" i="1"/>
  <c r="BT757" i="1"/>
  <c r="BV757" i="1"/>
  <c r="BJ757" i="1"/>
  <c r="BW757" i="1"/>
  <c r="BL757" i="1"/>
  <c r="BY757" i="1"/>
  <c r="BM757" i="1"/>
  <c r="BO757" i="1"/>
  <c r="BR757" i="1"/>
  <c r="BS757" i="1"/>
  <c r="BU757" i="1"/>
  <c r="BX757" i="1"/>
  <c r="BK757" i="1"/>
  <c r="BS855" i="1"/>
  <c r="BN855" i="1"/>
  <c r="BZ855" i="1"/>
  <c r="CB855" i="1" s="1"/>
  <c r="BP855" i="1"/>
  <c r="BT855" i="1"/>
  <c r="BY855" i="1"/>
  <c r="BJ855" i="1"/>
  <c r="BL855" i="1"/>
  <c r="BM855" i="1"/>
  <c r="BO855" i="1"/>
  <c r="BQ855" i="1"/>
  <c r="BU855" i="1"/>
  <c r="BV855" i="1"/>
  <c r="BX855" i="1"/>
  <c r="BW855" i="1"/>
  <c r="BR855" i="1"/>
  <c r="BK855" i="1"/>
  <c r="AJ943" i="1"/>
  <c r="AK943" i="1"/>
  <c r="AH943" i="1"/>
  <c r="AG943" i="1"/>
  <c r="AI943" i="1"/>
  <c r="BT819" i="1"/>
  <c r="BL819" i="1"/>
  <c r="BX819" i="1"/>
  <c r="BN819" i="1"/>
  <c r="BZ819" i="1"/>
  <c r="CB819" i="1" s="1"/>
  <c r="BS819" i="1"/>
  <c r="BW819" i="1"/>
  <c r="BK819" i="1"/>
  <c r="BP819" i="1"/>
  <c r="BJ819" i="1"/>
  <c r="BM819" i="1"/>
  <c r="BO819" i="1"/>
  <c r="BQ819" i="1"/>
  <c r="BR819" i="1"/>
  <c r="BU819" i="1"/>
  <c r="BV819" i="1"/>
  <c r="BY819" i="1"/>
  <c r="BR845" i="1"/>
  <c r="BS845" i="1"/>
  <c r="BN845" i="1"/>
  <c r="BZ845" i="1"/>
  <c r="CB845" i="1" s="1"/>
  <c r="BT845" i="1"/>
  <c r="BV845" i="1"/>
  <c r="BX845" i="1"/>
  <c r="BJ845" i="1"/>
  <c r="BY845" i="1"/>
  <c r="BL845" i="1"/>
  <c r="BM845" i="1"/>
  <c r="BO845" i="1"/>
  <c r="BQ845" i="1"/>
  <c r="BU845" i="1"/>
  <c r="BW845" i="1"/>
  <c r="BP845" i="1"/>
  <c r="BK845" i="1"/>
  <c r="AJ864" i="1"/>
  <c r="AG864" i="1"/>
  <c r="AI864" i="1"/>
  <c r="AH864" i="1"/>
  <c r="AK864" i="1"/>
  <c r="AI856" i="1"/>
  <c r="AG856" i="1"/>
  <c r="AH856" i="1"/>
  <c r="AK856" i="1"/>
  <c r="AJ856" i="1"/>
  <c r="BJ727" i="1"/>
  <c r="BV727" i="1"/>
  <c r="BK727" i="1"/>
  <c r="BW727" i="1"/>
  <c r="BL727" i="1"/>
  <c r="BX727" i="1"/>
  <c r="BM727" i="1"/>
  <c r="BY727" i="1"/>
  <c r="BN727" i="1"/>
  <c r="BZ727" i="1"/>
  <c r="CB727" i="1" s="1"/>
  <c r="BP727" i="1"/>
  <c r="BQ727" i="1"/>
  <c r="BR727" i="1"/>
  <c r="BT727" i="1"/>
  <c r="BO727" i="1"/>
  <c r="BS727" i="1"/>
  <c r="BU727" i="1"/>
  <c r="BP908" i="1"/>
  <c r="BR908" i="1"/>
  <c r="BS908" i="1"/>
  <c r="BT908" i="1"/>
  <c r="BJ908" i="1"/>
  <c r="BV908" i="1"/>
  <c r="BK908" i="1"/>
  <c r="BW908" i="1"/>
  <c r="BM908" i="1"/>
  <c r="BN908" i="1"/>
  <c r="BO908" i="1"/>
  <c r="BQ908" i="1"/>
  <c r="BU908" i="1"/>
  <c r="BX908" i="1"/>
  <c r="BZ908" i="1"/>
  <c r="CB908" i="1" s="1"/>
  <c r="BL908" i="1"/>
  <c r="BY908" i="1"/>
  <c r="BT871" i="1"/>
  <c r="BK871" i="1"/>
  <c r="BW871" i="1"/>
  <c r="BQ871" i="1"/>
  <c r="BJ871" i="1"/>
  <c r="BY871" i="1"/>
  <c r="BM871" i="1"/>
  <c r="BP871" i="1"/>
  <c r="BN871" i="1"/>
  <c r="BO871" i="1"/>
  <c r="BS871" i="1"/>
  <c r="BU871" i="1"/>
  <c r="BZ871" i="1"/>
  <c r="CB871" i="1" s="1"/>
  <c r="BL871" i="1"/>
  <c r="BR871" i="1"/>
  <c r="BV871" i="1"/>
  <c r="BX871" i="1"/>
  <c r="BK798" i="1"/>
  <c r="BW798" i="1"/>
  <c r="BM798" i="1"/>
  <c r="BY798" i="1"/>
  <c r="BT798" i="1"/>
  <c r="BX798" i="1"/>
  <c r="BZ798" i="1"/>
  <c r="CB798" i="1" s="1"/>
  <c r="BJ798" i="1"/>
  <c r="BL798" i="1"/>
  <c r="BN798" i="1"/>
  <c r="BP798" i="1"/>
  <c r="BQ798" i="1"/>
  <c r="BR798" i="1"/>
  <c r="BS798" i="1"/>
  <c r="BV798" i="1"/>
  <c r="BO798" i="1"/>
  <c r="BU798" i="1"/>
  <c r="AK874" i="1"/>
  <c r="AG874" i="1"/>
  <c r="AJ874" i="1"/>
  <c r="AH874" i="1"/>
  <c r="AI874" i="1"/>
  <c r="AJ860" i="1"/>
  <c r="AG860" i="1"/>
  <c r="AI860" i="1"/>
  <c r="AK860" i="1"/>
  <c r="AH860" i="1"/>
  <c r="BN816" i="1"/>
  <c r="BZ816" i="1"/>
  <c r="CB816" i="1" s="1"/>
  <c r="BR816" i="1"/>
  <c r="BT816" i="1"/>
  <c r="BV816" i="1"/>
  <c r="BW816" i="1"/>
  <c r="BJ816" i="1"/>
  <c r="BY816" i="1"/>
  <c r="BL816" i="1"/>
  <c r="BM816" i="1"/>
  <c r="BQ816" i="1"/>
  <c r="BS816" i="1"/>
  <c r="BU816" i="1"/>
  <c r="BX816" i="1"/>
  <c r="BK816" i="1"/>
  <c r="BP816" i="1"/>
  <c r="BO816" i="1"/>
  <c r="BR893" i="1"/>
  <c r="BL893" i="1"/>
  <c r="BX893" i="1"/>
  <c r="BJ893" i="1"/>
  <c r="BY893" i="1"/>
  <c r="BK893" i="1"/>
  <c r="BZ893" i="1"/>
  <c r="CB893" i="1" s="1"/>
  <c r="BM893" i="1"/>
  <c r="BP893" i="1"/>
  <c r="BQ893" i="1"/>
  <c r="BT893" i="1"/>
  <c r="BO893" i="1"/>
  <c r="BS893" i="1"/>
  <c r="BU893" i="1"/>
  <c r="BN893" i="1"/>
  <c r="BV893" i="1"/>
  <c r="BW893" i="1"/>
  <c r="BK742" i="1"/>
  <c r="BW742" i="1"/>
  <c r="BP742" i="1"/>
  <c r="BQ742" i="1"/>
  <c r="BJ742" i="1"/>
  <c r="BV742" i="1"/>
  <c r="BY742" i="1"/>
  <c r="BZ742" i="1"/>
  <c r="CB742" i="1" s="1"/>
  <c r="BS742" i="1"/>
  <c r="BT742" i="1"/>
  <c r="BU742" i="1"/>
  <c r="BX742" i="1"/>
  <c r="BL742" i="1"/>
  <c r="BM742" i="1"/>
  <c r="BN742" i="1"/>
  <c r="BR742" i="1"/>
  <c r="BO742" i="1"/>
  <c r="BQ787" i="1"/>
  <c r="BR787" i="1"/>
  <c r="BK787" i="1"/>
  <c r="BW787" i="1"/>
  <c r="BP787" i="1"/>
  <c r="BL787" i="1"/>
  <c r="BN787" i="1"/>
  <c r="BO787" i="1"/>
  <c r="BS787" i="1"/>
  <c r="BT787" i="1"/>
  <c r="BU787" i="1"/>
  <c r="BX787" i="1"/>
  <c r="BJ787" i="1"/>
  <c r="BM787" i="1"/>
  <c r="BV787" i="1"/>
  <c r="BY787" i="1"/>
  <c r="BZ787" i="1"/>
  <c r="CB787" i="1" s="1"/>
  <c r="AH829" i="1"/>
  <c r="AJ829" i="1"/>
  <c r="AG829" i="1"/>
  <c r="AK829" i="1"/>
  <c r="AI829" i="1"/>
  <c r="BQ791" i="1"/>
  <c r="BK791" i="1"/>
  <c r="BW791" i="1"/>
  <c r="BP791" i="1"/>
  <c r="BT791" i="1"/>
  <c r="BV791" i="1"/>
  <c r="BX791" i="1"/>
  <c r="BY791" i="1"/>
  <c r="BL791" i="1"/>
  <c r="BN791" i="1"/>
  <c r="BS791" i="1"/>
  <c r="BJ791" i="1"/>
  <c r="BM791" i="1"/>
  <c r="BO791" i="1"/>
  <c r="BR791" i="1"/>
  <c r="BU791" i="1"/>
  <c r="BZ791" i="1"/>
  <c r="CB791" i="1" s="1"/>
  <c r="AH915" i="1"/>
  <c r="AI915" i="1"/>
  <c r="AJ915" i="1"/>
  <c r="AG915" i="1"/>
  <c r="AK915" i="1"/>
  <c r="BS801" i="1"/>
  <c r="BN801" i="1"/>
  <c r="BZ801" i="1"/>
  <c r="CB801" i="1" s="1"/>
  <c r="BP801" i="1"/>
  <c r="BQ801" i="1"/>
  <c r="BR801" i="1"/>
  <c r="BT801" i="1"/>
  <c r="BU801" i="1"/>
  <c r="BW801" i="1"/>
  <c r="BK801" i="1"/>
  <c r="BY801" i="1"/>
  <c r="BL801" i="1"/>
  <c r="BO801" i="1"/>
  <c r="BJ801" i="1"/>
  <c r="BM801" i="1"/>
  <c r="BX801" i="1"/>
  <c r="BV801" i="1"/>
  <c r="BK875" i="1"/>
  <c r="BW875" i="1"/>
  <c r="BU875" i="1"/>
  <c r="BO875" i="1"/>
  <c r="BT875" i="1"/>
  <c r="BV875" i="1"/>
  <c r="BX875" i="1"/>
  <c r="BZ875" i="1"/>
  <c r="CB875" i="1" s="1"/>
  <c r="BJ875" i="1"/>
  <c r="BM875" i="1"/>
  <c r="BN875" i="1"/>
  <c r="BP875" i="1"/>
  <c r="BQ875" i="1"/>
  <c r="BR875" i="1"/>
  <c r="BS875" i="1"/>
  <c r="BY875" i="1"/>
  <c r="BL875" i="1"/>
  <c r="BT825" i="1"/>
  <c r="BL825" i="1"/>
  <c r="BX825" i="1"/>
  <c r="BN825" i="1"/>
  <c r="BZ825" i="1"/>
  <c r="CB825" i="1" s="1"/>
  <c r="BP825" i="1"/>
  <c r="BW825" i="1"/>
  <c r="BK825" i="1"/>
  <c r="BJ825" i="1"/>
  <c r="BM825" i="1"/>
  <c r="BO825" i="1"/>
  <c r="BQ825" i="1"/>
  <c r="BR825" i="1"/>
  <c r="BU825" i="1"/>
  <c r="BV825" i="1"/>
  <c r="BY825" i="1"/>
  <c r="BS825" i="1"/>
  <c r="BK748" i="1"/>
  <c r="BW748" i="1"/>
  <c r="BP748" i="1"/>
  <c r="BQ748" i="1"/>
  <c r="BL748" i="1"/>
  <c r="BJ748" i="1"/>
  <c r="BM748" i="1"/>
  <c r="BN748" i="1"/>
  <c r="BR748" i="1"/>
  <c r="BS748" i="1"/>
  <c r="BT748" i="1"/>
  <c r="BU748" i="1"/>
  <c r="BV748" i="1"/>
  <c r="BX748" i="1"/>
  <c r="BZ748" i="1"/>
  <c r="CB748" i="1" s="1"/>
  <c r="BO748" i="1"/>
  <c r="BY748" i="1"/>
  <c r="AJ805" i="1"/>
  <c r="AI805" i="1"/>
  <c r="AK805" i="1"/>
  <c r="AG805" i="1"/>
  <c r="AH805" i="1"/>
  <c r="AG725" i="1"/>
  <c r="AH725" i="1"/>
  <c r="AI725" i="1"/>
  <c r="AJ725" i="1"/>
  <c r="AK725" i="1"/>
  <c r="BP722" i="1"/>
  <c r="BQ722" i="1"/>
  <c r="BR722" i="1"/>
  <c r="BS722" i="1"/>
  <c r="BT722" i="1"/>
  <c r="BJ722" i="1"/>
  <c r="BV722" i="1"/>
  <c r="BK722" i="1"/>
  <c r="BW722" i="1"/>
  <c r="BL722" i="1"/>
  <c r="BX722" i="1"/>
  <c r="BN722" i="1"/>
  <c r="BZ722" i="1"/>
  <c r="CB722" i="1" s="1"/>
  <c r="BM722" i="1"/>
  <c r="BO722" i="1"/>
  <c r="BU722" i="1"/>
  <c r="BY722" i="1"/>
  <c r="AG906" i="1"/>
  <c r="AK906" i="1"/>
  <c r="AH906" i="1"/>
  <c r="AI906" i="1"/>
  <c r="AJ906" i="1"/>
  <c r="AG910" i="1"/>
  <c r="AH910" i="1"/>
  <c r="AI910" i="1"/>
  <c r="AJ910" i="1"/>
  <c r="AK910" i="1"/>
  <c r="AG741" i="1"/>
  <c r="AJ741" i="1"/>
  <c r="AK741" i="1"/>
  <c r="AH741" i="1"/>
  <c r="AI741" i="1"/>
  <c r="AG873" i="1"/>
  <c r="AK873" i="1"/>
  <c r="AJ873" i="1"/>
  <c r="AH873" i="1"/>
  <c r="AI873" i="1"/>
  <c r="AG724" i="1"/>
  <c r="AH724" i="1"/>
  <c r="AJ724" i="1"/>
  <c r="AK724" i="1"/>
  <c r="AI724" i="1"/>
  <c r="AJ757" i="1"/>
  <c r="AK757" i="1"/>
  <c r="AG757" i="1"/>
  <c r="AH757" i="1"/>
  <c r="AI757" i="1"/>
  <c r="AH834" i="1"/>
  <c r="AI834" i="1"/>
  <c r="AG834" i="1"/>
  <c r="AJ834" i="1"/>
  <c r="AK834" i="1"/>
  <c r="AG797" i="1"/>
  <c r="AJ797" i="1"/>
  <c r="AH797" i="1"/>
  <c r="AI797" i="1"/>
  <c r="AK797" i="1"/>
  <c r="BN868" i="1"/>
  <c r="BZ868" i="1"/>
  <c r="CB868" i="1" s="1"/>
  <c r="BQ868" i="1"/>
  <c r="BU868" i="1"/>
  <c r="BK868" i="1"/>
  <c r="BY868" i="1"/>
  <c r="BM868" i="1"/>
  <c r="BP868" i="1"/>
  <c r="BT868" i="1"/>
  <c r="BO868" i="1"/>
  <c r="BR868" i="1"/>
  <c r="BS868" i="1"/>
  <c r="BW868" i="1"/>
  <c r="BX868" i="1"/>
  <c r="BL868" i="1"/>
  <c r="BJ868" i="1"/>
  <c r="BV868" i="1"/>
  <c r="AG896" i="1"/>
  <c r="AH896" i="1"/>
  <c r="AJ896" i="1"/>
  <c r="AK896" i="1"/>
  <c r="AI896" i="1"/>
  <c r="AH876" i="1"/>
  <c r="AG876" i="1"/>
  <c r="AJ876" i="1"/>
  <c r="AK876" i="1"/>
  <c r="AI876" i="1"/>
  <c r="AG908" i="1"/>
  <c r="AH908" i="1"/>
  <c r="AJ908" i="1"/>
  <c r="AK908" i="1"/>
  <c r="AI908" i="1"/>
  <c r="BM761" i="1"/>
  <c r="BY761" i="1"/>
  <c r="BN761" i="1"/>
  <c r="BZ761" i="1"/>
  <c r="CB761" i="1" s="1"/>
  <c r="BQ761" i="1"/>
  <c r="BS761" i="1"/>
  <c r="BT761" i="1"/>
  <c r="BJ761" i="1"/>
  <c r="BV761" i="1"/>
  <c r="BO761" i="1"/>
  <c r="BP761" i="1"/>
  <c r="BU761" i="1"/>
  <c r="BW761" i="1"/>
  <c r="BX761" i="1"/>
  <c r="BL761" i="1"/>
  <c r="BK761" i="1"/>
  <c r="BR761" i="1"/>
  <c r="BQ789" i="1"/>
  <c r="BR789" i="1"/>
  <c r="BK789" i="1"/>
  <c r="BW789" i="1"/>
  <c r="BP789" i="1"/>
  <c r="BZ789" i="1"/>
  <c r="CB789" i="1" s="1"/>
  <c r="BL789" i="1"/>
  <c r="BM789" i="1"/>
  <c r="BN789" i="1"/>
  <c r="BO789" i="1"/>
  <c r="BS789" i="1"/>
  <c r="BU789" i="1"/>
  <c r="BY789" i="1"/>
  <c r="BJ789" i="1"/>
  <c r="BT789" i="1"/>
  <c r="BV789" i="1"/>
  <c r="BX789" i="1"/>
  <c r="AH893" i="1"/>
  <c r="AJ893" i="1"/>
  <c r="AK893" i="1"/>
  <c r="AI893" i="1"/>
  <c r="AG893" i="1"/>
  <c r="AH815" i="1"/>
  <c r="AJ815" i="1"/>
  <c r="AG815" i="1"/>
  <c r="AK815" i="1"/>
  <c r="AI815" i="1"/>
  <c r="BN949" i="1"/>
  <c r="BZ949" i="1"/>
  <c r="CB949" i="1" s="1"/>
  <c r="BO949" i="1"/>
  <c r="BP949" i="1"/>
  <c r="BQ949" i="1"/>
  <c r="BR949" i="1"/>
  <c r="BT949" i="1"/>
  <c r="BL949" i="1"/>
  <c r="BX949" i="1"/>
  <c r="BU949" i="1"/>
  <c r="BJ949" i="1"/>
  <c r="BV949" i="1"/>
  <c r="BK949" i="1"/>
  <c r="BM949" i="1"/>
  <c r="BS949" i="1"/>
  <c r="BW949" i="1"/>
  <c r="BY949" i="1"/>
  <c r="BP920" i="1"/>
  <c r="BR920" i="1"/>
  <c r="BS920" i="1"/>
  <c r="BT920" i="1"/>
  <c r="BJ920" i="1"/>
  <c r="BV920" i="1"/>
  <c r="BK920" i="1"/>
  <c r="BW920" i="1"/>
  <c r="BM920" i="1"/>
  <c r="BN920" i="1"/>
  <c r="BO920" i="1"/>
  <c r="BQ920" i="1"/>
  <c r="BU920" i="1"/>
  <c r="BX920" i="1"/>
  <c r="BZ920" i="1"/>
  <c r="CB920" i="1" s="1"/>
  <c r="BY920" i="1"/>
  <c r="BL920" i="1"/>
  <c r="AH878" i="1"/>
  <c r="AI878" i="1"/>
  <c r="AG878" i="1"/>
  <c r="AJ878" i="1"/>
  <c r="AK878" i="1"/>
  <c r="AJ953" i="1"/>
  <c r="AK953" i="1"/>
  <c r="AH953" i="1"/>
  <c r="AG953" i="1"/>
  <c r="AI953" i="1"/>
  <c r="BP914" i="1"/>
  <c r="BR914" i="1"/>
  <c r="BS914" i="1"/>
  <c r="BT914" i="1"/>
  <c r="BJ914" i="1"/>
  <c r="BV914" i="1"/>
  <c r="BK914" i="1"/>
  <c r="BW914" i="1"/>
  <c r="BM914" i="1"/>
  <c r="BN914" i="1"/>
  <c r="BO914" i="1"/>
  <c r="BQ914" i="1"/>
  <c r="BU914" i="1"/>
  <c r="BX914" i="1"/>
  <c r="BZ914" i="1"/>
  <c r="CB914" i="1" s="1"/>
  <c r="BL914" i="1"/>
  <c r="BY914" i="1"/>
  <c r="BQ741" i="1"/>
  <c r="BJ741" i="1"/>
  <c r="BV741" i="1"/>
  <c r="BK741" i="1"/>
  <c r="BW741" i="1"/>
  <c r="BP741" i="1"/>
  <c r="BZ741" i="1"/>
  <c r="CB741" i="1" s="1"/>
  <c r="BT741" i="1"/>
  <c r="BU741" i="1"/>
  <c r="BX741" i="1"/>
  <c r="BY741" i="1"/>
  <c r="BL741" i="1"/>
  <c r="BM741" i="1"/>
  <c r="BN741" i="1"/>
  <c r="BO741" i="1"/>
  <c r="BS741" i="1"/>
  <c r="BR741" i="1"/>
  <c r="BT938" i="1"/>
  <c r="BU938" i="1"/>
  <c r="BJ938" i="1"/>
  <c r="BV938" i="1"/>
  <c r="BK938" i="1"/>
  <c r="BW938" i="1"/>
  <c r="BL938" i="1"/>
  <c r="BX938" i="1"/>
  <c r="BN938" i="1"/>
  <c r="BZ938" i="1"/>
  <c r="CB938" i="1" s="1"/>
  <c r="BR938" i="1"/>
  <c r="BM938" i="1"/>
  <c r="BO938" i="1"/>
  <c r="BP938" i="1"/>
  <c r="BQ938" i="1"/>
  <c r="BS938" i="1"/>
  <c r="BY938" i="1"/>
  <c r="BS760" i="1"/>
  <c r="BT760" i="1"/>
  <c r="BK760" i="1"/>
  <c r="BW760" i="1"/>
  <c r="BM760" i="1"/>
  <c r="BY760" i="1"/>
  <c r="BN760" i="1"/>
  <c r="BZ760" i="1"/>
  <c r="CB760" i="1" s="1"/>
  <c r="BP760" i="1"/>
  <c r="BU760" i="1"/>
  <c r="BV760" i="1"/>
  <c r="BJ760" i="1"/>
  <c r="BL760" i="1"/>
  <c r="BO760" i="1"/>
  <c r="BR760" i="1"/>
  <c r="BQ760" i="1"/>
  <c r="BX760" i="1"/>
  <c r="AH884" i="1"/>
  <c r="AJ884" i="1"/>
  <c r="AG884" i="1"/>
  <c r="AI884" i="1"/>
  <c r="AK884" i="1"/>
  <c r="BN947" i="1"/>
  <c r="BZ947" i="1"/>
  <c r="CB947" i="1" s="1"/>
  <c r="BO947" i="1"/>
  <c r="BP947" i="1"/>
  <c r="BQ947" i="1"/>
  <c r="BR947" i="1"/>
  <c r="BT947" i="1"/>
  <c r="BL947" i="1"/>
  <c r="BX947" i="1"/>
  <c r="BJ947" i="1"/>
  <c r="BY947" i="1"/>
  <c r="BK947" i="1"/>
  <c r="BM947" i="1"/>
  <c r="BS947" i="1"/>
  <c r="BU947" i="1"/>
  <c r="BV947" i="1"/>
  <c r="BW947" i="1"/>
  <c r="BL890" i="1"/>
  <c r="BX890" i="1"/>
  <c r="BR890" i="1"/>
  <c r="BW890" i="1"/>
  <c r="BM890" i="1"/>
  <c r="BK890" i="1"/>
  <c r="BN890" i="1"/>
  <c r="BO890" i="1"/>
  <c r="BS890" i="1"/>
  <c r="BT890" i="1"/>
  <c r="BV890" i="1"/>
  <c r="BP890" i="1"/>
  <c r="BQ890" i="1"/>
  <c r="BU890" i="1"/>
  <c r="BJ890" i="1"/>
  <c r="BY890" i="1"/>
  <c r="BZ890" i="1"/>
  <c r="CB890" i="1" s="1"/>
  <c r="AG749" i="1"/>
  <c r="AH749" i="1"/>
  <c r="AI749" i="1"/>
  <c r="AJ749" i="1"/>
  <c r="AK749" i="1"/>
  <c r="AH819" i="1"/>
  <c r="AJ819" i="1"/>
  <c r="AG819" i="1"/>
  <c r="AI819" i="1"/>
  <c r="AK819" i="1"/>
  <c r="BT968" i="1"/>
  <c r="BN968" i="1"/>
  <c r="BZ968" i="1"/>
  <c r="CB968" i="1" s="1"/>
  <c r="BM968" i="1"/>
  <c r="BJ968" i="1"/>
  <c r="BO968" i="1"/>
  <c r="BP968" i="1"/>
  <c r="BQ968" i="1"/>
  <c r="BR968" i="1"/>
  <c r="BX968" i="1"/>
  <c r="BS968" i="1"/>
  <c r="BW968" i="1"/>
  <c r="BU968" i="1"/>
  <c r="BV968" i="1"/>
  <c r="BK968" i="1"/>
  <c r="BY968" i="1"/>
  <c r="BL968" i="1"/>
  <c r="BN864" i="1"/>
  <c r="BZ864" i="1"/>
  <c r="CB864" i="1" s="1"/>
  <c r="BQ864" i="1"/>
  <c r="BU864" i="1"/>
  <c r="BK864" i="1"/>
  <c r="BY864" i="1"/>
  <c r="BL864" i="1"/>
  <c r="BM864" i="1"/>
  <c r="BP864" i="1"/>
  <c r="BT864" i="1"/>
  <c r="BJ864" i="1"/>
  <c r="BO864" i="1"/>
  <c r="BR864" i="1"/>
  <c r="BS864" i="1"/>
  <c r="BX864" i="1"/>
  <c r="BV864" i="1"/>
  <c r="BW864" i="1"/>
  <c r="AH852" i="1"/>
  <c r="AI852" i="1"/>
  <c r="AG852" i="1"/>
  <c r="AJ852" i="1"/>
  <c r="AK852" i="1"/>
  <c r="BP928" i="1"/>
  <c r="BR928" i="1"/>
  <c r="BS928" i="1"/>
  <c r="BT928" i="1"/>
  <c r="BJ928" i="1"/>
  <c r="BV928" i="1"/>
  <c r="BK928" i="1"/>
  <c r="BW928" i="1"/>
  <c r="BU928" i="1"/>
  <c r="BX928" i="1"/>
  <c r="BY928" i="1"/>
  <c r="BZ928" i="1"/>
  <c r="CB928" i="1" s="1"/>
  <c r="BL928" i="1"/>
  <c r="BM928" i="1"/>
  <c r="BN928" i="1"/>
  <c r="BO928" i="1"/>
  <c r="BQ928" i="1"/>
  <c r="AJ738" i="1"/>
  <c r="AK738" i="1"/>
  <c r="AG738" i="1"/>
  <c r="AI738" i="1"/>
  <c r="AH738" i="1"/>
  <c r="AG723" i="1"/>
  <c r="AH723" i="1"/>
  <c r="AI723" i="1"/>
  <c r="AJ723" i="1"/>
  <c r="AK723" i="1"/>
  <c r="AG898" i="1"/>
  <c r="AH898" i="1"/>
  <c r="AI898" i="1"/>
  <c r="AK898" i="1"/>
  <c r="AJ898" i="1"/>
  <c r="AG785" i="1"/>
  <c r="AH785" i="1"/>
  <c r="AI785" i="1"/>
  <c r="AJ785" i="1"/>
  <c r="AK785" i="1"/>
  <c r="BN955" i="1"/>
  <c r="BZ955" i="1"/>
  <c r="CB955" i="1" s="1"/>
  <c r="BO955" i="1"/>
  <c r="BP955" i="1"/>
  <c r="BQ955" i="1"/>
  <c r="BR955" i="1"/>
  <c r="BT955" i="1"/>
  <c r="BL955" i="1"/>
  <c r="BX955" i="1"/>
  <c r="BJ955" i="1"/>
  <c r="BK955" i="1"/>
  <c r="BM955" i="1"/>
  <c r="BS955" i="1"/>
  <c r="BU955" i="1"/>
  <c r="BV955" i="1"/>
  <c r="BY955" i="1"/>
  <c r="BW955" i="1"/>
  <c r="AG732" i="1"/>
  <c r="AH732" i="1"/>
  <c r="AJ732" i="1"/>
  <c r="AK732" i="1"/>
  <c r="AI732" i="1"/>
  <c r="BN872" i="1"/>
  <c r="BZ872" i="1"/>
  <c r="CB872" i="1" s="1"/>
  <c r="BQ872" i="1"/>
  <c r="BU872" i="1"/>
  <c r="BM872" i="1"/>
  <c r="BP872" i="1"/>
  <c r="BT872" i="1"/>
  <c r="BO872" i="1"/>
  <c r="BR872" i="1"/>
  <c r="BV872" i="1"/>
  <c r="BW872" i="1"/>
  <c r="BY872" i="1"/>
  <c r="BK872" i="1"/>
  <c r="BJ872" i="1"/>
  <c r="BL872" i="1"/>
  <c r="BS872" i="1"/>
  <c r="BX872" i="1"/>
  <c r="BP730" i="1"/>
  <c r="BQ730" i="1"/>
  <c r="BR730" i="1"/>
  <c r="BS730" i="1"/>
  <c r="BT730" i="1"/>
  <c r="BJ730" i="1"/>
  <c r="BV730" i="1"/>
  <c r="BK730" i="1"/>
  <c r="BW730" i="1"/>
  <c r="BL730" i="1"/>
  <c r="BX730" i="1"/>
  <c r="BN730" i="1"/>
  <c r="BZ730" i="1"/>
  <c r="CB730" i="1" s="1"/>
  <c r="BM730" i="1"/>
  <c r="BO730" i="1"/>
  <c r="BU730" i="1"/>
  <c r="BY730" i="1"/>
  <c r="BT964" i="1"/>
  <c r="BN964" i="1"/>
  <c r="BZ964" i="1"/>
  <c r="CB964" i="1" s="1"/>
  <c r="BM964" i="1"/>
  <c r="BO964" i="1"/>
  <c r="BP964" i="1"/>
  <c r="BJ964" i="1"/>
  <c r="BQ964" i="1"/>
  <c r="BW964" i="1"/>
  <c r="BR964" i="1"/>
  <c r="BS964" i="1"/>
  <c r="BU964" i="1"/>
  <c r="BX964" i="1"/>
  <c r="BV964" i="1"/>
  <c r="BK964" i="1"/>
  <c r="BY964" i="1"/>
  <c r="BL964" i="1"/>
  <c r="AG728" i="1"/>
  <c r="AH728" i="1"/>
  <c r="AJ728" i="1"/>
  <c r="AK728" i="1"/>
  <c r="AI728" i="1"/>
  <c r="BJ935" i="1"/>
  <c r="BV935" i="1"/>
  <c r="BK935" i="1"/>
  <c r="BW935" i="1"/>
  <c r="BM935" i="1"/>
  <c r="BY935" i="1"/>
  <c r="BN935" i="1"/>
  <c r="BZ935" i="1"/>
  <c r="CB935" i="1" s="1"/>
  <c r="BO935" i="1"/>
  <c r="BQ935" i="1"/>
  <c r="BP935" i="1"/>
  <c r="BR935" i="1"/>
  <c r="BS935" i="1"/>
  <c r="BT935" i="1"/>
  <c r="BU935" i="1"/>
  <c r="BX935" i="1"/>
  <c r="BL935" i="1"/>
  <c r="BM802" i="1"/>
  <c r="BY802" i="1"/>
  <c r="BT802" i="1"/>
  <c r="BS802" i="1"/>
  <c r="BU802" i="1"/>
  <c r="BV802" i="1"/>
  <c r="BW802" i="1"/>
  <c r="BJ802" i="1"/>
  <c r="BX802" i="1"/>
  <c r="BL802" i="1"/>
  <c r="BO802" i="1"/>
  <c r="BP802" i="1"/>
  <c r="BR802" i="1"/>
  <c r="BZ802" i="1"/>
  <c r="CB802" i="1" s="1"/>
  <c r="BK802" i="1"/>
  <c r="BQ802" i="1"/>
  <c r="BN802" i="1"/>
  <c r="AI806" i="1"/>
  <c r="AH806" i="1"/>
  <c r="AJ806" i="1"/>
  <c r="AG806" i="1"/>
  <c r="AK806" i="1"/>
  <c r="AG920" i="1"/>
  <c r="AH920" i="1"/>
  <c r="AJ920" i="1"/>
  <c r="AK920" i="1"/>
  <c r="AI920" i="1"/>
  <c r="BJ731" i="1"/>
  <c r="BV731" i="1"/>
  <c r="BK731" i="1"/>
  <c r="BW731" i="1"/>
  <c r="BL731" i="1"/>
  <c r="BX731" i="1"/>
  <c r="BM731" i="1"/>
  <c r="BY731" i="1"/>
  <c r="BN731" i="1"/>
  <c r="BZ731" i="1"/>
  <c r="CB731" i="1" s="1"/>
  <c r="BP731" i="1"/>
  <c r="BQ731" i="1"/>
  <c r="BR731" i="1"/>
  <c r="BT731" i="1"/>
  <c r="BO731" i="1"/>
  <c r="BS731" i="1"/>
  <c r="BU731" i="1"/>
  <c r="AG781" i="1"/>
  <c r="AJ781" i="1"/>
  <c r="AK781" i="1"/>
  <c r="AI781" i="1"/>
  <c r="AH781" i="1"/>
  <c r="BN828" i="1"/>
  <c r="BZ828" i="1"/>
  <c r="CB828" i="1" s="1"/>
  <c r="BR828" i="1"/>
  <c r="BT828" i="1"/>
  <c r="BM828" i="1"/>
  <c r="BV828" i="1"/>
  <c r="BJ828" i="1"/>
  <c r="BY828" i="1"/>
  <c r="BO828" i="1"/>
  <c r="BP828" i="1"/>
  <c r="BS828" i="1"/>
  <c r="BU828" i="1"/>
  <c r="BW828" i="1"/>
  <c r="BX828" i="1"/>
  <c r="BL828" i="1"/>
  <c r="BK828" i="1"/>
  <c r="BQ828" i="1"/>
  <c r="AH881" i="1"/>
  <c r="AG881" i="1"/>
  <c r="AI881" i="1"/>
  <c r="AJ881" i="1"/>
  <c r="AK881" i="1"/>
  <c r="BP734" i="1"/>
  <c r="BQ734" i="1"/>
  <c r="BR734" i="1"/>
  <c r="BS734" i="1"/>
  <c r="BT734" i="1"/>
  <c r="BJ734" i="1"/>
  <c r="BV734" i="1"/>
  <c r="BK734" i="1"/>
  <c r="BW734" i="1"/>
  <c r="BN734" i="1"/>
  <c r="BZ734" i="1"/>
  <c r="CB734" i="1" s="1"/>
  <c r="BY734" i="1"/>
  <c r="BX734" i="1"/>
  <c r="BL734" i="1"/>
  <c r="BU734" i="1"/>
  <c r="BM734" i="1"/>
  <c r="BO734" i="1"/>
  <c r="AG914" i="1"/>
  <c r="AH914" i="1"/>
  <c r="AJ914" i="1"/>
  <c r="AK914" i="1"/>
  <c r="AI914" i="1"/>
  <c r="BJ896" i="1"/>
  <c r="BV896" i="1"/>
  <c r="BK896" i="1"/>
  <c r="BW896" i="1"/>
  <c r="BL896" i="1"/>
  <c r="BX896" i="1"/>
  <c r="BP896" i="1"/>
  <c r="BR896" i="1"/>
  <c r="BM896" i="1"/>
  <c r="BO896" i="1"/>
  <c r="BQ896" i="1"/>
  <c r="BS896" i="1"/>
  <c r="BU896" i="1"/>
  <c r="BY896" i="1"/>
  <c r="BZ896" i="1"/>
  <c r="CB896" i="1" s="1"/>
  <c r="BN896" i="1"/>
  <c r="BT896" i="1"/>
  <c r="BJ898" i="1"/>
  <c r="BV898" i="1"/>
  <c r="BK898" i="1"/>
  <c r="BW898" i="1"/>
  <c r="BL898" i="1"/>
  <c r="BX898" i="1"/>
  <c r="BP898" i="1"/>
  <c r="BR898" i="1"/>
  <c r="BT898" i="1"/>
  <c r="BY898" i="1"/>
  <c r="BZ898" i="1"/>
  <c r="CB898" i="1" s="1"/>
  <c r="BM898" i="1"/>
  <c r="BN898" i="1"/>
  <c r="BS898" i="1"/>
  <c r="BO898" i="1"/>
  <c r="BU898" i="1"/>
  <c r="BQ898" i="1"/>
  <c r="AG760" i="1"/>
  <c r="AI760" i="1"/>
  <c r="AJ760" i="1"/>
  <c r="AK760" i="1"/>
  <c r="AH760" i="1"/>
  <c r="AH890" i="1"/>
  <c r="AI890" i="1"/>
  <c r="AJ890" i="1"/>
  <c r="AK890" i="1"/>
  <c r="AG890" i="1"/>
  <c r="BQ749" i="1"/>
  <c r="BJ749" i="1"/>
  <c r="BV749" i="1"/>
  <c r="BK749" i="1"/>
  <c r="BW749" i="1"/>
  <c r="BU749" i="1"/>
  <c r="BL749" i="1"/>
  <c r="BM749" i="1"/>
  <c r="BO749" i="1"/>
  <c r="BP749" i="1"/>
  <c r="BR749" i="1"/>
  <c r="BS749" i="1"/>
  <c r="BT749" i="1"/>
  <c r="BX749" i="1"/>
  <c r="BZ749" i="1"/>
  <c r="CB749" i="1" s="1"/>
  <c r="BN749" i="1"/>
  <c r="BY749" i="1"/>
  <c r="AI758" i="1"/>
  <c r="AJ758" i="1"/>
  <c r="AG758" i="1"/>
  <c r="AH758" i="1"/>
  <c r="AK758" i="1"/>
  <c r="BN943" i="1"/>
  <c r="BZ943" i="1"/>
  <c r="CB943" i="1" s="1"/>
  <c r="BO943" i="1"/>
  <c r="BP943" i="1"/>
  <c r="BQ943" i="1"/>
  <c r="BR943" i="1"/>
  <c r="BT943" i="1"/>
  <c r="BL943" i="1"/>
  <c r="BX943" i="1"/>
  <c r="BV943" i="1"/>
  <c r="BW943" i="1"/>
  <c r="BY943" i="1"/>
  <c r="BK943" i="1"/>
  <c r="BM943" i="1"/>
  <c r="BJ943" i="1"/>
  <c r="BS943" i="1"/>
  <c r="BU943" i="1"/>
  <c r="BL892" i="1"/>
  <c r="BX892" i="1"/>
  <c r="BR892" i="1"/>
  <c r="BU892" i="1"/>
  <c r="BV892" i="1"/>
  <c r="BW892" i="1"/>
  <c r="BM892" i="1"/>
  <c r="BN892" i="1"/>
  <c r="BP892" i="1"/>
  <c r="BZ892" i="1"/>
  <c r="CB892" i="1" s="1"/>
  <c r="BK892" i="1"/>
  <c r="BO892" i="1"/>
  <c r="BQ892" i="1"/>
  <c r="BY892" i="1"/>
  <c r="BJ892" i="1"/>
  <c r="BS892" i="1"/>
  <c r="BT892" i="1"/>
  <c r="AG900" i="1"/>
  <c r="AH900" i="1"/>
  <c r="AI900" i="1"/>
  <c r="AJ900" i="1"/>
  <c r="AK900" i="1"/>
  <c r="BM856" i="1"/>
  <c r="BY856" i="1"/>
  <c r="BT856" i="1"/>
  <c r="BS856" i="1"/>
  <c r="BW856" i="1"/>
  <c r="BV856" i="1"/>
  <c r="BX856" i="1"/>
  <c r="BJ856" i="1"/>
  <c r="BK856" i="1"/>
  <c r="BL856" i="1"/>
  <c r="BN856" i="1"/>
  <c r="BP856" i="1"/>
  <c r="BQ856" i="1"/>
  <c r="BU856" i="1"/>
  <c r="BO856" i="1"/>
  <c r="BR856" i="1"/>
  <c r="BZ856" i="1"/>
  <c r="CB856" i="1" s="1"/>
  <c r="BS762" i="1"/>
  <c r="BT762" i="1"/>
  <c r="BK762" i="1"/>
  <c r="BW762" i="1"/>
  <c r="BM762" i="1"/>
  <c r="BY762" i="1"/>
  <c r="BN762" i="1"/>
  <c r="BP762" i="1"/>
  <c r="BL762" i="1"/>
  <c r="BO762" i="1"/>
  <c r="BQ762" i="1"/>
  <c r="BR762" i="1"/>
  <c r="BU762" i="1"/>
  <c r="BV762" i="1"/>
  <c r="BX762" i="1"/>
  <c r="BJ762" i="1"/>
  <c r="BZ762" i="1"/>
  <c r="CB762" i="1" s="1"/>
  <c r="BJ923" i="1"/>
  <c r="BV923" i="1"/>
  <c r="BL923" i="1"/>
  <c r="BX923" i="1"/>
  <c r="BM923" i="1"/>
  <c r="BY923" i="1"/>
  <c r="BN923" i="1"/>
  <c r="BZ923" i="1"/>
  <c r="CB923" i="1" s="1"/>
  <c r="BP923" i="1"/>
  <c r="BQ923" i="1"/>
  <c r="BK923" i="1"/>
  <c r="BO923" i="1"/>
  <c r="BR923" i="1"/>
  <c r="BS923" i="1"/>
  <c r="BT923" i="1"/>
  <c r="BU923" i="1"/>
  <c r="BW923" i="1"/>
  <c r="AG871" i="1"/>
  <c r="AK871" i="1"/>
  <c r="AJ871" i="1"/>
  <c r="AH871" i="1"/>
  <c r="AI871" i="1"/>
  <c r="AH823" i="1"/>
  <c r="AJ823" i="1"/>
  <c r="AG823" i="1"/>
  <c r="AK823" i="1"/>
  <c r="AI823" i="1"/>
  <c r="AG747" i="1"/>
  <c r="AH747" i="1"/>
  <c r="AI747" i="1"/>
  <c r="AJ747" i="1"/>
  <c r="AK747" i="1"/>
  <c r="BN860" i="1"/>
  <c r="BZ860" i="1"/>
  <c r="CB860" i="1" s="1"/>
  <c r="BQ860" i="1"/>
  <c r="BU860" i="1"/>
  <c r="BV860" i="1"/>
  <c r="BJ860" i="1"/>
  <c r="BX860" i="1"/>
  <c r="BK860" i="1"/>
  <c r="BY860" i="1"/>
  <c r="BL860" i="1"/>
  <c r="BM860" i="1"/>
  <c r="BP860" i="1"/>
  <c r="BR860" i="1"/>
  <c r="BT860" i="1"/>
  <c r="BS860" i="1"/>
  <c r="BW860" i="1"/>
  <c r="BO860" i="1"/>
  <c r="BN939" i="1"/>
  <c r="BZ939" i="1"/>
  <c r="CB939" i="1" s="1"/>
  <c r="BO939" i="1"/>
  <c r="BP939" i="1"/>
  <c r="BQ939" i="1"/>
  <c r="BR939" i="1"/>
  <c r="BT939" i="1"/>
  <c r="BL939" i="1"/>
  <c r="BX939" i="1"/>
  <c r="BJ939" i="1"/>
  <c r="BK939" i="1"/>
  <c r="BM939" i="1"/>
  <c r="BY939" i="1"/>
  <c r="BS939" i="1"/>
  <c r="BU939" i="1"/>
  <c r="BV939" i="1"/>
  <c r="BW939" i="1"/>
  <c r="AJ957" i="1"/>
  <c r="AK957" i="1"/>
  <c r="AH957" i="1"/>
  <c r="AG957" i="1"/>
  <c r="AI957" i="1"/>
  <c r="BT829" i="1"/>
  <c r="BL829" i="1"/>
  <c r="BX829" i="1"/>
  <c r="BN829" i="1"/>
  <c r="BZ829" i="1"/>
  <c r="CB829" i="1" s="1"/>
  <c r="BW829" i="1"/>
  <c r="BP829" i="1"/>
  <c r="BS829" i="1"/>
  <c r="BY829" i="1"/>
  <c r="BJ829" i="1"/>
  <c r="BK829" i="1"/>
  <c r="BM829" i="1"/>
  <c r="BQ829" i="1"/>
  <c r="BV829" i="1"/>
  <c r="BO829" i="1"/>
  <c r="BR829" i="1"/>
  <c r="BU829" i="1"/>
  <c r="BJ907" i="1"/>
  <c r="BV907" i="1"/>
  <c r="BL907" i="1"/>
  <c r="BX907" i="1"/>
  <c r="BM907" i="1"/>
  <c r="BY907" i="1"/>
  <c r="BN907" i="1"/>
  <c r="BZ907" i="1"/>
  <c r="CB907" i="1" s="1"/>
  <c r="BP907" i="1"/>
  <c r="BQ907" i="1"/>
  <c r="BT907" i="1"/>
  <c r="BU907" i="1"/>
  <c r="BW907" i="1"/>
  <c r="BK907" i="1"/>
  <c r="BO907" i="1"/>
  <c r="BR907" i="1"/>
  <c r="BS907" i="1"/>
  <c r="AG935" i="1"/>
  <c r="AI935" i="1"/>
  <c r="AJ935" i="1"/>
  <c r="AK935" i="1"/>
  <c r="AH935" i="1"/>
  <c r="AG731" i="1"/>
  <c r="AH731" i="1"/>
  <c r="AI731" i="1"/>
  <c r="AJ731" i="1"/>
  <c r="AK731" i="1"/>
  <c r="AJ843" i="1"/>
  <c r="AG843" i="1"/>
  <c r="AH843" i="1"/>
  <c r="AI843" i="1"/>
  <c r="AK843" i="1"/>
  <c r="AG788" i="1"/>
  <c r="AH788" i="1"/>
  <c r="AI788" i="1"/>
  <c r="AJ788" i="1"/>
  <c r="AK788" i="1"/>
  <c r="BS805" i="1"/>
  <c r="BN805" i="1"/>
  <c r="BZ805" i="1"/>
  <c r="CB805" i="1" s="1"/>
  <c r="BP805" i="1"/>
  <c r="BQ805" i="1"/>
  <c r="BR805" i="1"/>
  <c r="BT805" i="1"/>
  <c r="BU805" i="1"/>
  <c r="BW805" i="1"/>
  <c r="BK805" i="1"/>
  <c r="BY805" i="1"/>
  <c r="BL805" i="1"/>
  <c r="BJ805" i="1"/>
  <c r="BM805" i="1"/>
  <c r="BO805" i="1"/>
  <c r="BV805" i="1"/>
  <c r="BX805" i="1"/>
  <c r="BL882" i="1"/>
  <c r="BX882" i="1"/>
  <c r="BR882" i="1"/>
  <c r="BW882" i="1"/>
  <c r="BM882" i="1"/>
  <c r="BO882" i="1"/>
  <c r="BJ882" i="1"/>
  <c r="BK882" i="1"/>
  <c r="BN882" i="1"/>
  <c r="BP882" i="1"/>
  <c r="BS882" i="1"/>
  <c r="BT882" i="1"/>
  <c r="BU882" i="1"/>
  <c r="BY882" i="1"/>
  <c r="BQ882" i="1"/>
  <c r="BV882" i="1"/>
  <c r="BZ882" i="1"/>
  <c r="CB882" i="1" s="1"/>
  <c r="AJ828" i="1"/>
  <c r="AG828" i="1"/>
  <c r="AH828" i="1"/>
  <c r="AI828" i="1"/>
  <c r="AK828" i="1"/>
  <c r="BP726" i="1"/>
  <c r="BQ726" i="1"/>
  <c r="BR726" i="1"/>
  <c r="BS726" i="1"/>
  <c r="BT726" i="1"/>
  <c r="BJ726" i="1"/>
  <c r="BV726" i="1"/>
  <c r="BK726" i="1"/>
  <c r="BW726" i="1"/>
  <c r="BL726" i="1"/>
  <c r="BX726" i="1"/>
  <c r="BN726" i="1"/>
  <c r="BZ726" i="1"/>
  <c r="CB726" i="1" s="1"/>
  <c r="BM726" i="1"/>
  <c r="BO726" i="1"/>
  <c r="BU726" i="1"/>
  <c r="BY726" i="1"/>
  <c r="BK794" i="1"/>
  <c r="BW794" i="1"/>
  <c r="BM794" i="1"/>
  <c r="BY794" i="1"/>
  <c r="BO794" i="1"/>
  <c r="BQ794" i="1"/>
  <c r="BT794" i="1"/>
  <c r="BU794" i="1"/>
  <c r="BV794" i="1"/>
  <c r="BX794" i="1"/>
  <c r="BZ794" i="1"/>
  <c r="CB794" i="1" s="1"/>
  <c r="BJ794" i="1"/>
  <c r="BL794" i="1"/>
  <c r="BN794" i="1"/>
  <c r="BP794" i="1"/>
  <c r="BS794" i="1"/>
  <c r="BR794" i="1"/>
  <c r="BJ723" i="1"/>
  <c r="BV723" i="1"/>
  <c r="BK723" i="1"/>
  <c r="BW723" i="1"/>
  <c r="BL723" i="1"/>
  <c r="BX723" i="1"/>
  <c r="BM723" i="1"/>
  <c r="BY723" i="1"/>
  <c r="BN723" i="1"/>
  <c r="BZ723" i="1"/>
  <c r="CB723" i="1" s="1"/>
  <c r="BP723" i="1"/>
  <c r="BQ723" i="1"/>
  <c r="BR723" i="1"/>
  <c r="BT723" i="1"/>
  <c r="BO723" i="1"/>
  <c r="BS723" i="1"/>
  <c r="BU723" i="1"/>
  <c r="BN941" i="1"/>
  <c r="BZ941" i="1"/>
  <c r="CB941" i="1" s="1"/>
  <c r="BO941" i="1"/>
  <c r="BP941" i="1"/>
  <c r="BQ941" i="1"/>
  <c r="BR941" i="1"/>
  <c r="BT941" i="1"/>
  <c r="BL941" i="1"/>
  <c r="BX941" i="1"/>
  <c r="BU941" i="1"/>
  <c r="BJ941" i="1"/>
  <c r="BK941" i="1"/>
  <c r="BM941" i="1"/>
  <c r="BS941" i="1"/>
  <c r="BV941" i="1"/>
  <c r="BW941" i="1"/>
  <c r="BY941" i="1"/>
  <c r="BT873" i="1"/>
  <c r="BK873" i="1"/>
  <c r="BW873" i="1"/>
  <c r="BJ873" i="1"/>
  <c r="BY873" i="1"/>
  <c r="BQ873" i="1"/>
  <c r="BS873" i="1"/>
  <c r="BX873" i="1"/>
  <c r="BZ873" i="1"/>
  <c r="CB873" i="1" s="1"/>
  <c r="BL873" i="1"/>
  <c r="BN873" i="1"/>
  <c r="BO873" i="1"/>
  <c r="BU873" i="1"/>
  <c r="BP873" i="1"/>
  <c r="BR873" i="1"/>
  <c r="BV873" i="1"/>
  <c r="BM873" i="1"/>
  <c r="BL884" i="1"/>
  <c r="BX884" i="1"/>
  <c r="BR884" i="1"/>
  <c r="BP884" i="1"/>
  <c r="BT884" i="1"/>
  <c r="BV884" i="1"/>
  <c r="BQ884" i="1"/>
  <c r="BS884" i="1"/>
  <c r="BU884" i="1"/>
  <c r="BZ884" i="1"/>
  <c r="CB884" i="1" s="1"/>
  <c r="BK884" i="1"/>
  <c r="BN884" i="1"/>
  <c r="BJ884" i="1"/>
  <c r="BM884" i="1"/>
  <c r="BO884" i="1"/>
  <c r="BY884" i="1"/>
  <c r="BW884" i="1"/>
  <c r="BP912" i="1"/>
  <c r="BR912" i="1"/>
  <c r="BS912" i="1"/>
  <c r="BT912" i="1"/>
  <c r="BJ912" i="1"/>
  <c r="BV912" i="1"/>
  <c r="BK912" i="1"/>
  <c r="BW912" i="1"/>
  <c r="BL912" i="1"/>
  <c r="BM912" i="1"/>
  <c r="BN912" i="1"/>
  <c r="BQ912" i="1"/>
  <c r="BU912" i="1"/>
  <c r="BX912" i="1"/>
  <c r="BO912" i="1"/>
  <c r="BZ912" i="1"/>
  <c r="CB912" i="1" s="1"/>
  <c r="BY912" i="1"/>
  <c r="BJ931" i="1"/>
  <c r="BV931" i="1"/>
  <c r="BL931" i="1"/>
  <c r="BX931" i="1"/>
  <c r="BN931" i="1"/>
  <c r="BZ931" i="1"/>
  <c r="CB931" i="1" s="1"/>
  <c r="BP931" i="1"/>
  <c r="BQ931" i="1"/>
  <c r="BR931" i="1"/>
  <c r="BS931" i="1"/>
  <c r="BT931" i="1"/>
  <c r="BU931" i="1"/>
  <c r="BW931" i="1"/>
  <c r="BY931" i="1"/>
  <c r="BK931" i="1"/>
  <c r="BM931" i="1"/>
  <c r="BO931" i="1"/>
  <c r="BJ911" i="1"/>
  <c r="BV911" i="1"/>
  <c r="BL911" i="1"/>
  <c r="BX911" i="1"/>
  <c r="BM911" i="1"/>
  <c r="BY911" i="1"/>
  <c r="BN911" i="1"/>
  <c r="BZ911" i="1"/>
  <c r="CB911" i="1" s="1"/>
  <c r="BP911" i="1"/>
  <c r="BQ911" i="1"/>
  <c r="BK911" i="1"/>
  <c r="BO911" i="1"/>
  <c r="BR911" i="1"/>
  <c r="BS911" i="1"/>
  <c r="BT911" i="1"/>
  <c r="BU911" i="1"/>
  <c r="BW911" i="1"/>
  <c r="AH892" i="1"/>
  <c r="AG892" i="1"/>
  <c r="AJ892" i="1"/>
  <c r="AK892" i="1"/>
  <c r="AI892" i="1"/>
  <c r="BS462" i="1"/>
  <c r="BN462" i="1"/>
  <c r="BZ462" i="1"/>
  <c r="CB462" i="1" s="1"/>
  <c r="BQ462" i="1"/>
  <c r="BT462" i="1"/>
  <c r="BW462" i="1"/>
  <c r="BJ462" i="1"/>
  <c r="BK462" i="1"/>
  <c r="BO462" i="1"/>
  <c r="BP462" i="1"/>
  <c r="BV462" i="1"/>
  <c r="BR462" i="1"/>
  <c r="BU462" i="1"/>
  <c r="BX462" i="1"/>
  <c r="BY462" i="1"/>
  <c r="BM462" i="1"/>
  <c r="BL462" i="1"/>
  <c r="BN272" i="1"/>
  <c r="BZ272" i="1"/>
  <c r="CB272" i="1" s="1"/>
  <c r="BM272" i="1"/>
  <c r="BY272" i="1"/>
  <c r="BR272" i="1"/>
  <c r="BU272" i="1"/>
  <c r="BL272" i="1"/>
  <c r="BO272" i="1"/>
  <c r="BQ272" i="1"/>
  <c r="BS272" i="1"/>
  <c r="BV272" i="1"/>
  <c r="BJ272" i="1"/>
  <c r="BK272" i="1"/>
  <c r="BP272" i="1"/>
  <c r="BT272" i="1"/>
  <c r="BW272" i="1"/>
  <c r="BX272" i="1"/>
  <c r="BP248" i="1"/>
  <c r="BK248" i="1"/>
  <c r="BW248" i="1"/>
  <c r="BN248" i="1"/>
  <c r="BQ248" i="1"/>
  <c r="BT248" i="1"/>
  <c r="BL248" i="1"/>
  <c r="BZ248" i="1"/>
  <c r="CB248" i="1" s="1"/>
  <c r="BJ248" i="1"/>
  <c r="BM248" i="1"/>
  <c r="BO248" i="1"/>
  <c r="BR248" i="1"/>
  <c r="BS248" i="1"/>
  <c r="BU248" i="1"/>
  <c r="BV248" i="1"/>
  <c r="BX248" i="1"/>
  <c r="BY248" i="1"/>
  <c r="AG703" i="1"/>
  <c r="AH703" i="1"/>
  <c r="AJ703" i="1"/>
  <c r="AK703" i="1"/>
  <c r="AI703" i="1"/>
  <c r="AG171" i="1"/>
  <c r="AH171" i="1"/>
  <c r="AJ171" i="1"/>
  <c r="AK171" i="1"/>
  <c r="AI171" i="1"/>
  <c r="BP167" i="1"/>
  <c r="BQ167" i="1"/>
  <c r="BR167" i="1"/>
  <c r="BS167" i="1"/>
  <c r="BT167" i="1"/>
  <c r="BJ167" i="1"/>
  <c r="BV167" i="1"/>
  <c r="BK167" i="1"/>
  <c r="BW167" i="1"/>
  <c r="BL167" i="1"/>
  <c r="BX167" i="1"/>
  <c r="BN167" i="1"/>
  <c r="BZ167" i="1"/>
  <c r="CB167" i="1" s="1"/>
  <c r="BY167" i="1"/>
  <c r="BM167" i="1"/>
  <c r="BU167" i="1"/>
  <c r="BO167" i="1"/>
  <c r="BT182" i="1"/>
  <c r="BJ182" i="1"/>
  <c r="BV182" i="1"/>
  <c r="BS182" i="1"/>
  <c r="BY182" i="1"/>
  <c r="BK182" i="1"/>
  <c r="BZ182" i="1"/>
  <c r="CB182" i="1" s="1"/>
  <c r="BM182" i="1"/>
  <c r="BL182" i="1"/>
  <c r="BO182" i="1"/>
  <c r="BP182" i="1"/>
  <c r="BQ182" i="1"/>
  <c r="BR182" i="1"/>
  <c r="BU182" i="1"/>
  <c r="BX182" i="1"/>
  <c r="BN182" i="1"/>
  <c r="BW182" i="1"/>
  <c r="BK292" i="1"/>
  <c r="BW292" i="1"/>
  <c r="BL292" i="1"/>
  <c r="BX292" i="1"/>
  <c r="BN292" i="1"/>
  <c r="BZ292" i="1"/>
  <c r="CB292" i="1" s="1"/>
  <c r="BO292" i="1"/>
  <c r="BP292" i="1"/>
  <c r="BQ292" i="1"/>
  <c r="BR292" i="1"/>
  <c r="BS292" i="1"/>
  <c r="BT292" i="1"/>
  <c r="BM292" i="1"/>
  <c r="BU292" i="1"/>
  <c r="BV292" i="1"/>
  <c r="BY292" i="1"/>
  <c r="BJ292" i="1"/>
  <c r="AG169" i="1"/>
  <c r="AH169" i="1"/>
  <c r="AI169" i="1"/>
  <c r="AJ169" i="1"/>
  <c r="AK169" i="1"/>
  <c r="AG546" i="1"/>
  <c r="AI546" i="1"/>
  <c r="AJ546" i="1"/>
  <c r="AK546" i="1"/>
  <c r="AH546" i="1"/>
  <c r="AG248" i="1"/>
  <c r="AH248" i="1"/>
  <c r="AJ248" i="1"/>
  <c r="AI248" i="1"/>
  <c r="AK248" i="1"/>
  <c r="AG688" i="1"/>
  <c r="AH688" i="1"/>
  <c r="AI688" i="1"/>
  <c r="AK688" i="1"/>
  <c r="AJ688" i="1"/>
  <c r="BJ666" i="1"/>
  <c r="BV666" i="1"/>
  <c r="BQ666" i="1"/>
  <c r="BS666" i="1"/>
  <c r="BT666" i="1"/>
  <c r="BW666" i="1"/>
  <c r="BL666" i="1"/>
  <c r="BZ666" i="1"/>
  <c r="CB666" i="1" s="1"/>
  <c r="BR666" i="1"/>
  <c r="BN666" i="1"/>
  <c r="BO666" i="1"/>
  <c r="BP666" i="1"/>
  <c r="BU666" i="1"/>
  <c r="BX666" i="1"/>
  <c r="BY666" i="1"/>
  <c r="BK666" i="1"/>
  <c r="BM666" i="1"/>
  <c r="BN612" i="1"/>
  <c r="BZ612" i="1"/>
  <c r="CB612" i="1" s="1"/>
  <c r="BS612" i="1"/>
  <c r="BJ612" i="1"/>
  <c r="BX612" i="1"/>
  <c r="BK612" i="1"/>
  <c r="BY612" i="1"/>
  <c r="BL612" i="1"/>
  <c r="BO612" i="1"/>
  <c r="BP612" i="1"/>
  <c r="BQ612" i="1"/>
  <c r="BR612" i="1"/>
  <c r="BT612" i="1"/>
  <c r="BU612" i="1"/>
  <c r="BM612" i="1"/>
  <c r="BV612" i="1"/>
  <c r="BW612" i="1"/>
  <c r="BJ251" i="1"/>
  <c r="BV251" i="1"/>
  <c r="BL251" i="1"/>
  <c r="BX251" i="1"/>
  <c r="BM251" i="1"/>
  <c r="BY251" i="1"/>
  <c r="BQ251" i="1"/>
  <c r="BK251" i="1"/>
  <c r="BN251" i="1"/>
  <c r="BO251" i="1"/>
  <c r="BP251" i="1"/>
  <c r="BR251" i="1"/>
  <c r="BT251" i="1"/>
  <c r="BZ251" i="1"/>
  <c r="CB251" i="1" s="1"/>
  <c r="BS251" i="1"/>
  <c r="BU251" i="1"/>
  <c r="BW251" i="1"/>
  <c r="BS118" i="1"/>
  <c r="BN118" i="1"/>
  <c r="BQ118" i="1"/>
  <c r="BV118" i="1"/>
  <c r="BJ118" i="1"/>
  <c r="BW118" i="1"/>
  <c r="BY118" i="1"/>
  <c r="BZ118" i="1"/>
  <c r="CB118" i="1" s="1"/>
  <c r="BK118" i="1"/>
  <c r="BL118" i="1"/>
  <c r="BM118" i="1"/>
  <c r="BO118" i="1"/>
  <c r="BP118" i="1"/>
  <c r="BT118" i="1"/>
  <c r="BX118" i="1"/>
  <c r="BR118" i="1"/>
  <c r="BU118" i="1"/>
  <c r="AG599" i="1"/>
  <c r="AI599" i="1"/>
  <c r="AH599" i="1"/>
  <c r="AJ599" i="1"/>
  <c r="AK599" i="1"/>
  <c r="BJ506" i="1"/>
  <c r="BN506" i="1"/>
  <c r="BW506" i="1"/>
  <c r="BP506" i="1"/>
  <c r="BR506" i="1"/>
  <c r="BY506" i="1"/>
  <c r="BK506" i="1"/>
  <c r="BL506" i="1"/>
  <c r="BM506" i="1"/>
  <c r="BQ506" i="1"/>
  <c r="BS506" i="1"/>
  <c r="BT506" i="1"/>
  <c r="BU506" i="1"/>
  <c r="BX506" i="1"/>
  <c r="BO506" i="1"/>
  <c r="BV506" i="1"/>
  <c r="BZ506" i="1"/>
  <c r="CB506" i="1" s="1"/>
  <c r="BP306" i="1"/>
  <c r="BT306" i="1"/>
  <c r="BO306" i="1"/>
  <c r="BQ306" i="1"/>
  <c r="BR306" i="1"/>
  <c r="BU306" i="1"/>
  <c r="BW306" i="1"/>
  <c r="BK306" i="1"/>
  <c r="BY306" i="1"/>
  <c r="BN306" i="1"/>
  <c r="BM306" i="1"/>
  <c r="BS306" i="1"/>
  <c r="BV306" i="1"/>
  <c r="BX306" i="1"/>
  <c r="BZ306" i="1"/>
  <c r="CB306" i="1" s="1"/>
  <c r="BL306" i="1"/>
  <c r="BJ306" i="1"/>
  <c r="AJ272" i="1"/>
  <c r="AI272" i="1"/>
  <c r="AG272" i="1"/>
  <c r="AH272" i="1"/>
  <c r="AK272" i="1"/>
  <c r="AG146" i="1"/>
  <c r="AH146" i="1"/>
  <c r="AI146" i="1"/>
  <c r="AJ146" i="1"/>
  <c r="AK146" i="1"/>
  <c r="BM153" i="1"/>
  <c r="BY153" i="1"/>
  <c r="BP153" i="1"/>
  <c r="BQ153" i="1"/>
  <c r="BS153" i="1"/>
  <c r="BJ153" i="1"/>
  <c r="BV153" i="1"/>
  <c r="BZ153" i="1"/>
  <c r="CB153" i="1" s="1"/>
  <c r="BL153" i="1"/>
  <c r="BN153" i="1"/>
  <c r="BR153" i="1"/>
  <c r="BU153" i="1"/>
  <c r="BO153" i="1"/>
  <c r="BX153" i="1"/>
  <c r="BK153" i="1"/>
  <c r="BT153" i="1"/>
  <c r="BW153" i="1"/>
  <c r="BP455" i="1"/>
  <c r="BQ455" i="1"/>
  <c r="BR455" i="1"/>
  <c r="BS455" i="1"/>
  <c r="BT455" i="1"/>
  <c r="BJ455" i="1"/>
  <c r="BV455" i="1"/>
  <c r="BK455" i="1"/>
  <c r="BW455" i="1"/>
  <c r="BL455" i="1"/>
  <c r="BX455" i="1"/>
  <c r="BN455" i="1"/>
  <c r="BZ455" i="1"/>
  <c r="CB455" i="1" s="1"/>
  <c r="BM455" i="1"/>
  <c r="BU455" i="1"/>
  <c r="BO455" i="1"/>
  <c r="BY455" i="1"/>
  <c r="BP85" i="1"/>
  <c r="BT85" i="1"/>
  <c r="BW85" i="1"/>
  <c r="BL85" i="1"/>
  <c r="BZ85" i="1"/>
  <c r="CB85" i="1" s="1"/>
  <c r="BN85" i="1"/>
  <c r="BQ85" i="1"/>
  <c r="BU85" i="1"/>
  <c r="BK85" i="1"/>
  <c r="BM85" i="1"/>
  <c r="BO85" i="1"/>
  <c r="BR85" i="1"/>
  <c r="BS85" i="1"/>
  <c r="BV85" i="1"/>
  <c r="BX85" i="1"/>
  <c r="BY85" i="1"/>
  <c r="BJ85" i="1"/>
  <c r="AI344" i="1"/>
  <c r="AG344" i="1"/>
  <c r="AH344" i="1"/>
  <c r="AJ344" i="1"/>
  <c r="AK344" i="1"/>
  <c r="BJ703" i="1"/>
  <c r="BV703" i="1"/>
  <c r="BK703" i="1"/>
  <c r="BW703" i="1"/>
  <c r="BL703" i="1"/>
  <c r="BX703" i="1"/>
  <c r="BN703" i="1"/>
  <c r="BZ703" i="1"/>
  <c r="CB703" i="1" s="1"/>
  <c r="BO703" i="1"/>
  <c r="BQ703" i="1"/>
  <c r="BR703" i="1"/>
  <c r="BT703" i="1"/>
  <c r="BU703" i="1"/>
  <c r="BP703" i="1"/>
  <c r="BY703" i="1"/>
  <c r="BM703" i="1"/>
  <c r="BS703" i="1"/>
  <c r="BN615" i="1"/>
  <c r="BZ615" i="1"/>
  <c r="CB615" i="1" s="1"/>
  <c r="BK615" i="1"/>
  <c r="BX615" i="1"/>
  <c r="BM615" i="1"/>
  <c r="BO615" i="1"/>
  <c r="BR615" i="1"/>
  <c r="BT615" i="1"/>
  <c r="BV615" i="1"/>
  <c r="BJ615" i="1"/>
  <c r="BL615" i="1"/>
  <c r="BP615" i="1"/>
  <c r="BQ615" i="1"/>
  <c r="BS615" i="1"/>
  <c r="BU615" i="1"/>
  <c r="BW615" i="1"/>
  <c r="BY615" i="1"/>
  <c r="AJ667" i="1"/>
  <c r="AG667" i="1"/>
  <c r="AI667" i="1"/>
  <c r="AH667" i="1"/>
  <c r="AK667" i="1"/>
  <c r="BJ218" i="1"/>
  <c r="BV218" i="1"/>
  <c r="BK218" i="1"/>
  <c r="BW218" i="1"/>
  <c r="BL218" i="1"/>
  <c r="BX218" i="1"/>
  <c r="BM218" i="1"/>
  <c r="BY218" i="1"/>
  <c r="BN218" i="1"/>
  <c r="BZ218" i="1"/>
  <c r="CB218" i="1" s="1"/>
  <c r="BP218" i="1"/>
  <c r="BQ218" i="1"/>
  <c r="BR218" i="1"/>
  <c r="BT218" i="1"/>
  <c r="BO218" i="1"/>
  <c r="BU218" i="1"/>
  <c r="BS218" i="1"/>
  <c r="BP231" i="1"/>
  <c r="BR231" i="1"/>
  <c r="BS231" i="1"/>
  <c r="BK231" i="1"/>
  <c r="BW231" i="1"/>
  <c r="BV231" i="1"/>
  <c r="BX231" i="1"/>
  <c r="BY231" i="1"/>
  <c r="BZ231" i="1"/>
  <c r="CB231" i="1" s="1"/>
  <c r="BJ231" i="1"/>
  <c r="BM231" i="1"/>
  <c r="BO231" i="1"/>
  <c r="BU231" i="1"/>
  <c r="BL231" i="1"/>
  <c r="BN231" i="1"/>
  <c r="BQ231" i="1"/>
  <c r="BT231" i="1"/>
  <c r="BN178" i="1"/>
  <c r="BZ178" i="1"/>
  <c r="CB178" i="1" s="1"/>
  <c r="BP178" i="1"/>
  <c r="BK178" i="1"/>
  <c r="BW178" i="1"/>
  <c r="BM178" i="1"/>
  <c r="BY178" i="1"/>
  <c r="BT178" i="1"/>
  <c r="BU178" i="1"/>
  <c r="BV178" i="1"/>
  <c r="BX178" i="1"/>
  <c r="BQ178" i="1"/>
  <c r="BS178" i="1"/>
  <c r="BJ178" i="1"/>
  <c r="BL178" i="1"/>
  <c r="BO178" i="1"/>
  <c r="BR178" i="1"/>
  <c r="BT719" i="1"/>
  <c r="BK719" i="1"/>
  <c r="BU719" i="1"/>
  <c r="BJ719" i="1"/>
  <c r="BV719" i="1"/>
  <c r="BW719" i="1"/>
  <c r="BR719" i="1"/>
  <c r="BL719" i="1"/>
  <c r="BX719" i="1"/>
  <c r="BM719" i="1"/>
  <c r="BY719" i="1"/>
  <c r="BN719" i="1"/>
  <c r="BZ719" i="1"/>
  <c r="CB719" i="1" s="1"/>
  <c r="BO719" i="1"/>
  <c r="BQ719" i="1"/>
  <c r="BP719" i="1"/>
  <c r="BS719" i="1"/>
  <c r="AH158" i="1"/>
  <c r="AG158" i="1"/>
  <c r="AI158" i="1"/>
  <c r="AK158" i="1"/>
  <c r="AJ158" i="1"/>
  <c r="BP29" i="1"/>
  <c r="BR29" i="1"/>
  <c r="BS29" i="1"/>
  <c r="BK29" i="1"/>
  <c r="BW29" i="1"/>
  <c r="BQ29" i="1"/>
  <c r="BT29" i="1"/>
  <c r="BV29" i="1"/>
  <c r="BX29" i="1"/>
  <c r="BZ29" i="1"/>
  <c r="CB29" i="1" s="1"/>
  <c r="BO29" i="1"/>
  <c r="BL29" i="1"/>
  <c r="BM29" i="1"/>
  <c r="BN29" i="1"/>
  <c r="BU29" i="1"/>
  <c r="BY29" i="1"/>
  <c r="BJ29" i="1"/>
  <c r="BN533" i="1"/>
  <c r="BZ533" i="1"/>
  <c r="CB533" i="1" s="1"/>
  <c r="BP533" i="1"/>
  <c r="BM533" i="1"/>
  <c r="BY533" i="1"/>
  <c r="BR533" i="1"/>
  <c r="BS533" i="1"/>
  <c r="BU533" i="1"/>
  <c r="BT533" i="1"/>
  <c r="BV533" i="1"/>
  <c r="BW533" i="1"/>
  <c r="BX533" i="1"/>
  <c r="BJ533" i="1"/>
  <c r="BL533" i="1"/>
  <c r="BK533" i="1"/>
  <c r="BO533" i="1"/>
  <c r="BQ533" i="1"/>
  <c r="AG676" i="1"/>
  <c r="AH676" i="1"/>
  <c r="AI676" i="1"/>
  <c r="AJ676" i="1"/>
  <c r="AK676" i="1"/>
  <c r="AJ316" i="1"/>
  <c r="AG316" i="1"/>
  <c r="AI316" i="1"/>
  <c r="AH316" i="1"/>
  <c r="AK316" i="1"/>
  <c r="BP161" i="1"/>
  <c r="BQ161" i="1"/>
  <c r="BR161" i="1"/>
  <c r="BS161" i="1"/>
  <c r="BT161" i="1"/>
  <c r="BJ161" i="1"/>
  <c r="BV161" i="1"/>
  <c r="BK161" i="1"/>
  <c r="BW161" i="1"/>
  <c r="BL161" i="1"/>
  <c r="BX161" i="1"/>
  <c r="BN161" i="1"/>
  <c r="BZ161" i="1"/>
  <c r="CB161" i="1" s="1"/>
  <c r="BM161" i="1"/>
  <c r="BO161" i="1"/>
  <c r="BU161" i="1"/>
  <c r="BY161" i="1"/>
  <c r="AG141" i="1"/>
  <c r="AH141" i="1"/>
  <c r="AJ141" i="1"/>
  <c r="AK141" i="1"/>
  <c r="AI141" i="1"/>
  <c r="AJ160" i="1"/>
  <c r="AI160" i="1"/>
  <c r="AG160" i="1"/>
  <c r="AH160" i="1"/>
  <c r="AK160" i="1"/>
  <c r="AI140" i="1"/>
  <c r="AG140" i="1"/>
  <c r="AH140" i="1"/>
  <c r="AJ140" i="1"/>
  <c r="AK140" i="1"/>
  <c r="BQ585" i="1"/>
  <c r="BR585" i="1"/>
  <c r="BS585" i="1"/>
  <c r="BT585" i="1"/>
  <c r="BN585" i="1"/>
  <c r="BZ585" i="1"/>
  <c r="CB585" i="1" s="1"/>
  <c r="BJ585" i="1"/>
  <c r="BK585" i="1"/>
  <c r="BL585" i="1"/>
  <c r="BU585" i="1"/>
  <c r="BM585" i="1"/>
  <c r="BO585" i="1"/>
  <c r="BP585" i="1"/>
  <c r="BX585" i="1"/>
  <c r="BY585" i="1"/>
  <c r="BW585" i="1"/>
  <c r="BV585" i="1"/>
  <c r="BP246" i="1"/>
  <c r="BQ246" i="1"/>
  <c r="BR246" i="1"/>
  <c r="BS246" i="1"/>
  <c r="BT246" i="1"/>
  <c r="BJ246" i="1"/>
  <c r="BV246" i="1"/>
  <c r="BK246" i="1"/>
  <c r="BW246" i="1"/>
  <c r="BN246" i="1"/>
  <c r="BZ246" i="1"/>
  <c r="CB246" i="1" s="1"/>
  <c r="BU246" i="1"/>
  <c r="BY246" i="1"/>
  <c r="BO246" i="1"/>
  <c r="BX246" i="1"/>
  <c r="BL246" i="1"/>
  <c r="BM246" i="1"/>
  <c r="AJ612" i="1"/>
  <c r="AH612" i="1"/>
  <c r="AI612" i="1"/>
  <c r="AK612" i="1"/>
  <c r="AG612" i="1"/>
  <c r="AI306" i="1"/>
  <c r="AJ306" i="1"/>
  <c r="AK306" i="1"/>
  <c r="AH306" i="1"/>
  <c r="AG306" i="1"/>
  <c r="BK673" i="1"/>
  <c r="BW673" i="1"/>
  <c r="BL673" i="1"/>
  <c r="BX673" i="1"/>
  <c r="BN673" i="1"/>
  <c r="BZ673" i="1"/>
  <c r="CB673" i="1" s="1"/>
  <c r="BP673" i="1"/>
  <c r="BQ673" i="1"/>
  <c r="BR673" i="1"/>
  <c r="BS673" i="1"/>
  <c r="BT673" i="1"/>
  <c r="BJ673" i="1"/>
  <c r="BM673" i="1"/>
  <c r="BO673" i="1"/>
  <c r="BU673" i="1"/>
  <c r="BV673" i="1"/>
  <c r="BY673" i="1"/>
  <c r="BK646" i="1"/>
  <c r="BW646" i="1"/>
  <c r="BM646" i="1"/>
  <c r="BY646" i="1"/>
  <c r="BN646" i="1"/>
  <c r="BZ646" i="1"/>
  <c r="CB646" i="1" s="1"/>
  <c r="BS646" i="1"/>
  <c r="BX646" i="1"/>
  <c r="BJ646" i="1"/>
  <c r="BL646" i="1"/>
  <c r="BO646" i="1"/>
  <c r="BP646" i="1"/>
  <c r="BQ646" i="1"/>
  <c r="BR646" i="1"/>
  <c r="BT646" i="1"/>
  <c r="BV646" i="1"/>
  <c r="BU646" i="1"/>
  <c r="AG711" i="1"/>
  <c r="AI711" i="1"/>
  <c r="AJ711" i="1"/>
  <c r="AH711" i="1"/>
  <c r="AK711" i="1"/>
  <c r="AG646" i="1"/>
  <c r="AI646" i="1"/>
  <c r="AJ646" i="1"/>
  <c r="AH646" i="1"/>
  <c r="AK646" i="1"/>
  <c r="BM52" i="1"/>
  <c r="BY52" i="1"/>
  <c r="BN52" i="1"/>
  <c r="BZ52" i="1"/>
  <c r="CB52" i="1" s="1"/>
  <c r="BL52" i="1"/>
  <c r="BP52" i="1"/>
  <c r="BQ52" i="1"/>
  <c r="BT52" i="1"/>
  <c r="BV52" i="1"/>
  <c r="BJ52" i="1"/>
  <c r="BX52" i="1"/>
  <c r="BK52" i="1"/>
  <c r="BO52" i="1"/>
  <c r="BR52" i="1"/>
  <c r="BS52" i="1"/>
  <c r="BU52" i="1"/>
  <c r="BW52" i="1"/>
  <c r="BM355" i="1"/>
  <c r="BY355" i="1"/>
  <c r="BN355" i="1"/>
  <c r="BZ355" i="1"/>
  <c r="CB355" i="1" s="1"/>
  <c r="BT355" i="1"/>
  <c r="BV355" i="1"/>
  <c r="BW355" i="1"/>
  <c r="BL355" i="1"/>
  <c r="BP355" i="1"/>
  <c r="BR355" i="1"/>
  <c r="BO355" i="1"/>
  <c r="BQ355" i="1"/>
  <c r="BS355" i="1"/>
  <c r="BU355" i="1"/>
  <c r="BX355" i="1"/>
  <c r="BK355" i="1"/>
  <c r="BJ355" i="1"/>
  <c r="AK603" i="1"/>
  <c r="AG603" i="1"/>
  <c r="AH603" i="1"/>
  <c r="AI603" i="1"/>
  <c r="AJ603" i="1"/>
  <c r="AH406" i="1"/>
  <c r="AJ406" i="1"/>
  <c r="AG406" i="1"/>
  <c r="AI406" i="1"/>
  <c r="AK406" i="1"/>
  <c r="AG255" i="1"/>
  <c r="AH255" i="1"/>
  <c r="AI255" i="1"/>
  <c r="AK255" i="1"/>
  <c r="AJ255" i="1"/>
  <c r="BM468" i="1"/>
  <c r="BY468" i="1"/>
  <c r="BL468" i="1"/>
  <c r="BZ468" i="1"/>
  <c r="CB468" i="1" s="1"/>
  <c r="BP468" i="1"/>
  <c r="BT468" i="1"/>
  <c r="BU468" i="1"/>
  <c r="BJ468" i="1"/>
  <c r="BK468" i="1"/>
  <c r="BN468" i="1"/>
  <c r="BO468" i="1"/>
  <c r="BQ468" i="1"/>
  <c r="BR468" i="1"/>
  <c r="BS468" i="1"/>
  <c r="BV468" i="1"/>
  <c r="BX468" i="1"/>
  <c r="BW468" i="1"/>
  <c r="AG687" i="1"/>
  <c r="AH687" i="1"/>
  <c r="AI687" i="1"/>
  <c r="AJ687" i="1"/>
  <c r="AK687" i="1"/>
  <c r="AG72" i="1"/>
  <c r="AH72" i="1"/>
  <c r="AJ72" i="1"/>
  <c r="AK72" i="1"/>
  <c r="AI72" i="1"/>
  <c r="AG350" i="1"/>
  <c r="AH350" i="1"/>
  <c r="AJ350" i="1"/>
  <c r="AK350" i="1"/>
  <c r="AI350" i="1"/>
  <c r="AI427" i="1"/>
  <c r="AH427" i="1"/>
  <c r="AJ427" i="1"/>
  <c r="AK427" i="1"/>
  <c r="AG427" i="1"/>
  <c r="BP477" i="1"/>
  <c r="BR477" i="1"/>
  <c r="BK477" i="1"/>
  <c r="BW477" i="1"/>
  <c r="BT477" i="1"/>
  <c r="BU477" i="1"/>
  <c r="BX477" i="1"/>
  <c r="BL477" i="1"/>
  <c r="BS477" i="1"/>
  <c r="BJ477" i="1"/>
  <c r="BM477" i="1"/>
  <c r="BN477" i="1"/>
  <c r="BO477" i="1"/>
  <c r="BQ477" i="1"/>
  <c r="BV477" i="1"/>
  <c r="BY477" i="1"/>
  <c r="BZ477" i="1"/>
  <c r="CB477" i="1" s="1"/>
  <c r="AI352" i="1"/>
  <c r="AH352" i="1"/>
  <c r="AJ352" i="1"/>
  <c r="AG352" i="1"/>
  <c r="AK352" i="1"/>
  <c r="BO644" i="1"/>
  <c r="BP644" i="1"/>
  <c r="BS644" i="1"/>
  <c r="BT644" i="1"/>
  <c r="BK644" i="1"/>
  <c r="BW644" i="1"/>
  <c r="BL644" i="1"/>
  <c r="BX644" i="1"/>
  <c r="BM644" i="1"/>
  <c r="BN644" i="1"/>
  <c r="BQ644" i="1"/>
  <c r="BR644" i="1"/>
  <c r="BU644" i="1"/>
  <c r="BV644" i="1"/>
  <c r="BY644" i="1"/>
  <c r="BZ644" i="1"/>
  <c r="CB644" i="1" s="1"/>
  <c r="BJ644" i="1"/>
  <c r="AK666" i="1"/>
  <c r="AG666" i="1"/>
  <c r="AH666" i="1"/>
  <c r="AI666" i="1"/>
  <c r="AJ666" i="1"/>
  <c r="AJ67" i="1"/>
  <c r="AH67" i="1"/>
  <c r="AI67" i="1"/>
  <c r="AG67" i="1"/>
  <c r="AK67" i="1"/>
  <c r="AK33" i="1"/>
  <c r="AG33" i="1"/>
  <c r="AH33" i="1"/>
  <c r="AI33" i="1"/>
  <c r="AJ33" i="1"/>
  <c r="BP81" i="1"/>
  <c r="BK81" i="1"/>
  <c r="BW81" i="1"/>
  <c r="BV81" i="1"/>
  <c r="BJ81" i="1"/>
  <c r="BY81" i="1"/>
  <c r="BN81" i="1"/>
  <c r="BT81" i="1"/>
  <c r="BS81" i="1"/>
  <c r="BU81" i="1"/>
  <c r="BX81" i="1"/>
  <c r="BZ81" i="1"/>
  <c r="CB81" i="1" s="1"/>
  <c r="BL81" i="1"/>
  <c r="BM81" i="1"/>
  <c r="BO81" i="1"/>
  <c r="BQ81" i="1"/>
  <c r="BR81" i="1"/>
  <c r="AG177" i="1"/>
  <c r="AH177" i="1"/>
  <c r="AJ177" i="1"/>
  <c r="AI177" i="1"/>
  <c r="AK177" i="1"/>
  <c r="AI524" i="1"/>
  <c r="AG524" i="1"/>
  <c r="AH524" i="1"/>
  <c r="AJ524" i="1"/>
  <c r="AK524" i="1"/>
  <c r="BT345" i="1"/>
  <c r="BS345" i="1"/>
  <c r="BV345" i="1"/>
  <c r="BK345" i="1"/>
  <c r="BX345" i="1"/>
  <c r="BL345" i="1"/>
  <c r="BM345" i="1"/>
  <c r="BO345" i="1"/>
  <c r="BP345" i="1"/>
  <c r="BR345" i="1"/>
  <c r="BJ345" i="1"/>
  <c r="BN345" i="1"/>
  <c r="BQ345" i="1"/>
  <c r="BU345" i="1"/>
  <c r="BW345" i="1"/>
  <c r="BY345" i="1"/>
  <c r="BZ345" i="1"/>
  <c r="CB345" i="1" s="1"/>
  <c r="AG218" i="1"/>
  <c r="AH218" i="1"/>
  <c r="AI218" i="1"/>
  <c r="AJ218" i="1"/>
  <c r="AK218" i="1"/>
  <c r="BT59" i="1"/>
  <c r="BJ59" i="1"/>
  <c r="BW59" i="1"/>
  <c r="BL59" i="1"/>
  <c r="BY59" i="1"/>
  <c r="BM59" i="1"/>
  <c r="BZ59" i="1"/>
  <c r="CB59" i="1" s="1"/>
  <c r="BP59" i="1"/>
  <c r="BR59" i="1"/>
  <c r="BU59" i="1"/>
  <c r="BK59" i="1"/>
  <c r="BN59" i="1"/>
  <c r="BO59" i="1"/>
  <c r="BX59" i="1"/>
  <c r="BQ59" i="1"/>
  <c r="BS59" i="1"/>
  <c r="BV59" i="1"/>
  <c r="AG253" i="1"/>
  <c r="AH253" i="1"/>
  <c r="AI253" i="1"/>
  <c r="AJ253" i="1"/>
  <c r="AK253" i="1"/>
  <c r="BQ508" i="1"/>
  <c r="BR508" i="1"/>
  <c r="BT508" i="1"/>
  <c r="BJ508" i="1"/>
  <c r="BV508" i="1"/>
  <c r="BK508" i="1"/>
  <c r="BW508" i="1"/>
  <c r="BL508" i="1"/>
  <c r="BX508" i="1"/>
  <c r="BM508" i="1"/>
  <c r="BY508" i="1"/>
  <c r="BN508" i="1"/>
  <c r="BZ508" i="1"/>
  <c r="CB508" i="1" s="1"/>
  <c r="BO508" i="1"/>
  <c r="BP508" i="1"/>
  <c r="BU508" i="1"/>
  <c r="BS508" i="1"/>
  <c r="AI349" i="1"/>
  <c r="AJ349" i="1"/>
  <c r="AH349" i="1"/>
  <c r="AG349" i="1"/>
  <c r="AK349" i="1"/>
  <c r="AG559" i="1"/>
  <c r="AH559" i="1"/>
  <c r="AJ559" i="1"/>
  <c r="AK559" i="1"/>
  <c r="AI559" i="1"/>
  <c r="AJ68" i="1"/>
  <c r="AH68" i="1"/>
  <c r="AI68" i="1"/>
  <c r="AG68" i="1"/>
  <c r="AK68" i="1"/>
  <c r="AG528" i="1"/>
  <c r="AH528" i="1"/>
  <c r="AJ528" i="1"/>
  <c r="AK528" i="1"/>
  <c r="AI528" i="1"/>
  <c r="AJ506" i="1"/>
  <c r="AI506" i="1"/>
  <c r="AG506" i="1"/>
  <c r="AH506" i="1"/>
  <c r="AK506" i="1"/>
  <c r="BJ568" i="1"/>
  <c r="BV568" i="1"/>
  <c r="BN568" i="1"/>
  <c r="BZ568" i="1"/>
  <c r="CB568" i="1" s="1"/>
  <c r="BR568" i="1"/>
  <c r="BX568" i="1"/>
  <c r="BL568" i="1"/>
  <c r="BP568" i="1"/>
  <c r="BM568" i="1"/>
  <c r="BO568" i="1"/>
  <c r="BQ568" i="1"/>
  <c r="BS568" i="1"/>
  <c r="BT568" i="1"/>
  <c r="BU568" i="1"/>
  <c r="BW568" i="1"/>
  <c r="BY568" i="1"/>
  <c r="BK568" i="1"/>
  <c r="AK207" i="1"/>
  <c r="AG207" i="1"/>
  <c r="AH207" i="1"/>
  <c r="AI207" i="1"/>
  <c r="AJ207" i="1"/>
  <c r="AI468" i="1"/>
  <c r="AG468" i="1"/>
  <c r="AK468" i="1"/>
  <c r="AH468" i="1"/>
  <c r="AJ468" i="1"/>
  <c r="AH574" i="1"/>
  <c r="AG574" i="1"/>
  <c r="AI574" i="1"/>
  <c r="AJ574" i="1"/>
  <c r="AK574" i="1"/>
  <c r="BP300" i="1"/>
  <c r="BT300" i="1"/>
  <c r="BU300" i="1"/>
  <c r="BL300" i="1"/>
  <c r="BZ300" i="1"/>
  <c r="CB300" i="1" s="1"/>
  <c r="BN300" i="1"/>
  <c r="BR300" i="1"/>
  <c r="BW300" i="1"/>
  <c r="BY300" i="1"/>
  <c r="BJ300" i="1"/>
  <c r="BK300" i="1"/>
  <c r="BM300" i="1"/>
  <c r="BO300" i="1"/>
  <c r="BQ300" i="1"/>
  <c r="BV300" i="1"/>
  <c r="BS300" i="1"/>
  <c r="BX300" i="1"/>
  <c r="BN386" i="1"/>
  <c r="BZ386" i="1"/>
  <c r="CB386" i="1" s="1"/>
  <c r="BP386" i="1"/>
  <c r="BK386" i="1"/>
  <c r="BW386" i="1"/>
  <c r="BM386" i="1"/>
  <c r="BY386" i="1"/>
  <c r="BU386" i="1"/>
  <c r="BV386" i="1"/>
  <c r="BX386" i="1"/>
  <c r="BJ386" i="1"/>
  <c r="BQ386" i="1"/>
  <c r="BR386" i="1"/>
  <c r="BT386" i="1"/>
  <c r="BO386" i="1"/>
  <c r="BS386" i="1"/>
  <c r="BL386" i="1"/>
  <c r="BT384" i="1"/>
  <c r="BJ384" i="1"/>
  <c r="BV384" i="1"/>
  <c r="BQ384" i="1"/>
  <c r="BS384" i="1"/>
  <c r="BX384" i="1"/>
  <c r="BY384" i="1"/>
  <c r="BZ384" i="1"/>
  <c r="CB384" i="1" s="1"/>
  <c r="BK384" i="1"/>
  <c r="BL384" i="1"/>
  <c r="BM384" i="1"/>
  <c r="BN384" i="1"/>
  <c r="BP384" i="1"/>
  <c r="BR384" i="1"/>
  <c r="BW384" i="1"/>
  <c r="BU384" i="1"/>
  <c r="BO384" i="1"/>
  <c r="BO201" i="1"/>
  <c r="BP201" i="1"/>
  <c r="BS201" i="1"/>
  <c r="BT201" i="1"/>
  <c r="BK201" i="1"/>
  <c r="BW201" i="1"/>
  <c r="BL201" i="1"/>
  <c r="BX201" i="1"/>
  <c r="BJ201" i="1"/>
  <c r="BM201" i="1"/>
  <c r="BN201" i="1"/>
  <c r="BQ201" i="1"/>
  <c r="BR201" i="1"/>
  <c r="BU201" i="1"/>
  <c r="BV201" i="1"/>
  <c r="BY201" i="1"/>
  <c r="BZ201" i="1"/>
  <c r="CB201" i="1" s="1"/>
  <c r="AJ503" i="1"/>
  <c r="AG503" i="1"/>
  <c r="AH503" i="1"/>
  <c r="AI503" i="1"/>
  <c r="AK503" i="1"/>
  <c r="AK627" i="1"/>
  <c r="AH627" i="1"/>
  <c r="AG627" i="1"/>
  <c r="AI627" i="1"/>
  <c r="AJ627" i="1"/>
  <c r="AH663" i="1"/>
  <c r="AK663" i="1"/>
  <c r="AG663" i="1"/>
  <c r="AI663" i="1"/>
  <c r="AJ663" i="1"/>
  <c r="BK141" i="1"/>
  <c r="BW141" i="1"/>
  <c r="BL141" i="1"/>
  <c r="BX141" i="1"/>
  <c r="BN141" i="1"/>
  <c r="BZ141" i="1"/>
  <c r="CB141" i="1" s="1"/>
  <c r="BO141" i="1"/>
  <c r="BP141" i="1"/>
  <c r="BQ141" i="1"/>
  <c r="BR141" i="1"/>
  <c r="BS141" i="1"/>
  <c r="BT141" i="1"/>
  <c r="BJ141" i="1"/>
  <c r="BM141" i="1"/>
  <c r="BU141" i="1"/>
  <c r="BV141" i="1"/>
  <c r="BY141" i="1"/>
  <c r="BS572" i="1"/>
  <c r="BJ572" i="1"/>
  <c r="BV572" i="1"/>
  <c r="BK572" i="1"/>
  <c r="BW572" i="1"/>
  <c r="BM572" i="1"/>
  <c r="BY572" i="1"/>
  <c r="BP572" i="1"/>
  <c r="BN572" i="1"/>
  <c r="BO572" i="1"/>
  <c r="BQ572" i="1"/>
  <c r="BR572" i="1"/>
  <c r="BT572" i="1"/>
  <c r="BU572" i="1"/>
  <c r="BX572" i="1"/>
  <c r="BZ572" i="1"/>
  <c r="CB572" i="1" s="1"/>
  <c r="BL572" i="1"/>
  <c r="AK644" i="1"/>
  <c r="AG644" i="1"/>
  <c r="AH644" i="1"/>
  <c r="AI644" i="1"/>
  <c r="AJ644" i="1"/>
  <c r="AG81" i="1"/>
  <c r="AH81" i="1"/>
  <c r="AI81" i="1"/>
  <c r="AJ81" i="1"/>
  <c r="AK81" i="1"/>
  <c r="AH251" i="1"/>
  <c r="AI251" i="1"/>
  <c r="AG251" i="1"/>
  <c r="AK251" i="1"/>
  <c r="AJ251" i="1"/>
  <c r="BS546" i="1"/>
  <c r="BQ546" i="1"/>
  <c r="BU546" i="1"/>
  <c r="BJ546" i="1"/>
  <c r="BY546" i="1"/>
  <c r="BL546" i="1"/>
  <c r="BM546" i="1"/>
  <c r="BN546" i="1"/>
  <c r="BP546" i="1"/>
  <c r="BR546" i="1"/>
  <c r="BV546" i="1"/>
  <c r="BX546" i="1"/>
  <c r="BK546" i="1"/>
  <c r="BO546" i="1"/>
  <c r="BT546" i="1"/>
  <c r="BW546" i="1"/>
  <c r="BZ546" i="1"/>
  <c r="CB546" i="1" s="1"/>
  <c r="BO207" i="1"/>
  <c r="BP207" i="1"/>
  <c r="BS207" i="1"/>
  <c r="BT207" i="1"/>
  <c r="BJ207" i="1"/>
  <c r="BV207" i="1"/>
  <c r="BK207" i="1"/>
  <c r="BW207" i="1"/>
  <c r="BL207" i="1"/>
  <c r="BX207" i="1"/>
  <c r="BM207" i="1"/>
  <c r="BN207" i="1"/>
  <c r="BQ207" i="1"/>
  <c r="BR207" i="1"/>
  <c r="BU207" i="1"/>
  <c r="BY207" i="1"/>
  <c r="BZ207" i="1"/>
  <c r="CB207" i="1" s="1"/>
  <c r="AH85" i="1"/>
  <c r="AJ85" i="1"/>
  <c r="AG85" i="1"/>
  <c r="AI85" i="1"/>
  <c r="AK85" i="1"/>
  <c r="AG682" i="1"/>
  <c r="AI682" i="1"/>
  <c r="AJ682" i="1"/>
  <c r="AK682" i="1"/>
  <c r="AH682" i="1"/>
  <c r="AI379" i="1"/>
  <c r="AG379" i="1"/>
  <c r="AH379" i="1"/>
  <c r="AJ379" i="1"/>
  <c r="AK379" i="1"/>
  <c r="AI355" i="1"/>
  <c r="AJ355" i="1"/>
  <c r="AH355" i="1"/>
  <c r="AG355" i="1"/>
  <c r="AK355" i="1"/>
  <c r="AG404" i="1"/>
  <c r="AH404" i="1"/>
  <c r="AJ404" i="1"/>
  <c r="AK404" i="1"/>
  <c r="AI404" i="1"/>
  <c r="BQ574" i="1"/>
  <c r="BJ574" i="1"/>
  <c r="BV574" i="1"/>
  <c r="BL574" i="1"/>
  <c r="BX574" i="1"/>
  <c r="BU574" i="1"/>
  <c r="BY574" i="1"/>
  <c r="BZ574" i="1"/>
  <c r="CB574" i="1" s="1"/>
  <c r="BK574" i="1"/>
  <c r="BO574" i="1"/>
  <c r="BP574" i="1"/>
  <c r="BR574" i="1"/>
  <c r="BM574" i="1"/>
  <c r="BN574" i="1"/>
  <c r="BS574" i="1"/>
  <c r="BW574" i="1"/>
  <c r="BT574" i="1"/>
  <c r="AH300" i="1"/>
  <c r="AK300" i="1"/>
  <c r="AI300" i="1"/>
  <c r="AG300" i="1"/>
  <c r="AJ300" i="1"/>
  <c r="AK467" i="1"/>
  <c r="AH467" i="1"/>
  <c r="AG467" i="1"/>
  <c r="AI467" i="1"/>
  <c r="AJ467" i="1"/>
  <c r="BN214" i="1"/>
  <c r="BZ214" i="1"/>
  <c r="CB214" i="1" s="1"/>
  <c r="BP214" i="1"/>
  <c r="BK214" i="1"/>
  <c r="BW214" i="1"/>
  <c r="BM214" i="1"/>
  <c r="BY214" i="1"/>
  <c r="BO214" i="1"/>
  <c r="BQ214" i="1"/>
  <c r="BR214" i="1"/>
  <c r="BS214" i="1"/>
  <c r="BT214" i="1"/>
  <c r="BU214" i="1"/>
  <c r="BJ214" i="1"/>
  <c r="BL214" i="1"/>
  <c r="BV214" i="1"/>
  <c r="BX214" i="1"/>
  <c r="BK44" i="1"/>
  <c r="BW44" i="1"/>
  <c r="BT44" i="1"/>
  <c r="BM44" i="1"/>
  <c r="BZ44" i="1"/>
  <c r="CB44" i="1" s="1"/>
  <c r="BJ44" i="1"/>
  <c r="BL44" i="1"/>
  <c r="BN44" i="1"/>
  <c r="BO44" i="1"/>
  <c r="BP44" i="1"/>
  <c r="BQ44" i="1"/>
  <c r="BR44" i="1"/>
  <c r="BS44" i="1"/>
  <c r="BU44" i="1"/>
  <c r="BV44" i="1"/>
  <c r="BX44" i="1"/>
  <c r="BY44" i="1"/>
  <c r="AH384" i="1"/>
  <c r="AI384" i="1"/>
  <c r="AK384" i="1"/>
  <c r="AG384" i="1"/>
  <c r="AJ384" i="1"/>
  <c r="AK201" i="1"/>
  <c r="AG201" i="1"/>
  <c r="AH201" i="1"/>
  <c r="AI201" i="1"/>
  <c r="AJ201" i="1"/>
  <c r="BM427" i="1"/>
  <c r="BY427" i="1"/>
  <c r="BP427" i="1"/>
  <c r="BQ427" i="1"/>
  <c r="BS427" i="1"/>
  <c r="BJ427" i="1"/>
  <c r="BV427" i="1"/>
  <c r="BU427" i="1"/>
  <c r="BW427" i="1"/>
  <c r="BX427" i="1"/>
  <c r="BZ427" i="1"/>
  <c r="CB427" i="1" s="1"/>
  <c r="BK427" i="1"/>
  <c r="BL427" i="1"/>
  <c r="BN427" i="1"/>
  <c r="BR427" i="1"/>
  <c r="BT427" i="1"/>
  <c r="BO427" i="1"/>
  <c r="AG42" i="1"/>
  <c r="AI42" i="1"/>
  <c r="AH42" i="1"/>
  <c r="AK42" i="1"/>
  <c r="AJ42" i="1"/>
  <c r="BP676" i="1"/>
  <c r="BQ676" i="1"/>
  <c r="BR676" i="1"/>
  <c r="BT676" i="1"/>
  <c r="BK676" i="1"/>
  <c r="BW676" i="1"/>
  <c r="BL676" i="1"/>
  <c r="BX676" i="1"/>
  <c r="BM676" i="1"/>
  <c r="BN676" i="1"/>
  <c r="BO676" i="1"/>
  <c r="BU676" i="1"/>
  <c r="BV676" i="1"/>
  <c r="BY676" i="1"/>
  <c r="BZ676" i="1"/>
  <c r="CB676" i="1" s="1"/>
  <c r="BJ676" i="1"/>
  <c r="BS676" i="1"/>
  <c r="BP171" i="1"/>
  <c r="BQ171" i="1"/>
  <c r="BR171" i="1"/>
  <c r="BS171" i="1"/>
  <c r="BT171" i="1"/>
  <c r="BJ171" i="1"/>
  <c r="BV171" i="1"/>
  <c r="BK171" i="1"/>
  <c r="BW171" i="1"/>
  <c r="BL171" i="1"/>
  <c r="BX171" i="1"/>
  <c r="BN171" i="1"/>
  <c r="BZ171" i="1"/>
  <c r="CB171" i="1" s="1"/>
  <c r="BM171" i="1"/>
  <c r="BO171" i="1"/>
  <c r="BU171" i="1"/>
  <c r="BY171" i="1"/>
  <c r="BT489" i="1"/>
  <c r="BN489" i="1"/>
  <c r="BO489" i="1"/>
  <c r="BP489" i="1"/>
  <c r="BQ489" i="1"/>
  <c r="BR489" i="1"/>
  <c r="BS489" i="1"/>
  <c r="BU489" i="1"/>
  <c r="BW489" i="1"/>
  <c r="BJ489" i="1"/>
  <c r="BX489" i="1"/>
  <c r="BK489" i="1"/>
  <c r="BL489" i="1"/>
  <c r="BZ489" i="1"/>
  <c r="CB489" i="1" s="1"/>
  <c r="BM489" i="1"/>
  <c r="BY489" i="1"/>
  <c r="BV489" i="1"/>
  <c r="AG26" i="1"/>
  <c r="AH26" i="1"/>
  <c r="AJ26" i="1"/>
  <c r="AK26" i="1"/>
  <c r="AI26" i="1"/>
  <c r="AG572" i="1"/>
  <c r="AI572" i="1"/>
  <c r="AH572" i="1"/>
  <c r="AJ572" i="1"/>
  <c r="AK572" i="1"/>
  <c r="AG182" i="1"/>
  <c r="AH182" i="1"/>
  <c r="AI182" i="1"/>
  <c r="AK182" i="1"/>
  <c r="AJ182" i="1"/>
  <c r="BM352" i="1"/>
  <c r="BY352" i="1"/>
  <c r="BP352" i="1"/>
  <c r="BQ352" i="1"/>
  <c r="BS352" i="1"/>
  <c r="BJ352" i="1"/>
  <c r="BV352" i="1"/>
  <c r="BL352" i="1"/>
  <c r="BN352" i="1"/>
  <c r="BO352" i="1"/>
  <c r="BR352" i="1"/>
  <c r="BU352" i="1"/>
  <c r="BW352" i="1"/>
  <c r="BZ352" i="1"/>
  <c r="CB352" i="1" s="1"/>
  <c r="BX352" i="1"/>
  <c r="BK352" i="1"/>
  <c r="BT352" i="1"/>
  <c r="BT648" i="1"/>
  <c r="BJ648" i="1"/>
  <c r="BV648" i="1"/>
  <c r="BQ648" i="1"/>
  <c r="BS648" i="1"/>
  <c r="BW648" i="1"/>
  <c r="BX648" i="1"/>
  <c r="BY648" i="1"/>
  <c r="BZ648" i="1"/>
  <c r="CB648" i="1" s="1"/>
  <c r="BK648" i="1"/>
  <c r="BL648" i="1"/>
  <c r="BP648" i="1"/>
  <c r="BU648" i="1"/>
  <c r="BM648" i="1"/>
  <c r="BN648" i="1"/>
  <c r="BO648" i="1"/>
  <c r="BR648" i="1"/>
  <c r="BM524" i="1"/>
  <c r="BY524" i="1"/>
  <c r="BV524" i="1"/>
  <c r="BL524" i="1"/>
  <c r="BZ524" i="1"/>
  <c r="CB524" i="1" s="1"/>
  <c r="BN524" i="1"/>
  <c r="BQ524" i="1"/>
  <c r="BR524" i="1"/>
  <c r="BU524" i="1"/>
  <c r="BP524" i="1"/>
  <c r="BS524" i="1"/>
  <c r="BT524" i="1"/>
  <c r="BW524" i="1"/>
  <c r="BX524" i="1"/>
  <c r="BJ524" i="1"/>
  <c r="BO524" i="1"/>
  <c r="BK524" i="1"/>
  <c r="AI52" i="1"/>
  <c r="AJ52" i="1"/>
  <c r="AH52" i="1"/>
  <c r="AK52" i="1"/>
  <c r="AG52" i="1"/>
  <c r="BN39" i="1"/>
  <c r="BZ39" i="1"/>
  <c r="CB39" i="1" s="1"/>
  <c r="BS39" i="1"/>
  <c r="BJ39" i="1"/>
  <c r="BX39" i="1"/>
  <c r="BK39" i="1"/>
  <c r="BY39" i="1"/>
  <c r="BL39" i="1"/>
  <c r="BM39" i="1"/>
  <c r="BO39" i="1"/>
  <c r="BP39" i="1"/>
  <c r="BQ39" i="1"/>
  <c r="BR39" i="1"/>
  <c r="BT39" i="1"/>
  <c r="BU39" i="1"/>
  <c r="BV39" i="1"/>
  <c r="BW39" i="1"/>
  <c r="AJ576" i="1"/>
  <c r="AK576" i="1"/>
  <c r="AG576" i="1"/>
  <c r="AI576" i="1"/>
  <c r="AH576" i="1"/>
  <c r="AJ568" i="1"/>
  <c r="AI568" i="1"/>
  <c r="AG568" i="1"/>
  <c r="AH568" i="1"/>
  <c r="AK568" i="1"/>
  <c r="AH625" i="1"/>
  <c r="AK625" i="1"/>
  <c r="AG625" i="1"/>
  <c r="AI625" i="1"/>
  <c r="AJ625" i="1"/>
  <c r="BN406" i="1"/>
  <c r="BZ406" i="1"/>
  <c r="CB406" i="1" s="1"/>
  <c r="BQ406" i="1"/>
  <c r="BT406" i="1"/>
  <c r="BX406" i="1"/>
  <c r="BJ406" i="1"/>
  <c r="BY406" i="1"/>
  <c r="BK406" i="1"/>
  <c r="BL406" i="1"/>
  <c r="BM406" i="1"/>
  <c r="BO406" i="1"/>
  <c r="BP406" i="1"/>
  <c r="BR406" i="1"/>
  <c r="BS406" i="1"/>
  <c r="BU406" i="1"/>
  <c r="BV406" i="1"/>
  <c r="BW406" i="1"/>
  <c r="BN206" i="1"/>
  <c r="BZ206" i="1"/>
  <c r="CB206" i="1" s="1"/>
  <c r="BP206" i="1"/>
  <c r="BK206" i="1"/>
  <c r="BW206" i="1"/>
  <c r="BM206" i="1"/>
  <c r="BY206" i="1"/>
  <c r="BQ206" i="1"/>
  <c r="BR206" i="1"/>
  <c r="BS206" i="1"/>
  <c r="BT206" i="1"/>
  <c r="BJ206" i="1"/>
  <c r="BL206" i="1"/>
  <c r="BO206" i="1"/>
  <c r="BU206" i="1"/>
  <c r="BV206" i="1"/>
  <c r="BX206" i="1"/>
  <c r="BM296" i="1"/>
  <c r="BY296" i="1"/>
  <c r="BT296" i="1"/>
  <c r="BK296" i="1"/>
  <c r="BW296" i="1"/>
  <c r="BV296" i="1"/>
  <c r="BX296" i="1"/>
  <c r="BZ296" i="1"/>
  <c r="CB296" i="1" s="1"/>
  <c r="BL296" i="1"/>
  <c r="BN296" i="1"/>
  <c r="BO296" i="1"/>
  <c r="BQ296" i="1"/>
  <c r="BJ296" i="1"/>
  <c r="BP296" i="1"/>
  <c r="BR296" i="1"/>
  <c r="BS296" i="1"/>
  <c r="BU296" i="1"/>
  <c r="BT687" i="1"/>
  <c r="BR687" i="1"/>
  <c r="BS687" i="1"/>
  <c r="BJ687" i="1"/>
  <c r="BY687" i="1"/>
  <c r="BK687" i="1"/>
  <c r="BZ687" i="1"/>
  <c r="CB687" i="1" s="1"/>
  <c r="BN687" i="1"/>
  <c r="BO687" i="1"/>
  <c r="BP687" i="1"/>
  <c r="BQ687" i="1"/>
  <c r="BX687" i="1"/>
  <c r="BL687" i="1"/>
  <c r="BM687" i="1"/>
  <c r="BV687" i="1"/>
  <c r="BW687" i="1"/>
  <c r="BU687" i="1"/>
  <c r="AG536" i="1"/>
  <c r="AI536" i="1"/>
  <c r="AJ536" i="1"/>
  <c r="AH536" i="1"/>
  <c r="AK536" i="1"/>
  <c r="AJ214" i="1"/>
  <c r="AG214" i="1"/>
  <c r="AI214" i="1"/>
  <c r="AH214" i="1"/>
  <c r="AK214" i="1"/>
  <c r="AG44" i="1"/>
  <c r="AH44" i="1"/>
  <c r="AI44" i="1"/>
  <c r="AJ44" i="1"/>
  <c r="AK44" i="1"/>
  <c r="BK380" i="1"/>
  <c r="BW380" i="1"/>
  <c r="BM380" i="1"/>
  <c r="BY380" i="1"/>
  <c r="BN380" i="1"/>
  <c r="BZ380" i="1"/>
  <c r="CB380" i="1" s="1"/>
  <c r="BS380" i="1"/>
  <c r="BX380" i="1"/>
  <c r="BJ380" i="1"/>
  <c r="BQ380" i="1"/>
  <c r="BR380" i="1"/>
  <c r="BT380" i="1"/>
  <c r="BV380" i="1"/>
  <c r="BL380" i="1"/>
  <c r="BO380" i="1"/>
  <c r="BP380" i="1"/>
  <c r="BU380" i="1"/>
  <c r="AG635" i="1"/>
  <c r="AH635" i="1"/>
  <c r="AJ635" i="1"/>
  <c r="AK635" i="1"/>
  <c r="AI635" i="1"/>
  <c r="BQ73" i="1"/>
  <c r="BP73" i="1"/>
  <c r="BR73" i="1"/>
  <c r="BT73" i="1"/>
  <c r="BV73" i="1"/>
  <c r="BW73" i="1"/>
  <c r="BX73" i="1"/>
  <c r="BY73" i="1"/>
  <c r="BJ73" i="1"/>
  <c r="BL73" i="1"/>
  <c r="BN73" i="1"/>
  <c r="BO73" i="1"/>
  <c r="BU73" i="1"/>
  <c r="BK73" i="1"/>
  <c r="BM73" i="1"/>
  <c r="BS73" i="1"/>
  <c r="BZ73" i="1"/>
  <c r="CB73" i="1" s="1"/>
  <c r="BT663" i="1"/>
  <c r="BS663" i="1"/>
  <c r="BN663" i="1"/>
  <c r="BQ663" i="1"/>
  <c r="BL663" i="1"/>
  <c r="BP663" i="1"/>
  <c r="BR663" i="1"/>
  <c r="BV663" i="1"/>
  <c r="BW663" i="1"/>
  <c r="BY663" i="1"/>
  <c r="BX663" i="1"/>
  <c r="BZ663" i="1"/>
  <c r="CB663" i="1" s="1"/>
  <c r="BJ663" i="1"/>
  <c r="BK663" i="1"/>
  <c r="BM663" i="1"/>
  <c r="BU663" i="1"/>
  <c r="BO663" i="1"/>
  <c r="BM349" i="1"/>
  <c r="BY349" i="1"/>
  <c r="BN349" i="1"/>
  <c r="BZ349" i="1"/>
  <c r="CB349" i="1" s="1"/>
  <c r="BS349" i="1"/>
  <c r="BT349" i="1"/>
  <c r="BV349" i="1"/>
  <c r="BW349" i="1"/>
  <c r="BL349" i="1"/>
  <c r="BP349" i="1"/>
  <c r="BR349" i="1"/>
  <c r="BU349" i="1"/>
  <c r="BX349" i="1"/>
  <c r="BJ349" i="1"/>
  <c r="BK349" i="1"/>
  <c r="BQ349" i="1"/>
  <c r="BO349" i="1"/>
  <c r="BN209" i="1"/>
  <c r="BZ209" i="1"/>
  <c r="CB209" i="1" s="1"/>
  <c r="BP209" i="1"/>
  <c r="BK209" i="1"/>
  <c r="BW209" i="1"/>
  <c r="BM209" i="1"/>
  <c r="BY209" i="1"/>
  <c r="BS209" i="1"/>
  <c r="BT209" i="1"/>
  <c r="BU209" i="1"/>
  <c r="BV209" i="1"/>
  <c r="BX209" i="1"/>
  <c r="BO209" i="1"/>
  <c r="BR209" i="1"/>
  <c r="BJ209" i="1"/>
  <c r="BL209" i="1"/>
  <c r="BQ209" i="1"/>
  <c r="BQ253" i="1"/>
  <c r="BR253" i="1"/>
  <c r="BT253" i="1"/>
  <c r="BK253" i="1"/>
  <c r="BW253" i="1"/>
  <c r="BL253" i="1"/>
  <c r="BX253" i="1"/>
  <c r="BM253" i="1"/>
  <c r="BY253" i="1"/>
  <c r="BN253" i="1"/>
  <c r="BZ253" i="1"/>
  <c r="CB253" i="1" s="1"/>
  <c r="BJ253" i="1"/>
  <c r="BO253" i="1"/>
  <c r="BP253" i="1"/>
  <c r="BS253" i="1"/>
  <c r="BU253" i="1"/>
  <c r="BV253" i="1"/>
  <c r="BP75" i="1"/>
  <c r="BR75" i="1"/>
  <c r="BS75" i="1"/>
  <c r="BK75" i="1"/>
  <c r="BW75" i="1"/>
  <c r="BZ75" i="1"/>
  <c r="CB75" i="1" s="1"/>
  <c r="BJ75" i="1"/>
  <c r="BL75" i="1"/>
  <c r="BM75" i="1"/>
  <c r="BN75" i="1"/>
  <c r="BO75" i="1"/>
  <c r="BQ75" i="1"/>
  <c r="BU75" i="1"/>
  <c r="BY75" i="1"/>
  <c r="BT75" i="1"/>
  <c r="BV75" i="1"/>
  <c r="BX75" i="1"/>
  <c r="AI130" i="1"/>
  <c r="AJ130" i="1"/>
  <c r="AG130" i="1"/>
  <c r="AH130" i="1"/>
  <c r="AK130" i="1"/>
  <c r="BJ87" i="1"/>
  <c r="BV87" i="1"/>
  <c r="BN87" i="1"/>
  <c r="BZ87" i="1"/>
  <c r="CB87" i="1" s="1"/>
  <c r="BS87" i="1"/>
  <c r="BT87" i="1"/>
  <c r="BX87" i="1"/>
  <c r="BL87" i="1"/>
  <c r="BO87" i="1"/>
  <c r="BR87" i="1"/>
  <c r="BQ87" i="1"/>
  <c r="BU87" i="1"/>
  <c r="BW87" i="1"/>
  <c r="BY87" i="1"/>
  <c r="BK87" i="1"/>
  <c r="BP87" i="1"/>
  <c r="BM87" i="1"/>
  <c r="AG96" i="1"/>
  <c r="AJ96" i="1"/>
  <c r="AK96" i="1"/>
  <c r="AI96" i="1"/>
  <c r="AH96" i="1"/>
  <c r="AK648" i="1"/>
  <c r="AH648" i="1"/>
  <c r="AJ648" i="1"/>
  <c r="AG648" i="1"/>
  <c r="AI648" i="1"/>
  <c r="AG483" i="1"/>
  <c r="AH483" i="1"/>
  <c r="AJ483" i="1"/>
  <c r="AK483" i="1"/>
  <c r="AI483" i="1"/>
  <c r="BS255" i="1"/>
  <c r="BQ255" i="1"/>
  <c r="BU255" i="1"/>
  <c r="BV255" i="1"/>
  <c r="BL255" i="1"/>
  <c r="BY255" i="1"/>
  <c r="BM255" i="1"/>
  <c r="BZ255" i="1"/>
  <c r="CB255" i="1" s="1"/>
  <c r="BJ255" i="1"/>
  <c r="BK255" i="1"/>
  <c r="BN255" i="1"/>
  <c r="BO255" i="1"/>
  <c r="BP255" i="1"/>
  <c r="BR255" i="1"/>
  <c r="BT255" i="1"/>
  <c r="BW255" i="1"/>
  <c r="BX255" i="1"/>
  <c r="BS42" i="1"/>
  <c r="BJ42" i="1"/>
  <c r="BV42" i="1"/>
  <c r="BK42" i="1"/>
  <c r="BW42" i="1"/>
  <c r="BM42" i="1"/>
  <c r="BY42" i="1"/>
  <c r="BP42" i="1"/>
  <c r="BL42" i="1"/>
  <c r="BN42" i="1"/>
  <c r="BO42" i="1"/>
  <c r="BQ42" i="1"/>
  <c r="BT42" i="1"/>
  <c r="BX42" i="1"/>
  <c r="BR42" i="1"/>
  <c r="BZ42" i="1"/>
  <c r="CB42" i="1" s="1"/>
  <c r="BU42" i="1"/>
  <c r="AJ533" i="1"/>
  <c r="AI533" i="1"/>
  <c r="AH533" i="1"/>
  <c r="AK533" i="1"/>
  <c r="AG533" i="1"/>
  <c r="BS682" i="1"/>
  <c r="BJ682" i="1"/>
  <c r="BV682" i="1"/>
  <c r="BM682" i="1"/>
  <c r="BO682" i="1"/>
  <c r="BP682" i="1"/>
  <c r="BQ682" i="1"/>
  <c r="BT682" i="1"/>
  <c r="BU682" i="1"/>
  <c r="BL682" i="1"/>
  <c r="BZ682" i="1"/>
  <c r="CB682" i="1" s="1"/>
  <c r="BK682" i="1"/>
  <c r="BN682" i="1"/>
  <c r="BR682" i="1"/>
  <c r="BW682" i="1"/>
  <c r="BX682" i="1"/>
  <c r="BY682" i="1"/>
  <c r="AK73" i="1"/>
  <c r="AI73" i="1"/>
  <c r="AJ73" i="1"/>
  <c r="AH73" i="1"/>
  <c r="AG73" i="1"/>
  <c r="AG305" i="1"/>
  <c r="AI305" i="1"/>
  <c r="AH305" i="1"/>
  <c r="AJ305" i="1"/>
  <c r="AK305" i="1"/>
  <c r="AJ489" i="1"/>
  <c r="AH489" i="1"/>
  <c r="AI489" i="1"/>
  <c r="AK489" i="1"/>
  <c r="AG489" i="1"/>
  <c r="BO33" i="1"/>
  <c r="BP33" i="1"/>
  <c r="BS33" i="1"/>
  <c r="BT33" i="1"/>
  <c r="BJ33" i="1"/>
  <c r="BV33" i="1"/>
  <c r="BK33" i="1"/>
  <c r="BW33" i="1"/>
  <c r="BL33" i="1"/>
  <c r="BX33" i="1"/>
  <c r="BM33" i="1"/>
  <c r="BN33" i="1"/>
  <c r="BQ33" i="1"/>
  <c r="BR33" i="1"/>
  <c r="BU33" i="1"/>
  <c r="BZ33" i="1"/>
  <c r="CB33" i="1" s="1"/>
  <c r="BY33" i="1"/>
  <c r="BM379" i="1"/>
  <c r="BY379" i="1"/>
  <c r="BP379" i="1"/>
  <c r="BQ379" i="1"/>
  <c r="BS379" i="1"/>
  <c r="BJ379" i="1"/>
  <c r="BV379" i="1"/>
  <c r="BK379" i="1"/>
  <c r="BL379" i="1"/>
  <c r="BN379" i="1"/>
  <c r="BO379" i="1"/>
  <c r="BR379" i="1"/>
  <c r="BT379" i="1"/>
  <c r="BU379" i="1"/>
  <c r="BW379" i="1"/>
  <c r="BZ379" i="1"/>
  <c r="CB379" i="1" s="1"/>
  <c r="BX379" i="1"/>
  <c r="AJ39" i="1"/>
  <c r="AG39" i="1"/>
  <c r="AH39" i="1"/>
  <c r="AI39" i="1"/>
  <c r="AK39" i="1"/>
  <c r="BK373" i="1"/>
  <c r="BW373" i="1"/>
  <c r="BP373" i="1"/>
  <c r="BR373" i="1"/>
  <c r="BL373" i="1"/>
  <c r="BN373" i="1"/>
  <c r="BO373" i="1"/>
  <c r="BQ373" i="1"/>
  <c r="BU373" i="1"/>
  <c r="BV373" i="1"/>
  <c r="BX373" i="1"/>
  <c r="BJ373" i="1"/>
  <c r="BM373" i="1"/>
  <c r="BS373" i="1"/>
  <c r="BT373" i="1"/>
  <c r="BY373" i="1"/>
  <c r="BZ373" i="1"/>
  <c r="CB373" i="1" s="1"/>
  <c r="BT613" i="1"/>
  <c r="BM613" i="1"/>
  <c r="BY613" i="1"/>
  <c r="BU613" i="1"/>
  <c r="BV613" i="1"/>
  <c r="BW613" i="1"/>
  <c r="BJ613" i="1"/>
  <c r="BX613" i="1"/>
  <c r="BK613" i="1"/>
  <c r="BZ613" i="1"/>
  <c r="CB613" i="1" s="1"/>
  <c r="BL613" i="1"/>
  <c r="BN613" i="1"/>
  <c r="BO613" i="1"/>
  <c r="BP613" i="1"/>
  <c r="BQ613" i="1"/>
  <c r="BS613" i="1"/>
  <c r="BR613" i="1"/>
  <c r="BK639" i="1"/>
  <c r="BW639" i="1"/>
  <c r="BP639" i="1"/>
  <c r="BR639" i="1"/>
  <c r="BJ639" i="1"/>
  <c r="BZ639" i="1"/>
  <c r="CB639" i="1" s="1"/>
  <c r="BM639" i="1"/>
  <c r="BN639" i="1"/>
  <c r="BO639" i="1"/>
  <c r="BT639" i="1"/>
  <c r="BU639" i="1"/>
  <c r="BV639" i="1"/>
  <c r="BX639" i="1"/>
  <c r="BY639" i="1"/>
  <c r="BL639" i="1"/>
  <c r="BS639" i="1"/>
  <c r="BQ639" i="1"/>
  <c r="AH620" i="1"/>
  <c r="AK620" i="1"/>
  <c r="AG620" i="1"/>
  <c r="AI620" i="1"/>
  <c r="AJ620" i="1"/>
  <c r="AI296" i="1"/>
  <c r="AG296" i="1"/>
  <c r="AJ296" i="1"/>
  <c r="AK296" i="1"/>
  <c r="AH296" i="1"/>
  <c r="AG380" i="1"/>
  <c r="AI380" i="1"/>
  <c r="AJ380" i="1"/>
  <c r="AH380" i="1"/>
  <c r="AK380" i="1"/>
  <c r="BK72" i="1"/>
  <c r="BW72" i="1"/>
  <c r="BL72" i="1"/>
  <c r="BX72" i="1"/>
  <c r="BN72" i="1"/>
  <c r="BZ72" i="1"/>
  <c r="CB72" i="1" s="1"/>
  <c r="BO72" i="1"/>
  <c r="BP72" i="1"/>
  <c r="BQ72" i="1"/>
  <c r="BR72" i="1"/>
  <c r="BS72" i="1"/>
  <c r="BT72" i="1"/>
  <c r="BM72" i="1"/>
  <c r="BU72" i="1"/>
  <c r="BV72" i="1"/>
  <c r="BY72" i="1"/>
  <c r="BJ72" i="1"/>
  <c r="BS627" i="1"/>
  <c r="BP627" i="1"/>
  <c r="BR627" i="1"/>
  <c r="BT627" i="1"/>
  <c r="BU627" i="1"/>
  <c r="BW627" i="1"/>
  <c r="BJ627" i="1"/>
  <c r="BX627" i="1"/>
  <c r="BL627" i="1"/>
  <c r="BZ627" i="1"/>
  <c r="CB627" i="1" s="1"/>
  <c r="BN627" i="1"/>
  <c r="BK627" i="1"/>
  <c r="BM627" i="1"/>
  <c r="BQ627" i="1"/>
  <c r="BO627" i="1"/>
  <c r="BV627" i="1"/>
  <c r="BY627" i="1"/>
  <c r="AH636" i="1"/>
  <c r="AK636" i="1"/>
  <c r="AG636" i="1"/>
  <c r="AJ636" i="1"/>
  <c r="AI636" i="1"/>
  <c r="AJ178" i="1"/>
  <c r="AG178" i="1"/>
  <c r="AI178" i="1"/>
  <c r="AK178" i="1"/>
  <c r="AH178" i="1"/>
  <c r="AG401" i="1"/>
  <c r="AH401" i="1"/>
  <c r="AJ401" i="1"/>
  <c r="AK401" i="1"/>
  <c r="AI401" i="1"/>
  <c r="BK688" i="1"/>
  <c r="BN688" i="1"/>
  <c r="BZ688" i="1"/>
  <c r="CB688" i="1" s="1"/>
  <c r="BQ688" i="1"/>
  <c r="BX688" i="1"/>
  <c r="BO688" i="1"/>
  <c r="BP688" i="1"/>
  <c r="BR688" i="1"/>
  <c r="BJ688" i="1"/>
  <c r="BS688" i="1"/>
  <c r="BT688" i="1"/>
  <c r="BU688" i="1"/>
  <c r="BL688" i="1"/>
  <c r="BV688" i="1"/>
  <c r="BW688" i="1"/>
  <c r="BM688" i="1"/>
  <c r="BY688" i="1"/>
  <c r="AJ87" i="1"/>
  <c r="AH87" i="1"/>
  <c r="AG87" i="1"/>
  <c r="AI87" i="1"/>
  <c r="AK87" i="1"/>
  <c r="BK96" i="1"/>
  <c r="BT96" i="1"/>
  <c r="BU96" i="1"/>
  <c r="BV96" i="1"/>
  <c r="BJ96" i="1"/>
  <c r="BW96" i="1"/>
  <c r="BO96" i="1"/>
  <c r="BP96" i="1"/>
  <c r="BQ96" i="1"/>
  <c r="BS96" i="1"/>
  <c r="BL96" i="1"/>
  <c r="BM96" i="1"/>
  <c r="BN96" i="1"/>
  <c r="BR96" i="1"/>
  <c r="BX96" i="1"/>
  <c r="BY96" i="1"/>
  <c r="BZ96" i="1"/>
  <c r="CB96" i="1" s="1"/>
  <c r="BJ160" i="1"/>
  <c r="BV160" i="1"/>
  <c r="BN160" i="1"/>
  <c r="BZ160" i="1"/>
  <c r="CB160" i="1" s="1"/>
  <c r="BL160" i="1"/>
  <c r="BP160" i="1"/>
  <c r="BR160" i="1"/>
  <c r="BT160" i="1"/>
  <c r="BX160" i="1"/>
  <c r="BK160" i="1"/>
  <c r="BM160" i="1"/>
  <c r="BO160" i="1"/>
  <c r="BQ160" i="1"/>
  <c r="BS160" i="1"/>
  <c r="BU160" i="1"/>
  <c r="BW160" i="1"/>
  <c r="BY160" i="1"/>
  <c r="BK177" i="1"/>
  <c r="BW177" i="1"/>
  <c r="BL177" i="1"/>
  <c r="BX177" i="1"/>
  <c r="BN177" i="1"/>
  <c r="BZ177" i="1"/>
  <c r="CB177" i="1" s="1"/>
  <c r="BP177" i="1"/>
  <c r="BQ177" i="1"/>
  <c r="BR177" i="1"/>
  <c r="BS177" i="1"/>
  <c r="BT177" i="1"/>
  <c r="BJ177" i="1"/>
  <c r="BM177" i="1"/>
  <c r="BO177" i="1"/>
  <c r="BU177" i="1"/>
  <c r="BV177" i="1"/>
  <c r="BY177" i="1"/>
  <c r="BM205" i="1"/>
  <c r="BY205" i="1"/>
  <c r="BO205" i="1"/>
  <c r="BQ205" i="1"/>
  <c r="BR205" i="1"/>
  <c r="BS205" i="1"/>
  <c r="BN205" i="1"/>
  <c r="BZ205" i="1"/>
  <c r="CB205" i="1" s="1"/>
  <c r="BJ205" i="1"/>
  <c r="BK205" i="1"/>
  <c r="BL205" i="1"/>
  <c r="BP205" i="1"/>
  <c r="BT205" i="1"/>
  <c r="BU205" i="1"/>
  <c r="BV205" i="1"/>
  <c r="BX205" i="1"/>
  <c r="BW205" i="1"/>
  <c r="BN575" i="1"/>
  <c r="BZ575" i="1"/>
  <c r="CB575" i="1" s="1"/>
  <c r="BS575" i="1"/>
  <c r="BJ575" i="1"/>
  <c r="BX575" i="1"/>
  <c r="BK575" i="1"/>
  <c r="BY575" i="1"/>
  <c r="BL575" i="1"/>
  <c r="BM575" i="1"/>
  <c r="BO575" i="1"/>
  <c r="BP575" i="1"/>
  <c r="BQ575" i="1"/>
  <c r="BR575" i="1"/>
  <c r="BT575" i="1"/>
  <c r="BU575" i="1"/>
  <c r="BV575" i="1"/>
  <c r="BW575" i="1"/>
  <c r="BK711" i="1"/>
  <c r="BW711" i="1"/>
  <c r="BM711" i="1"/>
  <c r="BY711" i="1"/>
  <c r="BN711" i="1"/>
  <c r="BZ711" i="1"/>
  <c r="CB711" i="1" s="1"/>
  <c r="BS711" i="1"/>
  <c r="BX711" i="1"/>
  <c r="BJ711" i="1"/>
  <c r="BL711" i="1"/>
  <c r="BQ711" i="1"/>
  <c r="BR711" i="1"/>
  <c r="BT711" i="1"/>
  <c r="BV711" i="1"/>
  <c r="BP711" i="1"/>
  <c r="BU711" i="1"/>
  <c r="BO711" i="1"/>
  <c r="AG345" i="1"/>
  <c r="AH345" i="1"/>
  <c r="AJ345" i="1"/>
  <c r="AI345" i="1"/>
  <c r="AK345" i="1"/>
  <c r="BK559" i="1"/>
  <c r="BW559" i="1"/>
  <c r="BL559" i="1"/>
  <c r="BX559" i="1"/>
  <c r="BN559" i="1"/>
  <c r="BZ559" i="1"/>
  <c r="CB559" i="1" s="1"/>
  <c r="BO559" i="1"/>
  <c r="BP559" i="1"/>
  <c r="BQ559" i="1"/>
  <c r="BR559" i="1"/>
  <c r="BS559" i="1"/>
  <c r="BT559" i="1"/>
  <c r="BM559" i="1"/>
  <c r="BU559" i="1"/>
  <c r="BV559" i="1"/>
  <c r="BY559" i="1"/>
  <c r="BJ559" i="1"/>
  <c r="BN68" i="1"/>
  <c r="BZ68" i="1"/>
  <c r="CB68" i="1" s="1"/>
  <c r="BQ68" i="1"/>
  <c r="BR68" i="1"/>
  <c r="BP68" i="1"/>
  <c r="BS68" i="1"/>
  <c r="BV68" i="1"/>
  <c r="BW68" i="1"/>
  <c r="BX68" i="1"/>
  <c r="BJ68" i="1"/>
  <c r="BY68" i="1"/>
  <c r="BO68" i="1"/>
  <c r="BK68" i="1"/>
  <c r="BL68" i="1"/>
  <c r="BM68" i="1"/>
  <c r="BT68" i="1"/>
  <c r="BU68" i="1"/>
  <c r="AJ123" i="1"/>
  <c r="AI123" i="1"/>
  <c r="AK123" i="1"/>
  <c r="AG123" i="1"/>
  <c r="AH123" i="1"/>
  <c r="BN576" i="1"/>
  <c r="BZ576" i="1"/>
  <c r="CB576" i="1" s="1"/>
  <c r="BO576" i="1"/>
  <c r="BP576" i="1"/>
  <c r="BQ576" i="1"/>
  <c r="BU576" i="1"/>
  <c r="BJ576" i="1"/>
  <c r="BV576" i="1"/>
  <c r="BK576" i="1"/>
  <c r="BW576" i="1"/>
  <c r="BM576" i="1"/>
  <c r="BY576" i="1"/>
  <c r="BL576" i="1"/>
  <c r="BR576" i="1"/>
  <c r="BS576" i="1"/>
  <c r="BT576" i="1"/>
  <c r="BX576" i="1"/>
  <c r="BR625" i="1"/>
  <c r="BT625" i="1"/>
  <c r="BU625" i="1"/>
  <c r="BV625" i="1"/>
  <c r="BK625" i="1"/>
  <c r="BY625" i="1"/>
  <c r="BN625" i="1"/>
  <c r="BQ625" i="1"/>
  <c r="BS625" i="1"/>
  <c r="BW625" i="1"/>
  <c r="BX625" i="1"/>
  <c r="BZ625" i="1"/>
  <c r="CB625" i="1" s="1"/>
  <c r="BJ625" i="1"/>
  <c r="BL625" i="1"/>
  <c r="BP625" i="1"/>
  <c r="BM625" i="1"/>
  <c r="BO625" i="1"/>
  <c r="AG455" i="1"/>
  <c r="AH455" i="1"/>
  <c r="AJ455" i="1"/>
  <c r="AK455" i="1"/>
  <c r="AI455" i="1"/>
  <c r="AG373" i="1"/>
  <c r="AH373" i="1"/>
  <c r="AI373" i="1"/>
  <c r="AJ373" i="1"/>
  <c r="AK373" i="1"/>
  <c r="AI613" i="1"/>
  <c r="AG613" i="1"/>
  <c r="AH613" i="1"/>
  <c r="AJ613" i="1"/>
  <c r="AK613" i="1"/>
  <c r="AG639" i="1"/>
  <c r="AH639" i="1"/>
  <c r="AK639" i="1"/>
  <c r="AI639" i="1"/>
  <c r="AJ639" i="1"/>
  <c r="BN715" i="1"/>
  <c r="BZ715" i="1"/>
  <c r="CB715" i="1" s="1"/>
  <c r="BP715" i="1"/>
  <c r="BJ715" i="1"/>
  <c r="BK715" i="1"/>
  <c r="BW715" i="1"/>
  <c r="BM715" i="1"/>
  <c r="BY715" i="1"/>
  <c r="BV715" i="1"/>
  <c r="BX715" i="1"/>
  <c r="BL715" i="1"/>
  <c r="BO715" i="1"/>
  <c r="BQ715" i="1"/>
  <c r="BR715" i="1"/>
  <c r="BS715" i="1"/>
  <c r="BU715" i="1"/>
  <c r="BT715" i="1"/>
  <c r="BP536" i="1"/>
  <c r="BK536" i="1"/>
  <c r="BW536" i="1"/>
  <c r="BO536" i="1"/>
  <c r="BQ536" i="1"/>
  <c r="BS536" i="1"/>
  <c r="BV536" i="1"/>
  <c r="BN536" i="1"/>
  <c r="BU536" i="1"/>
  <c r="BX536" i="1"/>
  <c r="BY536" i="1"/>
  <c r="BZ536" i="1"/>
  <c r="CB536" i="1" s="1"/>
  <c r="BJ536" i="1"/>
  <c r="BL536" i="1"/>
  <c r="BM536" i="1"/>
  <c r="BR536" i="1"/>
  <c r="BT536" i="1"/>
  <c r="BO467" i="1"/>
  <c r="BS467" i="1"/>
  <c r="BT467" i="1"/>
  <c r="BL467" i="1"/>
  <c r="BX467" i="1"/>
  <c r="BQ467" i="1"/>
  <c r="BR467" i="1"/>
  <c r="BU467" i="1"/>
  <c r="BV467" i="1"/>
  <c r="BW467" i="1"/>
  <c r="BY467" i="1"/>
  <c r="BZ467" i="1"/>
  <c r="CB467" i="1" s="1"/>
  <c r="BJ467" i="1"/>
  <c r="BK467" i="1"/>
  <c r="BM467" i="1"/>
  <c r="BN467" i="1"/>
  <c r="BP467" i="1"/>
  <c r="AG673" i="1"/>
  <c r="AH673" i="1"/>
  <c r="AJ673" i="1"/>
  <c r="AI673" i="1"/>
  <c r="AK673" i="1"/>
  <c r="BT657" i="1"/>
  <c r="BU657" i="1"/>
  <c r="BK657" i="1"/>
  <c r="BR657" i="1"/>
  <c r="BJ657" i="1"/>
  <c r="BV657" i="1"/>
  <c r="BW657" i="1"/>
  <c r="BL657" i="1"/>
  <c r="BX657" i="1"/>
  <c r="BM657" i="1"/>
  <c r="BY657" i="1"/>
  <c r="BN657" i="1"/>
  <c r="BZ657" i="1"/>
  <c r="CB657" i="1" s="1"/>
  <c r="BQ657" i="1"/>
  <c r="BO657" i="1"/>
  <c r="BP657" i="1"/>
  <c r="BS657" i="1"/>
  <c r="BK350" i="1"/>
  <c r="BW350" i="1"/>
  <c r="BL350" i="1"/>
  <c r="BX350" i="1"/>
  <c r="BN350" i="1"/>
  <c r="BZ350" i="1"/>
  <c r="CB350" i="1" s="1"/>
  <c r="BP350" i="1"/>
  <c r="BQ350" i="1"/>
  <c r="BR350" i="1"/>
  <c r="BS350" i="1"/>
  <c r="BT350" i="1"/>
  <c r="BJ350" i="1"/>
  <c r="BM350" i="1"/>
  <c r="BO350" i="1"/>
  <c r="BU350" i="1"/>
  <c r="BV350" i="1"/>
  <c r="BY350" i="1"/>
  <c r="BQ636" i="1"/>
  <c r="BJ636" i="1"/>
  <c r="BV636" i="1"/>
  <c r="BL636" i="1"/>
  <c r="BX636" i="1"/>
  <c r="BS636" i="1"/>
  <c r="BU636" i="1"/>
  <c r="BW636" i="1"/>
  <c r="BY636" i="1"/>
  <c r="BM636" i="1"/>
  <c r="BN636" i="1"/>
  <c r="BO636" i="1"/>
  <c r="BK636" i="1"/>
  <c r="BP636" i="1"/>
  <c r="BR636" i="1"/>
  <c r="BT636" i="1"/>
  <c r="BZ636" i="1"/>
  <c r="CB636" i="1" s="1"/>
  <c r="AG161" i="1"/>
  <c r="AH161" i="1"/>
  <c r="AJ161" i="1"/>
  <c r="AI161" i="1"/>
  <c r="AK161" i="1"/>
  <c r="AG75" i="1"/>
  <c r="AH75" i="1"/>
  <c r="AJ75" i="1"/>
  <c r="AI75" i="1"/>
  <c r="AK75" i="1"/>
  <c r="BN67" i="1"/>
  <c r="BZ67" i="1"/>
  <c r="CB67" i="1" s="1"/>
  <c r="BM67" i="1"/>
  <c r="BO67" i="1"/>
  <c r="BT67" i="1"/>
  <c r="BW67" i="1"/>
  <c r="BJ67" i="1"/>
  <c r="BY67" i="1"/>
  <c r="BK67" i="1"/>
  <c r="BV67" i="1"/>
  <c r="BX67" i="1"/>
  <c r="BL67" i="1"/>
  <c r="BQ67" i="1"/>
  <c r="BR67" i="1"/>
  <c r="BU67" i="1"/>
  <c r="BS67" i="1"/>
  <c r="BP67" i="1"/>
  <c r="BN360" i="1"/>
  <c r="BZ360" i="1"/>
  <c r="CB360" i="1" s="1"/>
  <c r="BS360" i="1"/>
  <c r="BT360" i="1"/>
  <c r="BJ360" i="1"/>
  <c r="BW360" i="1"/>
  <c r="BM360" i="1"/>
  <c r="BQ360" i="1"/>
  <c r="BK360" i="1"/>
  <c r="BL360" i="1"/>
  <c r="BO360" i="1"/>
  <c r="BP360" i="1"/>
  <c r="BR360" i="1"/>
  <c r="BU360" i="1"/>
  <c r="BX360" i="1"/>
  <c r="BV360" i="1"/>
  <c r="BY360" i="1"/>
  <c r="AJ585" i="1"/>
  <c r="AG585" i="1"/>
  <c r="AK585" i="1"/>
  <c r="AH585" i="1"/>
  <c r="AI585" i="1"/>
  <c r="AG246" i="1"/>
  <c r="AJ246" i="1"/>
  <c r="AI246" i="1"/>
  <c r="AK246" i="1"/>
  <c r="AH246" i="1"/>
  <c r="AJ575" i="1"/>
  <c r="AG575" i="1"/>
  <c r="AH575" i="1"/>
  <c r="AI575" i="1"/>
  <c r="AK575" i="1"/>
  <c r="BQ123" i="1"/>
  <c r="BO123" i="1"/>
  <c r="BU123" i="1"/>
  <c r="BR123" i="1"/>
  <c r="BS123" i="1"/>
  <c r="BT123" i="1"/>
  <c r="BV123" i="1"/>
  <c r="BW123" i="1"/>
  <c r="BX123" i="1"/>
  <c r="BJ123" i="1"/>
  <c r="BY123" i="1"/>
  <c r="BK123" i="1"/>
  <c r="BZ123" i="1"/>
  <c r="CB123" i="1" s="1"/>
  <c r="BL123" i="1"/>
  <c r="BM123" i="1"/>
  <c r="BN123" i="1"/>
  <c r="BP123" i="1"/>
  <c r="BK262" i="1"/>
  <c r="BW262" i="1"/>
  <c r="BL262" i="1"/>
  <c r="BX262" i="1"/>
  <c r="BN262" i="1"/>
  <c r="BZ262" i="1"/>
  <c r="CB262" i="1" s="1"/>
  <c r="BO262" i="1"/>
  <c r="BP262" i="1"/>
  <c r="BQ262" i="1"/>
  <c r="BR262" i="1"/>
  <c r="BS262" i="1"/>
  <c r="BT262" i="1"/>
  <c r="BJ262" i="1"/>
  <c r="BM262" i="1"/>
  <c r="BU262" i="1"/>
  <c r="BV262" i="1"/>
  <c r="BY262" i="1"/>
  <c r="BQ158" i="1"/>
  <c r="BJ158" i="1"/>
  <c r="BV158" i="1"/>
  <c r="BL158" i="1"/>
  <c r="BX158" i="1"/>
  <c r="BT158" i="1"/>
  <c r="BW158" i="1"/>
  <c r="BY158" i="1"/>
  <c r="BZ158" i="1"/>
  <c r="CB158" i="1" s="1"/>
  <c r="BN158" i="1"/>
  <c r="BO158" i="1"/>
  <c r="BP158" i="1"/>
  <c r="BK158" i="1"/>
  <c r="BM158" i="1"/>
  <c r="BR158" i="1"/>
  <c r="BS158" i="1"/>
  <c r="BU158" i="1"/>
  <c r="BS603" i="1"/>
  <c r="BT603" i="1"/>
  <c r="BO603" i="1"/>
  <c r="BJ603" i="1"/>
  <c r="BY603" i="1"/>
  <c r="BK603" i="1"/>
  <c r="BZ603" i="1"/>
  <c r="CB603" i="1" s="1"/>
  <c r="BL603" i="1"/>
  <c r="BM603" i="1"/>
  <c r="BN603" i="1"/>
  <c r="BP603" i="1"/>
  <c r="BQ603" i="1"/>
  <c r="BR603" i="1"/>
  <c r="BU603" i="1"/>
  <c r="BV603" i="1"/>
  <c r="BX603" i="1"/>
  <c r="BW603" i="1"/>
  <c r="AJ209" i="1"/>
  <c r="AG209" i="1"/>
  <c r="AI209" i="1"/>
  <c r="AH209" i="1"/>
  <c r="AK209" i="1"/>
  <c r="AI205" i="1"/>
  <c r="AH205" i="1"/>
  <c r="AK205" i="1"/>
  <c r="AG205" i="1"/>
  <c r="AJ205" i="1"/>
  <c r="AI118" i="1"/>
  <c r="AH118" i="1"/>
  <c r="AK118" i="1"/>
  <c r="AG118" i="1"/>
  <c r="AJ118" i="1"/>
  <c r="BN215" i="1"/>
  <c r="BZ215" i="1"/>
  <c r="CB215" i="1" s="1"/>
  <c r="BP215" i="1"/>
  <c r="BK215" i="1"/>
  <c r="BW215" i="1"/>
  <c r="BM215" i="1"/>
  <c r="BY215" i="1"/>
  <c r="BR215" i="1"/>
  <c r="BS215" i="1"/>
  <c r="BT215" i="1"/>
  <c r="BU215" i="1"/>
  <c r="BV215" i="1"/>
  <c r="BX215" i="1"/>
  <c r="BQ215" i="1"/>
  <c r="BJ215" i="1"/>
  <c r="BL215" i="1"/>
  <c r="BO215" i="1"/>
  <c r="BP528" i="1"/>
  <c r="BQ528" i="1"/>
  <c r="BR528" i="1"/>
  <c r="BT528" i="1"/>
  <c r="BK528" i="1"/>
  <c r="BW528" i="1"/>
  <c r="BL528" i="1"/>
  <c r="BX528" i="1"/>
  <c r="BZ528" i="1"/>
  <c r="CB528" i="1" s="1"/>
  <c r="BJ528" i="1"/>
  <c r="BM528" i="1"/>
  <c r="BN528" i="1"/>
  <c r="BO528" i="1"/>
  <c r="BU528" i="1"/>
  <c r="BV528" i="1"/>
  <c r="BS528" i="1"/>
  <c r="BY528" i="1"/>
  <c r="BK98" i="1"/>
  <c r="BW98" i="1"/>
  <c r="BM98" i="1"/>
  <c r="BY98" i="1"/>
  <c r="BN98" i="1"/>
  <c r="BZ98" i="1"/>
  <c r="CB98" i="1" s="1"/>
  <c r="BS98" i="1"/>
  <c r="BX98" i="1"/>
  <c r="BJ98" i="1"/>
  <c r="BQ98" i="1"/>
  <c r="BR98" i="1"/>
  <c r="BT98" i="1"/>
  <c r="BV98" i="1"/>
  <c r="BL98" i="1"/>
  <c r="BO98" i="1"/>
  <c r="BP98" i="1"/>
  <c r="BU98" i="1"/>
  <c r="AI41" i="1"/>
  <c r="AG41" i="1"/>
  <c r="AH41" i="1"/>
  <c r="AJ41" i="1"/>
  <c r="AK41" i="1"/>
  <c r="BJ658" i="1"/>
  <c r="BV658" i="1"/>
  <c r="BK658" i="1"/>
  <c r="BW658" i="1"/>
  <c r="BL658" i="1"/>
  <c r="BX658" i="1"/>
  <c r="BM658" i="1"/>
  <c r="BY658" i="1"/>
  <c r="BN658" i="1"/>
  <c r="BZ658" i="1"/>
  <c r="CB658" i="1" s="1"/>
  <c r="BP658" i="1"/>
  <c r="BQ658" i="1"/>
  <c r="BT658" i="1"/>
  <c r="BR658" i="1"/>
  <c r="BS658" i="1"/>
  <c r="BU658" i="1"/>
  <c r="BO658" i="1"/>
  <c r="AG262" i="1"/>
  <c r="AH262" i="1"/>
  <c r="AJ262" i="1"/>
  <c r="AK262" i="1"/>
  <c r="AI262" i="1"/>
  <c r="BK92" i="1"/>
  <c r="BW92" i="1"/>
  <c r="BP92" i="1"/>
  <c r="BJ92" i="1"/>
  <c r="BY92" i="1"/>
  <c r="BM92" i="1"/>
  <c r="BN92" i="1"/>
  <c r="BO92" i="1"/>
  <c r="BS92" i="1"/>
  <c r="BT92" i="1"/>
  <c r="BV92" i="1"/>
  <c r="BX92" i="1"/>
  <c r="BZ92" i="1"/>
  <c r="CB92" i="1" s="1"/>
  <c r="BL92" i="1"/>
  <c r="BQ92" i="1"/>
  <c r="BU92" i="1"/>
  <c r="BR92" i="1"/>
  <c r="BR620" i="1"/>
  <c r="BT620" i="1"/>
  <c r="BV620" i="1"/>
  <c r="BJ620" i="1"/>
  <c r="BW620" i="1"/>
  <c r="BY620" i="1"/>
  <c r="BZ620" i="1"/>
  <c r="CB620" i="1" s="1"/>
  <c r="BL620" i="1"/>
  <c r="BM620" i="1"/>
  <c r="BP620" i="1"/>
  <c r="BU620" i="1"/>
  <c r="BX620" i="1"/>
  <c r="BK620" i="1"/>
  <c r="BN620" i="1"/>
  <c r="BS620" i="1"/>
  <c r="BO620" i="1"/>
  <c r="BQ620" i="1"/>
  <c r="BN234" i="1"/>
  <c r="BZ234" i="1"/>
  <c r="CB234" i="1" s="1"/>
  <c r="BP234" i="1"/>
  <c r="BK234" i="1"/>
  <c r="BW234" i="1"/>
  <c r="BM234" i="1"/>
  <c r="BY234" i="1"/>
  <c r="BQ234" i="1"/>
  <c r="BR234" i="1"/>
  <c r="BS234" i="1"/>
  <c r="BT234" i="1"/>
  <c r="BU234" i="1"/>
  <c r="BV234" i="1"/>
  <c r="BO234" i="1"/>
  <c r="BL234" i="1"/>
  <c r="BX234" i="1"/>
  <c r="BJ234" i="1"/>
  <c r="AJ715" i="1"/>
  <c r="AG715" i="1"/>
  <c r="AI715" i="1"/>
  <c r="AK715" i="1"/>
  <c r="AH715" i="1"/>
  <c r="BJ106" i="1"/>
  <c r="BV106" i="1"/>
  <c r="BK106" i="1"/>
  <c r="BW106" i="1"/>
  <c r="BL106" i="1"/>
  <c r="BX106" i="1"/>
  <c r="BM106" i="1"/>
  <c r="BY106" i="1"/>
  <c r="BN106" i="1"/>
  <c r="BZ106" i="1"/>
  <c r="CB106" i="1" s="1"/>
  <c r="BP106" i="1"/>
  <c r="BQ106" i="1"/>
  <c r="BR106" i="1"/>
  <c r="BT106" i="1"/>
  <c r="BO106" i="1"/>
  <c r="BU106" i="1"/>
  <c r="BS106" i="1"/>
  <c r="AG341" i="1"/>
  <c r="AH341" i="1"/>
  <c r="AJ341" i="1"/>
  <c r="AI341" i="1"/>
  <c r="AK341" i="1"/>
  <c r="AG657" i="1"/>
  <c r="AH657" i="1"/>
  <c r="AI657" i="1"/>
  <c r="AJ657" i="1"/>
  <c r="AK657" i="1"/>
  <c r="BP510" i="1"/>
  <c r="BT510" i="1"/>
  <c r="BN510" i="1"/>
  <c r="BR510" i="1"/>
  <c r="BU510" i="1"/>
  <c r="BW510" i="1"/>
  <c r="BL510" i="1"/>
  <c r="BZ510" i="1"/>
  <c r="CB510" i="1" s="1"/>
  <c r="BX510" i="1"/>
  <c r="BY510" i="1"/>
  <c r="BJ510" i="1"/>
  <c r="BK510" i="1"/>
  <c r="BM510" i="1"/>
  <c r="BO510" i="1"/>
  <c r="BQ510" i="1"/>
  <c r="BV510" i="1"/>
  <c r="BS510" i="1"/>
  <c r="BN503" i="1"/>
  <c r="BZ503" i="1"/>
  <c r="CB503" i="1" s="1"/>
  <c r="BL503" i="1"/>
  <c r="BY503" i="1"/>
  <c r="BM503" i="1"/>
  <c r="BQ503" i="1"/>
  <c r="BR503" i="1"/>
  <c r="BS503" i="1"/>
  <c r="BT503" i="1"/>
  <c r="BU503" i="1"/>
  <c r="BV503" i="1"/>
  <c r="BO503" i="1"/>
  <c r="BP503" i="1"/>
  <c r="BW503" i="1"/>
  <c r="BX503" i="1"/>
  <c r="BK503" i="1"/>
  <c r="BJ503" i="1"/>
  <c r="AG231" i="1"/>
  <c r="AK231" i="1"/>
  <c r="AJ231" i="1"/>
  <c r="AH231" i="1"/>
  <c r="AI231" i="1"/>
  <c r="AG59" i="1"/>
  <c r="AH59" i="1"/>
  <c r="AK59" i="1"/>
  <c r="AI59" i="1"/>
  <c r="AJ59" i="1"/>
  <c r="AG167" i="1"/>
  <c r="AH167" i="1"/>
  <c r="AJ167" i="1"/>
  <c r="AK167" i="1"/>
  <c r="AI167" i="1"/>
  <c r="BP26" i="1"/>
  <c r="BQ26" i="1"/>
  <c r="BR26" i="1"/>
  <c r="BS26" i="1"/>
  <c r="BT26" i="1"/>
  <c r="BJ26" i="1"/>
  <c r="BV26" i="1"/>
  <c r="BK26" i="1"/>
  <c r="BW26" i="1"/>
  <c r="BL26" i="1"/>
  <c r="BX26" i="1"/>
  <c r="BN26" i="1"/>
  <c r="BZ26" i="1"/>
  <c r="CB26" i="1" s="1"/>
  <c r="BM26" i="1"/>
  <c r="BU26" i="1"/>
  <c r="BY26" i="1"/>
  <c r="BO26" i="1"/>
  <c r="BN616" i="1"/>
  <c r="BZ616" i="1"/>
  <c r="CB616" i="1" s="1"/>
  <c r="BT616" i="1"/>
  <c r="BU616" i="1"/>
  <c r="BM616" i="1"/>
  <c r="BP616" i="1"/>
  <c r="BQ616" i="1"/>
  <c r="BV616" i="1"/>
  <c r="BW616" i="1"/>
  <c r="BX616" i="1"/>
  <c r="BY616" i="1"/>
  <c r="BO616" i="1"/>
  <c r="BJ616" i="1"/>
  <c r="BL616" i="1"/>
  <c r="BR616" i="1"/>
  <c r="BK616" i="1"/>
  <c r="BS616" i="1"/>
  <c r="AG292" i="1"/>
  <c r="AH292" i="1"/>
  <c r="AJ292" i="1"/>
  <c r="AK292" i="1"/>
  <c r="AI292" i="1"/>
  <c r="BT314" i="1"/>
  <c r="BJ314" i="1"/>
  <c r="BV314" i="1"/>
  <c r="BP314" i="1"/>
  <c r="BQ314" i="1"/>
  <c r="BS314" i="1"/>
  <c r="BR314" i="1"/>
  <c r="BU314" i="1"/>
  <c r="BW314" i="1"/>
  <c r="BX314" i="1"/>
  <c r="BY314" i="1"/>
  <c r="BZ314" i="1"/>
  <c r="CB314" i="1" s="1"/>
  <c r="BK314" i="1"/>
  <c r="BL314" i="1"/>
  <c r="BM314" i="1"/>
  <c r="BO314" i="1"/>
  <c r="BN314" i="1"/>
  <c r="BJ219" i="1"/>
  <c r="BV219" i="1"/>
  <c r="BK219" i="1"/>
  <c r="BW219" i="1"/>
  <c r="BL219" i="1"/>
  <c r="BX219" i="1"/>
  <c r="BN219" i="1"/>
  <c r="BZ219" i="1"/>
  <c r="CB219" i="1" s="1"/>
  <c r="BO219" i="1"/>
  <c r="BQ219" i="1"/>
  <c r="BR219" i="1"/>
  <c r="BS219" i="1"/>
  <c r="BT219" i="1"/>
  <c r="BU219" i="1"/>
  <c r="BY219" i="1"/>
  <c r="BM219" i="1"/>
  <c r="BP219" i="1"/>
  <c r="BJ25" i="1"/>
  <c r="BV25" i="1"/>
  <c r="BK25" i="1"/>
  <c r="BW25" i="1"/>
  <c r="BL25" i="1"/>
  <c r="BX25" i="1"/>
  <c r="BM25" i="1"/>
  <c r="BY25" i="1"/>
  <c r="BN25" i="1"/>
  <c r="BZ25" i="1"/>
  <c r="CB25" i="1" s="1"/>
  <c r="BP25" i="1"/>
  <c r="BQ25" i="1"/>
  <c r="BR25" i="1"/>
  <c r="BT25" i="1"/>
  <c r="BO25" i="1"/>
  <c r="BU25" i="1"/>
  <c r="BS25" i="1"/>
  <c r="BK341" i="1"/>
  <c r="BW341" i="1"/>
  <c r="BL341" i="1"/>
  <c r="BN341" i="1"/>
  <c r="BZ341" i="1"/>
  <c r="CB341" i="1" s="1"/>
  <c r="BQ341" i="1"/>
  <c r="BR341" i="1"/>
  <c r="BJ341" i="1"/>
  <c r="BY341" i="1"/>
  <c r="BM341" i="1"/>
  <c r="BO341" i="1"/>
  <c r="BP341" i="1"/>
  <c r="BS341" i="1"/>
  <c r="BT341" i="1"/>
  <c r="BU341" i="1"/>
  <c r="BV341" i="1"/>
  <c r="BX341" i="1"/>
  <c r="AG719" i="1"/>
  <c r="AH719" i="1"/>
  <c r="AI719" i="1"/>
  <c r="AJ719" i="1"/>
  <c r="AK719" i="1"/>
  <c r="BS599" i="1"/>
  <c r="BJ599" i="1"/>
  <c r="BV599" i="1"/>
  <c r="BK599" i="1"/>
  <c r="BW599" i="1"/>
  <c r="BM599" i="1"/>
  <c r="BY599" i="1"/>
  <c r="BP599" i="1"/>
  <c r="BL599" i="1"/>
  <c r="BN599" i="1"/>
  <c r="BO599" i="1"/>
  <c r="BQ599" i="1"/>
  <c r="BR599" i="1"/>
  <c r="BT599" i="1"/>
  <c r="BU599" i="1"/>
  <c r="BX599" i="1"/>
  <c r="BZ599" i="1"/>
  <c r="CB599" i="1" s="1"/>
  <c r="AJ215" i="1"/>
  <c r="AG215" i="1"/>
  <c r="AI215" i="1"/>
  <c r="AH215" i="1"/>
  <c r="AK215" i="1"/>
  <c r="AG98" i="1"/>
  <c r="AI98" i="1"/>
  <c r="AJ98" i="1"/>
  <c r="AH98" i="1"/>
  <c r="AK98" i="1"/>
  <c r="BK404" i="1"/>
  <c r="BW404" i="1"/>
  <c r="BL404" i="1"/>
  <c r="BX404" i="1"/>
  <c r="BN404" i="1"/>
  <c r="BZ404" i="1"/>
  <c r="CB404" i="1" s="1"/>
  <c r="BP404" i="1"/>
  <c r="BQ404" i="1"/>
  <c r="BR404" i="1"/>
  <c r="BS404" i="1"/>
  <c r="BT404" i="1"/>
  <c r="BJ404" i="1"/>
  <c r="BM404" i="1"/>
  <c r="BO404" i="1"/>
  <c r="BU404" i="1"/>
  <c r="BV404" i="1"/>
  <c r="BY404" i="1"/>
  <c r="AI153" i="1"/>
  <c r="AH153" i="1"/>
  <c r="AG153" i="1"/>
  <c r="AJ153" i="1"/>
  <c r="AK153" i="1"/>
  <c r="AG658" i="1"/>
  <c r="AH658" i="1"/>
  <c r="AI658" i="1"/>
  <c r="AJ658" i="1"/>
  <c r="AK658" i="1"/>
  <c r="AG92" i="1"/>
  <c r="AH92" i="1"/>
  <c r="AI92" i="1"/>
  <c r="AJ92" i="1"/>
  <c r="AK92" i="1"/>
  <c r="BS484" i="1"/>
  <c r="BJ484" i="1"/>
  <c r="BV484" i="1"/>
  <c r="BK484" i="1"/>
  <c r="BW484" i="1"/>
  <c r="BM484" i="1"/>
  <c r="BY484" i="1"/>
  <c r="BP484" i="1"/>
  <c r="BU484" i="1"/>
  <c r="BX484" i="1"/>
  <c r="BZ484" i="1"/>
  <c r="CB484" i="1" s="1"/>
  <c r="BL484" i="1"/>
  <c r="BN484" i="1"/>
  <c r="BO484" i="1"/>
  <c r="BQ484" i="1"/>
  <c r="BT484" i="1"/>
  <c r="BR484" i="1"/>
  <c r="BM554" i="1"/>
  <c r="BY554" i="1"/>
  <c r="BN554" i="1"/>
  <c r="BZ554" i="1"/>
  <c r="CB554" i="1" s="1"/>
  <c r="BK554" i="1"/>
  <c r="BL554" i="1"/>
  <c r="BP554" i="1"/>
  <c r="BQ554" i="1"/>
  <c r="BS554" i="1"/>
  <c r="BT554" i="1"/>
  <c r="BV554" i="1"/>
  <c r="BJ554" i="1"/>
  <c r="BX554" i="1"/>
  <c r="BO554" i="1"/>
  <c r="BR554" i="1"/>
  <c r="BU554" i="1"/>
  <c r="BW554" i="1"/>
  <c r="AJ206" i="1"/>
  <c r="AG206" i="1"/>
  <c r="AI206" i="1"/>
  <c r="AH206" i="1"/>
  <c r="AK206" i="1"/>
  <c r="BJ164" i="1"/>
  <c r="BV164" i="1"/>
  <c r="BK164" i="1"/>
  <c r="BW164" i="1"/>
  <c r="BL164" i="1"/>
  <c r="BX164" i="1"/>
  <c r="BM164" i="1"/>
  <c r="BY164" i="1"/>
  <c r="BN164" i="1"/>
  <c r="BZ164" i="1"/>
  <c r="CB164" i="1" s="1"/>
  <c r="BP164" i="1"/>
  <c r="BQ164" i="1"/>
  <c r="BR164" i="1"/>
  <c r="BT164" i="1"/>
  <c r="BO164" i="1"/>
  <c r="BU164" i="1"/>
  <c r="BS164" i="1"/>
  <c r="AJ234" i="1"/>
  <c r="AG234" i="1"/>
  <c r="AI234" i="1"/>
  <c r="AH234" i="1"/>
  <c r="AK234" i="1"/>
  <c r="BJ606" i="1"/>
  <c r="BV606" i="1"/>
  <c r="BL606" i="1"/>
  <c r="BX606" i="1"/>
  <c r="BM606" i="1"/>
  <c r="BY606" i="1"/>
  <c r="BO606" i="1"/>
  <c r="BQ606" i="1"/>
  <c r="BK606" i="1"/>
  <c r="BN606" i="1"/>
  <c r="BP606" i="1"/>
  <c r="BR606" i="1"/>
  <c r="BS606" i="1"/>
  <c r="BT606" i="1"/>
  <c r="BW606" i="1"/>
  <c r="BU606" i="1"/>
  <c r="BZ606" i="1"/>
  <c r="CB606" i="1" s="1"/>
  <c r="AG106" i="1"/>
  <c r="AH106" i="1"/>
  <c r="AI106" i="1"/>
  <c r="AJ106" i="1"/>
  <c r="AK106" i="1"/>
  <c r="BL289" i="1"/>
  <c r="BX289" i="1"/>
  <c r="BU289" i="1"/>
  <c r="BK289" i="1"/>
  <c r="BY289" i="1"/>
  <c r="BN289" i="1"/>
  <c r="BO289" i="1"/>
  <c r="BJ289" i="1"/>
  <c r="BM289" i="1"/>
  <c r="BP289" i="1"/>
  <c r="BQ289" i="1"/>
  <c r="BR289" i="1"/>
  <c r="BV289" i="1"/>
  <c r="BW289" i="1"/>
  <c r="BZ289" i="1"/>
  <c r="CB289" i="1" s="1"/>
  <c r="BS289" i="1"/>
  <c r="BT289" i="1"/>
  <c r="AH510" i="1"/>
  <c r="AK510" i="1"/>
  <c r="AG510" i="1"/>
  <c r="AI510" i="1"/>
  <c r="AJ510" i="1"/>
  <c r="BK635" i="1"/>
  <c r="BW635" i="1"/>
  <c r="BL635" i="1"/>
  <c r="BX635" i="1"/>
  <c r="BN635" i="1"/>
  <c r="BZ635" i="1"/>
  <c r="CB635" i="1" s="1"/>
  <c r="BO635" i="1"/>
  <c r="BP635" i="1"/>
  <c r="BQ635" i="1"/>
  <c r="BR635" i="1"/>
  <c r="BS635" i="1"/>
  <c r="BT635" i="1"/>
  <c r="BM635" i="1"/>
  <c r="BU635" i="1"/>
  <c r="BV635" i="1"/>
  <c r="BY635" i="1"/>
  <c r="BJ635" i="1"/>
  <c r="AG29" i="1"/>
  <c r="AH29" i="1"/>
  <c r="AI29" i="1"/>
  <c r="AK29" i="1"/>
  <c r="AJ29" i="1"/>
  <c r="BM130" i="1"/>
  <c r="BY130" i="1"/>
  <c r="BN130" i="1"/>
  <c r="BZ130" i="1"/>
  <c r="CB130" i="1" s="1"/>
  <c r="BS130" i="1"/>
  <c r="BT130" i="1"/>
  <c r="BV130" i="1"/>
  <c r="BW130" i="1"/>
  <c r="BK130" i="1"/>
  <c r="BL130" i="1"/>
  <c r="BO130" i="1"/>
  <c r="BP130" i="1"/>
  <c r="BR130" i="1"/>
  <c r="BJ130" i="1"/>
  <c r="BQ130" i="1"/>
  <c r="BU130" i="1"/>
  <c r="BX130" i="1"/>
  <c r="AJ616" i="1"/>
  <c r="AH616" i="1"/>
  <c r="AG616" i="1"/>
  <c r="AI616" i="1"/>
  <c r="AK616" i="1"/>
  <c r="AG314" i="1"/>
  <c r="AH314" i="1"/>
  <c r="AI314" i="1"/>
  <c r="AJ314" i="1"/>
  <c r="AK314" i="1"/>
  <c r="AJ360" i="1"/>
  <c r="AH360" i="1"/>
  <c r="AI360" i="1"/>
  <c r="AG360" i="1"/>
  <c r="AK360" i="1"/>
  <c r="BK483" i="1"/>
  <c r="BW483" i="1"/>
  <c r="BL483" i="1"/>
  <c r="BX483" i="1"/>
  <c r="BN483" i="1"/>
  <c r="BZ483" i="1"/>
  <c r="CB483" i="1" s="1"/>
  <c r="BO483" i="1"/>
  <c r="BP483" i="1"/>
  <c r="BQ483" i="1"/>
  <c r="BR483" i="1"/>
  <c r="BS483" i="1"/>
  <c r="BT483" i="1"/>
  <c r="BJ483" i="1"/>
  <c r="BM483" i="1"/>
  <c r="BU483" i="1"/>
  <c r="BV483" i="1"/>
  <c r="BY483" i="1"/>
  <c r="BJ169" i="1"/>
  <c r="BV169" i="1"/>
  <c r="BK169" i="1"/>
  <c r="BW169" i="1"/>
  <c r="BL169" i="1"/>
  <c r="BX169" i="1"/>
  <c r="BM169" i="1"/>
  <c r="BY169" i="1"/>
  <c r="BN169" i="1"/>
  <c r="BZ169" i="1"/>
  <c r="CB169" i="1" s="1"/>
  <c r="BP169" i="1"/>
  <c r="BQ169" i="1"/>
  <c r="BR169" i="1"/>
  <c r="BT169" i="1"/>
  <c r="BO169" i="1"/>
  <c r="BU169" i="1"/>
  <c r="BS169" i="1"/>
  <c r="AJ615" i="1"/>
  <c r="AH615" i="1"/>
  <c r="AI615" i="1"/>
  <c r="AK615" i="1"/>
  <c r="AG615" i="1"/>
  <c r="AG477" i="1"/>
  <c r="AK477" i="1"/>
  <c r="AJ477" i="1"/>
  <c r="AH477" i="1"/>
  <c r="AI477" i="1"/>
  <c r="AG219" i="1"/>
  <c r="AH219" i="1"/>
  <c r="AJ219" i="1"/>
  <c r="AK219" i="1"/>
  <c r="AI219" i="1"/>
  <c r="AG25" i="1"/>
  <c r="AH25" i="1"/>
  <c r="AI25" i="1"/>
  <c r="AJ25" i="1"/>
  <c r="AK25" i="1"/>
  <c r="AJ462" i="1"/>
  <c r="AK462" i="1"/>
  <c r="AG462" i="1"/>
  <c r="AH462" i="1"/>
  <c r="AI462" i="1"/>
  <c r="BJ146" i="1"/>
  <c r="BV146" i="1"/>
  <c r="BK146" i="1"/>
  <c r="BW146" i="1"/>
  <c r="BL146" i="1"/>
  <c r="BX146" i="1"/>
  <c r="BM146" i="1"/>
  <c r="BY146" i="1"/>
  <c r="BN146" i="1"/>
  <c r="BZ146" i="1"/>
  <c r="CB146" i="1" s="1"/>
  <c r="BP146" i="1"/>
  <c r="BQ146" i="1"/>
  <c r="BR146" i="1"/>
  <c r="BT146" i="1"/>
  <c r="BO146" i="1"/>
  <c r="BS146" i="1"/>
  <c r="BU146" i="1"/>
  <c r="BM41" i="1"/>
  <c r="BY41" i="1"/>
  <c r="BP41" i="1"/>
  <c r="BQ41" i="1"/>
  <c r="BS41" i="1"/>
  <c r="BJ41" i="1"/>
  <c r="BV41" i="1"/>
  <c r="BO41" i="1"/>
  <c r="BR41" i="1"/>
  <c r="BT41" i="1"/>
  <c r="BU41" i="1"/>
  <c r="BW41" i="1"/>
  <c r="BX41" i="1"/>
  <c r="BZ41" i="1"/>
  <c r="CB41" i="1" s="1"/>
  <c r="BK41" i="1"/>
  <c r="BN41" i="1"/>
  <c r="BL41" i="1"/>
  <c r="AG484" i="1"/>
  <c r="AI484" i="1"/>
  <c r="AJ484" i="1"/>
  <c r="AK484" i="1"/>
  <c r="AH484" i="1"/>
  <c r="AI554" i="1"/>
  <c r="AJ554" i="1"/>
  <c r="AH554" i="1"/>
  <c r="AK554" i="1"/>
  <c r="AG554" i="1"/>
  <c r="BT344" i="1"/>
  <c r="BM344" i="1"/>
  <c r="BY344" i="1"/>
  <c r="BU344" i="1"/>
  <c r="BV344" i="1"/>
  <c r="BW344" i="1"/>
  <c r="BJ344" i="1"/>
  <c r="BX344" i="1"/>
  <c r="BK344" i="1"/>
  <c r="BZ344" i="1"/>
  <c r="CB344" i="1" s="1"/>
  <c r="BL344" i="1"/>
  <c r="BN344" i="1"/>
  <c r="BO344" i="1"/>
  <c r="BP344" i="1"/>
  <c r="BQ344" i="1"/>
  <c r="BR344" i="1"/>
  <c r="BS344" i="1"/>
  <c r="AG164" i="1"/>
  <c r="AH164" i="1"/>
  <c r="AI164" i="1"/>
  <c r="AJ164" i="1"/>
  <c r="AK164" i="1"/>
  <c r="AH606" i="1"/>
  <c r="AI606" i="1"/>
  <c r="AK606" i="1"/>
  <c r="AG606" i="1"/>
  <c r="AJ606" i="1"/>
  <c r="AJ386" i="1"/>
  <c r="AG386" i="1"/>
  <c r="AI386" i="1"/>
  <c r="AK386" i="1"/>
  <c r="AH386" i="1"/>
  <c r="BN667" i="1"/>
  <c r="BZ667" i="1"/>
  <c r="CB667" i="1" s="1"/>
  <c r="BP667" i="1"/>
  <c r="BK667" i="1"/>
  <c r="BM667" i="1"/>
  <c r="BY667" i="1"/>
  <c r="BO667" i="1"/>
  <c r="BQ667" i="1"/>
  <c r="BR667" i="1"/>
  <c r="BS667" i="1"/>
  <c r="BW667" i="1"/>
  <c r="BL667" i="1"/>
  <c r="BT667" i="1"/>
  <c r="BV667" i="1"/>
  <c r="BJ667" i="1"/>
  <c r="BU667" i="1"/>
  <c r="BX667" i="1"/>
  <c r="AG508" i="1"/>
  <c r="AH508" i="1"/>
  <c r="AI508" i="1"/>
  <c r="AJ508" i="1"/>
  <c r="AK508" i="1"/>
  <c r="AH289" i="1"/>
  <c r="AI289" i="1"/>
  <c r="AJ289" i="1"/>
  <c r="AG289" i="1"/>
  <c r="AK289" i="1"/>
  <c r="BS305" i="1"/>
  <c r="BJ305" i="1"/>
  <c r="BV305" i="1"/>
  <c r="BK305" i="1"/>
  <c r="BW305" i="1"/>
  <c r="BM305" i="1"/>
  <c r="BY305" i="1"/>
  <c r="BP305" i="1"/>
  <c r="BT305" i="1"/>
  <c r="BU305" i="1"/>
  <c r="BX305" i="1"/>
  <c r="BL305" i="1"/>
  <c r="BO305" i="1"/>
  <c r="BN305" i="1"/>
  <c r="BQ305" i="1"/>
  <c r="BR305" i="1"/>
  <c r="BZ305" i="1"/>
  <c r="CB305" i="1" s="1"/>
  <c r="BK401" i="1"/>
  <c r="BW401" i="1"/>
  <c r="BL401" i="1"/>
  <c r="BX401" i="1"/>
  <c r="BN401" i="1"/>
  <c r="BZ401" i="1"/>
  <c r="CB401" i="1" s="1"/>
  <c r="BO401" i="1"/>
  <c r="BP401" i="1"/>
  <c r="BQ401" i="1"/>
  <c r="BR401" i="1"/>
  <c r="BS401" i="1"/>
  <c r="BT401" i="1"/>
  <c r="BJ401" i="1"/>
  <c r="BM401" i="1"/>
  <c r="BU401" i="1"/>
  <c r="BV401" i="1"/>
  <c r="BY401" i="1"/>
  <c r="BN316" i="1"/>
  <c r="BZ316" i="1"/>
  <c r="CB316" i="1" s="1"/>
  <c r="BP316" i="1"/>
  <c r="BJ316" i="1"/>
  <c r="BV316" i="1"/>
  <c r="BK316" i="1"/>
  <c r="BW316" i="1"/>
  <c r="BM316" i="1"/>
  <c r="BY316" i="1"/>
  <c r="BL316" i="1"/>
  <c r="BO316" i="1"/>
  <c r="BQ316" i="1"/>
  <c r="BR316" i="1"/>
  <c r="BS316" i="1"/>
  <c r="BT316" i="1"/>
  <c r="BU316" i="1"/>
  <c r="BX316" i="1"/>
  <c r="BT140" i="1"/>
  <c r="BM140" i="1"/>
  <c r="BY140" i="1"/>
  <c r="BU140" i="1"/>
  <c r="BV140" i="1"/>
  <c r="BW140" i="1"/>
  <c r="BK140" i="1"/>
  <c r="BZ140" i="1"/>
  <c r="CB140" i="1" s="1"/>
  <c r="BL140" i="1"/>
  <c r="BN140" i="1"/>
  <c r="BO140" i="1"/>
  <c r="BP140" i="1"/>
  <c r="BQ140" i="1"/>
  <c r="BJ140" i="1"/>
  <c r="BR140" i="1"/>
  <c r="BS140" i="1"/>
  <c r="BX140" i="1"/>
  <c r="K22" i="6" l="1"/>
  <c r="E327" i="1" l="1"/>
  <c r="E38" i="1"/>
  <c r="E550" i="1"/>
  <c r="E56" i="1"/>
  <c r="E57" i="1"/>
  <c r="E58" i="1"/>
  <c r="E62" i="1"/>
  <c r="E88" i="1"/>
  <c r="E530" i="1"/>
  <c r="E558" i="1"/>
  <c r="E566" i="1"/>
  <c r="E266" i="1"/>
  <c r="E280" i="1"/>
  <c r="E284" i="1"/>
  <c r="E313" i="1"/>
  <c r="E315" i="1"/>
  <c r="E686" i="1"/>
  <c r="E697" i="1"/>
  <c r="E396" i="1"/>
  <c r="E413" i="1"/>
  <c r="E431" i="1"/>
  <c r="E434" i="1"/>
  <c r="E447" i="1"/>
  <c r="E448" i="1"/>
  <c r="E122" i="1"/>
  <c r="E134" i="1"/>
  <c r="E135" i="1"/>
  <c r="E136" i="1"/>
  <c r="E137" i="1"/>
  <c r="E138" i="1"/>
  <c r="E143" i="1"/>
  <c r="K340" i="1"/>
  <c r="AA243" i="1" l="1"/>
  <c r="AC243" i="1" s="1"/>
  <c r="AL243" i="1" s="1"/>
  <c r="AB243" i="1"/>
  <c r="AA454" i="1"/>
  <c r="AC454" i="1" s="1"/>
  <c r="AL454" i="1" s="1"/>
  <c r="AB454" i="1"/>
  <c r="AA653" i="1"/>
  <c r="AC653" i="1" s="1"/>
  <c r="AL653" i="1" s="1"/>
  <c r="AB653" i="1"/>
  <c r="Z243" i="1"/>
  <c r="Z454" i="1"/>
  <c r="Z653" i="1"/>
  <c r="E653" i="1" l="1"/>
  <c r="K653" i="1"/>
  <c r="M653" i="1" s="1"/>
  <c r="E454" i="1"/>
  <c r="K454" i="1"/>
  <c r="M454" i="1" s="1"/>
  <c r="E243" i="1"/>
  <c r="K243" i="1"/>
  <c r="M243" i="1" s="1"/>
  <c r="K525" i="1"/>
  <c r="M525" i="1" s="1"/>
  <c r="E525" i="1"/>
  <c r="E60" i="1"/>
  <c r="K60" i="1"/>
  <c r="M60" i="1" s="1"/>
  <c r="L60" i="1" s="1"/>
  <c r="E221" i="1"/>
  <c r="K221" i="1"/>
  <c r="M221" i="1" s="1"/>
  <c r="E522" i="1"/>
  <c r="K522" i="1"/>
  <c r="M522" i="1" s="1"/>
  <c r="N522" i="1" s="1"/>
  <c r="Q522" i="1" s="1"/>
  <c r="E126" i="1"/>
  <c r="K126" i="1"/>
  <c r="M126" i="1" s="1"/>
  <c r="L126" i="1" s="1"/>
  <c r="E437" i="1"/>
  <c r="K437" i="1"/>
  <c r="M437" i="1" s="1"/>
  <c r="E609" i="1"/>
  <c r="K609" i="1"/>
  <c r="M609" i="1" s="1"/>
  <c r="E385" i="1"/>
  <c r="K385" i="1"/>
  <c r="M385" i="1" s="1"/>
  <c r="E195" i="1"/>
  <c r="K195" i="1"/>
  <c r="M195" i="1" s="1"/>
  <c r="E245" i="1"/>
  <c r="K245" i="1"/>
  <c r="M245" i="1" s="1"/>
  <c r="E229" i="1"/>
  <c r="K229" i="1"/>
  <c r="M229" i="1" s="1"/>
  <c r="L229" i="1" s="1"/>
  <c r="E567" i="1"/>
  <c r="K567" i="1"/>
  <c r="M567" i="1" s="1"/>
  <c r="L567" i="1" s="1"/>
  <c r="E538" i="1"/>
  <c r="K538" i="1"/>
  <c r="M538" i="1" s="1"/>
  <c r="N538" i="1" s="1"/>
  <c r="Q538" i="1" s="1"/>
  <c r="E239" i="1"/>
  <c r="K239" i="1"/>
  <c r="M239" i="1" s="1"/>
  <c r="L239" i="1" s="1"/>
  <c r="E633" i="1"/>
  <c r="K633" i="1"/>
  <c r="M633" i="1" s="1"/>
  <c r="E426" i="1"/>
  <c r="K426" i="1"/>
  <c r="M426" i="1" s="1"/>
  <c r="L426" i="1" s="1"/>
  <c r="E491" i="1"/>
  <c r="K491" i="1"/>
  <c r="M491" i="1" s="1"/>
  <c r="L491" i="1" s="1"/>
  <c r="E652" i="1"/>
  <c r="K652" i="1"/>
  <c r="M652" i="1" s="1"/>
  <c r="L652" i="1" s="1"/>
  <c r="E637" i="1"/>
  <c r="K637" i="1"/>
  <c r="M637" i="1" s="1"/>
  <c r="L637" i="1" s="1"/>
  <c r="E604" i="1"/>
  <c r="K604" i="1"/>
  <c r="M604" i="1" s="1"/>
  <c r="E618" i="1"/>
  <c r="K618" i="1"/>
  <c r="M618" i="1" s="1"/>
  <c r="E634" i="1"/>
  <c r="K634" i="1"/>
  <c r="M634" i="1" s="1"/>
  <c r="E621" i="1"/>
  <c r="K621" i="1"/>
  <c r="M621" i="1" s="1"/>
  <c r="L621" i="1" s="1"/>
  <c r="E588" i="1"/>
  <c r="K588" i="1"/>
  <c r="M588" i="1" s="1"/>
  <c r="N588" i="1" s="1"/>
  <c r="Q588" i="1" s="1"/>
  <c r="E656" i="1"/>
  <c r="K656" i="1"/>
  <c r="M656" i="1" s="1"/>
  <c r="N656" i="1" s="1"/>
  <c r="Q656" i="1" s="1"/>
  <c r="E189" i="1"/>
  <c r="K189" i="1"/>
  <c r="M189" i="1" s="1"/>
  <c r="N189" i="1" s="1"/>
  <c r="Q189" i="1" s="1"/>
  <c r="E523" i="1"/>
  <c r="K523" i="1"/>
  <c r="M523" i="1" s="1"/>
  <c r="E664" i="1"/>
  <c r="K664" i="1"/>
  <c r="M664" i="1" s="1"/>
  <c r="E324" i="1"/>
  <c r="K324" i="1"/>
  <c r="M324" i="1" s="1"/>
  <c r="E187" i="1"/>
  <c r="K187" i="1"/>
  <c r="M187" i="1" s="1"/>
  <c r="L187" i="1" s="1"/>
  <c r="E466" i="1"/>
  <c r="K466" i="1"/>
  <c r="M466" i="1" s="1"/>
  <c r="L466" i="1" s="1"/>
  <c r="E680" i="1"/>
  <c r="K680" i="1"/>
  <c r="M680" i="1" s="1"/>
  <c r="N680" i="1" s="1"/>
  <c r="Q680" i="1" s="1"/>
  <c r="E203" i="1"/>
  <c r="K203" i="1"/>
  <c r="M203" i="1" s="1"/>
  <c r="E200" i="1"/>
  <c r="K200" i="1"/>
  <c r="M200" i="1" s="1"/>
  <c r="E197" i="1"/>
  <c r="K197" i="1"/>
  <c r="M197" i="1" s="1"/>
  <c r="E668" i="1"/>
  <c r="K668" i="1"/>
  <c r="M668" i="1" s="1"/>
  <c r="L668" i="1" s="1"/>
  <c r="E244" i="1"/>
  <c r="K244" i="1"/>
  <c r="M244" i="1" s="1"/>
  <c r="N244" i="1" s="1"/>
  <c r="Q244" i="1" s="1"/>
  <c r="E290" i="1"/>
  <c r="K290" i="1"/>
  <c r="M290" i="1" s="1"/>
  <c r="L290" i="1" s="1"/>
  <c r="E488" i="1"/>
  <c r="K488" i="1"/>
  <c r="M488" i="1" s="1"/>
  <c r="E366" i="1"/>
  <c r="K366" i="1"/>
  <c r="M366" i="1" s="1"/>
  <c r="N366" i="1" s="1"/>
  <c r="Q366" i="1" s="1"/>
  <c r="E700" i="1"/>
  <c r="K700" i="1"/>
  <c r="M700" i="1" s="1"/>
  <c r="E371" i="1"/>
  <c r="K371" i="1"/>
  <c r="M371" i="1" s="1"/>
  <c r="E433" i="1"/>
  <c r="K433" i="1"/>
  <c r="M433" i="1" s="1"/>
  <c r="L433" i="1" s="1"/>
  <c r="E378" i="1"/>
  <c r="K378" i="1"/>
  <c r="M378" i="1" s="1"/>
  <c r="E227" i="1"/>
  <c r="K227" i="1"/>
  <c r="M227" i="1" s="1"/>
  <c r="L227" i="1" s="1"/>
  <c r="E156" i="1"/>
  <c r="K156" i="1"/>
  <c r="M156" i="1" s="1"/>
  <c r="N156" i="1" s="1"/>
  <c r="Q156" i="1" s="1"/>
  <c r="E707" i="1"/>
  <c r="K707" i="1"/>
  <c r="M707" i="1" s="1"/>
  <c r="E233" i="1"/>
  <c r="K233" i="1"/>
  <c r="M233" i="1" s="1"/>
  <c r="E709" i="1"/>
  <c r="K709" i="1"/>
  <c r="M709" i="1" s="1"/>
  <c r="E704" i="1"/>
  <c r="K704" i="1"/>
  <c r="M704" i="1" s="1"/>
  <c r="L704" i="1" s="1"/>
  <c r="E512" i="1"/>
  <c r="K512" i="1"/>
  <c r="M512" i="1" s="1"/>
  <c r="L512" i="1" s="1"/>
  <c r="E387" i="1"/>
  <c r="K387" i="1"/>
  <c r="M387" i="1" s="1"/>
  <c r="E718" i="1"/>
  <c r="K718" i="1"/>
  <c r="M718" i="1" s="1"/>
  <c r="N718" i="1" s="1"/>
  <c r="Q718" i="1" s="1"/>
  <c r="Y718" i="1" s="1"/>
  <c r="K185" i="1"/>
  <c r="M185" i="1" s="1"/>
  <c r="N185" i="1" s="1"/>
  <c r="Q185" i="1" s="1"/>
  <c r="K265" i="1"/>
  <c r="M265" i="1" s="1"/>
  <c r="N265" i="1" s="1"/>
  <c r="Q265" i="1" s="1"/>
  <c r="K590" i="1"/>
  <c r="M590" i="1" s="1"/>
  <c r="L590" i="1" s="1"/>
  <c r="K399" i="1"/>
  <c r="M399" i="1" s="1"/>
  <c r="K678" i="1"/>
  <c r="M678" i="1" s="1"/>
  <c r="L678" i="1" s="1"/>
  <c r="K555" i="1"/>
  <c r="M555" i="1" s="1"/>
  <c r="K111" i="1"/>
  <c r="M111" i="1" s="1"/>
  <c r="K335" i="1"/>
  <c r="M335" i="1" s="1"/>
  <c r="K464" i="1"/>
  <c r="M464" i="1" s="1"/>
  <c r="L464" i="1" s="1"/>
  <c r="K54" i="1"/>
  <c r="M54" i="1" s="1"/>
  <c r="K198" i="1"/>
  <c r="M198" i="1" s="1"/>
  <c r="K256" i="1"/>
  <c r="M256" i="1" s="1"/>
  <c r="L256" i="1" s="1"/>
  <c r="K409" i="1"/>
  <c r="M409" i="1" s="1"/>
  <c r="K693" i="1"/>
  <c r="M693" i="1" s="1"/>
  <c r="L693" i="1" s="1"/>
  <c r="K86" i="1"/>
  <c r="M86" i="1" s="1"/>
  <c r="K594" i="1"/>
  <c r="M594" i="1" s="1"/>
  <c r="K154" i="1"/>
  <c r="M154" i="1" s="1"/>
  <c r="K332" i="1"/>
  <c r="M332" i="1" s="1"/>
  <c r="L332" i="1" s="1"/>
  <c r="K79" i="1"/>
  <c r="M79" i="1" s="1"/>
  <c r="K490" i="1"/>
  <c r="M490" i="1" s="1"/>
  <c r="K210" i="1"/>
  <c r="M210" i="1" s="1"/>
  <c r="K193" i="1"/>
  <c r="M193" i="1" s="1"/>
  <c r="K595" i="1"/>
  <c r="M595" i="1" s="1"/>
  <c r="N595" i="1" s="1"/>
  <c r="Q595" i="1" s="1"/>
  <c r="K299" i="1"/>
  <c r="M299" i="1" s="1"/>
  <c r="K695" i="1"/>
  <c r="M695" i="1" s="1"/>
  <c r="K520" i="1"/>
  <c r="M520" i="1" s="1"/>
  <c r="L520" i="1" s="1"/>
  <c r="K116" i="1"/>
  <c r="M116" i="1" s="1"/>
  <c r="K336" i="1"/>
  <c r="M336" i="1" s="1"/>
  <c r="K459" i="1"/>
  <c r="M459" i="1" s="1"/>
  <c r="K347" i="1"/>
  <c r="M347" i="1" s="1"/>
  <c r="K689" i="1"/>
  <c r="M689" i="1" s="1"/>
  <c r="K276" i="1"/>
  <c r="M276" i="1" s="1"/>
  <c r="N276" i="1" s="1"/>
  <c r="Q276" i="1" s="1"/>
  <c r="K450" i="1"/>
  <c r="M450" i="1" s="1"/>
  <c r="N450" i="1" s="1"/>
  <c r="Q450" i="1" s="1"/>
  <c r="K610" i="1"/>
  <c r="M610" i="1" s="1"/>
  <c r="K47" i="1"/>
  <c r="M47" i="1" s="1"/>
  <c r="L47" i="1" s="1"/>
  <c r="K303" i="1"/>
  <c r="M303" i="1" s="1"/>
  <c r="L303" i="1" s="1"/>
  <c r="K128" i="1"/>
  <c r="M128" i="1" s="1"/>
  <c r="N128" i="1" s="1"/>
  <c r="Q128" i="1" s="1"/>
  <c r="K364" i="1"/>
  <c r="M364" i="1" s="1"/>
  <c r="K63" i="1"/>
  <c r="M63" i="1" s="1"/>
  <c r="K83" i="1"/>
  <c r="M83" i="1" s="1"/>
  <c r="K225" i="1"/>
  <c r="M225" i="1" s="1"/>
  <c r="L225" i="1" s="1"/>
  <c r="K252" i="1"/>
  <c r="M252" i="1" s="1"/>
  <c r="L252" i="1" s="1"/>
  <c r="K651" i="1"/>
  <c r="M651" i="1" s="1"/>
  <c r="K412" i="1"/>
  <c r="M412" i="1" s="1"/>
  <c r="N412" i="1" s="1"/>
  <c r="Q412" i="1" s="1"/>
  <c r="K632" i="1"/>
  <c r="M632" i="1" s="1"/>
  <c r="N632" i="1" s="1"/>
  <c r="Q632" i="1" s="1"/>
  <c r="K630" i="1"/>
  <c r="M630" i="1" s="1"/>
  <c r="K142" i="1"/>
  <c r="M142" i="1" s="1"/>
  <c r="K589" i="1"/>
  <c r="M589" i="1" s="1"/>
  <c r="K701" i="1"/>
  <c r="M701" i="1" s="1"/>
  <c r="K498" i="1"/>
  <c r="M498" i="1" s="1"/>
  <c r="K196" i="1"/>
  <c r="M196" i="1" s="1"/>
  <c r="K273" i="1"/>
  <c r="M273" i="1" s="1"/>
  <c r="K445" i="1"/>
  <c r="M445" i="1" s="1"/>
  <c r="K596" i="1"/>
  <c r="M596" i="1" s="1"/>
  <c r="K526" i="1"/>
  <c r="M526" i="1" s="1"/>
  <c r="K294" i="1"/>
  <c r="M294" i="1" s="1"/>
  <c r="K113" i="1"/>
  <c r="M113" i="1" s="1"/>
  <c r="L113" i="1" s="1"/>
  <c r="K326" i="1"/>
  <c r="M326" i="1" s="1"/>
  <c r="N326" i="1" s="1"/>
  <c r="Q326" i="1" s="1"/>
  <c r="K99" i="1"/>
  <c r="M99" i="1" s="1"/>
  <c r="K470" i="1"/>
  <c r="M470" i="1" s="1"/>
  <c r="K285" i="1"/>
  <c r="M285" i="1" s="1"/>
  <c r="K424" i="1"/>
  <c r="M424" i="1" s="1"/>
  <c r="N424" i="1" s="1"/>
  <c r="Q424" i="1" s="1"/>
  <c r="K476" i="1"/>
  <c r="M476" i="1" s="1"/>
  <c r="K226" i="1"/>
  <c r="M226" i="1" s="1"/>
  <c r="K318" i="1"/>
  <c r="M318" i="1" s="1"/>
  <c r="K624" i="1"/>
  <c r="M624" i="1" s="1"/>
  <c r="L624" i="1" s="1"/>
  <c r="K392" i="1"/>
  <c r="M392" i="1" s="1"/>
  <c r="L392" i="1" s="1"/>
  <c r="K681" i="1"/>
  <c r="M681" i="1" s="1"/>
  <c r="K537" i="1"/>
  <c r="M537" i="1" s="1"/>
  <c r="L537" i="1" s="1"/>
  <c r="K159" i="1"/>
  <c r="M159" i="1" s="1"/>
  <c r="K325" i="1"/>
  <c r="M325" i="1" s="1"/>
  <c r="K516" i="1"/>
  <c r="M516" i="1" s="1"/>
  <c r="K457" i="1"/>
  <c r="M457" i="1" s="1"/>
  <c r="K268" i="1"/>
  <c r="M268" i="1" s="1"/>
  <c r="K188" i="1"/>
  <c r="M188" i="1" s="1"/>
  <c r="K702" i="1"/>
  <c r="M702" i="1" s="1"/>
  <c r="K642" i="1"/>
  <c r="M642" i="1" s="1"/>
  <c r="L642" i="1" s="1"/>
  <c r="K531" i="1"/>
  <c r="M531" i="1" s="1"/>
  <c r="L531" i="1" s="1"/>
  <c r="K684" i="1"/>
  <c r="M684" i="1" s="1"/>
  <c r="K108" i="1"/>
  <c r="M108" i="1" s="1"/>
  <c r="L108" i="1" s="1"/>
  <c r="K370" i="1"/>
  <c r="M370" i="1" s="1"/>
  <c r="K53" i="1"/>
  <c r="M53" i="1" s="1"/>
  <c r="K31" i="1"/>
  <c r="M31" i="1" s="1"/>
  <c r="K551" i="1"/>
  <c r="M551" i="1" s="1"/>
  <c r="K180" i="1"/>
  <c r="M180" i="1" s="1"/>
  <c r="K631" i="1"/>
  <c r="M631" i="1" s="1"/>
  <c r="K435" i="1"/>
  <c r="M435" i="1" s="1"/>
  <c r="N435" i="1" s="1"/>
  <c r="Q435" i="1" s="1"/>
  <c r="K659" i="1"/>
  <c r="M659" i="1" s="1"/>
  <c r="L659" i="1" s="1"/>
  <c r="K549" i="1"/>
  <c r="M549" i="1" s="1"/>
  <c r="L549" i="1" s="1"/>
  <c r="K173" i="1"/>
  <c r="M173" i="1" s="1"/>
  <c r="K375" i="1"/>
  <c r="M375" i="1" s="1"/>
  <c r="K84" i="1"/>
  <c r="M84" i="1" s="1"/>
  <c r="K645" i="1"/>
  <c r="M645" i="1" s="1"/>
  <c r="L645" i="1" s="1"/>
  <c r="K310" i="1"/>
  <c r="M310" i="1" s="1"/>
  <c r="K283" i="1"/>
  <c r="M283" i="1" s="1"/>
  <c r="N283" i="1" s="1"/>
  <c r="Q283" i="1" s="1"/>
  <c r="K592" i="1"/>
  <c r="M592" i="1" s="1"/>
  <c r="L592" i="1" s="1"/>
  <c r="K578" i="1"/>
  <c r="M578" i="1" s="1"/>
  <c r="L578" i="1" s="1"/>
  <c r="K694" i="1"/>
  <c r="M694" i="1" s="1"/>
  <c r="K163" i="1"/>
  <c r="M163" i="1" s="1"/>
  <c r="K389" i="1"/>
  <c r="M389" i="1" s="1"/>
  <c r="K93" i="1"/>
  <c r="M93" i="1" s="1"/>
  <c r="N93" i="1" s="1"/>
  <c r="Q93" i="1" s="1"/>
  <c r="K502" i="1"/>
  <c r="M502" i="1" s="1"/>
  <c r="K259" i="1"/>
  <c r="M259" i="1" s="1"/>
  <c r="K623" i="1"/>
  <c r="M623" i="1" s="1"/>
  <c r="L623" i="1" s="1"/>
  <c r="K416" i="1"/>
  <c r="M416" i="1" s="1"/>
  <c r="K267" i="1"/>
  <c r="M267" i="1" s="1"/>
  <c r="K144" i="1"/>
  <c r="M144" i="1" s="1"/>
  <c r="L144" i="1" s="1"/>
  <c r="K354" i="1"/>
  <c r="M354" i="1" s="1"/>
  <c r="L354" i="1" s="1"/>
  <c r="K46" i="1"/>
  <c r="M46" i="1" s="1"/>
  <c r="K421" i="1"/>
  <c r="M421" i="1" s="1"/>
  <c r="N421" i="1" s="1"/>
  <c r="Q421" i="1" s="1"/>
  <c r="K705" i="1"/>
  <c r="M705" i="1" s="1"/>
  <c r="L705" i="1" s="1"/>
  <c r="K328" i="1"/>
  <c r="M328" i="1" s="1"/>
  <c r="N328" i="1" s="1"/>
  <c r="Q328" i="1" s="1"/>
  <c r="K64" i="1"/>
  <c r="M64" i="1" s="1"/>
  <c r="K327" i="1"/>
  <c r="M327" i="1" s="1"/>
  <c r="K38" i="1"/>
  <c r="M38" i="1" s="1"/>
  <c r="L38" i="1" s="1"/>
  <c r="K550" i="1"/>
  <c r="M550" i="1" s="1"/>
  <c r="U550" i="1" s="1"/>
  <c r="K56" i="1"/>
  <c r="M56" i="1" s="1"/>
  <c r="N56" i="1" s="1"/>
  <c r="Q56" i="1" s="1"/>
  <c r="K57" i="1"/>
  <c r="M57" i="1" s="1"/>
  <c r="L57" i="1" s="1"/>
  <c r="K58" i="1"/>
  <c r="M58" i="1" s="1"/>
  <c r="K62" i="1"/>
  <c r="M62" i="1" s="1"/>
  <c r="K88" i="1"/>
  <c r="M88" i="1" s="1"/>
  <c r="L88" i="1" s="1"/>
  <c r="K530" i="1"/>
  <c r="M530" i="1" s="1"/>
  <c r="L530" i="1" s="1"/>
  <c r="K558" i="1"/>
  <c r="M558" i="1" s="1"/>
  <c r="K566" i="1"/>
  <c r="M566" i="1" s="1"/>
  <c r="K266" i="1"/>
  <c r="M266" i="1" s="1"/>
  <c r="K280" i="1"/>
  <c r="M280" i="1" s="1"/>
  <c r="N280" i="1" s="1"/>
  <c r="Q280" i="1" s="1"/>
  <c r="K284" i="1"/>
  <c r="M284" i="1" s="1"/>
  <c r="K313" i="1"/>
  <c r="M313" i="1" s="1"/>
  <c r="K315" i="1"/>
  <c r="M315" i="1" s="1"/>
  <c r="N315" i="1" s="1"/>
  <c r="Q315" i="1" s="1"/>
  <c r="K686" i="1"/>
  <c r="M686" i="1" s="1"/>
  <c r="L686" i="1" s="1"/>
  <c r="K697" i="1"/>
  <c r="M697" i="1" s="1"/>
  <c r="K396" i="1"/>
  <c r="M396" i="1" s="1"/>
  <c r="K413" i="1"/>
  <c r="M413" i="1" s="1"/>
  <c r="K431" i="1"/>
  <c r="M431" i="1" s="1"/>
  <c r="K434" i="1"/>
  <c r="M434" i="1" s="1"/>
  <c r="K447" i="1"/>
  <c r="M447" i="1" s="1"/>
  <c r="L447" i="1" s="1"/>
  <c r="K448" i="1"/>
  <c r="M448" i="1" s="1"/>
  <c r="K122" i="1"/>
  <c r="M122" i="1" s="1"/>
  <c r="K134" i="1"/>
  <c r="M134" i="1" s="1"/>
  <c r="K135" i="1"/>
  <c r="M135" i="1" s="1"/>
  <c r="L135" i="1" s="1"/>
  <c r="K136" i="1"/>
  <c r="M136" i="1" s="1"/>
  <c r="K137" i="1"/>
  <c r="M137" i="1" s="1"/>
  <c r="K138" i="1"/>
  <c r="M138" i="1" s="1"/>
  <c r="K143" i="1"/>
  <c r="M143" i="1" s="1"/>
  <c r="E582" i="1"/>
  <c r="K582" i="1"/>
  <c r="M582" i="1" s="1"/>
  <c r="E581" i="1"/>
  <c r="K581" i="1"/>
  <c r="M581" i="1" s="1"/>
  <c r="E71" i="1"/>
  <c r="K71" i="1"/>
  <c r="M71" i="1" s="1"/>
  <c r="E507" i="1"/>
  <c r="K507" i="1"/>
  <c r="M507" i="1" s="1"/>
  <c r="E102" i="1"/>
  <c r="K102" i="1"/>
  <c r="M102" i="1" s="1"/>
  <c r="E577" i="1"/>
  <c r="K577" i="1"/>
  <c r="M577" i="1" s="1"/>
  <c r="E100" i="1"/>
  <c r="K100" i="1"/>
  <c r="M100" i="1" s="1"/>
  <c r="E361" i="1"/>
  <c r="K361" i="1"/>
  <c r="M361" i="1" s="1"/>
  <c r="E372" i="1"/>
  <c r="K372" i="1"/>
  <c r="M372" i="1" s="1"/>
  <c r="E254" i="1"/>
  <c r="K254" i="1"/>
  <c r="M254" i="1" s="1"/>
  <c r="L254" i="1" s="1"/>
  <c r="E43" i="1"/>
  <c r="K43" i="1"/>
  <c r="M43" i="1" s="1"/>
  <c r="L43" i="1" s="1"/>
  <c r="E269" i="1"/>
  <c r="K269" i="1"/>
  <c r="M269" i="1" s="1"/>
  <c r="E544" i="1"/>
  <c r="K544" i="1"/>
  <c r="M544" i="1" s="1"/>
  <c r="E683" i="1"/>
  <c r="K683" i="1"/>
  <c r="M683" i="1" s="1"/>
  <c r="E125" i="1"/>
  <c r="K125" i="1"/>
  <c r="M125" i="1" s="1"/>
  <c r="L125" i="1" s="1"/>
  <c r="E414" i="1"/>
  <c r="K414" i="1"/>
  <c r="M414" i="1" s="1"/>
  <c r="E460" i="1"/>
  <c r="K460" i="1"/>
  <c r="M460" i="1" s="1"/>
  <c r="L460" i="1" s="1"/>
  <c r="E601" i="1"/>
  <c r="K601" i="1"/>
  <c r="M601" i="1" s="1"/>
  <c r="E334" i="1"/>
  <c r="K334" i="1"/>
  <c r="M334" i="1" s="1"/>
  <c r="N334" i="1" s="1"/>
  <c r="Q334" i="1" s="1"/>
  <c r="E181" i="1"/>
  <c r="K181" i="1"/>
  <c r="M181" i="1" s="1"/>
  <c r="E66" i="1"/>
  <c r="K66" i="1"/>
  <c r="M66" i="1" s="1"/>
  <c r="L66" i="1" s="1"/>
  <c r="E271" i="1"/>
  <c r="K271" i="1"/>
  <c r="M271" i="1" s="1"/>
  <c r="E183" i="1"/>
  <c r="K183" i="1"/>
  <c r="M183" i="1" s="1"/>
  <c r="L183" i="1" s="1"/>
  <c r="E540" i="1"/>
  <c r="K540" i="1"/>
  <c r="M540" i="1" s="1"/>
  <c r="E661" i="1"/>
  <c r="K661" i="1"/>
  <c r="M661" i="1" s="1"/>
  <c r="E223" i="1"/>
  <c r="K223" i="1"/>
  <c r="M223" i="1" s="1"/>
  <c r="E469" i="1"/>
  <c r="K469" i="1"/>
  <c r="M469" i="1" s="1"/>
  <c r="E583" i="1"/>
  <c r="K583" i="1"/>
  <c r="M583" i="1" s="1"/>
  <c r="E346" i="1"/>
  <c r="K346" i="1"/>
  <c r="M346" i="1" s="1"/>
  <c r="E257" i="1"/>
  <c r="K257" i="1"/>
  <c r="M257" i="1" s="1"/>
  <c r="E77" i="1"/>
  <c r="K77" i="1"/>
  <c r="M77" i="1" s="1"/>
  <c r="E298" i="1"/>
  <c r="K298" i="1"/>
  <c r="M298" i="1" s="1"/>
  <c r="E204" i="1"/>
  <c r="K204" i="1"/>
  <c r="M204" i="1" s="1"/>
  <c r="E570" i="1"/>
  <c r="K570" i="1"/>
  <c r="M570" i="1" s="1"/>
  <c r="L570" i="1" s="1"/>
  <c r="E155" i="1"/>
  <c r="K155" i="1"/>
  <c r="M155" i="1" s="1"/>
  <c r="E443" i="1"/>
  <c r="K443" i="1"/>
  <c r="M443" i="1" s="1"/>
  <c r="L443" i="1" s="1"/>
  <c r="E501" i="1"/>
  <c r="K501" i="1"/>
  <c r="M501" i="1" s="1"/>
  <c r="E597" i="1"/>
  <c r="K597" i="1"/>
  <c r="M597" i="1" s="1"/>
  <c r="E342" i="1"/>
  <c r="K342" i="1"/>
  <c r="M342" i="1" s="1"/>
  <c r="N342" i="1" s="1"/>
  <c r="Q342" i="1" s="1"/>
  <c r="E614" i="1"/>
  <c r="K614" i="1"/>
  <c r="M614" i="1" s="1"/>
  <c r="E61" i="1"/>
  <c r="K61" i="1"/>
  <c r="M61" i="1" s="1"/>
  <c r="E287" i="1"/>
  <c r="K287" i="1"/>
  <c r="M287" i="1" s="1"/>
  <c r="E573" i="1"/>
  <c r="K573" i="1"/>
  <c r="M573" i="1" s="1"/>
  <c r="E104" i="1"/>
  <c r="K104" i="1"/>
  <c r="M104" i="1" s="1"/>
  <c r="L104" i="1" s="1"/>
  <c r="E321" i="1"/>
  <c r="K321" i="1"/>
  <c r="M321" i="1" s="1"/>
  <c r="L321" i="1" s="1"/>
  <c r="E367" i="1"/>
  <c r="K367" i="1"/>
  <c r="M367" i="1" s="1"/>
  <c r="N367" i="1" s="1"/>
  <c r="Q367" i="1" s="1"/>
  <c r="E260" i="1"/>
  <c r="K260" i="1"/>
  <c r="M260" i="1" s="1"/>
  <c r="E527" i="1"/>
  <c r="K527" i="1"/>
  <c r="M527" i="1" s="1"/>
  <c r="E110" i="1"/>
  <c r="K110" i="1"/>
  <c r="M110" i="1" s="1"/>
  <c r="N110" i="1" s="1"/>
  <c r="Q110" i="1" s="1"/>
  <c r="E419" i="1"/>
  <c r="K419" i="1"/>
  <c r="M419" i="1" s="1"/>
  <c r="L419" i="1" s="1"/>
  <c r="E541" i="1"/>
  <c r="K541" i="1"/>
  <c r="M541" i="1" s="1"/>
  <c r="E600" i="1"/>
  <c r="K600" i="1"/>
  <c r="M600" i="1" s="1"/>
  <c r="L600" i="1" s="1"/>
  <c r="E388" i="1"/>
  <c r="K388" i="1"/>
  <c r="M388" i="1" s="1"/>
  <c r="L388" i="1" s="1"/>
  <c r="E395" i="1"/>
  <c r="K395" i="1"/>
  <c r="M395" i="1" s="1"/>
  <c r="L395" i="1" s="1"/>
  <c r="E55" i="1"/>
  <c r="K55" i="1"/>
  <c r="M55" i="1" s="1"/>
  <c r="E94" i="1"/>
  <c r="K94" i="1"/>
  <c r="M94" i="1" s="1"/>
  <c r="E397" i="1"/>
  <c r="K397" i="1"/>
  <c r="M397" i="1" s="1"/>
  <c r="E230" i="1"/>
  <c r="K230" i="1"/>
  <c r="M230" i="1" s="1"/>
  <c r="E548" i="1"/>
  <c r="K548" i="1"/>
  <c r="M548" i="1" s="1"/>
  <c r="E170" i="1"/>
  <c r="K170" i="1"/>
  <c r="M170" i="1" s="1"/>
  <c r="E49" i="1"/>
  <c r="K49" i="1"/>
  <c r="M49" i="1" s="1"/>
  <c r="E359" i="1"/>
  <c r="K359" i="1"/>
  <c r="M359" i="1" s="1"/>
  <c r="E237" i="1"/>
  <c r="K237" i="1"/>
  <c r="M237" i="1" s="1"/>
  <c r="E519" i="1"/>
  <c r="K519" i="1"/>
  <c r="M519" i="1" s="1"/>
  <c r="E65" i="1"/>
  <c r="K65" i="1"/>
  <c r="M65" i="1" s="1"/>
  <c r="N65" i="1" s="1"/>
  <c r="Q65" i="1" s="1"/>
  <c r="E308" i="1"/>
  <c r="K308" i="1"/>
  <c r="M308" i="1" s="1"/>
  <c r="L308" i="1" s="1"/>
  <c r="E127" i="1"/>
  <c r="K127" i="1"/>
  <c r="M127" i="1" s="1"/>
  <c r="E453" i="1"/>
  <c r="K453" i="1"/>
  <c r="M453" i="1" s="1"/>
  <c r="E329" i="1"/>
  <c r="K329" i="1"/>
  <c r="M329" i="1" s="1"/>
  <c r="N329" i="1" s="1"/>
  <c r="Q329" i="1" s="1"/>
  <c r="E139" i="1"/>
  <c r="K139" i="1"/>
  <c r="M139" i="1" s="1"/>
  <c r="L139" i="1" s="1"/>
  <c r="E90" i="1"/>
  <c r="K90" i="1"/>
  <c r="M90" i="1" s="1"/>
  <c r="E220" i="1"/>
  <c r="K220" i="1"/>
  <c r="M220" i="1" s="1"/>
  <c r="E131" i="1"/>
  <c r="K131" i="1"/>
  <c r="M131" i="1" s="1"/>
  <c r="L131" i="1" s="1"/>
  <c r="E629" i="1"/>
  <c r="K629" i="1"/>
  <c r="M629" i="1" s="1"/>
  <c r="E37" i="1"/>
  <c r="K37" i="1"/>
  <c r="M37" i="1" s="1"/>
  <c r="L37" i="1" s="1"/>
  <c r="E249" i="1"/>
  <c r="K249" i="1"/>
  <c r="M249" i="1" s="1"/>
  <c r="E157" i="1"/>
  <c r="K157" i="1"/>
  <c r="M157" i="1" s="1"/>
  <c r="L157" i="1" s="1"/>
  <c r="E439" i="1"/>
  <c r="K439" i="1"/>
  <c r="M439" i="1" s="1"/>
  <c r="E628" i="1"/>
  <c r="K628" i="1"/>
  <c r="M628" i="1" s="1"/>
  <c r="E333" i="1"/>
  <c r="K333" i="1"/>
  <c r="M333" i="1" s="1"/>
  <c r="N333" i="1" s="1"/>
  <c r="Q333" i="1" s="1"/>
  <c r="E312" i="1"/>
  <c r="K312" i="1"/>
  <c r="M312" i="1" s="1"/>
  <c r="E242" i="1"/>
  <c r="K242" i="1"/>
  <c r="M242" i="1" s="1"/>
  <c r="L242" i="1" s="1"/>
  <c r="E174" i="1"/>
  <c r="K174" i="1"/>
  <c r="M174" i="1" s="1"/>
  <c r="N174" i="1" s="1"/>
  <c r="Q174" i="1" s="1"/>
  <c r="E458" i="1"/>
  <c r="K458" i="1"/>
  <c r="M458" i="1" s="1"/>
  <c r="L458" i="1" s="1"/>
  <c r="N143" i="1" l="1"/>
  <c r="Q143" i="1" s="1"/>
  <c r="U143" i="1"/>
  <c r="U138" i="1"/>
  <c r="V138" i="1"/>
  <c r="L137" i="1"/>
  <c r="U137" i="1"/>
  <c r="U136" i="1"/>
  <c r="V136" i="1"/>
  <c r="U122" i="1"/>
  <c r="V122" i="1"/>
  <c r="W122" i="1"/>
  <c r="X122" i="1"/>
  <c r="N396" i="1"/>
  <c r="Q396" i="1" s="1"/>
  <c r="N566" i="1"/>
  <c r="Q566" i="1" s="1"/>
  <c r="V566" i="1"/>
  <c r="N558" i="1"/>
  <c r="Q558" i="1" s="1"/>
  <c r="N62" i="1"/>
  <c r="Q62" i="1" s="1"/>
  <c r="U62" i="1"/>
  <c r="Z284" i="1"/>
  <c r="AB284" i="1" s="1"/>
  <c r="T284" i="1"/>
  <c r="Z180" i="1"/>
  <c r="AA180" i="1" s="1"/>
  <c r="AC180" i="1" s="1"/>
  <c r="AL180" i="1" s="1"/>
  <c r="Z537" i="1"/>
  <c r="AB537" i="1" s="1"/>
  <c r="Z63" i="1"/>
  <c r="AB63" i="1" s="1"/>
  <c r="Z378" i="1"/>
  <c r="AA378" i="1" s="1"/>
  <c r="AC378" i="1" s="1"/>
  <c r="AL378" i="1" s="1"/>
  <c r="Z581" i="1"/>
  <c r="AA581" i="1" s="1"/>
  <c r="AC581" i="1" s="1"/>
  <c r="AL581" i="1" s="1"/>
  <c r="Z684" i="1"/>
  <c r="AB684" i="1" s="1"/>
  <c r="Z174" i="1"/>
  <c r="AB174" i="1" s="1"/>
  <c r="Z131" i="1"/>
  <c r="AB131" i="1" s="1"/>
  <c r="Z90" i="1"/>
  <c r="AB90" i="1" s="1"/>
  <c r="Z519" i="1"/>
  <c r="AB519" i="1" s="1"/>
  <c r="Z359" i="1"/>
  <c r="AB359" i="1" s="1"/>
  <c r="Z170" i="1"/>
  <c r="AA170" i="1" s="1"/>
  <c r="AC170" i="1" s="1"/>
  <c r="AL170" i="1" s="1"/>
  <c r="Z94" i="1"/>
  <c r="AB94" i="1" s="1"/>
  <c r="Z600" i="1"/>
  <c r="AB600" i="1" s="1"/>
  <c r="Z527" i="1"/>
  <c r="AB527" i="1" s="1"/>
  <c r="Z104" i="1"/>
  <c r="AA104" i="1" s="1"/>
  <c r="AC104" i="1" s="1"/>
  <c r="AL104" i="1" s="1"/>
  <c r="Z61" i="1"/>
  <c r="AA61" i="1" s="1"/>
  <c r="AC61" i="1" s="1"/>
  <c r="AL61" i="1" s="1"/>
  <c r="Z501" i="1"/>
  <c r="AB501" i="1" s="1"/>
  <c r="Z204" i="1"/>
  <c r="AB204" i="1" s="1"/>
  <c r="Z346" i="1"/>
  <c r="AB346" i="1" s="1"/>
  <c r="Z661" i="1"/>
  <c r="AA661" i="1" s="1"/>
  <c r="AC661" i="1" s="1"/>
  <c r="AL661" i="1" s="1"/>
  <c r="Z66" i="1"/>
  <c r="AA66" i="1" s="1"/>
  <c r="AC66" i="1" s="1"/>
  <c r="AL66" i="1" s="1"/>
  <c r="Z460" i="1"/>
  <c r="AB460" i="1" s="1"/>
  <c r="Z544" i="1"/>
  <c r="AB544" i="1" s="1"/>
  <c r="Z102" i="1"/>
  <c r="AA102" i="1" s="1"/>
  <c r="AC102" i="1" s="1"/>
  <c r="AL102" i="1" s="1"/>
  <c r="Z71" i="1"/>
  <c r="AA71" i="1" s="1"/>
  <c r="AC71" i="1" s="1"/>
  <c r="AL71" i="1" s="1"/>
  <c r="Z134" i="1"/>
  <c r="AB134" i="1" s="1"/>
  <c r="T134" i="1"/>
  <c r="Z188" i="1"/>
  <c r="AA188" i="1" s="1"/>
  <c r="AC188" i="1" s="1"/>
  <c r="AL188" i="1" s="1"/>
  <c r="Z476" i="1"/>
  <c r="AA476" i="1" s="1"/>
  <c r="AC476" i="1" s="1"/>
  <c r="AL476" i="1" s="1"/>
  <c r="Z632" i="1"/>
  <c r="AA632" i="1" s="1"/>
  <c r="AC632" i="1" s="1"/>
  <c r="AL632" i="1" s="1"/>
  <c r="Z450" i="1"/>
  <c r="AA450" i="1" s="1"/>
  <c r="AC450" i="1" s="1"/>
  <c r="AL450" i="1" s="1"/>
  <c r="Z116" i="1"/>
  <c r="AB116" i="1" s="1"/>
  <c r="Z210" i="1"/>
  <c r="AA210" i="1" s="1"/>
  <c r="AC210" i="1" s="1"/>
  <c r="AL210" i="1" s="1"/>
  <c r="Z86" i="1"/>
  <c r="AA86" i="1" s="1"/>
  <c r="AC86" i="1" s="1"/>
  <c r="AL86" i="1" s="1"/>
  <c r="Z464" i="1"/>
  <c r="AB464" i="1" s="1"/>
  <c r="Z590" i="1"/>
  <c r="AA590" i="1" s="1"/>
  <c r="AC590" i="1" s="1"/>
  <c r="AL590" i="1" s="1"/>
  <c r="Z718" i="1"/>
  <c r="AA718" i="1" s="1"/>
  <c r="AC718" i="1" s="1"/>
  <c r="AL718" i="1" s="1"/>
  <c r="Z707" i="1"/>
  <c r="AA707" i="1" s="1"/>
  <c r="AC707" i="1" s="1"/>
  <c r="AL707" i="1" s="1"/>
  <c r="Z203" i="1"/>
  <c r="AB203" i="1" s="1"/>
  <c r="Z466" i="1"/>
  <c r="AA466" i="1" s="1"/>
  <c r="AC466" i="1" s="1"/>
  <c r="AL466" i="1" s="1"/>
  <c r="Z664" i="1"/>
  <c r="AA664" i="1" s="1"/>
  <c r="AC664" i="1" s="1"/>
  <c r="AL664" i="1" s="1"/>
  <c r="Z189" i="1"/>
  <c r="AA189" i="1" s="1"/>
  <c r="AC189" i="1" s="1"/>
  <c r="AL189" i="1" s="1"/>
  <c r="Z621" i="1"/>
  <c r="AA621" i="1" s="1"/>
  <c r="AC621" i="1" s="1"/>
  <c r="AL621" i="1" s="1"/>
  <c r="Z609" i="1"/>
  <c r="AA609" i="1" s="1"/>
  <c r="AC609" i="1" s="1"/>
  <c r="AL609" i="1" s="1"/>
  <c r="Z522" i="1"/>
  <c r="AB522" i="1" s="1"/>
  <c r="Z88" i="1"/>
  <c r="AA88" i="1" s="1"/>
  <c r="AC88" i="1" s="1"/>
  <c r="AL88" i="1" s="1"/>
  <c r="T88" i="1"/>
  <c r="Z371" i="1"/>
  <c r="AA371" i="1" s="1"/>
  <c r="AC371" i="1" s="1"/>
  <c r="AL371" i="1" s="1"/>
  <c r="Z443" i="1"/>
  <c r="AA443" i="1" s="1"/>
  <c r="AC443" i="1" s="1"/>
  <c r="AL443" i="1" s="1"/>
  <c r="Z327" i="1"/>
  <c r="AA327" i="1" s="1"/>
  <c r="AC327" i="1" s="1"/>
  <c r="AL327" i="1" s="1"/>
  <c r="T327" i="1"/>
  <c r="Z93" i="1"/>
  <c r="AB93" i="1" s="1"/>
  <c r="Z412" i="1"/>
  <c r="AA412" i="1" s="1"/>
  <c r="AC412" i="1" s="1"/>
  <c r="AL412" i="1" s="1"/>
  <c r="Z187" i="1"/>
  <c r="AA187" i="1" s="1"/>
  <c r="AC187" i="1" s="1"/>
  <c r="AL187" i="1" s="1"/>
  <c r="Z567" i="1"/>
  <c r="AA567" i="1" s="1"/>
  <c r="AC567" i="1" s="1"/>
  <c r="AL567" i="1" s="1"/>
  <c r="Z138" i="1"/>
  <c r="AB138" i="1" s="1"/>
  <c r="T138" i="1"/>
  <c r="Z448" i="1"/>
  <c r="AB448" i="1" s="1"/>
  <c r="T448" i="1"/>
  <c r="Z697" i="1"/>
  <c r="AA697" i="1" s="1"/>
  <c r="AC697" i="1" s="1"/>
  <c r="AL697" i="1" s="1"/>
  <c r="Z266" i="1"/>
  <c r="AB266" i="1" s="1"/>
  <c r="Z58" i="1"/>
  <c r="AB58" i="1" s="1"/>
  <c r="T58" i="1"/>
  <c r="Z705" i="1"/>
  <c r="AA705" i="1" s="1"/>
  <c r="AC705" i="1" s="1"/>
  <c r="AL705" i="1" s="1"/>
  <c r="Z416" i="1"/>
  <c r="AB416" i="1" s="1"/>
  <c r="Z389" i="1"/>
  <c r="AA389" i="1" s="1"/>
  <c r="AC389" i="1" s="1"/>
  <c r="AL389" i="1" s="1"/>
  <c r="Z283" i="1"/>
  <c r="AA283" i="1" s="1"/>
  <c r="AC283" i="1" s="1"/>
  <c r="AL283" i="1" s="1"/>
  <c r="Z549" i="1"/>
  <c r="AB549" i="1" s="1"/>
  <c r="Z551" i="1"/>
  <c r="AA551" i="1" s="1"/>
  <c r="AC551" i="1" s="1"/>
  <c r="AL551" i="1" s="1"/>
  <c r="Z531" i="1"/>
  <c r="AB531" i="1" s="1"/>
  <c r="Z457" i="1"/>
  <c r="AA457" i="1" s="1"/>
  <c r="AC457" i="1" s="1"/>
  <c r="AL457" i="1" s="1"/>
  <c r="Z392" i="1"/>
  <c r="AA392" i="1" s="1"/>
  <c r="AC392" i="1" s="1"/>
  <c r="AL392" i="1" s="1"/>
  <c r="Z285" i="1"/>
  <c r="AB285" i="1" s="1"/>
  <c r="Z526" i="1"/>
  <c r="AB526" i="1" s="1"/>
  <c r="Z701" i="1"/>
  <c r="AA701" i="1" s="1"/>
  <c r="AC701" i="1" s="1"/>
  <c r="AL701" i="1" s="1"/>
  <c r="Z651" i="1"/>
  <c r="AA651" i="1" s="1"/>
  <c r="AC651" i="1" s="1"/>
  <c r="AL651" i="1" s="1"/>
  <c r="Z128" i="1"/>
  <c r="AA128" i="1" s="1"/>
  <c r="AC128" i="1" s="1"/>
  <c r="AL128" i="1" s="1"/>
  <c r="Z689" i="1"/>
  <c r="AB689" i="1" s="1"/>
  <c r="Z695" i="1"/>
  <c r="AA695" i="1" s="1"/>
  <c r="AC695" i="1" s="1"/>
  <c r="AL695" i="1" s="1"/>
  <c r="Z79" i="1"/>
  <c r="AA79" i="1" s="1"/>
  <c r="AC79" i="1" s="1"/>
  <c r="AL79" i="1" s="1"/>
  <c r="Z409" i="1"/>
  <c r="AA409" i="1" s="1"/>
  <c r="AC409" i="1" s="1"/>
  <c r="AL409" i="1" s="1"/>
  <c r="Z111" i="1"/>
  <c r="AB111" i="1" s="1"/>
  <c r="Z185" i="1"/>
  <c r="AA185" i="1" s="1"/>
  <c r="AC185" i="1" s="1"/>
  <c r="AL185" i="1" s="1"/>
  <c r="Z38" i="1"/>
  <c r="AB38" i="1" s="1"/>
  <c r="T38" i="1"/>
  <c r="Z375" i="1"/>
  <c r="AB375" i="1" s="1"/>
  <c r="Z321" i="1"/>
  <c r="AA321" i="1" s="1"/>
  <c r="AC321" i="1" s="1"/>
  <c r="AL321" i="1" s="1"/>
  <c r="Z414" i="1"/>
  <c r="AA414" i="1" s="1"/>
  <c r="AC414" i="1" s="1"/>
  <c r="AL414" i="1" s="1"/>
  <c r="Z143" i="1"/>
  <c r="AA143" i="1" s="1"/>
  <c r="AC143" i="1" s="1"/>
  <c r="AL143" i="1" s="1"/>
  <c r="T143" i="1"/>
  <c r="Z267" i="1"/>
  <c r="AA267" i="1" s="1"/>
  <c r="AC267" i="1" s="1"/>
  <c r="AL267" i="1" s="1"/>
  <c r="Z681" i="1"/>
  <c r="AA681" i="1" s="1"/>
  <c r="AC681" i="1" s="1"/>
  <c r="AL681" i="1" s="1"/>
  <c r="Z276" i="1"/>
  <c r="AA276" i="1" s="1"/>
  <c r="AC276" i="1" s="1"/>
  <c r="AL276" i="1" s="1"/>
  <c r="Z693" i="1"/>
  <c r="AA693" i="1" s="1"/>
  <c r="AC693" i="1" s="1"/>
  <c r="AL693" i="1" s="1"/>
  <c r="Z156" i="1"/>
  <c r="AA156" i="1" s="1"/>
  <c r="AC156" i="1" s="1"/>
  <c r="AL156" i="1" s="1"/>
  <c r="Z244" i="1"/>
  <c r="AA244" i="1" s="1"/>
  <c r="AC244" i="1" s="1"/>
  <c r="AL244" i="1" s="1"/>
  <c r="Z656" i="1"/>
  <c r="AA656" i="1" s="1"/>
  <c r="AC656" i="1" s="1"/>
  <c r="AL656" i="1" s="1"/>
  <c r="Z221" i="1"/>
  <c r="AB221" i="1" s="1"/>
  <c r="Z37" i="1"/>
  <c r="AA37" i="1" s="1"/>
  <c r="AC37" i="1" s="1"/>
  <c r="AL37" i="1" s="1"/>
  <c r="Z419" i="1"/>
  <c r="AA419" i="1" s="1"/>
  <c r="AC419" i="1" s="1"/>
  <c r="AL419" i="1" s="1"/>
  <c r="Z77" i="1"/>
  <c r="AA77" i="1" s="1"/>
  <c r="AC77" i="1" s="1"/>
  <c r="AL77" i="1" s="1"/>
  <c r="Z125" i="1"/>
  <c r="AA125" i="1" s="1"/>
  <c r="AC125" i="1" s="1"/>
  <c r="AL125" i="1" s="1"/>
  <c r="Z507" i="1"/>
  <c r="AA507" i="1" s="1"/>
  <c r="AC507" i="1" s="1"/>
  <c r="AL507" i="1" s="1"/>
  <c r="Z525" i="1"/>
  <c r="AA525" i="1" s="1"/>
  <c r="AC525" i="1" s="1"/>
  <c r="AL525" i="1" s="1"/>
  <c r="Z328" i="1"/>
  <c r="AB328" i="1" s="1"/>
  <c r="Z709" i="1"/>
  <c r="AA709" i="1" s="1"/>
  <c r="AC709" i="1" s="1"/>
  <c r="AL709" i="1" s="1"/>
  <c r="Z583" i="1"/>
  <c r="AB583" i="1" s="1"/>
  <c r="Z280" i="1"/>
  <c r="AA280" i="1" s="1"/>
  <c r="AC280" i="1" s="1"/>
  <c r="AL280" i="1" s="1"/>
  <c r="T280" i="1"/>
  <c r="Z498" i="1"/>
  <c r="AA498" i="1" s="1"/>
  <c r="AC498" i="1" s="1"/>
  <c r="AL498" i="1" s="1"/>
  <c r="Z433" i="1"/>
  <c r="AA433" i="1" s="1"/>
  <c r="AC433" i="1" s="1"/>
  <c r="AL433" i="1" s="1"/>
  <c r="Z157" i="1"/>
  <c r="AB157" i="1" s="1"/>
  <c r="Z308" i="1"/>
  <c r="AA308" i="1" s="1"/>
  <c r="Z230" i="1"/>
  <c r="AB230" i="1" s="1"/>
  <c r="Z260" i="1"/>
  <c r="AA260" i="1" s="1"/>
  <c r="Z342" i="1"/>
  <c r="AA342" i="1" s="1"/>
  <c r="AC342" i="1" s="1"/>
  <c r="AL342" i="1" s="1"/>
  <c r="Z469" i="1"/>
  <c r="AB469" i="1" s="1"/>
  <c r="Z334" i="1"/>
  <c r="AA334" i="1" s="1"/>
  <c r="AC334" i="1" s="1"/>
  <c r="AL334" i="1" s="1"/>
  <c r="Z43" i="1"/>
  <c r="AB43" i="1" s="1"/>
  <c r="Z372" i="1"/>
  <c r="AB372" i="1" s="1"/>
  <c r="Z577" i="1"/>
  <c r="AB577" i="1" s="1"/>
  <c r="Z582" i="1"/>
  <c r="AA582" i="1" s="1"/>
  <c r="AC582" i="1" s="1"/>
  <c r="AL582" i="1" s="1"/>
  <c r="Z137" i="1"/>
  <c r="AB137" i="1" s="1"/>
  <c r="T137" i="1"/>
  <c r="Z447" i="1"/>
  <c r="AB447" i="1" s="1"/>
  <c r="T447" i="1"/>
  <c r="Z686" i="1"/>
  <c r="AA686" i="1" s="1"/>
  <c r="AC686" i="1" s="1"/>
  <c r="AL686" i="1" s="1"/>
  <c r="T686" i="1"/>
  <c r="Z566" i="1"/>
  <c r="AB566" i="1" s="1"/>
  <c r="Z57" i="1"/>
  <c r="AA57" i="1" s="1"/>
  <c r="AC57" i="1" s="1"/>
  <c r="AL57" i="1" s="1"/>
  <c r="T57" i="1"/>
  <c r="Z46" i="1"/>
  <c r="AA46" i="1" s="1"/>
  <c r="AC46" i="1" s="1"/>
  <c r="AL46" i="1" s="1"/>
  <c r="Z623" i="1"/>
  <c r="AA623" i="1" s="1"/>
  <c r="AC623" i="1" s="1"/>
  <c r="AL623" i="1" s="1"/>
  <c r="Z163" i="1"/>
  <c r="AB163" i="1" s="1"/>
  <c r="Z310" i="1"/>
  <c r="AA310" i="1" s="1"/>
  <c r="AC310" i="1" s="1"/>
  <c r="AL310" i="1" s="1"/>
  <c r="Z659" i="1"/>
  <c r="AA659" i="1" s="1"/>
  <c r="AC659" i="1" s="1"/>
  <c r="AL659" i="1" s="1"/>
  <c r="Z31" i="1"/>
  <c r="AB31" i="1" s="1"/>
  <c r="Z642" i="1"/>
  <c r="AA642" i="1" s="1"/>
  <c r="AC642" i="1" s="1"/>
  <c r="AL642" i="1" s="1"/>
  <c r="Z516" i="1"/>
  <c r="AA516" i="1" s="1"/>
  <c r="AC516" i="1" s="1"/>
  <c r="AL516" i="1" s="1"/>
  <c r="Z624" i="1"/>
  <c r="AA624" i="1" s="1"/>
  <c r="AC624" i="1" s="1"/>
  <c r="AL624" i="1" s="1"/>
  <c r="Z470" i="1"/>
  <c r="AA470" i="1" s="1"/>
  <c r="AC470" i="1" s="1"/>
  <c r="AL470" i="1" s="1"/>
  <c r="Z596" i="1"/>
  <c r="AB596" i="1" s="1"/>
  <c r="Z589" i="1"/>
  <c r="AA589" i="1" s="1"/>
  <c r="AC589" i="1" s="1"/>
  <c r="AL589" i="1" s="1"/>
  <c r="Z252" i="1"/>
  <c r="AB252" i="1" s="1"/>
  <c r="Z303" i="1"/>
  <c r="AA303" i="1" s="1"/>
  <c r="AC303" i="1" s="1"/>
  <c r="AL303" i="1" s="1"/>
  <c r="Z347" i="1"/>
  <c r="AB347" i="1" s="1"/>
  <c r="Z299" i="1"/>
  <c r="AB299" i="1" s="1"/>
  <c r="Z332" i="1"/>
  <c r="AB332" i="1" s="1"/>
  <c r="Z256" i="1"/>
  <c r="AA256" i="1" s="1"/>
  <c r="AC256" i="1" s="1"/>
  <c r="AL256" i="1" s="1"/>
  <c r="Z555" i="1"/>
  <c r="AA555" i="1" s="1"/>
  <c r="AC555" i="1" s="1"/>
  <c r="AL555" i="1" s="1"/>
  <c r="Z512" i="1"/>
  <c r="AB512" i="1" s="1"/>
  <c r="Z488" i="1"/>
  <c r="AA488" i="1" s="1"/>
  <c r="AC488" i="1" s="1"/>
  <c r="AL488" i="1" s="1"/>
  <c r="Z197" i="1"/>
  <c r="AA197" i="1" s="1"/>
  <c r="AC197" i="1" s="1"/>
  <c r="AL197" i="1" s="1"/>
  <c r="Z324" i="1"/>
  <c r="AB324" i="1" s="1"/>
  <c r="Z523" i="1"/>
  <c r="AA523" i="1" s="1"/>
  <c r="AC523" i="1" s="1"/>
  <c r="AL523" i="1" s="1"/>
  <c r="Z618" i="1"/>
  <c r="AA618" i="1" s="1"/>
  <c r="Z426" i="1"/>
  <c r="AA426" i="1" s="1"/>
  <c r="AC426" i="1" s="1"/>
  <c r="AL426" i="1" s="1"/>
  <c r="Z239" i="1"/>
  <c r="AA239" i="1" s="1"/>
  <c r="AC239" i="1" s="1"/>
  <c r="AL239" i="1" s="1"/>
  <c r="Z229" i="1"/>
  <c r="AB229" i="1" s="1"/>
  <c r="Z437" i="1"/>
  <c r="AA437" i="1" s="1"/>
  <c r="AC437" i="1" s="1"/>
  <c r="AL437" i="1" s="1"/>
  <c r="Z108" i="1"/>
  <c r="AB108" i="1" s="1"/>
  <c r="Z629" i="1"/>
  <c r="AB629" i="1" s="1"/>
  <c r="Z548" i="1"/>
  <c r="AB548" i="1" s="1"/>
  <c r="Z614" i="1"/>
  <c r="AA614" i="1" s="1"/>
  <c r="AC614" i="1" s="1"/>
  <c r="AL614" i="1" s="1"/>
  <c r="Z269" i="1"/>
  <c r="AB269" i="1" s="1"/>
  <c r="Z396" i="1"/>
  <c r="AA396" i="1" s="1"/>
  <c r="AC396" i="1" s="1"/>
  <c r="AL396" i="1" s="1"/>
  <c r="Z424" i="1"/>
  <c r="AA424" i="1" s="1"/>
  <c r="AC424" i="1" s="1"/>
  <c r="AL424" i="1" s="1"/>
  <c r="Z520" i="1"/>
  <c r="AA520" i="1" s="1"/>
  <c r="AC520" i="1" s="1"/>
  <c r="AL520" i="1" s="1"/>
  <c r="Z265" i="1"/>
  <c r="AA265" i="1" s="1"/>
  <c r="AC265" i="1" s="1"/>
  <c r="AL265" i="1" s="1"/>
  <c r="Z366" i="1"/>
  <c r="AA366" i="1" s="1"/>
  <c r="Z680" i="1"/>
  <c r="AB680" i="1" s="1"/>
  <c r="Z634" i="1"/>
  <c r="AA634" i="1" s="1"/>
  <c r="AC634" i="1" s="1"/>
  <c r="AL634" i="1" s="1"/>
  <c r="Z458" i="1"/>
  <c r="AB458" i="1" s="1"/>
  <c r="Z312" i="1"/>
  <c r="AB312" i="1" s="1"/>
  <c r="Z628" i="1"/>
  <c r="AB628" i="1" s="1"/>
  <c r="Z329" i="1"/>
  <c r="AB329" i="1" s="1"/>
  <c r="Z127" i="1"/>
  <c r="AA127" i="1" s="1"/>
  <c r="AC127" i="1" s="1"/>
  <c r="AL127" i="1" s="1"/>
  <c r="Z65" i="1"/>
  <c r="AA65" i="1" s="1"/>
  <c r="AC65" i="1" s="1"/>
  <c r="AL65" i="1" s="1"/>
  <c r="Z397" i="1"/>
  <c r="AA397" i="1" s="1"/>
  <c r="AC397" i="1" s="1"/>
  <c r="AL397" i="1" s="1"/>
  <c r="Z388" i="1"/>
  <c r="AB388" i="1" s="1"/>
  <c r="Z110" i="1"/>
  <c r="AA110" i="1" s="1"/>
  <c r="AC110" i="1" s="1"/>
  <c r="AL110" i="1" s="1"/>
  <c r="Z367" i="1"/>
  <c r="AA367" i="1" s="1"/>
  <c r="AC367" i="1" s="1"/>
  <c r="AL367" i="1" s="1"/>
  <c r="Z287" i="1"/>
  <c r="AB287" i="1" s="1"/>
  <c r="Z597" i="1"/>
  <c r="AB597" i="1" s="1"/>
  <c r="Z570" i="1"/>
  <c r="AB570" i="1" s="1"/>
  <c r="Z257" i="1"/>
  <c r="AB257" i="1" s="1"/>
  <c r="Z223" i="1"/>
  <c r="AA223" i="1" s="1"/>
  <c r="AC223" i="1" s="1"/>
  <c r="AL223" i="1" s="1"/>
  <c r="Z271" i="1"/>
  <c r="AA271" i="1" s="1"/>
  <c r="AC271" i="1" s="1"/>
  <c r="AL271" i="1" s="1"/>
  <c r="Z601" i="1"/>
  <c r="AB601" i="1" s="1"/>
  <c r="Z683" i="1"/>
  <c r="AA683" i="1" s="1"/>
  <c r="AC683" i="1" s="1"/>
  <c r="AL683" i="1" s="1"/>
  <c r="Z254" i="1"/>
  <c r="AA254" i="1" s="1"/>
  <c r="AC254" i="1" s="1"/>
  <c r="AL254" i="1" s="1"/>
  <c r="Z361" i="1"/>
  <c r="AB361" i="1" s="1"/>
  <c r="Z136" i="1"/>
  <c r="AB136" i="1" s="1"/>
  <c r="T136" i="1"/>
  <c r="Z434" i="1"/>
  <c r="AA434" i="1" s="1"/>
  <c r="AC434" i="1" s="1"/>
  <c r="AL434" i="1" s="1"/>
  <c r="Z315" i="1"/>
  <c r="AB315" i="1" s="1"/>
  <c r="T315" i="1"/>
  <c r="Z558" i="1"/>
  <c r="AA558" i="1" s="1"/>
  <c r="AC558" i="1" s="1"/>
  <c r="AL558" i="1" s="1"/>
  <c r="Z56" i="1"/>
  <c r="AB56" i="1" s="1"/>
  <c r="T56" i="1"/>
  <c r="Z354" i="1"/>
  <c r="AA354" i="1" s="1"/>
  <c r="AC354" i="1" s="1"/>
  <c r="AL354" i="1" s="1"/>
  <c r="Z259" i="1"/>
  <c r="AA259" i="1" s="1"/>
  <c r="AC259" i="1" s="1"/>
  <c r="AL259" i="1" s="1"/>
  <c r="Z694" i="1"/>
  <c r="AB694" i="1" s="1"/>
  <c r="Z645" i="1"/>
  <c r="AA645" i="1" s="1"/>
  <c r="AC645" i="1" s="1"/>
  <c r="AL645" i="1" s="1"/>
  <c r="Z435" i="1"/>
  <c r="AA435" i="1" s="1"/>
  <c r="AC435" i="1" s="1"/>
  <c r="AL435" i="1" s="1"/>
  <c r="Z53" i="1"/>
  <c r="AA53" i="1" s="1"/>
  <c r="AC53" i="1" s="1"/>
  <c r="AL53" i="1" s="1"/>
  <c r="Z325" i="1"/>
  <c r="AA325" i="1" s="1"/>
  <c r="AC325" i="1" s="1"/>
  <c r="AL325" i="1" s="1"/>
  <c r="Z318" i="1"/>
  <c r="AB318" i="1" s="1"/>
  <c r="Z99" i="1"/>
  <c r="AA99" i="1" s="1"/>
  <c r="AC99" i="1" s="1"/>
  <c r="AL99" i="1" s="1"/>
  <c r="Z445" i="1"/>
  <c r="AB445" i="1" s="1"/>
  <c r="Z142" i="1"/>
  <c r="AA142" i="1" s="1"/>
  <c r="AC142" i="1" s="1"/>
  <c r="AL142" i="1" s="1"/>
  <c r="Z225" i="1"/>
  <c r="AA225" i="1" s="1"/>
  <c r="AC225" i="1" s="1"/>
  <c r="AL225" i="1" s="1"/>
  <c r="Z47" i="1"/>
  <c r="AA47" i="1" s="1"/>
  <c r="AC47" i="1" s="1"/>
  <c r="AL47" i="1" s="1"/>
  <c r="Z459" i="1"/>
  <c r="AB459" i="1" s="1"/>
  <c r="Z595" i="1"/>
  <c r="AA595" i="1" s="1"/>
  <c r="AC595" i="1" s="1"/>
  <c r="AL595" i="1" s="1"/>
  <c r="Z154" i="1"/>
  <c r="AA154" i="1" s="1"/>
  <c r="AC154" i="1" s="1"/>
  <c r="AL154" i="1" s="1"/>
  <c r="Z198" i="1"/>
  <c r="AA198" i="1" s="1"/>
  <c r="AC198" i="1" s="1"/>
  <c r="AL198" i="1" s="1"/>
  <c r="Z678" i="1"/>
  <c r="AA678" i="1" s="1"/>
  <c r="AC678" i="1" s="1"/>
  <c r="AL678" i="1" s="1"/>
  <c r="Z413" i="1"/>
  <c r="AA413" i="1" s="1"/>
  <c r="AC413" i="1" s="1"/>
  <c r="AL413" i="1" s="1"/>
  <c r="Z502" i="1"/>
  <c r="AA502" i="1" s="1"/>
  <c r="AC502" i="1" s="1"/>
  <c r="AL502" i="1" s="1"/>
  <c r="Z113" i="1"/>
  <c r="AB113" i="1" s="1"/>
  <c r="Z668" i="1"/>
  <c r="AA668" i="1" s="1"/>
  <c r="AC668" i="1" s="1"/>
  <c r="AL668" i="1" s="1"/>
  <c r="Z439" i="1"/>
  <c r="AB439" i="1" s="1"/>
  <c r="Z139" i="1"/>
  <c r="AA139" i="1" s="1"/>
  <c r="Z55" i="1"/>
  <c r="AB55" i="1" s="1"/>
  <c r="Z573" i="1"/>
  <c r="AA573" i="1" s="1"/>
  <c r="AC573" i="1" s="1"/>
  <c r="AL573" i="1" s="1"/>
  <c r="Z540" i="1"/>
  <c r="AA540" i="1" s="1"/>
  <c r="AC540" i="1" s="1"/>
  <c r="AL540" i="1" s="1"/>
  <c r="Z100" i="1"/>
  <c r="AB100" i="1" s="1"/>
  <c r="Z122" i="1"/>
  <c r="AB122" i="1" s="1"/>
  <c r="T122" i="1"/>
  <c r="Z173" i="1"/>
  <c r="AA173" i="1" s="1"/>
  <c r="AC173" i="1" s="1"/>
  <c r="AL173" i="1" s="1"/>
  <c r="Z268" i="1"/>
  <c r="AB268" i="1" s="1"/>
  <c r="Z364" i="1"/>
  <c r="AA364" i="1" s="1"/>
  <c r="AC364" i="1" s="1"/>
  <c r="AL364" i="1" s="1"/>
  <c r="Z490" i="1"/>
  <c r="AA490" i="1" s="1"/>
  <c r="AC490" i="1" s="1"/>
  <c r="AL490" i="1" s="1"/>
  <c r="Z335" i="1"/>
  <c r="AB335" i="1" s="1"/>
  <c r="Z387" i="1"/>
  <c r="AB387" i="1" s="1"/>
  <c r="Z588" i="1"/>
  <c r="AB588" i="1" s="1"/>
  <c r="Z242" i="1"/>
  <c r="AB242" i="1" s="1"/>
  <c r="Z453" i="1"/>
  <c r="AB453" i="1" s="1"/>
  <c r="Z49" i="1"/>
  <c r="AB49" i="1" s="1"/>
  <c r="Z183" i="1"/>
  <c r="AB183" i="1" s="1"/>
  <c r="Z704" i="1"/>
  <c r="AA704" i="1" s="1"/>
  <c r="AC704" i="1" s="1"/>
  <c r="AL704" i="1" s="1"/>
  <c r="Z227" i="1"/>
  <c r="AB227" i="1" s="1"/>
  <c r="Z700" i="1"/>
  <c r="AA700" i="1" s="1"/>
  <c r="Z290" i="1"/>
  <c r="AB290" i="1" s="1"/>
  <c r="Z200" i="1"/>
  <c r="AA200" i="1" s="1"/>
  <c r="AC200" i="1" s="1"/>
  <c r="AL200" i="1" s="1"/>
  <c r="Z604" i="1"/>
  <c r="AA604" i="1" s="1"/>
  <c r="AC604" i="1" s="1"/>
  <c r="AL604" i="1" s="1"/>
  <c r="Z637" i="1"/>
  <c r="AA637" i="1" s="1"/>
  <c r="AC637" i="1" s="1"/>
  <c r="AL637" i="1" s="1"/>
  <c r="Z633" i="1"/>
  <c r="AA633" i="1" s="1"/>
  <c r="AC633" i="1" s="1"/>
  <c r="AL633" i="1" s="1"/>
  <c r="Z538" i="1"/>
  <c r="AB538" i="1" s="1"/>
  <c r="Z245" i="1"/>
  <c r="AA245" i="1" s="1"/>
  <c r="AC245" i="1" s="1"/>
  <c r="AL245" i="1" s="1"/>
  <c r="Z385" i="1"/>
  <c r="AB385" i="1" s="1"/>
  <c r="Z126" i="1"/>
  <c r="AA126" i="1" s="1"/>
  <c r="AC126" i="1" s="1"/>
  <c r="AL126" i="1" s="1"/>
  <c r="Z60" i="1"/>
  <c r="AA60" i="1" s="1"/>
  <c r="Z592" i="1"/>
  <c r="AA592" i="1" s="1"/>
  <c r="AC592" i="1" s="1"/>
  <c r="AL592" i="1" s="1"/>
  <c r="Z196" i="1"/>
  <c r="AB196" i="1" s="1"/>
  <c r="Z249" i="1"/>
  <c r="AA249" i="1" s="1"/>
  <c r="AC249" i="1" s="1"/>
  <c r="AL249" i="1" s="1"/>
  <c r="Z541" i="1"/>
  <c r="AA541" i="1" s="1"/>
  <c r="Z298" i="1"/>
  <c r="AB298" i="1" s="1"/>
  <c r="Z181" i="1"/>
  <c r="AA181" i="1" s="1"/>
  <c r="AC181" i="1" s="1"/>
  <c r="AL181" i="1" s="1"/>
  <c r="Z62" i="1"/>
  <c r="AB62" i="1" s="1"/>
  <c r="T62" i="1"/>
  <c r="Z294" i="1"/>
  <c r="AB294" i="1" s="1"/>
  <c r="Z233" i="1"/>
  <c r="AA233" i="1" s="1"/>
  <c r="AC233" i="1" s="1"/>
  <c r="AL233" i="1" s="1"/>
  <c r="Z333" i="1"/>
  <c r="AA333" i="1" s="1"/>
  <c r="Z220" i="1"/>
  <c r="AB220" i="1" s="1"/>
  <c r="Z237" i="1"/>
  <c r="AB237" i="1" s="1"/>
  <c r="Z395" i="1"/>
  <c r="AA395" i="1" s="1"/>
  <c r="AC395" i="1" s="1"/>
  <c r="AL395" i="1" s="1"/>
  <c r="Z155" i="1"/>
  <c r="AA155" i="1" s="1"/>
  <c r="AC155" i="1" s="1"/>
  <c r="AL155" i="1" s="1"/>
  <c r="Z135" i="1"/>
  <c r="AB135" i="1" s="1"/>
  <c r="T135" i="1"/>
  <c r="Z431" i="1"/>
  <c r="AA431" i="1" s="1"/>
  <c r="AC431" i="1" s="1"/>
  <c r="AL431" i="1" s="1"/>
  <c r="Z313" i="1"/>
  <c r="AA313" i="1" s="1"/>
  <c r="AC313" i="1" s="1"/>
  <c r="AL313" i="1" s="1"/>
  <c r="Z530" i="1"/>
  <c r="AB530" i="1" s="1"/>
  <c r="T530" i="1"/>
  <c r="Z550" i="1"/>
  <c r="AB550" i="1" s="1"/>
  <c r="T550" i="1"/>
  <c r="Z64" i="1"/>
  <c r="AB64" i="1" s="1"/>
  <c r="Z421" i="1"/>
  <c r="AA421" i="1" s="1"/>
  <c r="AC421" i="1" s="1"/>
  <c r="AL421" i="1" s="1"/>
  <c r="Z144" i="1"/>
  <c r="AA144" i="1" s="1"/>
  <c r="AC144" i="1" s="1"/>
  <c r="AL144" i="1" s="1"/>
  <c r="Z578" i="1"/>
  <c r="AB578" i="1" s="1"/>
  <c r="Z84" i="1"/>
  <c r="AA84" i="1" s="1"/>
  <c r="AC84" i="1" s="1"/>
  <c r="AL84" i="1" s="1"/>
  <c r="Z631" i="1"/>
  <c r="AA631" i="1" s="1"/>
  <c r="AC631" i="1" s="1"/>
  <c r="AL631" i="1" s="1"/>
  <c r="Z370" i="1"/>
  <c r="AA370" i="1" s="1"/>
  <c r="AC370" i="1" s="1"/>
  <c r="AL370" i="1" s="1"/>
  <c r="Z702" i="1"/>
  <c r="AB702" i="1" s="1"/>
  <c r="Z159" i="1"/>
  <c r="AA159" i="1" s="1"/>
  <c r="AC159" i="1" s="1"/>
  <c r="AL159" i="1" s="1"/>
  <c r="Z226" i="1"/>
  <c r="AA226" i="1" s="1"/>
  <c r="AC226" i="1" s="1"/>
  <c r="AL226" i="1" s="1"/>
  <c r="Z326" i="1"/>
  <c r="AB326" i="1" s="1"/>
  <c r="Z273" i="1"/>
  <c r="AB273" i="1" s="1"/>
  <c r="Z630" i="1"/>
  <c r="AB630" i="1" s="1"/>
  <c r="Z83" i="1"/>
  <c r="AA83" i="1" s="1"/>
  <c r="AC83" i="1" s="1"/>
  <c r="AL83" i="1" s="1"/>
  <c r="Z610" i="1"/>
  <c r="AB610" i="1" s="1"/>
  <c r="Z336" i="1"/>
  <c r="AB336" i="1" s="1"/>
  <c r="Z193" i="1"/>
  <c r="AA193" i="1" s="1"/>
  <c r="AC193" i="1" s="1"/>
  <c r="AL193" i="1" s="1"/>
  <c r="Z594" i="1"/>
  <c r="AA594" i="1" s="1"/>
  <c r="AC594" i="1" s="1"/>
  <c r="AL594" i="1" s="1"/>
  <c r="Z54" i="1"/>
  <c r="AB54" i="1" s="1"/>
  <c r="Z399" i="1"/>
  <c r="AB399" i="1" s="1"/>
  <c r="Z652" i="1"/>
  <c r="AA652" i="1" s="1"/>
  <c r="AC652" i="1" s="1"/>
  <c r="AL652" i="1" s="1"/>
  <c r="Z491" i="1"/>
  <c r="AB491" i="1" s="1"/>
  <c r="AB624" i="1"/>
  <c r="AB342" i="1"/>
  <c r="AA93" i="1"/>
  <c r="AC93" i="1" s="1"/>
  <c r="AL93" i="1" s="1"/>
  <c r="AB589" i="1"/>
  <c r="Z195" i="1"/>
  <c r="L243" i="1"/>
  <c r="N243" i="1"/>
  <c r="Q243" i="1" s="1"/>
  <c r="L454" i="1"/>
  <c r="N454" i="1"/>
  <c r="Q454" i="1" s="1"/>
  <c r="L653" i="1"/>
  <c r="N653" i="1"/>
  <c r="Q653" i="1" s="1"/>
  <c r="N525" i="1"/>
  <c r="Q525" i="1" s="1"/>
  <c r="L525" i="1"/>
  <c r="N57" i="1"/>
  <c r="Q57" i="1" s="1"/>
  <c r="L79" i="1"/>
  <c r="N79" i="1"/>
  <c r="Q79" i="1" s="1"/>
  <c r="L128" i="1"/>
  <c r="N570" i="1"/>
  <c r="Q570" i="1" s="1"/>
  <c r="N332" i="1"/>
  <c r="Q332" i="1" s="1"/>
  <c r="L656" i="1"/>
  <c r="N198" i="1"/>
  <c r="Q198" i="1" s="1"/>
  <c r="L198" i="1"/>
  <c r="L61" i="1"/>
  <c r="N61" i="1"/>
  <c r="Q61" i="1" s="1"/>
  <c r="N705" i="1"/>
  <c r="Q705" i="1" s="1"/>
  <c r="L718" i="1"/>
  <c r="N600" i="1"/>
  <c r="Q600" i="1" s="1"/>
  <c r="N354" i="1"/>
  <c r="Q354" i="1" s="1"/>
  <c r="N225" i="1"/>
  <c r="Q225" i="1" s="1"/>
  <c r="L566" i="1"/>
  <c r="L284" i="1"/>
  <c r="N284" i="1"/>
  <c r="Q284" i="1" s="1"/>
  <c r="L610" i="1"/>
  <c r="N610" i="1"/>
  <c r="Q610" i="1" s="1"/>
  <c r="N303" i="1"/>
  <c r="Q303" i="1" s="1"/>
  <c r="L680" i="1"/>
  <c r="N395" i="1"/>
  <c r="Q395" i="1" s="1"/>
  <c r="N378" i="1"/>
  <c r="Q378" i="1" s="1"/>
  <c r="L378" i="1"/>
  <c r="N254" i="1"/>
  <c r="Q254" i="1" s="1"/>
  <c r="N104" i="1"/>
  <c r="Q104" i="1" s="1"/>
  <c r="L326" i="1"/>
  <c r="L299" i="1"/>
  <c r="N299" i="1"/>
  <c r="Q299" i="1" s="1"/>
  <c r="N233" i="1"/>
  <c r="Q233" i="1" s="1"/>
  <c r="L233" i="1"/>
  <c r="N460" i="1"/>
  <c r="Q460" i="1" s="1"/>
  <c r="L203" i="1"/>
  <c r="N203" i="1"/>
  <c r="Q203" i="1" s="1"/>
  <c r="N387" i="1"/>
  <c r="Q387" i="1" s="1"/>
  <c r="L387" i="1"/>
  <c r="L595" i="1"/>
  <c r="L399" i="1"/>
  <c r="N399" i="1"/>
  <c r="Q399" i="1" s="1"/>
  <c r="N491" i="1"/>
  <c r="Q491" i="1" s="1"/>
  <c r="L265" i="1"/>
  <c r="N155" i="1"/>
  <c r="Q155" i="1" s="1"/>
  <c r="L155" i="1"/>
  <c r="N397" i="1"/>
  <c r="Q397" i="1" s="1"/>
  <c r="L397" i="1"/>
  <c r="N90" i="1"/>
  <c r="Q90" i="1" s="1"/>
  <c r="L90" i="1"/>
  <c r="L230" i="1"/>
  <c r="N230" i="1"/>
  <c r="Q230" i="1" s="1"/>
  <c r="N661" i="1"/>
  <c r="Q661" i="1" s="1"/>
  <c r="L661" i="1"/>
  <c r="N544" i="1"/>
  <c r="Q544" i="1" s="1"/>
  <c r="L544" i="1"/>
  <c r="N361" i="1"/>
  <c r="Q361" i="1" s="1"/>
  <c r="L361" i="1"/>
  <c r="L267" i="1"/>
  <c r="N267" i="1"/>
  <c r="Q267" i="1" s="1"/>
  <c r="L163" i="1"/>
  <c r="N163" i="1"/>
  <c r="Q163" i="1" s="1"/>
  <c r="L367" i="1"/>
  <c r="L470" i="1"/>
  <c r="N470" i="1"/>
  <c r="Q470" i="1" s="1"/>
  <c r="L413" i="1"/>
  <c r="N413" i="1"/>
  <c r="Q413" i="1" s="1"/>
  <c r="N327" i="1"/>
  <c r="Q327" i="1" s="1"/>
  <c r="L327" i="1"/>
  <c r="L333" i="1"/>
  <c r="N388" i="1"/>
  <c r="Q388" i="1" s="1"/>
  <c r="L136" i="1"/>
  <c r="N136" i="1"/>
  <c r="Q136" i="1" s="1"/>
  <c r="L65" i="1"/>
  <c r="L555" i="1"/>
  <c r="N555" i="1"/>
  <c r="Q555" i="1" s="1"/>
  <c r="L298" i="1"/>
  <c r="N298" i="1"/>
  <c r="Q298" i="1" s="1"/>
  <c r="L180" i="1"/>
  <c r="N180" i="1"/>
  <c r="Q180" i="1" s="1"/>
  <c r="L689" i="1"/>
  <c r="N689" i="1"/>
  <c r="Q689" i="1" s="1"/>
  <c r="L329" i="1"/>
  <c r="L541" i="1"/>
  <c r="N541" i="1"/>
  <c r="Q541" i="1" s="1"/>
  <c r="N448" i="1"/>
  <c r="Q448" i="1" s="1"/>
  <c r="L448" i="1"/>
  <c r="N285" i="1"/>
  <c r="Q285" i="1" s="1"/>
  <c r="L285" i="1"/>
  <c r="N242" i="1"/>
  <c r="Q242" i="1" s="1"/>
  <c r="L110" i="1"/>
  <c r="L342" i="1"/>
  <c r="N268" i="1"/>
  <c r="Q268" i="1" s="1"/>
  <c r="L268" i="1"/>
  <c r="L589" i="1"/>
  <c r="N589" i="1"/>
  <c r="Q589" i="1" s="1"/>
  <c r="N193" i="1"/>
  <c r="Q193" i="1" s="1"/>
  <c r="L193" i="1"/>
  <c r="L328" i="1"/>
  <c r="L700" i="1"/>
  <c r="N700" i="1"/>
  <c r="Q700" i="1" s="1"/>
  <c r="L93" i="1"/>
  <c r="N252" i="1"/>
  <c r="Q252" i="1" s="1"/>
  <c r="N256" i="1"/>
  <c r="Q256" i="1" s="1"/>
  <c r="N704" i="1"/>
  <c r="Q704" i="1" s="1"/>
  <c r="L389" i="1"/>
  <c r="N389" i="1"/>
  <c r="Q389" i="1" s="1"/>
  <c r="N694" i="1"/>
  <c r="Q694" i="1" s="1"/>
  <c r="L694" i="1"/>
  <c r="L707" i="1"/>
  <c r="N707" i="1"/>
  <c r="Q707" i="1" s="1"/>
  <c r="N701" i="1"/>
  <c r="Q701" i="1" s="1"/>
  <c r="L701" i="1"/>
  <c r="L347" i="1"/>
  <c r="N347" i="1"/>
  <c r="Q347" i="1" s="1"/>
  <c r="L200" i="1"/>
  <c r="N200" i="1"/>
  <c r="Q200" i="1" s="1"/>
  <c r="N38" i="1"/>
  <c r="Q38" i="1" s="1"/>
  <c r="N47" i="1"/>
  <c r="Q47" i="1" s="1"/>
  <c r="N227" i="1"/>
  <c r="Q227" i="1" s="1"/>
  <c r="L526" i="1"/>
  <c r="N526" i="1"/>
  <c r="Q526" i="1" s="1"/>
  <c r="L651" i="1"/>
  <c r="N651" i="1"/>
  <c r="Q651" i="1" s="1"/>
  <c r="L54" i="1"/>
  <c r="N54" i="1"/>
  <c r="Q54" i="1" s="1"/>
  <c r="N99" i="1"/>
  <c r="Q99" i="1" s="1"/>
  <c r="L99" i="1"/>
  <c r="N239" i="1"/>
  <c r="Q239" i="1" s="1"/>
  <c r="L138" i="1"/>
  <c r="N138" i="1"/>
  <c r="Q138" i="1" s="1"/>
  <c r="L434" i="1"/>
  <c r="N434" i="1"/>
  <c r="Q434" i="1" s="1"/>
  <c r="L122" i="1"/>
  <c r="N122" i="1"/>
  <c r="Q122" i="1" s="1"/>
  <c r="L697" i="1"/>
  <c r="N697" i="1"/>
  <c r="Q697" i="1" s="1"/>
  <c r="N134" i="1"/>
  <c r="Q134" i="1" s="1"/>
  <c r="L134" i="1"/>
  <c r="L313" i="1"/>
  <c r="N313" i="1"/>
  <c r="Q313" i="1" s="1"/>
  <c r="L58" i="1"/>
  <c r="N58" i="1"/>
  <c r="Q58" i="1" s="1"/>
  <c r="L266" i="1"/>
  <c r="N266" i="1"/>
  <c r="Q266" i="1" s="1"/>
  <c r="L431" i="1"/>
  <c r="N431" i="1"/>
  <c r="Q431" i="1" s="1"/>
  <c r="L550" i="1"/>
  <c r="N550" i="1"/>
  <c r="Q550" i="1" s="1"/>
  <c r="L143" i="1"/>
  <c r="N137" i="1"/>
  <c r="Q137" i="1" s="1"/>
  <c r="L396" i="1"/>
  <c r="L315" i="1"/>
  <c r="L56" i="1"/>
  <c r="N135" i="1"/>
  <c r="Q135" i="1" s="1"/>
  <c r="L558" i="1"/>
  <c r="L280" i="1"/>
  <c r="N447" i="1"/>
  <c r="Q447" i="1" s="1"/>
  <c r="L62" i="1"/>
  <c r="N686" i="1"/>
  <c r="Q686" i="1" s="1"/>
  <c r="N88" i="1"/>
  <c r="Q88" i="1" s="1"/>
  <c r="N530" i="1"/>
  <c r="Q530" i="1" s="1"/>
  <c r="L188" i="1"/>
  <c r="N188" i="1"/>
  <c r="Q188" i="1" s="1"/>
  <c r="N490" i="1"/>
  <c r="Q490" i="1" s="1"/>
  <c r="L490" i="1"/>
  <c r="L64" i="1"/>
  <c r="N64" i="1"/>
  <c r="Q64" i="1" s="1"/>
  <c r="L551" i="1"/>
  <c r="N551" i="1"/>
  <c r="Q551" i="1" s="1"/>
  <c r="L596" i="1"/>
  <c r="N596" i="1"/>
  <c r="Q596" i="1" s="1"/>
  <c r="L259" i="1"/>
  <c r="N259" i="1"/>
  <c r="Q259" i="1" s="1"/>
  <c r="L310" i="1"/>
  <c r="N310" i="1"/>
  <c r="Q310" i="1" s="1"/>
  <c r="N502" i="1"/>
  <c r="Q502" i="1" s="1"/>
  <c r="L502" i="1"/>
  <c r="N416" i="1"/>
  <c r="Q416" i="1" s="1"/>
  <c r="L416" i="1"/>
  <c r="L46" i="1"/>
  <c r="N46" i="1"/>
  <c r="Q46" i="1" s="1"/>
  <c r="N498" i="1"/>
  <c r="Q498" i="1" s="1"/>
  <c r="L498" i="1"/>
  <c r="L702" i="1"/>
  <c r="N702" i="1"/>
  <c r="Q702" i="1" s="1"/>
  <c r="N578" i="1"/>
  <c r="Q578" i="1" s="1"/>
  <c r="L53" i="1"/>
  <c r="N53" i="1"/>
  <c r="Q53" i="1" s="1"/>
  <c r="L457" i="1"/>
  <c r="N457" i="1"/>
  <c r="Q457" i="1" s="1"/>
  <c r="N645" i="1"/>
  <c r="Q645" i="1" s="1"/>
  <c r="L684" i="1"/>
  <c r="N684" i="1"/>
  <c r="Q684" i="1" s="1"/>
  <c r="L325" i="1"/>
  <c r="N325" i="1"/>
  <c r="Q325" i="1" s="1"/>
  <c r="N623" i="1"/>
  <c r="Q623" i="1" s="1"/>
  <c r="L435" i="1"/>
  <c r="L31" i="1"/>
  <c r="N31" i="1"/>
  <c r="Q31" i="1" s="1"/>
  <c r="L226" i="1"/>
  <c r="N226" i="1"/>
  <c r="Q226" i="1" s="1"/>
  <c r="L294" i="1"/>
  <c r="N294" i="1"/>
  <c r="Q294" i="1" s="1"/>
  <c r="N84" i="1"/>
  <c r="Q84" i="1" s="1"/>
  <c r="L84" i="1"/>
  <c r="L375" i="1"/>
  <c r="N375" i="1"/>
  <c r="Q375" i="1" s="1"/>
  <c r="L681" i="1"/>
  <c r="N681" i="1"/>
  <c r="Q681" i="1" s="1"/>
  <c r="L86" i="1"/>
  <c r="N86" i="1"/>
  <c r="Q86" i="1" s="1"/>
  <c r="L421" i="1"/>
  <c r="L283" i="1"/>
  <c r="L516" i="1"/>
  <c r="N516" i="1"/>
  <c r="Q516" i="1" s="1"/>
  <c r="L445" i="1"/>
  <c r="N445" i="1"/>
  <c r="Q445" i="1" s="1"/>
  <c r="N144" i="1"/>
  <c r="Q144" i="1" s="1"/>
  <c r="N592" i="1"/>
  <c r="Q592" i="1" s="1"/>
  <c r="L173" i="1"/>
  <c r="N173" i="1"/>
  <c r="Q173" i="1" s="1"/>
  <c r="N370" i="1"/>
  <c r="Q370" i="1" s="1"/>
  <c r="L370" i="1"/>
  <c r="L318" i="1"/>
  <c r="N318" i="1"/>
  <c r="Q318" i="1" s="1"/>
  <c r="L154" i="1"/>
  <c r="N154" i="1"/>
  <c r="Q154" i="1" s="1"/>
  <c r="L142" i="1"/>
  <c r="N142" i="1"/>
  <c r="Q142" i="1" s="1"/>
  <c r="L631" i="1"/>
  <c r="N631" i="1"/>
  <c r="Q631" i="1" s="1"/>
  <c r="N159" i="1"/>
  <c r="Q159" i="1" s="1"/>
  <c r="L159" i="1"/>
  <c r="N364" i="1"/>
  <c r="Q364" i="1" s="1"/>
  <c r="L364" i="1"/>
  <c r="L336" i="1"/>
  <c r="N336" i="1"/>
  <c r="Q336" i="1" s="1"/>
  <c r="N113" i="1"/>
  <c r="Q113" i="1" s="1"/>
  <c r="L210" i="1"/>
  <c r="N210" i="1"/>
  <c r="Q210" i="1" s="1"/>
  <c r="L630" i="1"/>
  <c r="N630" i="1"/>
  <c r="Q630" i="1" s="1"/>
  <c r="L335" i="1"/>
  <c r="N335" i="1"/>
  <c r="Q335" i="1" s="1"/>
  <c r="N659" i="1"/>
  <c r="Q659" i="1" s="1"/>
  <c r="N642" i="1"/>
  <c r="Q642" i="1" s="1"/>
  <c r="N624" i="1"/>
  <c r="Q624" i="1" s="1"/>
  <c r="L632" i="1"/>
  <c r="N695" i="1"/>
  <c r="Q695" i="1" s="1"/>
  <c r="L695" i="1"/>
  <c r="L273" i="1"/>
  <c r="N273" i="1"/>
  <c r="Q273" i="1" s="1"/>
  <c r="L594" i="1"/>
  <c r="N594" i="1"/>
  <c r="Q594" i="1" s="1"/>
  <c r="N108" i="1"/>
  <c r="Q108" i="1" s="1"/>
  <c r="N537" i="1"/>
  <c r="Q537" i="1" s="1"/>
  <c r="L412" i="1"/>
  <c r="L450" i="1"/>
  <c r="L276" i="1"/>
  <c r="N709" i="1"/>
  <c r="Q709" i="1" s="1"/>
  <c r="Y709" i="1" s="1"/>
  <c r="L709" i="1"/>
  <c r="L459" i="1"/>
  <c r="N459" i="1"/>
  <c r="Q459" i="1" s="1"/>
  <c r="L116" i="1"/>
  <c r="N116" i="1"/>
  <c r="Q116" i="1" s="1"/>
  <c r="N549" i="1"/>
  <c r="Q549" i="1" s="1"/>
  <c r="N531" i="1"/>
  <c r="Q531" i="1" s="1"/>
  <c r="N392" i="1"/>
  <c r="Q392" i="1" s="1"/>
  <c r="L196" i="1"/>
  <c r="N196" i="1"/>
  <c r="Q196" i="1" s="1"/>
  <c r="L83" i="1"/>
  <c r="N83" i="1"/>
  <c r="Q83" i="1" s="1"/>
  <c r="N111" i="1"/>
  <c r="Q111" i="1" s="1"/>
  <c r="L111" i="1"/>
  <c r="L63" i="1"/>
  <c r="N63" i="1"/>
  <c r="Q63" i="1" s="1"/>
  <c r="N409" i="1"/>
  <c r="Q409" i="1" s="1"/>
  <c r="L409" i="1"/>
  <c r="L476" i="1"/>
  <c r="N476" i="1"/>
  <c r="Q476" i="1" s="1"/>
  <c r="L424" i="1"/>
  <c r="L488" i="1"/>
  <c r="N488" i="1"/>
  <c r="Q488" i="1" s="1"/>
  <c r="L664" i="1"/>
  <c r="N664" i="1"/>
  <c r="Q664" i="1" s="1"/>
  <c r="L185" i="1"/>
  <c r="L197" i="1"/>
  <c r="N197" i="1"/>
  <c r="Q197" i="1" s="1"/>
  <c r="N371" i="1"/>
  <c r="Q371" i="1" s="1"/>
  <c r="L371" i="1"/>
  <c r="N520" i="1"/>
  <c r="Q520" i="1" s="1"/>
  <c r="N693" i="1"/>
  <c r="Q693" i="1" s="1"/>
  <c r="N678" i="1"/>
  <c r="Q678" i="1" s="1"/>
  <c r="N512" i="1"/>
  <c r="Q512" i="1" s="1"/>
  <c r="L366" i="1"/>
  <c r="N464" i="1"/>
  <c r="Q464" i="1" s="1"/>
  <c r="N590" i="1"/>
  <c r="Q590" i="1" s="1"/>
  <c r="N290" i="1"/>
  <c r="Q290" i="1" s="1"/>
  <c r="L244" i="1"/>
  <c r="L156" i="1"/>
  <c r="L588" i="1"/>
  <c r="L618" i="1"/>
  <c r="N618" i="1"/>
  <c r="Q618" i="1" s="1"/>
  <c r="N433" i="1"/>
  <c r="Q433" i="1" s="1"/>
  <c r="N187" i="1"/>
  <c r="Q187" i="1" s="1"/>
  <c r="L523" i="1"/>
  <c r="N523" i="1"/>
  <c r="Q523" i="1" s="1"/>
  <c r="L189" i="1"/>
  <c r="L324" i="1"/>
  <c r="N324" i="1"/>
  <c r="Q324" i="1" s="1"/>
  <c r="L604" i="1"/>
  <c r="N604" i="1"/>
  <c r="Q604" i="1" s="1"/>
  <c r="N637" i="1"/>
  <c r="Q637" i="1" s="1"/>
  <c r="L634" i="1"/>
  <c r="N634" i="1"/>
  <c r="Q634" i="1" s="1"/>
  <c r="N668" i="1"/>
  <c r="Q668" i="1" s="1"/>
  <c r="N466" i="1"/>
  <c r="Q466" i="1" s="1"/>
  <c r="N621" i="1"/>
  <c r="Q621" i="1" s="1"/>
  <c r="N652" i="1"/>
  <c r="Q652" i="1" s="1"/>
  <c r="L633" i="1"/>
  <c r="N633" i="1"/>
  <c r="Q633" i="1" s="1"/>
  <c r="N426" i="1"/>
  <c r="Q426" i="1" s="1"/>
  <c r="L245" i="1"/>
  <c r="N245" i="1"/>
  <c r="Q245" i="1" s="1"/>
  <c r="N567" i="1"/>
  <c r="Q567" i="1" s="1"/>
  <c r="L538" i="1"/>
  <c r="L195" i="1"/>
  <c r="N195" i="1"/>
  <c r="Q195" i="1" s="1"/>
  <c r="L221" i="1"/>
  <c r="N221" i="1"/>
  <c r="Q221" i="1" s="1"/>
  <c r="L437" i="1"/>
  <c r="N437" i="1"/>
  <c r="Q437" i="1" s="1"/>
  <c r="L609" i="1"/>
  <c r="N609" i="1"/>
  <c r="Q609" i="1" s="1"/>
  <c r="L385" i="1"/>
  <c r="N385" i="1"/>
  <c r="Q385" i="1" s="1"/>
  <c r="N229" i="1"/>
  <c r="Q229" i="1" s="1"/>
  <c r="L522" i="1"/>
  <c r="N126" i="1"/>
  <c r="Q126" i="1" s="1"/>
  <c r="N60" i="1"/>
  <c r="Q60" i="1" s="1"/>
  <c r="L439" i="1"/>
  <c r="N439" i="1"/>
  <c r="Q439" i="1" s="1"/>
  <c r="L249" i="1"/>
  <c r="N249" i="1"/>
  <c r="Q249" i="1" s="1"/>
  <c r="L312" i="1"/>
  <c r="N312" i="1"/>
  <c r="Q312" i="1" s="1"/>
  <c r="L629" i="1"/>
  <c r="N629" i="1"/>
  <c r="Q629" i="1" s="1"/>
  <c r="L220" i="1"/>
  <c r="N220" i="1"/>
  <c r="Q220" i="1" s="1"/>
  <c r="L628" i="1"/>
  <c r="N628" i="1"/>
  <c r="Q628" i="1" s="1"/>
  <c r="L174" i="1"/>
  <c r="N37" i="1"/>
  <c r="Q37" i="1" s="1"/>
  <c r="L170" i="1"/>
  <c r="N170" i="1"/>
  <c r="Q170" i="1" s="1"/>
  <c r="N527" i="1"/>
  <c r="Q527" i="1" s="1"/>
  <c r="L527" i="1"/>
  <c r="N458" i="1"/>
  <c r="Q458" i="1" s="1"/>
  <c r="N157" i="1"/>
  <c r="Q157" i="1" s="1"/>
  <c r="N453" i="1"/>
  <c r="Q453" i="1" s="1"/>
  <c r="L453" i="1"/>
  <c r="L127" i="1"/>
  <c r="N127" i="1"/>
  <c r="Q127" i="1" s="1"/>
  <c r="N139" i="1"/>
  <c r="Q139" i="1" s="1"/>
  <c r="L237" i="1"/>
  <c r="N237" i="1"/>
  <c r="Q237" i="1" s="1"/>
  <c r="N131" i="1"/>
  <c r="Q131" i="1" s="1"/>
  <c r="N308" i="1"/>
  <c r="Q308" i="1" s="1"/>
  <c r="L55" i="1"/>
  <c r="N55" i="1"/>
  <c r="Q55" i="1" s="1"/>
  <c r="L519" i="1"/>
  <c r="N519" i="1"/>
  <c r="Q519" i="1" s="1"/>
  <c r="N49" i="1"/>
  <c r="Q49" i="1" s="1"/>
  <c r="L49" i="1"/>
  <c r="L260" i="1"/>
  <c r="N260" i="1"/>
  <c r="Q260" i="1" s="1"/>
  <c r="L359" i="1"/>
  <c r="N359" i="1"/>
  <c r="Q359" i="1" s="1"/>
  <c r="N94" i="1"/>
  <c r="Q94" i="1" s="1"/>
  <c r="L94" i="1"/>
  <c r="L548" i="1"/>
  <c r="N548" i="1"/>
  <c r="Q548" i="1" s="1"/>
  <c r="N321" i="1"/>
  <c r="Q321" i="1" s="1"/>
  <c r="L501" i="1"/>
  <c r="N501" i="1"/>
  <c r="Q501" i="1" s="1"/>
  <c r="L77" i="1"/>
  <c r="N77" i="1"/>
  <c r="Q77" i="1" s="1"/>
  <c r="L469" i="1"/>
  <c r="N469" i="1"/>
  <c r="Q469" i="1" s="1"/>
  <c r="L597" i="1"/>
  <c r="N597" i="1"/>
  <c r="Q597" i="1" s="1"/>
  <c r="L346" i="1"/>
  <c r="N346" i="1"/>
  <c r="Q346" i="1" s="1"/>
  <c r="L287" i="1"/>
  <c r="N287" i="1"/>
  <c r="Q287" i="1" s="1"/>
  <c r="L573" i="1"/>
  <c r="N573" i="1"/>
  <c r="Q573" i="1" s="1"/>
  <c r="L583" i="1"/>
  <c r="N583" i="1"/>
  <c r="Q583" i="1" s="1"/>
  <c r="N419" i="1"/>
  <c r="Q419" i="1" s="1"/>
  <c r="N614" i="1"/>
  <c r="Q614" i="1" s="1"/>
  <c r="L614" i="1"/>
  <c r="L601" i="1"/>
  <c r="N601" i="1"/>
  <c r="Q601" i="1" s="1"/>
  <c r="L257" i="1"/>
  <c r="N257" i="1"/>
  <c r="Q257" i="1" s="1"/>
  <c r="L223" i="1"/>
  <c r="N223" i="1"/>
  <c r="Q223" i="1" s="1"/>
  <c r="L204" i="1"/>
  <c r="N204" i="1"/>
  <c r="Q204" i="1" s="1"/>
  <c r="N181" i="1"/>
  <c r="Q181" i="1" s="1"/>
  <c r="L181" i="1"/>
  <c r="N43" i="1"/>
  <c r="Q43" i="1" s="1"/>
  <c r="N183" i="1"/>
  <c r="Q183" i="1" s="1"/>
  <c r="N66" i="1"/>
  <c r="Q66" i="1" s="1"/>
  <c r="N443" i="1"/>
  <c r="Q443" i="1" s="1"/>
  <c r="L271" i="1"/>
  <c r="N271" i="1"/>
  <c r="Q271" i="1" s="1"/>
  <c r="L540" i="1"/>
  <c r="N540" i="1"/>
  <c r="Q540" i="1" s="1"/>
  <c r="L334" i="1"/>
  <c r="L683" i="1"/>
  <c r="N683" i="1"/>
  <c r="Q683" i="1" s="1"/>
  <c r="L414" i="1"/>
  <c r="N414" i="1"/>
  <c r="Q414" i="1" s="1"/>
  <c r="L269" i="1"/>
  <c r="N269" i="1"/>
  <c r="Q269" i="1" s="1"/>
  <c r="L577" i="1"/>
  <c r="N577" i="1"/>
  <c r="Q577" i="1" s="1"/>
  <c r="L100" i="1"/>
  <c r="N100" i="1"/>
  <c r="Q100" i="1" s="1"/>
  <c r="N125" i="1"/>
  <c r="Q125" i="1" s="1"/>
  <c r="L372" i="1"/>
  <c r="N372" i="1"/>
  <c r="Q372" i="1" s="1"/>
  <c r="N582" i="1"/>
  <c r="Q582" i="1" s="1"/>
  <c r="L582" i="1"/>
  <c r="N102" i="1"/>
  <c r="Q102" i="1" s="1"/>
  <c r="L102" i="1"/>
  <c r="L581" i="1"/>
  <c r="N581" i="1"/>
  <c r="Q581" i="1" s="1"/>
  <c r="L71" i="1"/>
  <c r="N71" i="1"/>
  <c r="Q71" i="1" s="1"/>
  <c r="L507" i="1"/>
  <c r="N507" i="1"/>
  <c r="Q507" i="1" s="1"/>
  <c r="AB334" i="1" l="1"/>
  <c r="AB516" i="1"/>
  <c r="AA328" i="1"/>
  <c r="AC328" i="1" s="1"/>
  <c r="AL328" i="1" s="1"/>
  <c r="AB127" i="1"/>
  <c r="AA94" i="1"/>
  <c r="AC94" i="1" s="1"/>
  <c r="AL94" i="1" s="1"/>
  <c r="AB185" i="1"/>
  <c r="AA464" i="1"/>
  <c r="AC464" i="1" s="1"/>
  <c r="AL464" i="1" s="1"/>
  <c r="AB457" i="1"/>
  <c r="AB623" i="1"/>
  <c r="AA285" i="1"/>
  <c r="AC285" i="1" s="1"/>
  <c r="AL285" i="1" s="1"/>
  <c r="AA537" i="1"/>
  <c r="AC537" i="1" s="1"/>
  <c r="AL537" i="1" s="1"/>
  <c r="AB303" i="1"/>
  <c r="AB327" i="1"/>
  <c r="AA375" i="1"/>
  <c r="AC375" i="1" s="1"/>
  <c r="AL375" i="1" s="1"/>
  <c r="AB433" i="1"/>
  <c r="AA134" i="1"/>
  <c r="AC134" i="1" s="1"/>
  <c r="AL134" i="1" s="1"/>
  <c r="AB396" i="1"/>
  <c r="AB210" i="1"/>
  <c r="AB187" i="1"/>
  <c r="AA174" i="1"/>
  <c r="AC174" i="1" s="1"/>
  <c r="AL174" i="1" s="1"/>
  <c r="AA157" i="1"/>
  <c r="AC157" i="1" s="1"/>
  <c r="AL157" i="1" s="1"/>
  <c r="AB283" i="1"/>
  <c r="AA416" i="1"/>
  <c r="AC416" i="1" s="1"/>
  <c r="AL416" i="1" s="1"/>
  <c r="AB77" i="1"/>
  <c r="AB128" i="1"/>
  <c r="AB621" i="1"/>
  <c r="AB256" i="1"/>
  <c r="AA31" i="1"/>
  <c r="AC31" i="1" s="1"/>
  <c r="AL31" i="1" s="1"/>
  <c r="AA531" i="1"/>
  <c r="AC531" i="1" s="1"/>
  <c r="AL531" i="1" s="1"/>
  <c r="AA519" i="1"/>
  <c r="AC519" i="1" s="1"/>
  <c r="AL519" i="1" s="1"/>
  <c r="AB507" i="1"/>
  <c r="AA229" i="1"/>
  <c r="AC229" i="1" s="1"/>
  <c r="AL229" i="1" s="1"/>
  <c r="AA108" i="1"/>
  <c r="AC108" i="1" s="1"/>
  <c r="AL108" i="1" s="1"/>
  <c r="AA116" i="1"/>
  <c r="AC116" i="1" s="1"/>
  <c r="AL116" i="1" s="1"/>
  <c r="AB642" i="1"/>
  <c r="AB476" i="1"/>
  <c r="AA544" i="1"/>
  <c r="AC544" i="1" s="1"/>
  <c r="AL544" i="1" s="1"/>
  <c r="AA501" i="1"/>
  <c r="AC501" i="1" s="1"/>
  <c r="AL501" i="1" s="1"/>
  <c r="AB389" i="1"/>
  <c r="AB110" i="1"/>
  <c r="AA58" i="1"/>
  <c r="AC58" i="1" s="1"/>
  <c r="AL58" i="1" s="1"/>
  <c r="AA628" i="1"/>
  <c r="AC628" i="1" s="1"/>
  <c r="AL628" i="1" s="1"/>
  <c r="AB697" i="1"/>
  <c r="AB431" i="1"/>
  <c r="AA237" i="1"/>
  <c r="AA530" i="1"/>
  <c r="AC530" i="1" s="1"/>
  <c r="AL530" i="1" s="1"/>
  <c r="AB631" i="1"/>
  <c r="AB197" i="1"/>
  <c r="AB525" i="1"/>
  <c r="AA347" i="1"/>
  <c r="AC347" i="1" s="1"/>
  <c r="AL347" i="1" s="1"/>
  <c r="AA138" i="1"/>
  <c r="AC138" i="1" s="1"/>
  <c r="AL138" i="1" s="1"/>
  <c r="AA512" i="1"/>
  <c r="AC512" i="1" s="1"/>
  <c r="AL512" i="1" s="1"/>
  <c r="AA163" i="1"/>
  <c r="AC163" i="1" s="1"/>
  <c r="AL163" i="1" s="1"/>
  <c r="AA385" i="1"/>
  <c r="AC385" i="1" s="1"/>
  <c r="AL385" i="1" s="1"/>
  <c r="AB308" i="1"/>
  <c r="AB618" i="1"/>
  <c r="AB156" i="1"/>
  <c r="AA629" i="1"/>
  <c r="AC629" i="1" s="1"/>
  <c r="AL629" i="1" s="1"/>
  <c r="AA43" i="1"/>
  <c r="AC43" i="1" s="1"/>
  <c r="AL43" i="1" s="1"/>
  <c r="AB709" i="1"/>
  <c r="AB125" i="1"/>
  <c r="AA326" i="1"/>
  <c r="AC326" i="1" s="1"/>
  <c r="AL326" i="1" s="1"/>
  <c r="AB189" i="1"/>
  <c r="AA90" i="1"/>
  <c r="AC90" i="1" s="1"/>
  <c r="AL90" i="1" s="1"/>
  <c r="AA318" i="1"/>
  <c r="AC318" i="1" s="1"/>
  <c r="AL318" i="1" s="1"/>
  <c r="AB707" i="1"/>
  <c r="AB84" i="1"/>
  <c r="AB193" i="1"/>
  <c r="AB661" i="1"/>
  <c r="AA220" i="1"/>
  <c r="AC220" i="1" s="1"/>
  <c r="AL220" i="1" s="1"/>
  <c r="AB413" i="1"/>
  <c r="AA458" i="1"/>
  <c r="AC458" i="1" s="1"/>
  <c r="AL458" i="1" s="1"/>
  <c r="AA204" i="1"/>
  <c r="AC204" i="1" s="1"/>
  <c r="AL204" i="1" s="1"/>
  <c r="AB143" i="1"/>
  <c r="AB267" i="1"/>
  <c r="AA49" i="1"/>
  <c r="AC49" i="1" s="1"/>
  <c r="AL49" i="1" s="1"/>
  <c r="AA62" i="1"/>
  <c r="AC62" i="1" s="1"/>
  <c r="AL62" i="1" s="1"/>
  <c r="AB582" i="1"/>
  <c r="AA448" i="1"/>
  <c r="AC448" i="1" s="1"/>
  <c r="AL448" i="1" s="1"/>
  <c r="AA459" i="1"/>
  <c r="AC459" i="1" s="1"/>
  <c r="AL459" i="1" s="1"/>
  <c r="AB102" i="1"/>
  <c r="AB57" i="1"/>
  <c r="AA346" i="1"/>
  <c r="AC346" i="1" s="1"/>
  <c r="AL346" i="1" s="1"/>
  <c r="AB686" i="1"/>
  <c r="AB555" i="1"/>
  <c r="AB88" i="1"/>
  <c r="AA137" i="1"/>
  <c r="AC137" i="1" s="1"/>
  <c r="AL137" i="1" s="1"/>
  <c r="AA63" i="1"/>
  <c r="AC63" i="1" s="1"/>
  <c r="AL63" i="1" s="1"/>
  <c r="AA600" i="1"/>
  <c r="AC600" i="1" s="1"/>
  <c r="AL600" i="1" s="1"/>
  <c r="AB488" i="1"/>
  <c r="AA266" i="1"/>
  <c r="AC266" i="1" s="1"/>
  <c r="AL266" i="1" s="1"/>
  <c r="AA469" i="1"/>
  <c r="AC469" i="1" s="1"/>
  <c r="AL469" i="1" s="1"/>
  <c r="AB46" i="1"/>
  <c r="AA257" i="1"/>
  <c r="AC257" i="1" s="1"/>
  <c r="AL257" i="1" s="1"/>
  <c r="AB245" i="1"/>
  <c r="AB226" i="1"/>
  <c r="AA252" i="1"/>
  <c r="AC252" i="1" s="1"/>
  <c r="AL252" i="1" s="1"/>
  <c r="AB443" i="1"/>
  <c r="AA324" i="1"/>
  <c r="AC324" i="1" s="1"/>
  <c r="AL324" i="1" s="1"/>
  <c r="AA372" i="1"/>
  <c r="AA630" i="1"/>
  <c r="AC630" i="1" s="1"/>
  <c r="AL630" i="1" s="1"/>
  <c r="AA439" i="1"/>
  <c r="AC439" i="1" s="1"/>
  <c r="AL439" i="1" s="1"/>
  <c r="AA694" i="1"/>
  <c r="AC694" i="1" s="1"/>
  <c r="AL694" i="1" s="1"/>
  <c r="AA610" i="1"/>
  <c r="AC610" i="1" s="1"/>
  <c r="AL610" i="1" s="1"/>
  <c r="AB392" i="1"/>
  <c r="AA136" i="1"/>
  <c r="AC136" i="1" s="1"/>
  <c r="AL136" i="1" s="1"/>
  <c r="AB155" i="1"/>
  <c r="AB412" i="1"/>
  <c r="AB437" i="1"/>
  <c r="AB333" i="1"/>
  <c r="AB159" i="1"/>
  <c r="AA56" i="1"/>
  <c r="AC56" i="1" s="1"/>
  <c r="AL56" i="1" s="1"/>
  <c r="AA566" i="1"/>
  <c r="AC566" i="1" s="1"/>
  <c r="AL566" i="1" s="1"/>
  <c r="AA230" i="1"/>
  <c r="AC230" i="1" s="1"/>
  <c r="AL230" i="1" s="1"/>
  <c r="AB656" i="1"/>
  <c r="AA54" i="1"/>
  <c r="AC54" i="1" s="1"/>
  <c r="AL54" i="1" s="1"/>
  <c r="AA332" i="1"/>
  <c r="AC332" i="1" s="1"/>
  <c r="AL332" i="1" s="1"/>
  <c r="AB313" i="1"/>
  <c r="AB695" i="1"/>
  <c r="AB371" i="1"/>
  <c r="AB280" i="1"/>
  <c r="AA538" i="1"/>
  <c r="AC538" i="1" s="1"/>
  <c r="AL538" i="1" s="1"/>
  <c r="AB180" i="1"/>
  <c r="AA387" i="1"/>
  <c r="AC387" i="1" s="1"/>
  <c r="AL387" i="1" s="1"/>
  <c r="AB435" i="1"/>
  <c r="AB86" i="1"/>
  <c r="AB104" i="1"/>
  <c r="AA445" i="1"/>
  <c r="AC445" i="1" s="1"/>
  <c r="AL445" i="1" s="1"/>
  <c r="AB79" i="1"/>
  <c r="AA684" i="1"/>
  <c r="AC684" i="1" s="1"/>
  <c r="AL684" i="1" s="1"/>
  <c r="AB370" i="1"/>
  <c r="AA361" i="1"/>
  <c r="AC361" i="1" s="1"/>
  <c r="AL361" i="1" s="1"/>
  <c r="AA689" i="1"/>
  <c r="AC689" i="1" s="1"/>
  <c r="AL689" i="1" s="1"/>
  <c r="AA527" i="1"/>
  <c r="AC527" i="1" s="1"/>
  <c r="AL527" i="1" s="1"/>
  <c r="AB490" i="1"/>
  <c r="AA577" i="1"/>
  <c r="AC577" i="1" s="1"/>
  <c r="AL577" i="1" s="1"/>
  <c r="AB683" i="1"/>
  <c r="AA680" i="1"/>
  <c r="AC680" i="1" s="1"/>
  <c r="AL680" i="1" s="1"/>
  <c r="AB498" i="1"/>
  <c r="AA522" i="1"/>
  <c r="AC522" i="1" s="1"/>
  <c r="AL522" i="1" s="1"/>
  <c r="AB200" i="1"/>
  <c r="AA203" i="1"/>
  <c r="AC203" i="1" s="1"/>
  <c r="AL203" i="1" s="1"/>
  <c r="AA131" i="1"/>
  <c r="AC131" i="1" s="1"/>
  <c r="AL131" i="1" s="1"/>
  <c r="AA299" i="1"/>
  <c r="AC299" i="1" s="1"/>
  <c r="AL299" i="1" s="1"/>
  <c r="AA196" i="1"/>
  <c r="AC196" i="1" s="1"/>
  <c r="AL196" i="1" s="1"/>
  <c r="AB310" i="1"/>
  <c r="AB450" i="1"/>
  <c r="AB426" i="1"/>
  <c r="AA583" i="1"/>
  <c r="AC583" i="1" s="1"/>
  <c r="AL583" i="1" s="1"/>
  <c r="AA597" i="1"/>
  <c r="AC597" i="1" s="1"/>
  <c r="AL597" i="1" s="1"/>
  <c r="AB421" i="1"/>
  <c r="AB633" i="1"/>
  <c r="AA290" i="1"/>
  <c r="AC290" i="1" s="1"/>
  <c r="AL290" i="1" s="1"/>
  <c r="AB126" i="1"/>
  <c r="AA335" i="1"/>
  <c r="AC335" i="1" s="1"/>
  <c r="AL335" i="1" s="1"/>
  <c r="AB470" i="1"/>
  <c r="AA578" i="1"/>
  <c r="AC578" i="1" s="1"/>
  <c r="AL578" i="1" s="1"/>
  <c r="AA447" i="1"/>
  <c r="AC447" i="1" s="1"/>
  <c r="AL447" i="1" s="1"/>
  <c r="AB678" i="1"/>
  <c r="AB354" i="1"/>
  <c r="AA315" i="1"/>
  <c r="AC315" i="1" s="1"/>
  <c r="AL315" i="1" s="1"/>
  <c r="AB378" i="1"/>
  <c r="AB520" i="1"/>
  <c r="AA596" i="1"/>
  <c r="AC596" i="1" s="1"/>
  <c r="AL596" i="1" s="1"/>
  <c r="AB659" i="1"/>
  <c r="AA359" i="1"/>
  <c r="AB614" i="1"/>
  <c r="AB60" i="1"/>
  <c r="AA113" i="1"/>
  <c r="AC113" i="1" s="1"/>
  <c r="AL113" i="1" s="1"/>
  <c r="AB260" i="1"/>
  <c r="AB37" i="1"/>
  <c r="AB604" i="1"/>
  <c r="AB590" i="1"/>
  <c r="AA549" i="1"/>
  <c r="AC549" i="1" s="1"/>
  <c r="AL549" i="1" s="1"/>
  <c r="AB523" i="1"/>
  <c r="AB419" i="1"/>
  <c r="AA702" i="1"/>
  <c r="AC702" i="1" s="1"/>
  <c r="AL702" i="1" s="1"/>
  <c r="AB144" i="1"/>
  <c r="AA284" i="1"/>
  <c r="AC284" i="1" s="1"/>
  <c r="AL284" i="1" s="1"/>
  <c r="AA460" i="1"/>
  <c r="AC460" i="1" s="1"/>
  <c r="AL460" i="1" s="1"/>
  <c r="AB249" i="1"/>
  <c r="AB276" i="1"/>
  <c r="AB170" i="1"/>
  <c r="AB321" i="1"/>
  <c r="AB409" i="1"/>
  <c r="AB701" i="1"/>
  <c r="AB61" i="1"/>
  <c r="AB466" i="1"/>
  <c r="AB718" i="1"/>
  <c r="AB551" i="1"/>
  <c r="AB705" i="1"/>
  <c r="AA122" i="1"/>
  <c r="AC122" i="1" s="1"/>
  <c r="AL122" i="1" s="1"/>
  <c r="AA269" i="1"/>
  <c r="AC269" i="1" s="1"/>
  <c r="AL269" i="1" s="1"/>
  <c r="AA221" i="1"/>
  <c r="AB567" i="1"/>
  <c r="AA526" i="1"/>
  <c r="AC526" i="1" s="1"/>
  <c r="AL526" i="1" s="1"/>
  <c r="AB66" i="1"/>
  <c r="AB681" i="1"/>
  <c r="AB271" i="1"/>
  <c r="AB154" i="1"/>
  <c r="AB225" i="1"/>
  <c r="AB668" i="1"/>
  <c r="AB233" i="1"/>
  <c r="AB397" i="1"/>
  <c r="AA336" i="1"/>
  <c r="AC336" i="1" s="1"/>
  <c r="AL336" i="1" s="1"/>
  <c r="AA183" i="1"/>
  <c r="AC183" i="1" s="1"/>
  <c r="AL183" i="1" s="1"/>
  <c r="AB239" i="1"/>
  <c r="AB651" i="1"/>
  <c r="AB71" i="1"/>
  <c r="AA111" i="1"/>
  <c r="AC111" i="1" s="1"/>
  <c r="AL111" i="1" s="1"/>
  <c r="AB188" i="1"/>
  <c r="AB581" i="1"/>
  <c r="AA268" i="1"/>
  <c r="AC268" i="1" s="1"/>
  <c r="AL268" i="1" s="1"/>
  <c r="AC139" i="1"/>
  <c r="AL139" i="1" s="1"/>
  <c r="AA399" i="1"/>
  <c r="AC399" i="1" s="1"/>
  <c r="AL399" i="1" s="1"/>
  <c r="AB83" i="1"/>
  <c r="AB181" i="1"/>
  <c r="AB541" i="1"/>
  <c r="AA588" i="1"/>
  <c r="AC588" i="1" s="1"/>
  <c r="AL588" i="1" s="1"/>
  <c r="AA55" i="1"/>
  <c r="AC55" i="1" s="1"/>
  <c r="AL55" i="1" s="1"/>
  <c r="AB594" i="1"/>
  <c r="AB540" i="1"/>
  <c r="AA273" i="1"/>
  <c r="AC273" i="1" s="1"/>
  <c r="AL273" i="1" s="1"/>
  <c r="AA64" i="1"/>
  <c r="AC64" i="1" s="1"/>
  <c r="AL64" i="1" s="1"/>
  <c r="AA312" i="1"/>
  <c r="AA287" i="1"/>
  <c r="AC287" i="1" s="1"/>
  <c r="AL287" i="1" s="1"/>
  <c r="AB367" i="1"/>
  <c r="AA298" i="1"/>
  <c r="AC298" i="1" s="1"/>
  <c r="AL298" i="1" s="1"/>
  <c r="AA227" i="1"/>
  <c r="AC227" i="1" s="1"/>
  <c r="AL227" i="1" s="1"/>
  <c r="AA601" i="1"/>
  <c r="AC601" i="1" s="1"/>
  <c r="AL601" i="1" s="1"/>
  <c r="AA388" i="1"/>
  <c r="AC388" i="1" s="1"/>
  <c r="AL388" i="1" s="1"/>
  <c r="AA294" i="1"/>
  <c r="AB637" i="1"/>
  <c r="AB704" i="1"/>
  <c r="AB223" i="1"/>
  <c r="AB558" i="1"/>
  <c r="AB244" i="1"/>
  <c r="AB502" i="1"/>
  <c r="AB265" i="1"/>
  <c r="AB198" i="1"/>
  <c r="AB47" i="1"/>
  <c r="AB99" i="1"/>
  <c r="AB53" i="1"/>
  <c r="AB259" i="1"/>
  <c r="AB173" i="1"/>
  <c r="AA100" i="1"/>
  <c r="AC100" i="1" s="1"/>
  <c r="AL100" i="1" s="1"/>
  <c r="AA453" i="1"/>
  <c r="AB139" i="1"/>
  <c r="AB609" i="1"/>
  <c r="AB700" i="1"/>
  <c r="AB595" i="1"/>
  <c r="AB142" i="1"/>
  <c r="AB325" i="1"/>
  <c r="AB645" i="1"/>
  <c r="AB434" i="1"/>
  <c r="AA550" i="1"/>
  <c r="AC550" i="1" s="1"/>
  <c r="AL550" i="1" s="1"/>
  <c r="AA135" i="1"/>
  <c r="AC135" i="1" s="1"/>
  <c r="AL135" i="1" s="1"/>
  <c r="AB254" i="1"/>
  <c r="AA570" i="1"/>
  <c r="AC570" i="1" s="1"/>
  <c r="AL570" i="1" s="1"/>
  <c r="AB366" i="1"/>
  <c r="AB632" i="1"/>
  <c r="AB395" i="1"/>
  <c r="AA242" i="1"/>
  <c r="AC242" i="1" s="1"/>
  <c r="AL242" i="1" s="1"/>
  <c r="AB664" i="1"/>
  <c r="AB693" i="1"/>
  <c r="AB364" i="1"/>
  <c r="AB424" i="1"/>
  <c r="AB414" i="1"/>
  <c r="AA548" i="1"/>
  <c r="AC548" i="1" s="1"/>
  <c r="AL548" i="1" s="1"/>
  <c r="AB592" i="1"/>
  <c r="AA38" i="1"/>
  <c r="AC38" i="1" s="1"/>
  <c r="AL38" i="1" s="1"/>
  <c r="AA329" i="1"/>
  <c r="AC329" i="1" s="1"/>
  <c r="AL329" i="1" s="1"/>
  <c r="AB65" i="1"/>
  <c r="AB634" i="1"/>
  <c r="AB573" i="1"/>
  <c r="AB652" i="1"/>
  <c r="AE223" i="1"/>
  <c r="AD223" i="1" s="1"/>
  <c r="AM223" i="1" s="1"/>
  <c r="AA491" i="1"/>
  <c r="AE367" i="1"/>
  <c r="AD367" i="1" s="1"/>
  <c r="AM367" i="1" s="1"/>
  <c r="AA195" i="1"/>
  <c r="AB195" i="1"/>
  <c r="AE37" i="1"/>
  <c r="AD37" i="1" s="1"/>
  <c r="AM37" i="1" s="1"/>
  <c r="AE634" i="1"/>
  <c r="AD634" i="1" s="1"/>
  <c r="AF634" i="1" s="1"/>
  <c r="Y588" i="1"/>
  <c r="CG37" i="1"/>
  <c r="Y342" i="1"/>
  <c r="Y174" i="1"/>
  <c r="Y525" i="1"/>
  <c r="Y203" i="1"/>
  <c r="CG225" i="1"/>
  <c r="CG370" i="1"/>
  <c r="CG57" i="1"/>
  <c r="CG498" i="1"/>
  <c r="AE94" i="1"/>
  <c r="AD94" i="1" s="1"/>
  <c r="AF94" i="1" s="1"/>
  <c r="CG310" i="1"/>
  <c r="CG364" i="1"/>
  <c r="AE470" i="1"/>
  <c r="AD470" i="1" s="1"/>
  <c r="AQ470" i="1" s="1"/>
  <c r="CF470" i="1" s="1"/>
  <c r="AE395" i="1"/>
  <c r="AD395" i="1" s="1"/>
  <c r="AM395" i="1" s="1"/>
  <c r="CG267" i="1"/>
  <c r="CG705" i="1"/>
  <c r="AE143" i="1"/>
  <c r="AD143" i="1" s="1"/>
  <c r="AO143" i="1" s="1"/>
  <c r="CD143" i="1" s="1"/>
  <c r="CG707" i="1"/>
  <c r="AE693" i="1"/>
  <c r="AD693" i="1" s="1"/>
  <c r="CG86" i="1"/>
  <c r="CG709" i="1"/>
  <c r="Y582" i="1"/>
  <c r="Y55" i="1"/>
  <c r="Y629" i="1"/>
  <c r="CG156" i="1"/>
  <c r="CG84" i="1"/>
  <c r="CG589" i="1"/>
  <c r="Y538" i="1"/>
  <c r="CG83" i="1"/>
  <c r="CG142" i="1"/>
  <c r="CG701" i="1"/>
  <c r="CG697" i="1"/>
  <c r="CG450" i="1"/>
  <c r="CG256" i="1"/>
  <c r="CG276" i="1"/>
  <c r="CG695" i="1"/>
  <c r="CG551" i="1"/>
  <c r="CG99" i="1"/>
  <c r="CG433" i="1"/>
  <c r="CG631" i="1"/>
  <c r="CG144" i="1"/>
  <c r="CG280" i="1"/>
  <c r="CG47" i="1"/>
  <c r="CG412" i="1"/>
  <c r="CG173" i="1"/>
  <c r="CG197" i="1"/>
  <c r="CG200" i="1"/>
  <c r="CG659" i="1"/>
  <c r="CG435" i="1"/>
  <c r="AE645" i="1"/>
  <c r="AD645" i="1" s="1"/>
  <c r="CG389" i="1"/>
  <c r="CG159" i="1"/>
  <c r="CG259" i="1"/>
  <c r="CG371" i="1"/>
  <c r="CG210" i="1"/>
  <c r="CG555" i="1"/>
  <c r="CG413" i="1"/>
  <c r="Y239" i="1"/>
  <c r="Y181" i="1"/>
  <c r="Y573" i="1"/>
  <c r="Y426" i="1"/>
  <c r="Y664" i="1"/>
  <c r="Y540" i="1"/>
  <c r="Y321" i="1"/>
  <c r="Y548" i="1"/>
  <c r="Y249" i="1"/>
  <c r="Y522" i="1"/>
  <c r="Y583" i="1"/>
  <c r="Y221" i="1"/>
  <c r="Y466" i="1"/>
  <c r="Y139" i="1"/>
  <c r="Y439" i="1"/>
  <c r="Y609" i="1"/>
  <c r="Y204" i="1"/>
  <c r="Y600" i="1"/>
  <c r="CG634" i="1"/>
  <c r="Y298" i="1"/>
  <c r="Y652" i="1"/>
  <c r="Y189" i="1"/>
  <c r="Y269" i="1"/>
  <c r="Y443" i="1"/>
  <c r="Y541" i="1"/>
  <c r="CG392" i="1"/>
  <c r="Y361" i="1"/>
  <c r="Y414" i="1"/>
  <c r="CG94" i="1"/>
  <c r="Y621" i="1"/>
  <c r="Y614" i="1"/>
  <c r="Y637" i="1"/>
  <c r="Y367" i="1"/>
  <c r="Y395" i="1"/>
  <c r="Y308" i="1"/>
  <c r="Y242" i="1"/>
  <c r="Y66" i="1"/>
  <c r="Y104" i="1"/>
  <c r="Y223" i="1"/>
  <c r="Y329" i="1"/>
  <c r="Y454" i="1"/>
  <c r="Y334" i="1"/>
  <c r="Y634" i="1"/>
  <c r="Y661" i="1"/>
  <c r="Y170" i="1"/>
  <c r="Y257" i="1"/>
  <c r="Y229" i="1"/>
  <c r="Y183" i="1"/>
  <c r="Y230" i="1"/>
  <c r="Y453" i="1"/>
  <c r="Y37" i="1"/>
  <c r="Y458" i="1"/>
  <c r="Y346" i="1"/>
  <c r="Y618" i="1"/>
  <c r="Y604" i="1"/>
  <c r="Y527" i="1"/>
  <c r="Y245" i="1"/>
  <c r="Y577" i="1"/>
  <c r="Y254" i="1"/>
  <c r="Y570" i="1"/>
  <c r="Y110" i="1"/>
  <c r="Y628" i="1"/>
  <c r="Y633" i="1"/>
  <c r="Y469" i="1"/>
  <c r="Y195" i="1"/>
  <c r="Y491" i="1"/>
  <c r="Y71" i="1"/>
  <c r="Y359" i="1"/>
  <c r="Y90" i="1"/>
  <c r="Y388" i="1"/>
  <c r="Y65" i="1"/>
  <c r="Y260" i="1"/>
  <c r="Y49" i="1"/>
  <c r="Y157" i="1"/>
  <c r="Y243" i="1"/>
  <c r="Y131" i="1"/>
  <c r="Y60" i="1"/>
  <c r="Y385" i="1"/>
  <c r="Y523" i="1"/>
  <c r="Y683" i="1"/>
  <c r="Y597" i="1"/>
  <c r="Y437" i="1"/>
  <c r="Y100" i="1"/>
  <c r="Y77" i="1"/>
  <c r="Y312" i="1"/>
  <c r="Y656" i="1"/>
  <c r="Y581" i="1"/>
  <c r="Y507" i="1"/>
  <c r="Y372" i="1"/>
  <c r="Y544" i="1"/>
  <c r="Y501" i="1"/>
  <c r="Y519" i="1"/>
  <c r="Y324" i="1"/>
  <c r="Y601" i="1"/>
  <c r="Y287" i="1"/>
  <c r="Y43" i="1"/>
  <c r="Y155" i="1"/>
  <c r="Y419" i="1"/>
  <c r="Y237" i="1"/>
  <c r="Y220" i="1"/>
  <c r="Y333" i="1"/>
  <c r="Y460" i="1"/>
  <c r="Y126" i="1"/>
  <c r="Y567" i="1"/>
  <c r="Y187" i="1"/>
  <c r="Y653" i="1"/>
  <c r="Y61" i="1"/>
  <c r="Y94" i="1"/>
  <c r="Y271" i="1"/>
  <c r="Y397" i="1"/>
  <c r="Y127" i="1"/>
  <c r="Y680" i="1"/>
  <c r="Y125" i="1"/>
  <c r="AE60" i="1"/>
  <c r="AD60" i="1" s="1"/>
  <c r="AE245" i="1"/>
  <c r="AD245" i="1" s="1"/>
  <c r="AE187" i="1"/>
  <c r="AD187" i="1" s="1"/>
  <c r="AE243" i="1"/>
  <c r="AD243" i="1" s="1"/>
  <c r="AE633" i="1"/>
  <c r="AD633" i="1" s="1"/>
  <c r="AE77" i="1"/>
  <c r="AD77" i="1" s="1"/>
  <c r="AE419" i="1"/>
  <c r="AD419" i="1" s="1"/>
  <c r="AE653" i="1"/>
  <c r="AD653" i="1" s="1"/>
  <c r="AE189" i="1"/>
  <c r="AD189" i="1" s="1"/>
  <c r="AE170" i="1"/>
  <c r="AD170" i="1" s="1"/>
  <c r="AE126" i="1"/>
  <c r="AD126" i="1" s="1"/>
  <c r="AE567" i="1"/>
  <c r="AD567" i="1" s="1"/>
  <c r="AE271" i="1"/>
  <c r="AD271" i="1" s="1"/>
  <c r="AE65" i="1"/>
  <c r="AD65" i="1" s="1"/>
  <c r="AE127" i="1"/>
  <c r="AD127" i="1" s="1"/>
  <c r="Y102" i="1"/>
  <c r="AE155" i="1"/>
  <c r="AD155" i="1" s="1"/>
  <c r="AE426" i="1"/>
  <c r="AD426" i="1" s="1"/>
  <c r="AE652" i="1"/>
  <c r="AD652" i="1" s="1"/>
  <c r="AE664" i="1"/>
  <c r="AD664" i="1" s="1"/>
  <c r="AE443" i="1"/>
  <c r="AD443" i="1" s="1"/>
  <c r="AE525" i="1"/>
  <c r="AD525" i="1" s="1"/>
  <c r="AE61" i="1"/>
  <c r="AD61" i="1" s="1"/>
  <c r="AE523" i="1"/>
  <c r="AD523" i="1" s="1"/>
  <c r="AE110" i="1"/>
  <c r="AD110" i="1" s="1"/>
  <c r="AE628" i="1"/>
  <c r="AD628" i="1" s="1"/>
  <c r="AE342" i="1"/>
  <c r="AD342" i="1" s="1"/>
  <c r="AE414" i="1"/>
  <c r="AD414" i="1" s="1"/>
  <c r="AE614" i="1"/>
  <c r="AD614" i="1" s="1"/>
  <c r="AE454" i="1"/>
  <c r="AD454" i="1" s="1"/>
  <c r="AE125" i="1"/>
  <c r="AD125" i="1" s="1"/>
  <c r="AE239" i="1"/>
  <c r="AD239" i="1" s="1"/>
  <c r="AE466" i="1"/>
  <c r="AD466" i="1" s="1"/>
  <c r="AE66" i="1"/>
  <c r="AD66" i="1" s="1"/>
  <c r="AE104" i="1"/>
  <c r="AD104" i="1" s="1"/>
  <c r="AE519" i="1"/>
  <c r="AD519" i="1" s="1"/>
  <c r="AE437" i="1"/>
  <c r="AD437" i="1" s="1"/>
  <c r="AE334" i="1"/>
  <c r="AD334" i="1" s="1"/>
  <c r="AE181" i="1"/>
  <c r="AD181" i="1" s="1"/>
  <c r="AE573" i="1"/>
  <c r="AD573" i="1" s="1"/>
  <c r="AE609" i="1"/>
  <c r="AD609" i="1" s="1"/>
  <c r="AE71" i="1"/>
  <c r="AD71" i="1" s="1"/>
  <c r="AE661" i="1"/>
  <c r="AD661" i="1" s="1"/>
  <c r="AE397" i="1"/>
  <c r="AD397" i="1" s="1"/>
  <c r="AE321" i="1"/>
  <c r="AD321" i="1" s="1"/>
  <c r="AE656" i="1"/>
  <c r="AD656" i="1" s="1"/>
  <c r="AE621" i="1"/>
  <c r="AD621" i="1" s="1"/>
  <c r="AE540" i="1"/>
  <c r="AD540" i="1" s="1"/>
  <c r="AE249" i="1"/>
  <c r="AD249" i="1" s="1"/>
  <c r="AE637" i="1"/>
  <c r="AD637" i="1" s="1"/>
  <c r="AE507" i="1"/>
  <c r="AD507" i="1" s="1"/>
  <c r="AE618" i="1"/>
  <c r="AD618" i="1" s="1"/>
  <c r="AE683" i="1"/>
  <c r="AD683" i="1" s="1"/>
  <c r="AE308" i="1"/>
  <c r="AD308" i="1" s="1"/>
  <c r="AE581" i="1"/>
  <c r="AD581" i="1" s="1"/>
  <c r="AE260" i="1"/>
  <c r="AD260" i="1" s="1"/>
  <c r="AE582" i="1"/>
  <c r="AD582" i="1" s="1"/>
  <c r="AE604" i="1"/>
  <c r="AD604" i="1" s="1"/>
  <c r="CG367" i="1"/>
  <c r="CG223" i="1"/>
  <c r="CG395" i="1"/>
  <c r="CG421" i="1"/>
  <c r="AE389" i="1"/>
  <c r="AD389" i="1" s="1"/>
  <c r="AP389" i="1" s="1"/>
  <c r="CE389" i="1" s="1"/>
  <c r="CG476" i="1"/>
  <c r="AE325" i="1"/>
  <c r="AD325" i="1" s="1"/>
  <c r="AM325" i="1" s="1"/>
  <c r="CG668" i="1"/>
  <c r="CG46" i="1"/>
  <c r="AE623" i="1"/>
  <c r="AD623" i="1" s="1"/>
  <c r="AQ623" i="1" s="1"/>
  <c r="CF623" i="1" s="1"/>
  <c r="CG53" i="1"/>
  <c r="CG595" i="1"/>
  <c r="CG180" i="1"/>
  <c r="CG431" i="1"/>
  <c r="CG378" i="1"/>
  <c r="CG424" i="1"/>
  <c r="CG185" i="1"/>
  <c r="CG193" i="1"/>
  <c r="AE502" i="1"/>
  <c r="AD502" i="1" s="1"/>
  <c r="AQ502" i="1" s="1"/>
  <c r="CF502" i="1" s="1"/>
  <c r="CG516" i="1"/>
  <c r="AE681" i="1"/>
  <c r="AD681" i="1" s="1"/>
  <c r="AF681" i="1" s="1"/>
  <c r="CG198" i="1"/>
  <c r="CG592" i="1"/>
  <c r="AE590" i="1"/>
  <c r="AD590" i="1" s="1"/>
  <c r="AM590" i="1" s="1"/>
  <c r="CG188" i="1"/>
  <c r="Y88" i="1"/>
  <c r="AE276" i="1"/>
  <c r="AD276" i="1" s="1"/>
  <c r="AN276" i="1" s="1"/>
  <c r="CC276" i="1" s="1"/>
  <c r="Y332" i="1"/>
  <c r="Y233" i="1"/>
  <c r="Y318" i="1"/>
  <c r="Y276" i="1"/>
  <c r="Y651" i="1"/>
  <c r="Y99" i="1"/>
  <c r="Y431" i="1"/>
  <c r="Y347" i="1"/>
  <c r="Y645" i="1"/>
  <c r="Y705" i="1"/>
  <c r="Y128" i="1"/>
  <c r="CG490" i="1"/>
  <c r="CG143" i="1"/>
  <c r="Y520" i="1"/>
  <c r="Y256" i="1"/>
  <c r="Y38" i="1"/>
  <c r="Y325" i="1"/>
  <c r="Y378" i="1"/>
  <c r="Y701" i="1"/>
  <c r="Y589" i="1"/>
  <c r="Y53" i="1"/>
  <c r="Y447" i="1"/>
  <c r="Y435" i="1"/>
  <c r="Y142" i="1"/>
  <c r="Y143" i="1"/>
  <c r="Y566" i="1"/>
  <c r="Y364" i="1"/>
  <c r="Y299" i="1"/>
  <c r="Y259" i="1"/>
  <c r="Y526" i="1"/>
  <c r="CG93" i="1"/>
  <c r="Y412" i="1"/>
  <c r="Y57" i="1"/>
  <c r="Y227" i="1"/>
  <c r="Y225" i="1"/>
  <c r="Y694" i="1"/>
  <c r="Y188" i="1"/>
  <c r="Y198" i="1"/>
  <c r="Y303" i="1"/>
  <c r="Y93" i="1"/>
  <c r="Y265" i="1"/>
  <c r="Y79" i="1"/>
  <c r="Y686" i="1"/>
  <c r="Y327" i="1"/>
  <c r="Y424" i="1"/>
  <c r="Y252" i="1"/>
  <c r="Y392" i="1"/>
  <c r="Y595" i="1"/>
  <c r="Y185" i="1"/>
  <c r="Y144" i="1"/>
  <c r="Y284" i="1"/>
  <c r="Y668" i="1"/>
  <c r="Y54" i="1"/>
  <c r="Y173" i="1"/>
  <c r="Y530" i="1"/>
  <c r="Y285" i="1"/>
  <c r="Y531" i="1"/>
  <c r="Y681" i="1"/>
  <c r="Y315" i="1"/>
  <c r="Y137" i="1"/>
  <c r="AE490" i="1"/>
  <c r="AD490" i="1" s="1"/>
  <c r="AN490" i="1" s="1"/>
  <c r="CC490" i="1" s="1"/>
  <c r="Y328" i="1"/>
  <c r="Y700" i="1"/>
  <c r="Y366" i="1"/>
  <c r="Y450" i="1"/>
  <c r="Y470" i="1"/>
  <c r="Y280" i="1"/>
  <c r="Y156" i="1"/>
  <c r="Y693" i="1"/>
  <c r="Y695" i="1"/>
  <c r="Y592" i="1"/>
  <c r="Y226" i="1"/>
  <c r="Y283" i="1"/>
  <c r="Y200" i="1"/>
  <c r="Y684" i="1"/>
  <c r="Y490" i="1"/>
  <c r="Y396" i="1"/>
  <c r="Y689" i="1"/>
  <c r="Y409" i="1"/>
  <c r="Y244" i="1"/>
  <c r="Y433" i="1"/>
  <c r="Y197" i="1"/>
  <c r="Y623" i="1"/>
  <c r="Y122" i="1"/>
  <c r="Y111" i="1"/>
  <c r="Y336" i="1"/>
  <c r="CG678" i="1"/>
  <c r="Y371" i="1"/>
  <c r="CG233" i="1"/>
  <c r="CG520" i="1"/>
  <c r="Y704" i="1"/>
  <c r="Y64" i="1"/>
  <c r="Y707" i="1"/>
  <c r="Y512" i="1"/>
  <c r="Y610" i="1"/>
  <c r="Y578" i="1"/>
  <c r="CG396" i="1"/>
  <c r="Y136" i="1"/>
  <c r="Y464" i="1"/>
  <c r="Y549" i="1"/>
  <c r="Y108" i="1"/>
  <c r="Y354" i="1"/>
  <c r="Y697" i="1"/>
  <c r="Y56" i="1"/>
  <c r="Y335" i="1"/>
  <c r="Y421" i="1"/>
  <c r="CG303" i="1"/>
  <c r="Y180" i="1"/>
  <c r="Y387" i="1"/>
  <c r="Y196" i="1"/>
  <c r="Y594" i="1"/>
  <c r="Y624" i="1"/>
  <c r="Y326" i="1"/>
  <c r="Y159" i="1"/>
  <c r="Y389" i="1"/>
  <c r="Y413" i="1"/>
  <c r="Y555" i="1"/>
  <c r="Y163" i="1"/>
  <c r="Y558" i="1"/>
  <c r="CG265" i="1"/>
  <c r="Y268" i="1"/>
  <c r="Y416" i="1"/>
  <c r="Y62" i="1"/>
  <c r="CG328" i="1"/>
  <c r="Y47" i="1"/>
  <c r="CG88" i="1"/>
  <c r="CG651" i="1"/>
  <c r="Y459" i="1"/>
  <c r="Y702" i="1"/>
  <c r="Y134" i="1"/>
  <c r="CG704" i="1"/>
  <c r="Y498" i="1"/>
  <c r="Y46" i="1"/>
  <c r="CG327" i="1"/>
  <c r="Y448" i="1"/>
  <c r="CG488" i="1"/>
  <c r="CG409" i="1"/>
  <c r="CG128" i="1"/>
  <c r="Y63" i="1"/>
  <c r="Y631" i="1"/>
  <c r="CG354" i="1"/>
  <c r="Y370" i="1"/>
  <c r="Y86" i="1"/>
  <c r="Y267" i="1"/>
  <c r="Y399" i="1"/>
  <c r="Y210" i="1"/>
  <c r="AE392" i="1"/>
  <c r="AD392" i="1" s="1"/>
  <c r="Y310" i="1"/>
  <c r="CG558" i="1"/>
  <c r="Y266" i="1"/>
  <c r="Y290" i="1"/>
  <c r="Y678" i="1"/>
  <c r="CG624" i="1"/>
  <c r="Y457" i="1"/>
  <c r="CG313" i="1"/>
  <c r="Y138" i="1"/>
  <c r="Y590" i="1"/>
  <c r="Y488" i="1"/>
  <c r="Y83" i="1"/>
  <c r="Y537" i="1"/>
  <c r="Y154" i="1"/>
  <c r="CG434" i="1"/>
  <c r="CG79" i="1"/>
  <c r="Y273" i="1"/>
  <c r="Y642" i="1"/>
  <c r="CG457" i="1"/>
  <c r="Y596" i="1"/>
  <c r="Y550" i="1"/>
  <c r="CG718" i="1"/>
  <c r="CG642" i="1"/>
  <c r="CG594" i="1"/>
  <c r="Y445" i="1"/>
  <c r="Y375" i="1"/>
  <c r="Y294" i="1"/>
  <c r="CG686" i="1"/>
  <c r="Y58" i="1"/>
  <c r="Y476" i="1"/>
  <c r="Y502" i="1"/>
  <c r="Y551" i="1"/>
  <c r="Y135" i="1"/>
  <c r="CG632" i="1"/>
  <c r="Y632" i="1"/>
  <c r="Y113" i="1"/>
  <c r="Y516" i="1"/>
  <c r="Y313" i="1"/>
  <c r="Y434" i="1"/>
  <c r="Y193" i="1"/>
  <c r="Y116" i="1"/>
  <c r="Y659" i="1"/>
  <c r="Y630" i="1"/>
  <c r="Y84" i="1"/>
  <c r="Y31" i="1"/>
  <c r="CG283" i="1"/>
  <c r="AE597" i="1" l="1"/>
  <c r="AD597" i="1" s="1"/>
  <c r="CG464" i="1"/>
  <c r="AE157" i="1"/>
  <c r="AD157" i="1" s="1"/>
  <c r="CG537" i="1"/>
  <c r="CG285" i="1"/>
  <c r="CG375" i="1"/>
  <c r="CG134" i="1"/>
  <c r="AE460" i="1"/>
  <c r="AD460" i="1" s="1"/>
  <c r="AE469" i="1"/>
  <c r="AD469" i="1" s="1"/>
  <c r="AE174" i="1"/>
  <c r="AD174" i="1" s="1"/>
  <c r="AM174" i="1" s="1"/>
  <c r="CG416" i="1"/>
  <c r="AE43" i="1"/>
  <c r="AD43" i="1" s="1"/>
  <c r="AM43" i="1" s="1"/>
  <c r="BO43" i="1" s="1"/>
  <c r="AE629" i="1"/>
  <c r="AD629" i="1" s="1"/>
  <c r="AM629" i="1" s="1"/>
  <c r="CG43" i="1"/>
  <c r="AE220" i="1"/>
  <c r="AD220" i="1" s="1"/>
  <c r="AM220" i="1" s="1"/>
  <c r="CG116" i="1"/>
  <c r="CG31" i="1"/>
  <c r="CG531" i="1"/>
  <c r="CG332" i="1"/>
  <c r="AE237" i="1"/>
  <c r="AD237" i="1" s="1"/>
  <c r="CG229" i="1"/>
  <c r="AE229" i="1"/>
  <c r="AD229" i="1" s="1"/>
  <c r="AO229" i="1" s="1"/>
  <c r="CD229" i="1" s="1"/>
  <c r="CG108" i="1"/>
  <c r="CG544" i="1"/>
  <c r="AE204" i="1"/>
  <c r="AD204" i="1" s="1"/>
  <c r="AF204" i="1" s="1"/>
  <c r="AE544" i="1"/>
  <c r="AD544" i="1" s="1"/>
  <c r="AM544" i="1" s="1"/>
  <c r="BR544" i="1" s="1"/>
  <c r="CG512" i="1"/>
  <c r="CG138" i="1"/>
  <c r="CG630" i="1"/>
  <c r="CG62" i="1"/>
  <c r="CG583" i="1"/>
  <c r="CG318" i="1"/>
  <c r="CG163" i="1"/>
  <c r="CG694" i="1"/>
  <c r="AE501" i="1"/>
  <c r="AD501" i="1" s="1"/>
  <c r="AM501" i="1" s="1"/>
  <c r="CG530" i="1"/>
  <c r="AE385" i="1"/>
  <c r="AD385" i="1" s="1"/>
  <c r="AN385" i="1" s="1"/>
  <c r="CC385" i="1" s="1"/>
  <c r="CG58" i="1"/>
  <c r="AE333" i="1"/>
  <c r="AD333" i="1" s="1"/>
  <c r="AE139" i="1"/>
  <c r="AD139" i="1" s="1"/>
  <c r="AM139" i="1" s="1"/>
  <c r="BL139" i="1" s="1"/>
  <c r="AE541" i="1"/>
  <c r="AD541" i="1" s="1"/>
  <c r="CG347" i="1"/>
  <c r="AE90" i="1"/>
  <c r="AD90" i="1" s="1"/>
  <c r="AQ90" i="1" s="1"/>
  <c r="CF90" i="1" s="1"/>
  <c r="AE522" i="1"/>
  <c r="AD522" i="1" s="1"/>
  <c r="AQ522" i="1" s="1"/>
  <c r="CF522" i="1" s="1"/>
  <c r="AE458" i="1"/>
  <c r="AD458" i="1" s="1"/>
  <c r="AF458" i="1" s="1"/>
  <c r="CG63" i="1"/>
  <c r="AE610" i="1"/>
  <c r="AD610" i="1" s="1"/>
  <c r="AN610" i="1" s="1"/>
  <c r="CC610" i="1" s="1"/>
  <c r="CG445" i="1"/>
  <c r="CG326" i="1"/>
  <c r="CG252" i="1"/>
  <c r="CG448" i="1"/>
  <c r="CG268" i="1"/>
  <c r="AE257" i="1"/>
  <c r="AD257" i="1" s="1"/>
  <c r="AF257" i="1" s="1"/>
  <c r="AE439" i="1"/>
  <c r="AD439" i="1" s="1"/>
  <c r="AN439" i="1" s="1"/>
  <c r="CC439" i="1" s="1"/>
  <c r="CG54" i="1"/>
  <c r="CG387" i="1"/>
  <c r="CG284" i="1"/>
  <c r="AE346" i="1"/>
  <c r="AD346" i="1" s="1"/>
  <c r="AQ346" i="1" s="1"/>
  <c r="CF346" i="1" s="1"/>
  <c r="AE600" i="1"/>
  <c r="AD600" i="1" s="1"/>
  <c r="AP600" i="1" s="1"/>
  <c r="CE600" i="1" s="1"/>
  <c r="AE49" i="1"/>
  <c r="AD49" i="1" s="1"/>
  <c r="AQ49" i="1" s="1"/>
  <c r="CG136" i="1"/>
  <c r="CG111" i="1"/>
  <c r="AE324" i="1"/>
  <c r="AD324" i="1" s="1"/>
  <c r="AN324" i="1" s="1"/>
  <c r="CC324" i="1" s="1"/>
  <c r="CG459" i="1"/>
  <c r="CG56" i="1"/>
  <c r="CG566" i="1"/>
  <c r="CG336" i="1"/>
  <c r="CG266" i="1"/>
  <c r="AC372" i="1"/>
  <c r="AL372" i="1" s="1"/>
  <c r="CG689" i="1"/>
  <c r="AE548" i="1"/>
  <c r="AD548" i="1" s="1"/>
  <c r="AO548" i="1" s="1"/>
  <c r="CD548" i="1" s="1"/>
  <c r="CG122" i="1"/>
  <c r="AE596" i="1"/>
  <c r="AD596" i="1" s="1"/>
  <c r="AQ596" i="1" s="1"/>
  <c r="CF596" i="1" s="1"/>
  <c r="CG335" i="1"/>
  <c r="AE230" i="1"/>
  <c r="AD230" i="1" s="1"/>
  <c r="AP230" i="1" s="1"/>
  <c r="CE230" i="1" s="1"/>
  <c r="AE538" i="1"/>
  <c r="AD538" i="1" s="1"/>
  <c r="AF538" i="1" s="1"/>
  <c r="CG273" i="1"/>
  <c r="AE577" i="1"/>
  <c r="AD577" i="1" s="1"/>
  <c r="AM577" i="1" s="1"/>
  <c r="CG361" i="1"/>
  <c r="CG299" i="1"/>
  <c r="AE203" i="1"/>
  <c r="AD203" i="1" s="1"/>
  <c r="AO203" i="1" s="1"/>
  <c r="CD203" i="1" s="1"/>
  <c r="AE361" i="1"/>
  <c r="AD361" i="1" s="1"/>
  <c r="AO361" i="1" s="1"/>
  <c r="CD361" i="1" s="1"/>
  <c r="AE359" i="1"/>
  <c r="AD359" i="1" s="1"/>
  <c r="CG447" i="1"/>
  <c r="CG315" i="1"/>
  <c r="CG549" i="1"/>
  <c r="AE312" i="1"/>
  <c r="AD312" i="1" s="1"/>
  <c r="AE388" i="1"/>
  <c r="AD388" i="1" s="1"/>
  <c r="AM388" i="1" s="1"/>
  <c r="CG550" i="1"/>
  <c r="CG139" i="1"/>
  <c r="CG135" i="1"/>
  <c r="AE329" i="1"/>
  <c r="AD329" i="1" s="1"/>
  <c r="AN329" i="1" s="1"/>
  <c r="CC329" i="1" s="1"/>
  <c r="AE290" i="1"/>
  <c r="AD290" i="1" s="1"/>
  <c r="AP290" i="1" s="1"/>
  <c r="CE290" i="1" s="1"/>
  <c r="AE680" i="1"/>
  <c r="AD680" i="1" s="1"/>
  <c r="AM680" i="1" s="1"/>
  <c r="AE526" i="1"/>
  <c r="AD526" i="1" s="1"/>
  <c r="AM526" i="1" s="1"/>
  <c r="BL526" i="1" s="1"/>
  <c r="AE131" i="1"/>
  <c r="AD131" i="1" s="1"/>
  <c r="AN131" i="1" s="1"/>
  <c r="CC131" i="1" s="1"/>
  <c r="CG684" i="1"/>
  <c r="AE527" i="1"/>
  <c r="AD527" i="1" s="1"/>
  <c r="AF527" i="1" s="1"/>
  <c r="CG702" i="1"/>
  <c r="CG196" i="1"/>
  <c r="AE583" i="1"/>
  <c r="AD583" i="1" s="1"/>
  <c r="AP583" i="1" s="1"/>
  <c r="CE583" i="1" s="1"/>
  <c r="AE100" i="1"/>
  <c r="AD100" i="1" s="1"/>
  <c r="AO100" i="1" s="1"/>
  <c r="CD100" i="1" s="1"/>
  <c r="AE298" i="1"/>
  <c r="AD298" i="1" s="1"/>
  <c r="AP298" i="1" s="1"/>
  <c r="CE298" i="1" s="1"/>
  <c r="CG113" i="1"/>
  <c r="CG578" i="1"/>
  <c r="CG399" i="1"/>
  <c r="AE55" i="1"/>
  <c r="AD55" i="1" s="1"/>
  <c r="AN55" i="1" s="1"/>
  <c r="AF223" i="1"/>
  <c r="AJ223" i="1" s="1"/>
  <c r="AE269" i="1"/>
  <c r="AD269" i="1" s="1"/>
  <c r="AM269" i="1" s="1"/>
  <c r="AQ223" i="1"/>
  <c r="CF223" i="1" s="1"/>
  <c r="AP223" i="1"/>
  <c r="CE223" i="1" s="1"/>
  <c r="AO223" i="1"/>
  <c r="CD223" i="1" s="1"/>
  <c r="AN223" i="1"/>
  <c r="CC223" i="1" s="1"/>
  <c r="AC221" i="1"/>
  <c r="AL221" i="1" s="1"/>
  <c r="AE588" i="1"/>
  <c r="AD588" i="1" s="1"/>
  <c r="AQ588" i="1" s="1"/>
  <c r="CF588" i="1" s="1"/>
  <c r="CG227" i="1"/>
  <c r="AE183" i="1"/>
  <c r="AD183" i="1" s="1"/>
  <c r="AQ183" i="1" s="1"/>
  <c r="CF183" i="1" s="1"/>
  <c r="AE570" i="1"/>
  <c r="AD570" i="1" s="1"/>
  <c r="AF570" i="1" s="1"/>
  <c r="AE601" i="1"/>
  <c r="AD601" i="1" s="1"/>
  <c r="AM601" i="1" s="1"/>
  <c r="AC294" i="1"/>
  <c r="AL294" i="1" s="1"/>
  <c r="AE242" i="1"/>
  <c r="AD242" i="1" s="1"/>
  <c r="AN242" i="1" s="1"/>
  <c r="CC242" i="1" s="1"/>
  <c r="AK681" i="1"/>
  <c r="AJ681" i="1"/>
  <c r="AI681" i="1"/>
  <c r="AH681" i="1"/>
  <c r="AG681" i="1"/>
  <c r="AE287" i="1"/>
  <c r="AD287" i="1" s="1"/>
  <c r="AF287" i="1" s="1"/>
  <c r="AC195" i="1"/>
  <c r="AL195" i="1" s="1"/>
  <c r="CG64" i="1"/>
  <c r="AC491" i="1"/>
  <c r="AL491" i="1" s="1"/>
  <c r="AC453" i="1"/>
  <c r="AL453" i="1" s="1"/>
  <c r="AK634" i="1"/>
  <c r="AJ634" i="1"/>
  <c r="AI634" i="1"/>
  <c r="AH634" i="1"/>
  <c r="AG634" i="1"/>
  <c r="AI94" i="1"/>
  <c r="AH94" i="1"/>
  <c r="AG94" i="1"/>
  <c r="AK94" i="1"/>
  <c r="AJ94" i="1"/>
  <c r="AP367" i="1"/>
  <c r="CE367" i="1" s="1"/>
  <c r="AF367" i="1"/>
  <c r="AQ367" i="1"/>
  <c r="CF367" i="1" s="1"/>
  <c r="AO367" i="1"/>
  <c r="CD367" i="1" s="1"/>
  <c r="AN367" i="1"/>
  <c r="CC367" i="1" s="1"/>
  <c r="CG526" i="1"/>
  <c r="AO37" i="1"/>
  <c r="AP37" i="1"/>
  <c r="AF395" i="1"/>
  <c r="AQ395" i="1"/>
  <c r="CF395" i="1" s="1"/>
  <c r="AP395" i="1"/>
  <c r="CE395" i="1" s="1"/>
  <c r="AO395" i="1"/>
  <c r="CD395" i="1" s="1"/>
  <c r="AN395" i="1"/>
  <c r="CC395" i="1" s="1"/>
  <c r="AM634" i="1"/>
  <c r="BX634" i="1" s="1"/>
  <c r="AN37" i="1"/>
  <c r="AF37" i="1"/>
  <c r="AQ634" i="1"/>
  <c r="CF634" i="1" s="1"/>
  <c r="AQ37" i="1"/>
  <c r="AP634" i="1"/>
  <c r="CE634" i="1" s="1"/>
  <c r="AO634" i="1"/>
  <c r="CD634" i="1" s="1"/>
  <c r="AE154" i="1"/>
  <c r="AD154" i="1" s="1"/>
  <c r="AP154" i="1" s="1"/>
  <c r="CE154" i="1" s="1"/>
  <c r="AE498" i="1"/>
  <c r="AD498" i="1" s="1"/>
  <c r="AP498" i="1" s="1"/>
  <c r="CE498" i="1" s="1"/>
  <c r="CG154" i="1"/>
  <c r="AM693" i="1"/>
  <c r="BS693" i="1" s="1"/>
  <c r="AP693" i="1"/>
  <c r="CE693" i="1" s="1"/>
  <c r="AE387" i="1"/>
  <c r="AD387" i="1" s="1"/>
  <c r="AQ387" i="1" s="1"/>
  <c r="CF387" i="1" s="1"/>
  <c r="AE459" i="1"/>
  <c r="AD459" i="1" s="1"/>
  <c r="AM459" i="1" s="1"/>
  <c r="AN634" i="1"/>
  <c r="CC634" i="1" s="1"/>
  <c r="CG610" i="1"/>
  <c r="AE116" i="1"/>
  <c r="AD116" i="1" s="1"/>
  <c r="AN116" i="1" s="1"/>
  <c r="CC116" i="1" s="1"/>
  <c r="AE284" i="1"/>
  <c r="AD284" i="1" s="1"/>
  <c r="AE156" i="1"/>
  <c r="AD156" i="1" s="1"/>
  <c r="AF156" i="1" s="1"/>
  <c r="AP94" i="1"/>
  <c r="CE94" i="1" s="1"/>
  <c r="AE226" i="1"/>
  <c r="AD226" i="1" s="1"/>
  <c r="AE700" i="1"/>
  <c r="AD700" i="1" s="1"/>
  <c r="AM94" i="1"/>
  <c r="AN94" i="1"/>
  <c r="CC94" i="1" s="1"/>
  <c r="AQ94" i="1"/>
  <c r="CF94" i="1" s="1"/>
  <c r="AO94" i="1"/>
  <c r="CD94" i="1" s="1"/>
  <c r="AE421" i="1"/>
  <c r="AD421" i="1" s="1"/>
  <c r="AQ421" i="1" s="1"/>
  <c r="CF421" i="1" s="1"/>
  <c r="AF308" i="1"/>
  <c r="CG621" i="1"/>
  <c r="AP157" i="1"/>
  <c r="CE157" i="1" s="1"/>
  <c r="AO157" i="1"/>
  <c r="CD157" i="1" s="1"/>
  <c r="AQ157" i="1"/>
  <c r="CF157" i="1" s="1"/>
  <c r="AF157" i="1"/>
  <c r="AM157" i="1"/>
  <c r="AN157" i="1"/>
  <c r="CC157" i="1" s="1"/>
  <c r="CG656" i="1"/>
  <c r="AF573" i="1"/>
  <c r="AO573" i="1"/>
  <c r="AM573" i="1"/>
  <c r="AQ573" i="1"/>
  <c r="AP573" i="1"/>
  <c r="AN573" i="1"/>
  <c r="CG324" i="1"/>
  <c r="AM519" i="1"/>
  <c r="AN519" i="1"/>
  <c r="CC519" i="1" s="1"/>
  <c r="AO519" i="1"/>
  <c r="CD519" i="1" s="1"/>
  <c r="AP519" i="1"/>
  <c r="CE519" i="1" s="1"/>
  <c r="AQ519" i="1"/>
  <c r="CF519" i="1" s="1"/>
  <c r="AF519" i="1"/>
  <c r="AO454" i="1"/>
  <c r="AP454" i="1"/>
  <c r="AF454" i="1"/>
  <c r="AM454" i="1"/>
  <c r="AN454" i="1"/>
  <c r="CC454" i="1" s="1"/>
  <c r="AQ454" i="1"/>
  <c r="CF454" i="1" s="1"/>
  <c r="AM628" i="1"/>
  <c r="AN628" i="1"/>
  <c r="CC628" i="1" s="1"/>
  <c r="AO628" i="1"/>
  <c r="CD628" i="1" s="1"/>
  <c r="AF628" i="1"/>
  <c r="AQ628" i="1"/>
  <c r="CF628" i="1" s="1"/>
  <c r="AP628" i="1"/>
  <c r="CE628" i="1" s="1"/>
  <c r="CG55" i="1"/>
  <c r="AN155" i="1"/>
  <c r="CC155" i="1" s="1"/>
  <c r="AO155" i="1"/>
  <c r="CD155" i="1" s="1"/>
  <c r="AP155" i="1"/>
  <c r="CE155" i="1" s="1"/>
  <c r="AF155" i="1"/>
  <c r="AM155" i="1"/>
  <c r="AQ155" i="1"/>
  <c r="CF155" i="1" s="1"/>
  <c r="CG170" i="1"/>
  <c r="AM653" i="1"/>
  <c r="AN653" i="1"/>
  <c r="AO653" i="1"/>
  <c r="AP653" i="1"/>
  <c r="AQ653" i="1"/>
  <c r="AF653" i="1"/>
  <c r="AP582" i="1"/>
  <c r="AQ582" i="1"/>
  <c r="AF582" i="1"/>
  <c r="AM582" i="1"/>
  <c r="AN582" i="1"/>
  <c r="AO582" i="1"/>
  <c r="AN469" i="1"/>
  <c r="CC469" i="1" s="1"/>
  <c r="AO469" i="1"/>
  <c r="CD469" i="1" s="1"/>
  <c r="AP469" i="1"/>
  <c r="CE469" i="1" s="1"/>
  <c r="AQ469" i="1"/>
  <c r="CF469" i="1" s="1"/>
  <c r="AF469" i="1"/>
  <c r="AM469" i="1"/>
  <c r="AM597" i="1"/>
  <c r="AN597" i="1"/>
  <c r="CC597" i="1" s="1"/>
  <c r="AO597" i="1"/>
  <c r="CD597" i="1" s="1"/>
  <c r="AP597" i="1"/>
  <c r="CE597" i="1" s="1"/>
  <c r="AQ597" i="1"/>
  <c r="CF597" i="1" s="1"/>
  <c r="AF597" i="1"/>
  <c r="CG527" i="1"/>
  <c r="AQ181" i="1"/>
  <c r="CF181" i="1" s="1"/>
  <c r="AF181" i="1"/>
  <c r="AM181" i="1"/>
  <c r="AN181" i="1"/>
  <c r="CC181" i="1" s="1"/>
  <c r="AO181" i="1"/>
  <c r="CD181" i="1" s="1"/>
  <c r="AP181" i="1"/>
  <c r="CE181" i="1" s="1"/>
  <c r="AO104" i="1"/>
  <c r="CD104" i="1" s="1"/>
  <c r="AP104" i="1"/>
  <c r="CE104" i="1" s="1"/>
  <c r="AQ104" i="1"/>
  <c r="CF104" i="1" s="1"/>
  <c r="AM104" i="1"/>
  <c r="AF104" i="1"/>
  <c r="AN104" i="1"/>
  <c r="CC104" i="1" s="1"/>
  <c r="AF239" i="1"/>
  <c r="AM239" i="1"/>
  <c r="AN239" i="1"/>
  <c r="CC239" i="1" s="1"/>
  <c r="AO239" i="1"/>
  <c r="CD239" i="1" s="1"/>
  <c r="AP239" i="1"/>
  <c r="CE239" i="1" s="1"/>
  <c r="AQ239" i="1"/>
  <c r="CF239" i="1" s="1"/>
  <c r="AM614" i="1"/>
  <c r="AN614" i="1"/>
  <c r="CC614" i="1" s="1"/>
  <c r="AP614" i="1"/>
  <c r="CE614" i="1" s="1"/>
  <c r="AQ614" i="1"/>
  <c r="CF614" i="1" s="1"/>
  <c r="AF614" i="1"/>
  <c r="AO614" i="1"/>
  <c r="CD614" i="1" s="1"/>
  <c r="AF110" i="1"/>
  <c r="AO110" i="1"/>
  <c r="CD110" i="1" s="1"/>
  <c r="AP110" i="1"/>
  <c r="CE110" i="1" s="1"/>
  <c r="AM110" i="1"/>
  <c r="AN110" i="1"/>
  <c r="CC110" i="1" s="1"/>
  <c r="AQ110" i="1"/>
  <c r="CF110" i="1" s="1"/>
  <c r="CG443" i="1"/>
  <c r="AE102" i="1"/>
  <c r="AD102" i="1" s="1"/>
  <c r="AP170" i="1"/>
  <c r="CE170" i="1" s="1"/>
  <c r="AF170" i="1"/>
  <c r="AO170" i="1"/>
  <c r="CD170" i="1" s="1"/>
  <c r="AQ170" i="1"/>
  <c r="CF170" i="1" s="1"/>
  <c r="AM170" i="1"/>
  <c r="AN170" i="1"/>
  <c r="CC170" i="1" s="1"/>
  <c r="CG653" i="1"/>
  <c r="AF60" i="1"/>
  <c r="CG60" i="1" s="1"/>
  <c r="CG582" i="1"/>
  <c r="CG469" i="1"/>
  <c r="CG597" i="1"/>
  <c r="CG181" i="1"/>
  <c r="CG570" i="1"/>
  <c r="CG104" i="1"/>
  <c r="CG548" i="1"/>
  <c r="CG239" i="1"/>
  <c r="CG614" i="1"/>
  <c r="CG110" i="1"/>
  <c r="AM443" i="1"/>
  <c r="AN443" i="1"/>
  <c r="CC443" i="1" s="1"/>
  <c r="AO443" i="1"/>
  <c r="CD443" i="1" s="1"/>
  <c r="AQ443" i="1"/>
  <c r="CF443" i="1" s="1"/>
  <c r="AP443" i="1"/>
  <c r="CE443" i="1" s="1"/>
  <c r="AF443" i="1"/>
  <c r="CG680" i="1"/>
  <c r="CG501" i="1"/>
  <c r="CG242" i="1"/>
  <c r="AQ604" i="1"/>
  <c r="CF604" i="1" s="1"/>
  <c r="AF604" i="1"/>
  <c r="AO604" i="1"/>
  <c r="CD604" i="1" s="1"/>
  <c r="AM604" i="1"/>
  <c r="AN604" i="1"/>
  <c r="CC604" i="1" s="1"/>
  <c r="AP604" i="1"/>
  <c r="CE604" i="1" s="1"/>
  <c r="CG90" i="1"/>
  <c r="AN683" i="1"/>
  <c r="CC683" i="1" s="1"/>
  <c r="AP683" i="1"/>
  <c r="CE683" i="1" s="1"/>
  <c r="AF683" i="1"/>
  <c r="AM683" i="1"/>
  <c r="AO683" i="1"/>
  <c r="CD683" i="1" s="1"/>
  <c r="AQ683" i="1"/>
  <c r="CF683" i="1" s="1"/>
  <c r="AM661" i="1"/>
  <c r="AN661" i="1"/>
  <c r="CC661" i="1" s="1"/>
  <c r="AO661" i="1"/>
  <c r="CD661" i="1" s="1"/>
  <c r="AP661" i="1"/>
  <c r="CE661" i="1" s="1"/>
  <c r="AQ661" i="1"/>
  <c r="CF661" i="1" s="1"/>
  <c r="AF661" i="1"/>
  <c r="CG66" i="1"/>
  <c r="CG414" i="1"/>
  <c r="CG61" i="1"/>
  <c r="CG426" i="1"/>
  <c r="CG604" i="1"/>
  <c r="CG683" i="1"/>
  <c r="CG346" i="1"/>
  <c r="CG661" i="1"/>
  <c r="CG49" i="1"/>
  <c r="CG388" i="1"/>
  <c r="AF66" i="1"/>
  <c r="AN66" i="1"/>
  <c r="CC66" i="1" s="1"/>
  <c r="AO66" i="1"/>
  <c r="CD66" i="1" s="1"/>
  <c r="AP66" i="1"/>
  <c r="CE66" i="1" s="1"/>
  <c r="AQ66" i="1"/>
  <c r="CF66" i="1" s="1"/>
  <c r="AM66" i="1"/>
  <c r="AP414" i="1"/>
  <c r="CE414" i="1" s="1"/>
  <c r="AF414" i="1"/>
  <c r="AM414" i="1"/>
  <c r="AQ414" i="1"/>
  <c r="CF414" i="1" s="1"/>
  <c r="AN414" i="1"/>
  <c r="CC414" i="1" s="1"/>
  <c r="AO414" i="1"/>
  <c r="CD414" i="1" s="1"/>
  <c r="AN61" i="1"/>
  <c r="CC61" i="1" s="1"/>
  <c r="AO61" i="1"/>
  <c r="CD61" i="1" s="1"/>
  <c r="AP61" i="1"/>
  <c r="CE61" i="1" s="1"/>
  <c r="AQ61" i="1"/>
  <c r="CF61" i="1" s="1"/>
  <c r="AF61" i="1"/>
  <c r="AM61" i="1"/>
  <c r="CG269" i="1"/>
  <c r="AO426" i="1"/>
  <c r="CD426" i="1" s="1"/>
  <c r="AQ426" i="1"/>
  <c r="CF426" i="1" s="1"/>
  <c r="AF426" i="1"/>
  <c r="AM426" i="1"/>
  <c r="AN426" i="1"/>
  <c r="CC426" i="1" s="1"/>
  <c r="AP426" i="1"/>
  <c r="CE426" i="1" s="1"/>
  <c r="AN460" i="1"/>
  <c r="CC460" i="1" s="1"/>
  <c r="AO460" i="1"/>
  <c r="CD460" i="1" s="1"/>
  <c r="AP460" i="1"/>
  <c r="CE460" i="1" s="1"/>
  <c r="AQ460" i="1"/>
  <c r="CF460" i="1" s="1"/>
  <c r="AF460" i="1"/>
  <c r="AM460" i="1"/>
  <c r="CG189" i="1"/>
  <c r="CG419" i="1"/>
  <c r="AP633" i="1"/>
  <c r="CE633" i="1" s="1"/>
  <c r="AM633" i="1"/>
  <c r="AN633" i="1"/>
  <c r="CC633" i="1" s="1"/>
  <c r="AO633" i="1"/>
  <c r="CD633" i="1" s="1"/>
  <c r="AQ633" i="1"/>
  <c r="CF633" i="1" s="1"/>
  <c r="AF633" i="1"/>
  <c r="AF260" i="1"/>
  <c r="CG260" i="1" s="1"/>
  <c r="CG577" i="1"/>
  <c r="CG507" i="1"/>
  <c r="CG249" i="1"/>
  <c r="AO71" i="1"/>
  <c r="AP71" i="1"/>
  <c r="AM71" i="1"/>
  <c r="AN71" i="1"/>
  <c r="AQ71" i="1"/>
  <c r="AF71" i="1"/>
  <c r="CG100" i="1"/>
  <c r="AN466" i="1"/>
  <c r="CC466" i="1" s="1"/>
  <c r="AO466" i="1"/>
  <c r="CD466" i="1" s="1"/>
  <c r="AP466" i="1"/>
  <c r="CE466" i="1" s="1"/>
  <c r="AQ466" i="1"/>
  <c r="CF466" i="1" s="1"/>
  <c r="AF466" i="1"/>
  <c r="AM466" i="1"/>
  <c r="CG523" i="1"/>
  <c r="CG460" i="1"/>
  <c r="AM189" i="1"/>
  <c r="AN189" i="1"/>
  <c r="CC189" i="1" s="1"/>
  <c r="AO189" i="1"/>
  <c r="CD189" i="1" s="1"/>
  <c r="AP189" i="1"/>
  <c r="CE189" i="1" s="1"/>
  <c r="AQ189" i="1"/>
  <c r="CF189" i="1" s="1"/>
  <c r="AF189" i="1"/>
  <c r="AQ419" i="1"/>
  <c r="CF419" i="1" s="1"/>
  <c r="AN419" i="1"/>
  <c r="CC419" i="1" s="1"/>
  <c r="AP419" i="1"/>
  <c r="CE419" i="1" s="1"/>
  <c r="AF419" i="1"/>
  <c r="AO419" i="1"/>
  <c r="CD419" i="1" s="1"/>
  <c r="AM419" i="1"/>
  <c r="CG633" i="1"/>
  <c r="AQ507" i="1"/>
  <c r="CF507" i="1" s="1"/>
  <c r="AF507" i="1"/>
  <c r="AM507" i="1"/>
  <c r="AN507" i="1"/>
  <c r="CC507" i="1" s="1"/>
  <c r="AO507" i="1"/>
  <c r="CD507" i="1" s="1"/>
  <c r="AP507" i="1"/>
  <c r="CE507" i="1" s="1"/>
  <c r="AF249" i="1"/>
  <c r="AM249" i="1"/>
  <c r="AN249" i="1"/>
  <c r="CC249" i="1" s="1"/>
  <c r="AO249" i="1"/>
  <c r="CD249" i="1" s="1"/>
  <c r="AP249" i="1"/>
  <c r="CE249" i="1" s="1"/>
  <c r="AQ249" i="1"/>
  <c r="CF249" i="1" s="1"/>
  <c r="CG183" i="1"/>
  <c r="CG71" i="1"/>
  <c r="CG203" i="1"/>
  <c r="CG257" i="1"/>
  <c r="CG538" i="1"/>
  <c r="CG466" i="1"/>
  <c r="CG220" i="1"/>
  <c r="AM523" i="1"/>
  <c r="AO523" i="1"/>
  <c r="CD523" i="1" s="1"/>
  <c r="AP523" i="1"/>
  <c r="CE523" i="1" s="1"/>
  <c r="AQ523" i="1"/>
  <c r="CF523" i="1" s="1"/>
  <c r="AF523" i="1"/>
  <c r="AN523" i="1"/>
  <c r="CC523" i="1" s="1"/>
  <c r="AO127" i="1"/>
  <c r="CD127" i="1" s="1"/>
  <c r="AP127" i="1"/>
  <c r="CE127" i="1" s="1"/>
  <c r="AM127" i="1"/>
  <c r="AN127" i="1"/>
  <c r="CC127" i="1" s="1"/>
  <c r="AQ127" i="1"/>
  <c r="CF127" i="1" s="1"/>
  <c r="AF127" i="1"/>
  <c r="AN65" i="1"/>
  <c r="CC65" i="1" s="1"/>
  <c r="AQ65" i="1"/>
  <c r="CF65" i="1" s="1"/>
  <c r="AM65" i="1"/>
  <c r="AO65" i="1"/>
  <c r="CD65" i="1" s="1"/>
  <c r="AF65" i="1"/>
  <c r="AP65" i="1"/>
  <c r="CE65" i="1" s="1"/>
  <c r="CG567" i="1"/>
  <c r="AO77" i="1"/>
  <c r="CD77" i="1" s="1"/>
  <c r="AP77" i="1"/>
  <c r="CE77" i="1" s="1"/>
  <c r="AQ77" i="1"/>
  <c r="CF77" i="1" s="1"/>
  <c r="AF77" i="1"/>
  <c r="AN77" i="1"/>
  <c r="CC77" i="1" s="1"/>
  <c r="AM77" i="1"/>
  <c r="CG187" i="1"/>
  <c r="CG600" i="1"/>
  <c r="CG439" i="1"/>
  <c r="CG637" i="1"/>
  <c r="CG321" i="1"/>
  <c r="CG397" i="1"/>
  <c r="CG609" i="1"/>
  <c r="AP334" i="1"/>
  <c r="CE334" i="1" s="1"/>
  <c r="AO334" i="1"/>
  <c r="CD334" i="1" s="1"/>
  <c r="AQ334" i="1"/>
  <c r="CF334" i="1" s="1"/>
  <c r="AF334" i="1"/>
  <c r="AM334" i="1"/>
  <c r="AN334" i="1"/>
  <c r="CC334" i="1" s="1"/>
  <c r="CG329" i="1"/>
  <c r="AN342" i="1"/>
  <c r="CC342" i="1" s="1"/>
  <c r="AF342" i="1"/>
  <c r="AM342" i="1"/>
  <c r="AO342" i="1"/>
  <c r="CD342" i="1" s="1"/>
  <c r="AP342" i="1"/>
  <c r="CE342" i="1" s="1"/>
  <c r="AQ342" i="1"/>
  <c r="CF342" i="1" s="1"/>
  <c r="CG525" i="1"/>
  <c r="CG664" i="1"/>
  <c r="CG127" i="1"/>
  <c r="CG65" i="1"/>
  <c r="AO567" i="1"/>
  <c r="CD567" i="1" s="1"/>
  <c r="AP567" i="1"/>
  <c r="CE567" i="1" s="1"/>
  <c r="AQ567" i="1"/>
  <c r="CF567" i="1" s="1"/>
  <c r="AF567" i="1"/>
  <c r="AM567" i="1"/>
  <c r="AN567" i="1"/>
  <c r="CC567" i="1" s="1"/>
  <c r="CG77" i="1"/>
  <c r="AQ187" i="1"/>
  <c r="CF187" i="1" s="1"/>
  <c r="AF187" i="1"/>
  <c r="AM187" i="1"/>
  <c r="AO187" i="1"/>
  <c r="CD187" i="1" s="1"/>
  <c r="AP187" i="1"/>
  <c r="CE187" i="1" s="1"/>
  <c r="AN187" i="1"/>
  <c r="CC187" i="1" s="1"/>
  <c r="AP637" i="1"/>
  <c r="CE637" i="1" s="1"/>
  <c r="AQ637" i="1"/>
  <c r="CF637" i="1" s="1"/>
  <c r="AO637" i="1"/>
  <c r="CD637" i="1" s="1"/>
  <c r="AF637" i="1"/>
  <c r="AM637" i="1"/>
  <c r="AN637" i="1"/>
  <c r="CC637" i="1" s="1"/>
  <c r="AQ321" i="1"/>
  <c r="CF321" i="1" s="1"/>
  <c r="AF321" i="1"/>
  <c r="AM321" i="1"/>
  <c r="AN321" i="1"/>
  <c r="CC321" i="1" s="1"/>
  <c r="AO321" i="1"/>
  <c r="CD321" i="1" s="1"/>
  <c r="AP321" i="1"/>
  <c r="CE321" i="1" s="1"/>
  <c r="AM397" i="1"/>
  <c r="AO397" i="1"/>
  <c r="CD397" i="1" s="1"/>
  <c r="AP397" i="1"/>
  <c r="CE397" i="1" s="1"/>
  <c r="AQ397" i="1"/>
  <c r="CF397" i="1" s="1"/>
  <c r="AF397" i="1"/>
  <c r="AN397" i="1"/>
  <c r="CC397" i="1" s="1"/>
  <c r="CG385" i="1"/>
  <c r="AN609" i="1"/>
  <c r="CC609" i="1" s="1"/>
  <c r="AF609" i="1"/>
  <c r="AM609" i="1"/>
  <c r="AO609" i="1"/>
  <c r="CD609" i="1" s="1"/>
  <c r="AQ609" i="1"/>
  <c r="CF609" i="1" s="1"/>
  <c r="AP609" i="1"/>
  <c r="CE609" i="1" s="1"/>
  <c r="CG334" i="1"/>
  <c r="CG522" i="1"/>
  <c r="CG230" i="1"/>
  <c r="CG342" i="1"/>
  <c r="AQ525" i="1"/>
  <c r="CF525" i="1" s="1"/>
  <c r="AM525" i="1"/>
  <c r="AO525" i="1"/>
  <c r="CD525" i="1" s="1"/>
  <c r="AP525" i="1"/>
  <c r="CE525" i="1" s="1"/>
  <c r="AF525" i="1"/>
  <c r="AN525" i="1"/>
  <c r="CC525" i="1" s="1"/>
  <c r="AM664" i="1"/>
  <c r="AF664" i="1"/>
  <c r="AN664" i="1"/>
  <c r="CC664" i="1" s="1"/>
  <c r="AO664" i="1"/>
  <c r="CD664" i="1" s="1"/>
  <c r="AP664" i="1"/>
  <c r="CE664" i="1" s="1"/>
  <c r="AQ664" i="1"/>
  <c r="CF664" i="1" s="1"/>
  <c r="CG458" i="1"/>
  <c r="AO271" i="1"/>
  <c r="CD271" i="1" s="1"/>
  <c r="AP271" i="1"/>
  <c r="CE271" i="1" s="1"/>
  <c r="AQ271" i="1"/>
  <c r="CF271" i="1" s="1"/>
  <c r="AF271" i="1"/>
  <c r="AM271" i="1"/>
  <c r="AN271" i="1"/>
  <c r="CC271" i="1" s="1"/>
  <c r="AP126" i="1"/>
  <c r="CE126" i="1" s="1"/>
  <c r="AF126" i="1"/>
  <c r="AM126" i="1"/>
  <c r="AN126" i="1"/>
  <c r="CC126" i="1" s="1"/>
  <c r="AQ126" i="1"/>
  <c r="CF126" i="1" s="1"/>
  <c r="AO126" i="1"/>
  <c r="CD126" i="1" s="1"/>
  <c r="AF243" i="1"/>
  <c r="AQ243" i="1"/>
  <c r="AM243" i="1"/>
  <c r="AN243" i="1"/>
  <c r="AO243" i="1"/>
  <c r="AP243" i="1"/>
  <c r="CG204" i="1"/>
  <c r="AM581" i="1"/>
  <c r="AN581" i="1"/>
  <c r="AO581" i="1"/>
  <c r="AP581" i="1"/>
  <c r="AQ581" i="1"/>
  <c r="AF581" i="1"/>
  <c r="AF618" i="1"/>
  <c r="CG618" i="1" s="1"/>
  <c r="CG174" i="1"/>
  <c r="AO540" i="1"/>
  <c r="AQ540" i="1"/>
  <c r="AM540" i="1"/>
  <c r="AN540" i="1"/>
  <c r="AP540" i="1"/>
  <c r="AF540" i="1"/>
  <c r="CG588" i="1"/>
  <c r="CG437" i="1"/>
  <c r="AO125" i="1"/>
  <c r="CD125" i="1" s="1"/>
  <c r="AP125" i="1"/>
  <c r="CE125" i="1" s="1"/>
  <c r="AM125" i="1"/>
  <c r="AN125" i="1"/>
  <c r="CC125" i="1" s="1"/>
  <c r="AF125" i="1"/>
  <c r="AQ125" i="1"/>
  <c r="CF125" i="1" s="1"/>
  <c r="AM652" i="1"/>
  <c r="AN652" i="1"/>
  <c r="CC652" i="1" s="1"/>
  <c r="AO652" i="1"/>
  <c r="CD652" i="1" s="1"/>
  <c r="AP652" i="1"/>
  <c r="CE652" i="1" s="1"/>
  <c r="AQ652" i="1"/>
  <c r="CF652" i="1" s="1"/>
  <c r="AF652" i="1"/>
  <c r="CG271" i="1"/>
  <c r="CG126" i="1"/>
  <c r="CG243" i="1"/>
  <c r="CG287" i="1"/>
  <c r="CG581" i="1"/>
  <c r="AQ174" i="1"/>
  <c r="CF174" i="1" s="1"/>
  <c r="AF174" i="1"/>
  <c r="AO174" i="1"/>
  <c r="CD174" i="1" s="1"/>
  <c r="CG540" i="1"/>
  <c r="AM437" i="1"/>
  <c r="AN437" i="1"/>
  <c r="CC437" i="1" s="1"/>
  <c r="AQ437" i="1"/>
  <c r="CF437" i="1" s="1"/>
  <c r="AO437" i="1"/>
  <c r="CD437" i="1" s="1"/>
  <c r="AF437" i="1"/>
  <c r="AP437" i="1"/>
  <c r="CE437" i="1" s="1"/>
  <c r="CG629" i="1"/>
  <c r="CG125" i="1"/>
  <c r="CG652" i="1"/>
  <c r="CG131" i="1"/>
  <c r="AQ245" i="1"/>
  <c r="AM245" i="1"/>
  <c r="AN245" i="1"/>
  <c r="AO245" i="1"/>
  <c r="AP245" i="1"/>
  <c r="AF245" i="1"/>
  <c r="CG308" i="1"/>
  <c r="AQ621" i="1"/>
  <c r="CF621" i="1" s="1"/>
  <c r="AF621" i="1"/>
  <c r="AM621" i="1"/>
  <c r="AN621" i="1"/>
  <c r="CC621" i="1" s="1"/>
  <c r="AO621" i="1"/>
  <c r="CD621" i="1" s="1"/>
  <c r="AP621" i="1"/>
  <c r="CE621" i="1" s="1"/>
  <c r="CG157" i="1"/>
  <c r="AQ656" i="1"/>
  <c r="CF656" i="1" s="1"/>
  <c r="AF656" i="1"/>
  <c r="AO656" i="1"/>
  <c r="CD656" i="1" s="1"/>
  <c r="AM656" i="1"/>
  <c r="AN656" i="1"/>
  <c r="CC656" i="1" s="1"/>
  <c r="AP656" i="1"/>
  <c r="CE656" i="1" s="1"/>
  <c r="CG573" i="1"/>
  <c r="CG519" i="1"/>
  <c r="CG454" i="1"/>
  <c r="CG628" i="1"/>
  <c r="CG155" i="1"/>
  <c r="CG298" i="1"/>
  <c r="CG601" i="1"/>
  <c r="CG245" i="1"/>
  <c r="BQ367" i="1"/>
  <c r="BR367" i="1"/>
  <c r="BS367" i="1"/>
  <c r="BT367" i="1"/>
  <c r="BU367" i="1"/>
  <c r="BJ367" i="1"/>
  <c r="BV367" i="1"/>
  <c r="BL367" i="1"/>
  <c r="BX367" i="1"/>
  <c r="BN367" i="1"/>
  <c r="BZ367" i="1"/>
  <c r="CB367" i="1" s="1"/>
  <c r="BP367" i="1"/>
  <c r="BW367" i="1"/>
  <c r="BY367" i="1"/>
  <c r="BK367" i="1"/>
  <c r="BM367" i="1"/>
  <c r="BO367" i="1"/>
  <c r="BQ223" i="1"/>
  <c r="BR223" i="1"/>
  <c r="BS223" i="1"/>
  <c r="BT223" i="1"/>
  <c r="BU223" i="1"/>
  <c r="BJ223" i="1"/>
  <c r="BV223" i="1"/>
  <c r="BK223" i="1"/>
  <c r="BW223" i="1"/>
  <c r="BL223" i="1"/>
  <c r="BX223" i="1"/>
  <c r="BM223" i="1"/>
  <c r="BY223" i="1"/>
  <c r="BO223" i="1"/>
  <c r="BP223" i="1"/>
  <c r="BZ223" i="1"/>
  <c r="CB223" i="1" s="1"/>
  <c r="BN223" i="1"/>
  <c r="BQ395" i="1"/>
  <c r="BR395" i="1"/>
  <c r="BS395" i="1"/>
  <c r="BT395" i="1"/>
  <c r="BU395" i="1"/>
  <c r="BJ395" i="1"/>
  <c r="BV395" i="1"/>
  <c r="BK395" i="1"/>
  <c r="BW395" i="1"/>
  <c r="BL395" i="1"/>
  <c r="BX395" i="1"/>
  <c r="BM395" i="1"/>
  <c r="BY395" i="1"/>
  <c r="BN395" i="1"/>
  <c r="BZ395" i="1"/>
  <c r="CB395" i="1" s="1"/>
  <c r="BO395" i="1"/>
  <c r="BP395" i="1"/>
  <c r="AE197" i="1"/>
  <c r="AD197" i="1" s="1"/>
  <c r="AM197" i="1" s="1"/>
  <c r="CG137" i="1"/>
  <c r="AE137" i="1"/>
  <c r="AD137" i="1" s="1"/>
  <c r="AE193" i="1"/>
  <c r="AD193" i="1" s="1"/>
  <c r="AQ193" i="1" s="1"/>
  <c r="CF193" i="1" s="1"/>
  <c r="AE198" i="1"/>
  <c r="AD198" i="1" s="1"/>
  <c r="AN198" i="1" s="1"/>
  <c r="CC198" i="1" s="1"/>
  <c r="AE180" i="1"/>
  <c r="AD180" i="1" s="1"/>
  <c r="AO180" i="1" s="1"/>
  <c r="CD180" i="1" s="1"/>
  <c r="AE83" i="1"/>
  <c r="AD83" i="1" s="1"/>
  <c r="AF83" i="1" s="1"/>
  <c r="CG645" i="1"/>
  <c r="AE412" i="1"/>
  <c r="AD412" i="1" s="1"/>
  <c r="AQ412" i="1" s="1"/>
  <c r="CF412" i="1" s="1"/>
  <c r="AE315" i="1"/>
  <c r="AD315" i="1" s="1"/>
  <c r="AO315" i="1" s="1"/>
  <c r="CD315" i="1" s="1"/>
  <c r="AE53" i="1"/>
  <c r="AD53" i="1" s="1"/>
  <c r="AN53" i="1" s="1"/>
  <c r="CC53" i="1" s="1"/>
  <c r="AE512" i="1"/>
  <c r="AD512" i="1" s="1"/>
  <c r="AM512" i="1" s="1"/>
  <c r="AE592" i="1"/>
  <c r="AD592" i="1" s="1"/>
  <c r="AQ592" i="1" s="1"/>
  <c r="CF592" i="1" s="1"/>
  <c r="AE595" i="1"/>
  <c r="AD595" i="1" s="1"/>
  <c r="AO595" i="1" s="1"/>
  <c r="CD595" i="1" s="1"/>
  <c r="CG290" i="1"/>
  <c r="AO389" i="1"/>
  <c r="CD389" i="1" s="1"/>
  <c r="AN389" i="1"/>
  <c r="CC389" i="1" s="1"/>
  <c r="AF389" i="1"/>
  <c r="AM389" i="1"/>
  <c r="BQ389" i="1" s="1"/>
  <c r="AQ389" i="1"/>
  <c r="CF389" i="1" s="1"/>
  <c r="AE476" i="1"/>
  <c r="AD476" i="1" s="1"/>
  <c r="AM476" i="1" s="1"/>
  <c r="BZ476" i="1" s="1"/>
  <c r="CB476" i="1" s="1"/>
  <c r="AE136" i="1"/>
  <c r="AD136" i="1" s="1"/>
  <c r="AM136" i="1" s="1"/>
  <c r="AE516" i="1"/>
  <c r="AD516" i="1" s="1"/>
  <c r="AM516" i="1" s="1"/>
  <c r="AN693" i="1"/>
  <c r="CC693" i="1" s="1"/>
  <c r="CG325" i="1"/>
  <c r="AO693" i="1"/>
  <c r="CD693" i="1" s="1"/>
  <c r="AF693" i="1"/>
  <c r="AE285" i="1"/>
  <c r="AD285" i="1" s="1"/>
  <c r="AF285" i="1" s="1"/>
  <c r="AE668" i="1"/>
  <c r="AD668" i="1" s="1"/>
  <c r="AQ668" i="1" s="1"/>
  <c r="CF668" i="1" s="1"/>
  <c r="AQ693" i="1"/>
  <c r="CF693" i="1" s="1"/>
  <c r="AE310" i="1"/>
  <c r="AD310" i="1" s="1"/>
  <c r="AM310" i="1" s="1"/>
  <c r="AF623" i="1"/>
  <c r="AP623" i="1"/>
  <c r="CE623" i="1" s="1"/>
  <c r="AE86" i="1"/>
  <c r="AD86" i="1" s="1"/>
  <c r="AM86" i="1" s="1"/>
  <c r="AE709" i="1"/>
  <c r="AD709" i="1" s="1"/>
  <c r="AO709" i="1" s="1"/>
  <c r="CD709" i="1" s="1"/>
  <c r="AE550" i="1"/>
  <c r="AD550" i="1" s="1"/>
  <c r="AN550" i="1" s="1"/>
  <c r="CC550" i="1" s="1"/>
  <c r="AO623" i="1"/>
  <c r="CD623" i="1" s="1"/>
  <c r="AE267" i="1"/>
  <c r="AD267" i="1" s="1"/>
  <c r="AP267" i="1" s="1"/>
  <c r="CE267" i="1" s="1"/>
  <c r="AN623" i="1"/>
  <c r="CC623" i="1" s="1"/>
  <c r="AE31" i="1"/>
  <c r="AD31" i="1" s="1"/>
  <c r="AO31" i="1" s="1"/>
  <c r="CD31" i="1" s="1"/>
  <c r="AM623" i="1"/>
  <c r="BS623" i="1" s="1"/>
  <c r="CG693" i="1"/>
  <c r="AE445" i="1"/>
  <c r="AD445" i="1" s="1"/>
  <c r="AO445" i="1" s="1"/>
  <c r="CD445" i="1" s="1"/>
  <c r="CG623" i="1"/>
  <c r="AE684" i="1"/>
  <c r="AD684" i="1" s="1"/>
  <c r="AQ684" i="1" s="1"/>
  <c r="CF684" i="1" s="1"/>
  <c r="AE256" i="1"/>
  <c r="AD256" i="1" s="1"/>
  <c r="AM256" i="1" s="1"/>
  <c r="CG596" i="1"/>
  <c r="AE64" i="1"/>
  <c r="AD64" i="1" s="1"/>
  <c r="AN64" i="1" s="1"/>
  <c r="CG470" i="1"/>
  <c r="AE447" i="1"/>
  <c r="AD447" i="1" s="1"/>
  <c r="AQ447" i="1" s="1"/>
  <c r="CF447" i="1" s="1"/>
  <c r="AE122" i="1"/>
  <c r="AD122" i="1" s="1"/>
  <c r="AP122" i="1" s="1"/>
  <c r="CE122" i="1" s="1"/>
  <c r="CG502" i="1"/>
  <c r="AE63" i="1"/>
  <c r="AD63" i="1" s="1"/>
  <c r="AP63" i="1" s="1"/>
  <c r="CE63" i="1" s="1"/>
  <c r="AE378" i="1"/>
  <c r="AD378" i="1" s="1"/>
  <c r="AP378" i="1" s="1"/>
  <c r="CE378" i="1" s="1"/>
  <c r="AE431" i="1"/>
  <c r="AD431" i="1" s="1"/>
  <c r="AM431" i="1" s="1"/>
  <c r="BP431" i="1" s="1"/>
  <c r="AE531" i="1"/>
  <c r="AD531" i="1" s="1"/>
  <c r="AM531" i="1" s="1"/>
  <c r="CG681" i="1"/>
  <c r="CG590" i="1"/>
  <c r="AE47" i="1"/>
  <c r="AD47" i="1" s="1"/>
  <c r="AQ47" i="1" s="1"/>
  <c r="CF47" i="1" s="1"/>
  <c r="AE46" i="1"/>
  <c r="AD46" i="1" s="1"/>
  <c r="AN46" i="1" s="1"/>
  <c r="CC46" i="1" s="1"/>
  <c r="AE185" i="1"/>
  <c r="AD185" i="1" s="1"/>
  <c r="AP185" i="1" s="1"/>
  <c r="CE185" i="1" s="1"/>
  <c r="AE549" i="1"/>
  <c r="AD549" i="1" s="1"/>
  <c r="AN549" i="1" s="1"/>
  <c r="AE173" i="1"/>
  <c r="AD173" i="1" s="1"/>
  <c r="AQ173" i="1" s="1"/>
  <c r="CF173" i="1" s="1"/>
  <c r="AE424" i="1"/>
  <c r="AD424" i="1" s="1"/>
  <c r="AO424" i="1" s="1"/>
  <c r="CD424" i="1" s="1"/>
  <c r="AE188" i="1"/>
  <c r="AD188" i="1" s="1"/>
  <c r="AM188" i="1" s="1"/>
  <c r="BL188" i="1" s="1"/>
  <c r="AE227" i="1"/>
  <c r="AD227" i="1" s="1"/>
  <c r="AP227" i="1" s="1"/>
  <c r="CE227" i="1" s="1"/>
  <c r="AM276" i="1"/>
  <c r="BL276" i="1" s="1"/>
  <c r="AF276" i="1"/>
  <c r="AQ276" i="1"/>
  <c r="CF276" i="1" s="1"/>
  <c r="AP276" i="1"/>
  <c r="CE276" i="1" s="1"/>
  <c r="AO276" i="1"/>
  <c r="CD276" i="1" s="1"/>
  <c r="AO502" i="1"/>
  <c r="CD502" i="1" s="1"/>
  <c r="AP502" i="1"/>
  <c r="CE502" i="1" s="1"/>
  <c r="AN502" i="1"/>
  <c r="CC502" i="1" s="1"/>
  <c r="AM502" i="1"/>
  <c r="BV502" i="1" s="1"/>
  <c r="AF502" i="1"/>
  <c r="AE57" i="1"/>
  <c r="AD57" i="1" s="1"/>
  <c r="AN57" i="1" s="1"/>
  <c r="CC57" i="1" s="1"/>
  <c r="AE294" i="1"/>
  <c r="AD294" i="1" s="1"/>
  <c r="AN294" i="1" s="1"/>
  <c r="CC294" i="1" s="1"/>
  <c r="AE366" i="1"/>
  <c r="AD366" i="1" s="1"/>
  <c r="AP470" i="1"/>
  <c r="CE470" i="1" s="1"/>
  <c r="AO470" i="1"/>
  <c r="CD470" i="1" s="1"/>
  <c r="AE464" i="1"/>
  <c r="AD464" i="1" s="1"/>
  <c r="AN464" i="1" s="1"/>
  <c r="CC464" i="1" s="1"/>
  <c r="AQ681" i="1"/>
  <c r="CF681" i="1" s="1"/>
  <c r="AN470" i="1"/>
  <c r="CC470" i="1" s="1"/>
  <c r="AM470" i="1"/>
  <c r="BM470" i="1" s="1"/>
  <c r="AF470" i="1"/>
  <c r="AE93" i="1"/>
  <c r="AD93" i="1" s="1"/>
  <c r="AM93" i="1" s="1"/>
  <c r="AE268" i="1"/>
  <c r="AD268" i="1" s="1"/>
  <c r="AQ268" i="1" s="1"/>
  <c r="CF268" i="1" s="1"/>
  <c r="AP681" i="1"/>
  <c r="CE681" i="1" s="1"/>
  <c r="AO681" i="1"/>
  <c r="CD681" i="1" s="1"/>
  <c r="AN681" i="1"/>
  <c r="CC681" i="1" s="1"/>
  <c r="AM681" i="1"/>
  <c r="BL681" i="1" s="1"/>
  <c r="AF325" i="1"/>
  <c r="AQ325" i="1"/>
  <c r="CF325" i="1" s="1"/>
  <c r="AP325" i="1"/>
  <c r="CE325" i="1" s="1"/>
  <c r="AO325" i="1"/>
  <c r="CD325" i="1" s="1"/>
  <c r="CG244" i="1"/>
  <c r="AE244" i="1"/>
  <c r="AD244" i="1" s="1"/>
  <c r="AN325" i="1"/>
  <c r="CC325" i="1" s="1"/>
  <c r="AM143" i="1"/>
  <c r="BR143" i="1" s="1"/>
  <c r="AN143" i="1"/>
  <c r="CC143" i="1" s="1"/>
  <c r="AF143" i="1"/>
  <c r="AQ143" i="1"/>
  <c r="CF143" i="1" s="1"/>
  <c r="AP143" i="1"/>
  <c r="CE143" i="1" s="1"/>
  <c r="AE38" i="1"/>
  <c r="AD38" i="1" s="1"/>
  <c r="CG38" i="1"/>
  <c r="AP590" i="1"/>
  <c r="CE590" i="1" s="1"/>
  <c r="AO590" i="1"/>
  <c r="CD590" i="1" s="1"/>
  <c r="AN590" i="1"/>
  <c r="CC590" i="1" s="1"/>
  <c r="AN645" i="1"/>
  <c r="CC645" i="1" s="1"/>
  <c r="AM645" i="1"/>
  <c r="AP645" i="1"/>
  <c r="CE645" i="1" s="1"/>
  <c r="AQ645" i="1"/>
  <c r="CF645" i="1" s="1"/>
  <c r="AF645" i="1"/>
  <c r="AF590" i="1"/>
  <c r="AQ590" i="1"/>
  <c r="CF590" i="1" s="1"/>
  <c r="AO645" i="1"/>
  <c r="CD645" i="1" s="1"/>
  <c r="AM490" i="1"/>
  <c r="BX490" i="1" s="1"/>
  <c r="AF490" i="1"/>
  <c r="AQ490" i="1"/>
  <c r="CF490" i="1" s="1"/>
  <c r="AP490" i="1"/>
  <c r="CE490" i="1" s="1"/>
  <c r="AO490" i="1"/>
  <c r="CD490" i="1" s="1"/>
  <c r="AE589" i="1"/>
  <c r="AD589" i="1" s="1"/>
  <c r="AE88" i="1"/>
  <c r="AD88" i="1" s="1"/>
  <c r="AE448" i="1"/>
  <c r="AD448" i="1" s="1"/>
  <c r="AE520" i="1"/>
  <c r="AD520" i="1" s="1"/>
  <c r="AE259" i="1"/>
  <c r="AD259" i="1" s="1"/>
  <c r="AE396" i="1"/>
  <c r="AD396" i="1" s="1"/>
  <c r="AE364" i="1"/>
  <c r="AD364" i="1" s="1"/>
  <c r="AE233" i="1"/>
  <c r="AD233" i="1" s="1"/>
  <c r="AE299" i="1"/>
  <c r="AD299" i="1" s="1"/>
  <c r="AE265" i="1"/>
  <c r="AD265" i="1" s="1"/>
  <c r="AE530" i="1"/>
  <c r="AD530" i="1" s="1"/>
  <c r="BQ325" i="1"/>
  <c r="BR325" i="1"/>
  <c r="BS325" i="1"/>
  <c r="BT325" i="1"/>
  <c r="BU325" i="1"/>
  <c r="BJ325" i="1"/>
  <c r="BV325" i="1"/>
  <c r="BK325" i="1"/>
  <c r="BW325" i="1"/>
  <c r="BL325" i="1"/>
  <c r="BX325" i="1"/>
  <c r="BM325" i="1"/>
  <c r="BY325" i="1"/>
  <c r="BN325" i="1"/>
  <c r="BZ325" i="1"/>
  <c r="CB325" i="1" s="1"/>
  <c r="BO325" i="1"/>
  <c r="BP325" i="1"/>
  <c r="AE328" i="1"/>
  <c r="AD328" i="1" s="1"/>
  <c r="AE678" i="1"/>
  <c r="AD678" i="1" s="1"/>
  <c r="BJ590" i="1"/>
  <c r="BV590" i="1"/>
  <c r="BK590" i="1"/>
  <c r="BW590" i="1"/>
  <c r="BL590" i="1"/>
  <c r="BX590" i="1"/>
  <c r="BM590" i="1"/>
  <c r="BY590" i="1"/>
  <c r="BN590" i="1"/>
  <c r="BZ590" i="1"/>
  <c r="CB590" i="1" s="1"/>
  <c r="BO590" i="1"/>
  <c r="BP590" i="1"/>
  <c r="BQ590" i="1"/>
  <c r="BR590" i="1"/>
  <c r="BS590" i="1"/>
  <c r="BU590" i="1"/>
  <c r="BT590" i="1"/>
  <c r="AE566" i="1"/>
  <c r="AD566" i="1" s="1"/>
  <c r="AE303" i="1"/>
  <c r="AD303" i="1" s="1"/>
  <c r="AE283" i="1"/>
  <c r="AD283" i="1" s="1"/>
  <c r="AE659" i="1"/>
  <c r="AD659" i="1" s="1"/>
  <c r="AE537" i="1"/>
  <c r="AD537" i="1" s="1"/>
  <c r="AE578" i="1"/>
  <c r="AD578" i="1" s="1"/>
  <c r="AE434" i="1"/>
  <c r="AD434" i="1" s="1"/>
  <c r="AE370" i="1"/>
  <c r="AD370" i="1" s="1"/>
  <c r="AE327" i="1"/>
  <c r="AD327" i="1" s="1"/>
  <c r="AE313" i="1"/>
  <c r="AD313" i="1" s="1"/>
  <c r="AE705" i="1"/>
  <c r="AD705" i="1" s="1"/>
  <c r="AE347" i="1"/>
  <c r="AD347" i="1" s="1"/>
  <c r="AE718" i="1"/>
  <c r="AD718" i="1" s="1"/>
  <c r="AE457" i="1"/>
  <c r="AD457" i="1" s="1"/>
  <c r="AE252" i="1"/>
  <c r="AD252" i="1" s="1"/>
  <c r="AE488" i="1"/>
  <c r="AD488" i="1" s="1"/>
  <c r="AE128" i="1"/>
  <c r="AD128" i="1" s="1"/>
  <c r="AE142" i="1"/>
  <c r="AD142" i="1" s="1"/>
  <c r="AE371" i="1"/>
  <c r="AD371" i="1" s="1"/>
  <c r="AE108" i="1"/>
  <c r="AD108" i="1" s="1"/>
  <c r="AE433" i="1"/>
  <c r="AD433" i="1" s="1"/>
  <c r="AE84" i="1"/>
  <c r="AD84" i="1" s="1"/>
  <c r="AE631" i="1"/>
  <c r="AD631" i="1" s="1"/>
  <c r="AE707" i="1"/>
  <c r="AD707" i="1" s="1"/>
  <c r="AE135" i="1"/>
  <c r="AD135" i="1" s="1"/>
  <c r="AE318" i="1"/>
  <c r="AD318" i="1" s="1"/>
  <c r="AE332" i="1"/>
  <c r="AD332" i="1" s="1"/>
  <c r="AE196" i="1"/>
  <c r="AD196" i="1" s="1"/>
  <c r="AE551" i="1"/>
  <c r="AD551" i="1" s="1"/>
  <c r="AE200" i="1"/>
  <c r="AD200" i="1" s="1"/>
  <c r="AE336" i="1"/>
  <c r="AD336" i="1" s="1"/>
  <c r="AE225" i="1"/>
  <c r="AD225" i="1" s="1"/>
  <c r="AE558" i="1"/>
  <c r="AD558" i="1" s="1"/>
  <c r="AE697" i="1"/>
  <c r="AD697" i="1" s="1"/>
  <c r="AE409" i="1"/>
  <c r="AD409" i="1" s="1"/>
  <c r="AE702" i="1"/>
  <c r="AD702" i="1" s="1"/>
  <c r="AE273" i="1"/>
  <c r="AD273" i="1" s="1"/>
  <c r="AE62" i="1"/>
  <c r="AD62" i="1" s="1"/>
  <c r="AE632" i="1"/>
  <c r="AD632" i="1" s="1"/>
  <c r="AE435" i="1"/>
  <c r="AD435" i="1" s="1"/>
  <c r="AE416" i="1"/>
  <c r="AD416" i="1" s="1"/>
  <c r="AE210" i="1"/>
  <c r="AD210" i="1" s="1"/>
  <c r="AE326" i="1"/>
  <c r="AD326" i="1" s="1"/>
  <c r="AE134" i="1"/>
  <c r="AD134" i="1" s="1"/>
  <c r="AE694" i="1"/>
  <c r="AD694" i="1" s="1"/>
  <c r="AE335" i="1"/>
  <c r="AD335" i="1" s="1"/>
  <c r="AE695" i="1"/>
  <c r="AD695" i="1" s="1"/>
  <c r="AE594" i="1"/>
  <c r="AD594" i="1" s="1"/>
  <c r="AE58" i="1"/>
  <c r="AD58" i="1" s="1"/>
  <c r="AE651" i="1"/>
  <c r="AD651" i="1" s="1"/>
  <c r="AE159" i="1"/>
  <c r="AD159" i="1" s="1"/>
  <c r="AE163" i="1"/>
  <c r="AD163" i="1" s="1"/>
  <c r="AE689" i="1"/>
  <c r="AD689" i="1" s="1"/>
  <c r="AE113" i="1"/>
  <c r="AD113" i="1" s="1"/>
  <c r="AE54" i="1"/>
  <c r="AD54" i="1" s="1"/>
  <c r="AE111" i="1"/>
  <c r="AD111" i="1" s="1"/>
  <c r="AE266" i="1"/>
  <c r="AD266" i="1" s="1"/>
  <c r="AE686" i="1"/>
  <c r="AD686" i="1" s="1"/>
  <c r="AE642" i="1"/>
  <c r="AD642" i="1" s="1"/>
  <c r="AE450" i="1"/>
  <c r="AD450" i="1" s="1"/>
  <c r="AE280" i="1"/>
  <c r="AD280" i="1" s="1"/>
  <c r="AE375" i="1"/>
  <c r="AD375" i="1" s="1"/>
  <c r="AE354" i="1"/>
  <c r="AD354" i="1" s="1"/>
  <c r="AE704" i="1"/>
  <c r="AD704" i="1" s="1"/>
  <c r="AE144" i="1"/>
  <c r="AD144" i="1" s="1"/>
  <c r="AE630" i="1"/>
  <c r="AD630" i="1" s="1"/>
  <c r="AE79" i="1"/>
  <c r="AD79" i="1" s="1"/>
  <c r="AE555" i="1"/>
  <c r="AD555" i="1" s="1"/>
  <c r="AM392" i="1"/>
  <c r="AN392" i="1"/>
  <c r="CC392" i="1" s="1"/>
  <c r="AO392" i="1"/>
  <c r="CD392" i="1" s="1"/>
  <c r="AP392" i="1"/>
  <c r="CE392" i="1" s="1"/>
  <c r="AQ392" i="1"/>
  <c r="CF392" i="1" s="1"/>
  <c r="AF392" i="1"/>
  <c r="AE99" i="1"/>
  <c r="AD99" i="1" s="1"/>
  <c r="AE56" i="1"/>
  <c r="AD56" i="1" s="1"/>
  <c r="AE138" i="1"/>
  <c r="AD138" i="1" s="1"/>
  <c r="AE624" i="1"/>
  <c r="AD624" i="1" s="1"/>
  <c r="AE701" i="1"/>
  <c r="AD701" i="1" s="1"/>
  <c r="AE413" i="1"/>
  <c r="AD413" i="1" s="1"/>
  <c r="AE399" i="1"/>
  <c r="AD399" i="1" s="1"/>
  <c r="AP174" i="1" l="1"/>
  <c r="CE174" i="1" s="1"/>
  <c r="AN174" i="1"/>
  <c r="CC174" i="1" s="1"/>
  <c r="AP229" i="1"/>
  <c r="CE229" i="1" s="1"/>
  <c r="AQ229" i="1"/>
  <c r="CF229" i="1" s="1"/>
  <c r="BU43" i="1"/>
  <c r="BP43" i="1"/>
  <c r="BM43" i="1"/>
  <c r="BL43" i="1"/>
  <c r="AP629" i="1"/>
  <c r="CE629" i="1" s="1"/>
  <c r="AF629" i="1"/>
  <c r="AI629" i="1" s="1"/>
  <c r="AP204" i="1"/>
  <c r="CE204" i="1" s="1"/>
  <c r="AQ204" i="1"/>
  <c r="CF204" i="1" s="1"/>
  <c r="AN204" i="1"/>
  <c r="CC204" i="1" s="1"/>
  <c r="AF229" i="1"/>
  <c r="AK229" i="1" s="1"/>
  <c r="AM229" i="1"/>
  <c r="BU229" i="1" s="1"/>
  <c r="AN43" i="1"/>
  <c r="CC43" i="1" s="1"/>
  <c r="AN229" i="1"/>
  <c r="CC229" i="1" s="1"/>
  <c r="CF71" i="1"/>
  <c r="BM544" i="1"/>
  <c r="BX544" i="1"/>
  <c r="CD71" i="1"/>
  <c r="CC71" i="1"/>
  <c r="CE71" i="1"/>
  <c r="CE573" i="1"/>
  <c r="CF573" i="1"/>
  <c r="CD573" i="1"/>
  <c r="CE540" i="1"/>
  <c r="CC540" i="1"/>
  <c r="CF540" i="1"/>
  <c r="CD540" i="1"/>
  <c r="CC573" i="1"/>
  <c r="CE37" i="1"/>
  <c r="BN43" i="1"/>
  <c r="AO204" i="1"/>
  <c r="CD204" i="1" s="1"/>
  <c r="AQ629" i="1"/>
  <c r="CF629" i="1" s="1"/>
  <c r="CF37" i="1"/>
  <c r="BK43" i="1"/>
  <c r="AO43" i="1"/>
  <c r="CD43" i="1" s="1"/>
  <c r="CC37" i="1"/>
  <c r="CD37" i="1"/>
  <c r="BJ43" i="1"/>
  <c r="AP43" i="1"/>
  <c r="CE43" i="1" s="1"/>
  <c r="BZ43" i="1"/>
  <c r="CB43" i="1" s="1"/>
  <c r="BT43" i="1"/>
  <c r="AM204" i="1"/>
  <c r="BY43" i="1"/>
  <c r="BS43" i="1"/>
  <c r="AF43" i="1"/>
  <c r="AK43" i="1" s="1"/>
  <c r="BX43" i="1"/>
  <c r="BR43" i="1"/>
  <c r="AO629" i="1"/>
  <c r="CD629" i="1" s="1"/>
  <c r="AQ43" i="1"/>
  <c r="CF43" i="1" s="1"/>
  <c r="BW43" i="1"/>
  <c r="BQ43" i="1"/>
  <c r="AN629" i="1"/>
  <c r="CC629" i="1" s="1"/>
  <c r="BV43" i="1"/>
  <c r="AO220" i="1"/>
  <c r="CD220" i="1" s="1"/>
  <c r="AQ220" i="1"/>
  <c r="CF220" i="1" s="1"/>
  <c r="AN220" i="1"/>
  <c r="CC220" i="1" s="1"/>
  <c r="AP220" i="1"/>
  <c r="CE220" i="1" s="1"/>
  <c r="AF220" i="1"/>
  <c r="AK220" i="1" s="1"/>
  <c r="AN90" i="1"/>
  <c r="CC90" i="1" s="1"/>
  <c r="AF237" i="1"/>
  <c r="AQ458" i="1"/>
  <c r="CF458" i="1" s="1"/>
  <c r="BY139" i="1"/>
  <c r="BY544" i="1"/>
  <c r="BQ544" i="1"/>
  <c r="BL544" i="1"/>
  <c r="BW544" i="1"/>
  <c r="BK544" i="1"/>
  <c r="BV544" i="1"/>
  <c r="BJ544" i="1"/>
  <c r="BP544" i="1"/>
  <c r="BU544" i="1"/>
  <c r="BO544" i="1"/>
  <c r="BT544" i="1"/>
  <c r="BZ544" i="1"/>
  <c r="CB544" i="1" s="1"/>
  <c r="BS544" i="1"/>
  <c r="BN544" i="1"/>
  <c r="BN139" i="1"/>
  <c r="BW139" i="1"/>
  <c r="BJ139" i="1"/>
  <c r="AN544" i="1"/>
  <c r="CC544" i="1" s="1"/>
  <c r="AO544" i="1"/>
  <c r="CD544" i="1" s="1"/>
  <c r="AQ544" i="1"/>
  <c r="CF544" i="1" s="1"/>
  <c r="AP544" i="1"/>
  <c r="CE544" i="1" s="1"/>
  <c r="AF544" i="1"/>
  <c r="AK544" i="1" s="1"/>
  <c r="BZ139" i="1"/>
  <c r="CB139" i="1" s="1"/>
  <c r="BX139" i="1"/>
  <c r="BK139" i="1"/>
  <c r="BV139" i="1"/>
  <c r="BU139" i="1"/>
  <c r="BS139" i="1"/>
  <c r="BT139" i="1"/>
  <c r="BR139" i="1"/>
  <c r="BQ139" i="1"/>
  <c r="BP139" i="1"/>
  <c r="BO139" i="1"/>
  <c r="AF541" i="1"/>
  <c r="BM139" i="1"/>
  <c r="AF501" i="1"/>
  <c r="AG501" i="1" s="1"/>
  <c r="AQ610" i="1"/>
  <c r="CF610" i="1" s="1"/>
  <c r="AP610" i="1"/>
  <c r="CE610" i="1" s="1"/>
  <c r="AQ501" i="1"/>
  <c r="CF501" i="1" s="1"/>
  <c r="AP501" i="1"/>
  <c r="CE501" i="1" s="1"/>
  <c r="AO501" i="1"/>
  <c r="CD501" i="1" s="1"/>
  <c r="AN501" i="1"/>
  <c r="CC501" i="1" s="1"/>
  <c r="AM600" i="1"/>
  <c r="BV600" i="1" s="1"/>
  <c r="AF600" i="1"/>
  <c r="AJ600" i="1" s="1"/>
  <c r="AM385" i="1"/>
  <c r="BW385" i="1" s="1"/>
  <c r="AF385" i="1"/>
  <c r="AK385" i="1" s="1"/>
  <c r="AQ385" i="1"/>
  <c r="CF385" i="1" s="1"/>
  <c r="AP385" i="1"/>
  <c r="CE385" i="1" s="1"/>
  <c r="AO385" i="1"/>
  <c r="CD385" i="1" s="1"/>
  <c r="AN139" i="1"/>
  <c r="CC139" i="1" s="1"/>
  <c r="AO139" i="1"/>
  <c r="CD139" i="1" s="1"/>
  <c r="AM324" i="1"/>
  <c r="BR324" i="1" s="1"/>
  <c r="AF333" i="1"/>
  <c r="AK333" i="1" s="1"/>
  <c r="AQ333" i="1" s="1"/>
  <c r="CF333" i="1" s="1"/>
  <c r="AP139" i="1"/>
  <c r="CE139" i="1" s="1"/>
  <c r="AP90" i="1"/>
  <c r="CE90" i="1" s="1"/>
  <c r="AF324" i="1"/>
  <c r="AG324" i="1" s="1"/>
  <c r="AM90" i="1"/>
  <c r="BX90" i="1" s="1"/>
  <c r="AQ324" i="1"/>
  <c r="CF324" i="1" s="1"/>
  <c r="AO90" i="1"/>
  <c r="CD90" i="1" s="1"/>
  <c r="AP324" i="1"/>
  <c r="CE324" i="1" s="1"/>
  <c r="AF90" i="1"/>
  <c r="AK90" i="1" s="1"/>
  <c r="AO324" i="1"/>
  <c r="CD324" i="1" s="1"/>
  <c r="AQ139" i="1"/>
  <c r="CF139" i="1" s="1"/>
  <c r="AQ257" i="1"/>
  <c r="CF257" i="1" s="1"/>
  <c r="AP257" i="1"/>
  <c r="CE257" i="1" s="1"/>
  <c r="AP522" i="1"/>
  <c r="CE522" i="1" s="1"/>
  <c r="AO257" i="1"/>
  <c r="CD257" i="1" s="1"/>
  <c r="AO522" i="1"/>
  <c r="CD522" i="1" s="1"/>
  <c r="AN257" i="1"/>
  <c r="CC257" i="1" s="1"/>
  <c r="AN522" i="1"/>
  <c r="CC522" i="1" s="1"/>
  <c r="AM257" i="1"/>
  <c r="BR257" i="1" s="1"/>
  <c r="AM522" i="1"/>
  <c r="BP522" i="1" s="1"/>
  <c r="AF522" i="1"/>
  <c r="AJ522" i="1" s="1"/>
  <c r="AF139" i="1"/>
  <c r="AP458" i="1"/>
  <c r="CE458" i="1" s="1"/>
  <c r="AO458" i="1"/>
  <c r="CD458" i="1" s="1"/>
  <c r="AN458" i="1"/>
  <c r="CC458" i="1" s="1"/>
  <c r="AM458" i="1"/>
  <c r="BS458" i="1" s="1"/>
  <c r="AO346" i="1"/>
  <c r="CD346" i="1" s="1"/>
  <c r="AE195" i="1"/>
  <c r="AD195" i="1" s="1"/>
  <c r="AQ195" i="1" s="1"/>
  <c r="CF195" i="1" s="1"/>
  <c r="AF346" i="1"/>
  <c r="AI346" i="1" s="1"/>
  <c r="AE491" i="1"/>
  <c r="AD491" i="1" s="1"/>
  <c r="AO491" i="1" s="1"/>
  <c r="CD491" i="1" s="1"/>
  <c r="AF359" i="1"/>
  <c r="AJ359" i="1" s="1"/>
  <c r="AP359" i="1" s="1"/>
  <c r="CE359" i="1" s="1"/>
  <c r="AM346" i="1"/>
  <c r="BZ346" i="1" s="1"/>
  <c r="CB346" i="1" s="1"/>
  <c r="AP346" i="1"/>
  <c r="CE346" i="1" s="1"/>
  <c r="AN346" i="1"/>
  <c r="CC346" i="1" s="1"/>
  <c r="BK526" i="1"/>
  <c r="AE453" i="1"/>
  <c r="AD453" i="1" s="1"/>
  <c r="AN453" i="1" s="1"/>
  <c r="CC453" i="1" s="1"/>
  <c r="AN230" i="1"/>
  <c r="CC230" i="1" s="1"/>
  <c r="AM230" i="1"/>
  <c r="BJ230" i="1" s="1"/>
  <c r="AE372" i="1"/>
  <c r="AD372" i="1" s="1"/>
  <c r="AE221" i="1"/>
  <c r="AD221" i="1" s="1"/>
  <c r="AO526" i="1"/>
  <c r="CD526" i="1" s="1"/>
  <c r="AM610" i="1"/>
  <c r="BL610" i="1" s="1"/>
  <c r="AF610" i="1"/>
  <c r="AH610" i="1" s="1"/>
  <c r="AN600" i="1"/>
  <c r="CC600" i="1" s="1"/>
  <c r="AO183" i="1"/>
  <c r="CD183" i="1" s="1"/>
  <c r="AP49" i="1"/>
  <c r="AO610" i="1"/>
  <c r="CD610" i="1" s="1"/>
  <c r="AQ527" i="1"/>
  <c r="CF527" i="1" s="1"/>
  <c r="AO49" i="1"/>
  <c r="AF49" i="1"/>
  <c r="AJ49" i="1" s="1"/>
  <c r="AO600" i="1"/>
  <c r="CD600" i="1" s="1"/>
  <c r="AN49" i="1"/>
  <c r="AQ600" i="1"/>
  <c r="CF600" i="1" s="1"/>
  <c r="AM49" i="1"/>
  <c r="AM298" i="1"/>
  <c r="BT298" i="1" s="1"/>
  <c r="AN298" i="1"/>
  <c r="CC298" i="1" s="1"/>
  <c r="AF298" i="1"/>
  <c r="AJ298" i="1" s="1"/>
  <c r="AF329" i="1"/>
  <c r="AJ329" i="1" s="1"/>
  <c r="AN203" i="1"/>
  <c r="CC203" i="1" s="1"/>
  <c r="AM439" i="1"/>
  <c r="BQ439" i="1" s="1"/>
  <c r="AP439" i="1"/>
  <c r="CE439" i="1" s="1"/>
  <c r="AF439" i="1"/>
  <c r="AK439" i="1" s="1"/>
  <c r="AQ439" i="1"/>
  <c r="CF439" i="1" s="1"/>
  <c r="AO439" i="1"/>
  <c r="CD439" i="1" s="1"/>
  <c r="AN100" i="1"/>
  <c r="CC100" i="1" s="1"/>
  <c r="AP527" i="1"/>
  <c r="CE527" i="1" s="1"/>
  <c r="AO527" i="1"/>
  <c r="CD527" i="1" s="1"/>
  <c r="AQ538" i="1"/>
  <c r="CF538" i="1" s="1"/>
  <c r="AN527" i="1"/>
  <c r="CC527" i="1" s="1"/>
  <c r="AO538" i="1"/>
  <c r="CD538" i="1" s="1"/>
  <c r="CG372" i="1"/>
  <c r="AP538" i="1"/>
  <c r="CE538" i="1" s="1"/>
  <c r="AN538" i="1"/>
  <c r="CC538" i="1" s="1"/>
  <c r="AM538" i="1"/>
  <c r="BQ538" i="1" s="1"/>
  <c r="AM527" i="1"/>
  <c r="BP527" i="1" s="1"/>
  <c r="AO577" i="1"/>
  <c r="CD577" i="1" s="1"/>
  <c r="AN388" i="1"/>
  <c r="CC388" i="1" s="1"/>
  <c r="AP577" i="1"/>
  <c r="CE577" i="1" s="1"/>
  <c r="AF388" i="1"/>
  <c r="AJ388" i="1" s="1"/>
  <c r="AQ388" i="1"/>
  <c r="CF388" i="1" s="1"/>
  <c r="AP388" i="1"/>
  <c r="CE388" i="1" s="1"/>
  <c r="AQ583" i="1"/>
  <c r="CF583" i="1" s="1"/>
  <c r="AO388" i="1"/>
  <c r="CD388" i="1" s="1"/>
  <c r="AF583" i="1"/>
  <c r="AK583" i="1" s="1"/>
  <c r="AP329" i="1"/>
  <c r="CE329" i="1" s="1"/>
  <c r="AM583" i="1"/>
  <c r="BS583" i="1" s="1"/>
  <c r="AO329" i="1"/>
  <c r="CD329" i="1" s="1"/>
  <c r="AM329" i="1"/>
  <c r="BU329" i="1" s="1"/>
  <c r="AN583" i="1"/>
  <c r="CC583" i="1" s="1"/>
  <c r="AQ329" i="1"/>
  <c r="CF329" i="1" s="1"/>
  <c r="AO583" i="1"/>
  <c r="CD583" i="1" s="1"/>
  <c r="AN596" i="1"/>
  <c r="CC596" i="1" s="1"/>
  <c r="AN290" i="1"/>
  <c r="CC290" i="1" s="1"/>
  <c r="AP548" i="1"/>
  <c r="CE548" i="1" s="1"/>
  <c r="AM596" i="1"/>
  <c r="BW596" i="1" s="1"/>
  <c r="AF290" i="1"/>
  <c r="AG290" i="1" s="1"/>
  <c r="AN548" i="1"/>
  <c r="CC548" i="1" s="1"/>
  <c r="AQ290" i="1"/>
  <c r="CF290" i="1" s="1"/>
  <c r="AF577" i="1"/>
  <c r="AK577" i="1" s="1"/>
  <c r="AM548" i="1"/>
  <c r="BQ548" i="1" s="1"/>
  <c r="AO290" i="1"/>
  <c r="CD290" i="1" s="1"/>
  <c r="AF548" i="1"/>
  <c r="AI548" i="1" s="1"/>
  <c r="AO596" i="1"/>
  <c r="CD596" i="1" s="1"/>
  <c r="AN577" i="1"/>
  <c r="CC577" i="1" s="1"/>
  <c r="AQ548" i="1"/>
  <c r="CF548" i="1" s="1"/>
  <c r="AF596" i="1"/>
  <c r="AK596" i="1" s="1"/>
  <c r="AQ577" i="1"/>
  <c r="CF577" i="1" s="1"/>
  <c r="AM290" i="1"/>
  <c r="BK290" i="1" s="1"/>
  <c r="AP596" i="1"/>
  <c r="CE596" i="1" s="1"/>
  <c r="AM203" i="1"/>
  <c r="BP203" i="1" s="1"/>
  <c r="AO230" i="1"/>
  <c r="CD230" i="1" s="1"/>
  <c r="AP183" i="1"/>
  <c r="CE183" i="1" s="1"/>
  <c r="AF230" i="1"/>
  <c r="AJ230" i="1" s="1"/>
  <c r="AP203" i="1"/>
  <c r="CE203" i="1" s="1"/>
  <c r="AQ230" i="1"/>
  <c r="CF230" i="1" s="1"/>
  <c r="AF203" i="1"/>
  <c r="AJ203" i="1" s="1"/>
  <c r="AG223" i="1"/>
  <c r="AQ203" i="1"/>
  <c r="CF203" i="1" s="1"/>
  <c r="AK223" i="1"/>
  <c r="AH223" i="1"/>
  <c r="AI223" i="1"/>
  <c r="AN183" i="1"/>
  <c r="CC183" i="1" s="1"/>
  <c r="AM183" i="1"/>
  <c r="BR183" i="1" s="1"/>
  <c r="AF183" i="1"/>
  <c r="AI183" i="1" s="1"/>
  <c r="AP361" i="1"/>
  <c r="CE361" i="1" s="1"/>
  <c r="AQ287" i="1"/>
  <c r="CF287" i="1" s="1"/>
  <c r="AQ361" i="1"/>
  <c r="CF361" i="1" s="1"/>
  <c r="AP287" i="1"/>
  <c r="CE287" i="1" s="1"/>
  <c r="AF361" i="1"/>
  <c r="AH361" i="1" s="1"/>
  <c r="AO287" i="1"/>
  <c r="CD287" i="1" s="1"/>
  <c r="AM361" i="1"/>
  <c r="BT361" i="1" s="1"/>
  <c r="AN361" i="1"/>
  <c r="CC361" i="1" s="1"/>
  <c r="AM131" i="1"/>
  <c r="BO131" i="1" s="1"/>
  <c r="AQ131" i="1"/>
  <c r="CF131" i="1" s="1"/>
  <c r="CG453" i="1"/>
  <c r="AP680" i="1"/>
  <c r="CE680" i="1" s="1"/>
  <c r="AQ680" i="1"/>
  <c r="CF680" i="1" s="1"/>
  <c r="AO680" i="1"/>
  <c r="CD680" i="1" s="1"/>
  <c r="AF680" i="1"/>
  <c r="AK680" i="1" s="1"/>
  <c r="AO588" i="1"/>
  <c r="CD588" i="1" s="1"/>
  <c r="AN680" i="1"/>
  <c r="CC680" i="1" s="1"/>
  <c r="AF588" i="1"/>
  <c r="AK588" i="1" s="1"/>
  <c r="AF312" i="1"/>
  <c r="AO131" i="1"/>
  <c r="CD131" i="1" s="1"/>
  <c r="AP131" i="1"/>
  <c r="CE131" i="1" s="1"/>
  <c r="AF131" i="1"/>
  <c r="AK131" i="1" s="1"/>
  <c r="AQ601" i="1"/>
  <c r="CF601" i="1" s="1"/>
  <c r="AP601" i="1"/>
  <c r="CE601" i="1" s="1"/>
  <c r="AQ570" i="1"/>
  <c r="CF570" i="1" s="1"/>
  <c r="AF269" i="1"/>
  <c r="AJ269" i="1" s="1"/>
  <c r="AP570" i="1"/>
  <c r="CE570" i="1" s="1"/>
  <c r="AP269" i="1"/>
  <c r="CE269" i="1" s="1"/>
  <c r="BW526" i="1"/>
  <c r="AF526" i="1"/>
  <c r="AG526" i="1" s="1"/>
  <c r="AP100" i="1"/>
  <c r="CE100" i="1" s="1"/>
  <c r="BU526" i="1"/>
  <c r="AQ526" i="1"/>
  <c r="CF526" i="1" s="1"/>
  <c r="AM100" i="1"/>
  <c r="BN100" i="1" s="1"/>
  <c r="AO570" i="1"/>
  <c r="CD570" i="1" s="1"/>
  <c r="BV526" i="1"/>
  <c r="BT526" i="1"/>
  <c r="AQ100" i="1"/>
  <c r="CF100" i="1" s="1"/>
  <c r="BO526" i="1"/>
  <c r="BS526" i="1"/>
  <c r="AF100" i="1"/>
  <c r="AJ100" i="1" s="1"/>
  <c r="BN526" i="1"/>
  <c r="BR526" i="1"/>
  <c r="BJ526" i="1"/>
  <c r="BQ526" i="1"/>
  <c r="AQ269" i="1"/>
  <c r="CF269" i="1" s="1"/>
  <c r="BZ526" i="1"/>
  <c r="CB526" i="1" s="1"/>
  <c r="BP526" i="1"/>
  <c r="BY526" i="1"/>
  <c r="BM526" i="1"/>
  <c r="AO269" i="1"/>
  <c r="CD269" i="1" s="1"/>
  <c r="AN570" i="1"/>
  <c r="CC570" i="1" s="1"/>
  <c r="BX526" i="1"/>
  <c r="AN526" i="1"/>
  <c r="CC526" i="1" s="1"/>
  <c r="AN269" i="1"/>
  <c r="CC269" i="1" s="1"/>
  <c r="AM570" i="1"/>
  <c r="BT570" i="1" s="1"/>
  <c r="AP526" i="1"/>
  <c r="CE526" i="1" s="1"/>
  <c r="AM55" i="1"/>
  <c r="AO298" i="1"/>
  <c r="CD298" i="1" s="1"/>
  <c r="AM287" i="1"/>
  <c r="BY287" i="1" s="1"/>
  <c r="AP588" i="1"/>
  <c r="CE588" i="1" s="1"/>
  <c r="AN588" i="1"/>
  <c r="CC588" i="1" s="1"/>
  <c r="AM588" i="1"/>
  <c r="BJ588" i="1" s="1"/>
  <c r="AF55" i="1"/>
  <c r="AK55" i="1" s="1"/>
  <c r="AQ55" i="1"/>
  <c r="AP55" i="1"/>
  <c r="CG221" i="1"/>
  <c r="AO55" i="1"/>
  <c r="AQ298" i="1"/>
  <c r="CF298" i="1" s="1"/>
  <c r="AN287" i="1"/>
  <c r="CC287" i="1" s="1"/>
  <c r="AF601" i="1"/>
  <c r="AK601" i="1" s="1"/>
  <c r="AO601" i="1"/>
  <c r="CD601" i="1" s="1"/>
  <c r="AN601" i="1"/>
  <c r="CC601" i="1" s="1"/>
  <c r="AH143" i="1"/>
  <c r="AG143" i="1"/>
  <c r="AI143" i="1"/>
  <c r="AK143" i="1"/>
  <c r="AJ143" i="1"/>
  <c r="AM242" i="1"/>
  <c r="BJ242" i="1" s="1"/>
  <c r="AF242" i="1"/>
  <c r="AJ242" i="1" s="1"/>
  <c r="AQ242" i="1"/>
  <c r="CF242" i="1" s="1"/>
  <c r="AO242" i="1"/>
  <c r="CD242" i="1" s="1"/>
  <c r="AP242" i="1"/>
  <c r="CE242" i="1" s="1"/>
  <c r="AK285" i="1"/>
  <c r="AI285" i="1"/>
  <c r="AH285" i="1"/>
  <c r="AG285" i="1"/>
  <c r="AJ285" i="1"/>
  <c r="AJ321" i="1"/>
  <c r="AI321" i="1"/>
  <c r="AK321" i="1"/>
  <c r="AH321" i="1"/>
  <c r="AG321" i="1"/>
  <c r="AJ419" i="1"/>
  <c r="AI419" i="1"/>
  <c r="AH419" i="1"/>
  <c r="AG419" i="1"/>
  <c r="AK419" i="1"/>
  <c r="AK61" i="1"/>
  <c r="AJ61" i="1"/>
  <c r="AI61" i="1"/>
  <c r="AG61" i="1"/>
  <c r="AH61" i="1"/>
  <c r="AG469" i="1"/>
  <c r="AK469" i="1"/>
  <c r="AJ469" i="1"/>
  <c r="AI469" i="1"/>
  <c r="AH469" i="1"/>
  <c r="AK609" i="1"/>
  <c r="AI609" i="1"/>
  <c r="AJ609" i="1"/>
  <c r="AH609" i="1"/>
  <c r="AG609" i="1"/>
  <c r="AJ245" i="1"/>
  <c r="AI245" i="1"/>
  <c r="AG245" i="1"/>
  <c r="BV245" i="1" s="1"/>
  <c r="AK245" i="1"/>
  <c r="AH245" i="1"/>
  <c r="AI174" i="1"/>
  <c r="AH174" i="1"/>
  <c r="AK174" i="1"/>
  <c r="AG174" i="1"/>
  <c r="AJ174" i="1"/>
  <c r="AG342" i="1"/>
  <c r="AJ342" i="1"/>
  <c r="AI342" i="1"/>
  <c r="AK342" i="1"/>
  <c r="AH342" i="1"/>
  <c r="AK570" i="1"/>
  <c r="AJ570" i="1"/>
  <c r="AI570" i="1"/>
  <c r="AH570" i="1"/>
  <c r="AG570" i="1"/>
  <c r="AI37" i="1"/>
  <c r="AG37" i="1"/>
  <c r="AJ37" i="1"/>
  <c r="AH37" i="1"/>
  <c r="AK37" i="1"/>
  <c r="AK621" i="1"/>
  <c r="AJ621" i="1"/>
  <c r="AH621" i="1"/>
  <c r="AI621" i="1"/>
  <c r="AG621" i="1"/>
  <c r="AK271" i="1"/>
  <c r="AI271" i="1"/>
  <c r="AH271" i="1"/>
  <c r="AG271" i="1"/>
  <c r="AJ271" i="1"/>
  <c r="AJ525" i="1"/>
  <c r="AI525" i="1"/>
  <c r="AH525" i="1"/>
  <c r="AG525" i="1"/>
  <c r="AK525" i="1"/>
  <c r="AG334" i="1"/>
  <c r="AJ334" i="1"/>
  <c r="AI334" i="1"/>
  <c r="AK334" i="1"/>
  <c r="AH334" i="1"/>
  <c r="AK77" i="1"/>
  <c r="AJ77" i="1"/>
  <c r="AI77" i="1"/>
  <c r="AG77" i="1"/>
  <c r="AH77" i="1"/>
  <c r="AK127" i="1"/>
  <c r="AJ127" i="1"/>
  <c r="AI127" i="1"/>
  <c r="AG127" i="1"/>
  <c r="AH127" i="1"/>
  <c r="AJ538" i="1"/>
  <c r="AI538" i="1"/>
  <c r="AG538" i="1"/>
  <c r="AK538" i="1"/>
  <c r="AH538" i="1"/>
  <c r="AK527" i="1"/>
  <c r="AJ527" i="1"/>
  <c r="AI527" i="1"/>
  <c r="AH527" i="1"/>
  <c r="AG527" i="1"/>
  <c r="AK155" i="1"/>
  <c r="AJ155" i="1"/>
  <c r="AI155" i="1"/>
  <c r="AG155" i="1"/>
  <c r="AH155" i="1"/>
  <c r="AJ519" i="1"/>
  <c r="AI519" i="1"/>
  <c r="AH519" i="1"/>
  <c r="AG519" i="1"/>
  <c r="AK519" i="1"/>
  <c r="AJ308" i="1"/>
  <c r="AP308" i="1" s="1"/>
  <c r="CE308" i="1" s="1"/>
  <c r="AO308" i="1"/>
  <c r="CD308" i="1" s="1"/>
  <c r="AN308" i="1"/>
  <c r="CC308" i="1" s="1"/>
  <c r="AK308" i="1"/>
  <c r="AQ308" i="1" s="1"/>
  <c r="CF308" i="1" s="1"/>
  <c r="AK693" i="1"/>
  <c r="AJ693" i="1"/>
  <c r="AI693" i="1"/>
  <c r="AH693" i="1"/>
  <c r="AG693" i="1"/>
  <c r="AK590" i="1"/>
  <c r="AI590" i="1"/>
  <c r="AJ590" i="1"/>
  <c r="AH590" i="1"/>
  <c r="AG590" i="1"/>
  <c r="AJ502" i="1"/>
  <c r="AI502" i="1"/>
  <c r="AH502" i="1"/>
  <c r="AG502" i="1"/>
  <c r="AK502" i="1"/>
  <c r="AJ437" i="1"/>
  <c r="AI437" i="1"/>
  <c r="AH437" i="1"/>
  <c r="AG437" i="1"/>
  <c r="AK437" i="1"/>
  <c r="AK540" i="1"/>
  <c r="AJ540" i="1"/>
  <c r="AH540" i="1"/>
  <c r="AG540" i="1"/>
  <c r="BP540" i="1" s="1"/>
  <c r="AI540" i="1"/>
  <c r="AK618" i="1"/>
  <c r="AQ618" i="1" s="1"/>
  <c r="CF618" i="1" s="1"/>
  <c r="AJ618" i="1"/>
  <c r="AP618" i="1" s="1"/>
  <c r="CE618" i="1" s="1"/>
  <c r="AI618" i="1"/>
  <c r="AO618" i="1" s="1"/>
  <c r="CD618" i="1" s="1"/>
  <c r="AN618" i="1"/>
  <c r="CC618" i="1" s="1"/>
  <c r="AJ397" i="1"/>
  <c r="AI397" i="1"/>
  <c r="AH397" i="1"/>
  <c r="AG397" i="1"/>
  <c r="AK397" i="1"/>
  <c r="AG507" i="1"/>
  <c r="AJ507" i="1"/>
  <c r="AK507" i="1"/>
  <c r="AI507" i="1"/>
  <c r="AH507" i="1"/>
  <c r="AJ443" i="1"/>
  <c r="AI443" i="1"/>
  <c r="AH443" i="1"/>
  <c r="AG443" i="1"/>
  <c r="AK443" i="1"/>
  <c r="AI110" i="1"/>
  <c r="AH110" i="1"/>
  <c r="AK110" i="1"/>
  <c r="AJ110" i="1"/>
  <c r="AG110" i="1"/>
  <c r="AK653" i="1"/>
  <c r="AJ653" i="1"/>
  <c r="AI653" i="1"/>
  <c r="AH653" i="1"/>
  <c r="AG653" i="1"/>
  <c r="AJ392" i="1"/>
  <c r="AI392" i="1"/>
  <c r="AH392" i="1"/>
  <c r="AG392" i="1"/>
  <c r="AK392" i="1"/>
  <c r="AG490" i="1"/>
  <c r="AJ490" i="1"/>
  <c r="AI490" i="1"/>
  <c r="AH490" i="1"/>
  <c r="AK490" i="1"/>
  <c r="AK204" i="1"/>
  <c r="AJ204" i="1"/>
  <c r="AI204" i="1"/>
  <c r="AG204" i="1"/>
  <c r="AH204" i="1"/>
  <c r="AK581" i="1"/>
  <c r="AJ581" i="1"/>
  <c r="AI581" i="1"/>
  <c r="AH581" i="1"/>
  <c r="AG581" i="1"/>
  <c r="AG523" i="1"/>
  <c r="AJ523" i="1"/>
  <c r="AH523" i="1"/>
  <c r="AK523" i="1"/>
  <c r="AI523" i="1"/>
  <c r="AK189" i="1"/>
  <c r="AJ189" i="1"/>
  <c r="AI189" i="1"/>
  <c r="AG189" i="1"/>
  <c r="AH189" i="1"/>
  <c r="AK466" i="1"/>
  <c r="AJ466" i="1"/>
  <c r="AH466" i="1"/>
  <c r="AG466" i="1"/>
  <c r="AI466" i="1"/>
  <c r="AJ460" i="1"/>
  <c r="AI460" i="1"/>
  <c r="AH460" i="1"/>
  <c r="AG460" i="1"/>
  <c r="AK460" i="1"/>
  <c r="AK604" i="1"/>
  <c r="AJ604" i="1"/>
  <c r="AI604" i="1"/>
  <c r="AH604" i="1"/>
  <c r="AG604" i="1"/>
  <c r="AH628" i="1"/>
  <c r="AG628" i="1"/>
  <c r="AK628" i="1"/>
  <c r="AJ628" i="1"/>
  <c r="AI628" i="1"/>
  <c r="AK573" i="1"/>
  <c r="AI573" i="1"/>
  <c r="AJ573" i="1"/>
  <c r="AH573" i="1"/>
  <c r="AG573" i="1"/>
  <c r="BR573" i="1" s="1"/>
  <c r="AK157" i="1"/>
  <c r="AJ157" i="1"/>
  <c r="AI157" i="1"/>
  <c r="AG157" i="1"/>
  <c r="AH157" i="1"/>
  <c r="AK470" i="1"/>
  <c r="AJ470" i="1"/>
  <c r="AH470" i="1"/>
  <c r="AG470" i="1"/>
  <c r="AI470" i="1"/>
  <c r="AI125" i="1"/>
  <c r="AH125" i="1"/>
  <c r="AK125" i="1"/>
  <c r="AJ125" i="1"/>
  <c r="AG125" i="1"/>
  <c r="AJ458" i="1"/>
  <c r="AI458" i="1"/>
  <c r="AH458" i="1"/>
  <c r="AG458" i="1"/>
  <c r="AK458" i="1"/>
  <c r="AK71" i="1"/>
  <c r="AJ71" i="1"/>
  <c r="AI71" i="1"/>
  <c r="AG71" i="1"/>
  <c r="BM71" i="1" s="1"/>
  <c r="AH71" i="1"/>
  <c r="AH66" i="1"/>
  <c r="AK66" i="1"/>
  <c r="AJ66" i="1"/>
  <c r="AI66" i="1"/>
  <c r="AG66" i="1"/>
  <c r="AK683" i="1"/>
  <c r="AJ683" i="1"/>
  <c r="AI683" i="1"/>
  <c r="AG683" i="1"/>
  <c r="AH683" i="1"/>
  <c r="AK614" i="1"/>
  <c r="AJ614" i="1"/>
  <c r="AI614" i="1"/>
  <c r="AH614" i="1"/>
  <c r="AG614" i="1"/>
  <c r="AK104" i="1"/>
  <c r="AJ104" i="1"/>
  <c r="AI104" i="1"/>
  <c r="AG104" i="1"/>
  <c r="AH104" i="1"/>
  <c r="AK597" i="1"/>
  <c r="AJ597" i="1"/>
  <c r="AI597" i="1"/>
  <c r="AH597" i="1"/>
  <c r="AG597" i="1"/>
  <c r="AK395" i="1"/>
  <c r="AJ395" i="1"/>
  <c r="AI395" i="1"/>
  <c r="AH395" i="1"/>
  <c r="AG395" i="1"/>
  <c r="AK623" i="1"/>
  <c r="AI623" i="1"/>
  <c r="AJ623" i="1"/>
  <c r="AH623" i="1"/>
  <c r="AG623" i="1"/>
  <c r="AK629" i="1"/>
  <c r="AK637" i="1"/>
  <c r="AJ637" i="1"/>
  <c r="AI637" i="1"/>
  <c r="AH637" i="1"/>
  <c r="AG637" i="1"/>
  <c r="AK567" i="1"/>
  <c r="AJ567" i="1"/>
  <c r="AI567" i="1"/>
  <c r="AH567" i="1"/>
  <c r="AG567" i="1"/>
  <c r="AK633" i="1"/>
  <c r="AJ633" i="1"/>
  <c r="AH633" i="1"/>
  <c r="AI633" i="1"/>
  <c r="AG633" i="1"/>
  <c r="AK645" i="1"/>
  <c r="AJ645" i="1"/>
  <c r="AI645" i="1"/>
  <c r="AH645" i="1"/>
  <c r="AG645" i="1"/>
  <c r="AK656" i="1"/>
  <c r="AJ656" i="1"/>
  <c r="AI656" i="1"/>
  <c r="AH656" i="1"/>
  <c r="AG656" i="1"/>
  <c r="AJ287" i="1"/>
  <c r="AI287" i="1"/>
  <c r="AH287" i="1"/>
  <c r="AG287" i="1"/>
  <c r="AK287" i="1"/>
  <c r="AK426" i="1"/>
  <c r="AI426" i="1"/>
  <c r="AH426" i="1"/>
  <c r="AJ426" i="1"/>
  <c r="AG426" i="1"/>
  <c r="AJ325" i="1"/>
  <c r="AI325" i="1"/>
  <c r="AK325" i="1"/>
  <c r="AH325" i="1"/>
  <c r="AG325" i="1"/>
  <c r="AK389" i="1"/>
  <c r="AI389" i="1"/>
  <c r="AH389" i="1"/>
  <c r="AJ389" i="1"/>
  <c r="AG389" i="1"/>
  <c r="AK257" i="1"/>
  <c r="AJ257" i="1"/>
  <c r="AH257" i="1"/>
  <c r="AG257" i="1"/>
  <c r="AI257" i="1"/>
  <c r="AQ260" i="1"/>
  <c r="CF260" i="1" s="1"/>
  <c r="AO260" i="1"/>
  <c r="CD260" i="1" s="1"/>
  <c r="AN260" i="1"/>
  <c r="CC260" i="1" s="1"/>
  <c r="AP260" i="1"/>
  <c r="CE260" i="1" s="1"/>
  <c r="CG294" i="1"/>
  <c r="AK65" i="1"/>
  <c r="AJ65" i="1"/>
  <c r="AI65" i="1"/>
  <c r="AG65" i="1"/>
  <c r="AH65" i="1"/>
  <c r="AJ239" i="1"/>
  <c r="AI239" i="1"/>
  <c r="AH239" i="1"/>
  <c r="AK239" i="1"/>
  <c r="AG239" i="1"/>
  <c r="AI181" i="1"/>
  <c r="AH181" i="1"/>
  <c r="AJ181" i="1"/>
  <c r="AK181" i="1"/>
  <c r="AG181" i="1"/>
  <c r="AJ582" i="1"/>
  <c r="AI582" i="1"/>
  <c r="AH582" i="1"/>
  <c r="AG582" i="1"/>
  <c r="AK582" i="1"/>
  <c r="AK367" i="1"/>
  <c r="AI367" i="1"/>
  <c r="AH367" i="1"/>
  <c r="AG367" i="1"/>
  <c r="AJ367" i="1"/>
  <c r="AK83" i="1"/>
  <c r="AJ83" i="1"/>
  <c r="AI83" i="1"/>
  <c r="AG83" i="1"/>
  <c r="AH83" i="1"/>
  <c r="AK652" i="1"/>
  <c r="AI652" i="1"/>
  <c r="AJ652" i="1"/>
  <c r="AH652" i="1"/>
  <c r="AG652" i="1"/>
  <c r="AI126" i="1"/>
  <c r="AH126" i="1"/>
  <c r="AK126" i="1"/>
  <c r="AG126" i="1"/>
  <c r="AJ126" i="1"/>
  <c r="AK249" i="1"/>
  <c r="AJ249" i="1"/>
  <c r="AH249" i="1"/>
  <c r="AG249" i="1"/>
  <c r="AI249" i="1"/>
  <c r="AJ414" i="1"/>
  <c r="AI414" i="1"/>
  <c r="AH414" i="1"/>
  <c r="AG414" i="1"/>
  <c r="AK414" i="1"/>
  <c r="AI156" i="1"/>
  <c r="AH156" i="1"/>
  <c r="AK156" i="1"/>
  <c r="AJ156" i="1"/>
  <c r="AG156" i="1"/>
  <c r="CG491" i="1"/>
  <c r="AK276" i="1"/>
  <c r="AI276" i="1"/>
  <c r="AH276" i="1"/>
  <c r="AJ276" i="1"/>
  <c r="AG276" i="1"/>
  <c r="AJ243" i="1"/>
  <c r="AI243" i="1"/>
  <c r="AG243" i="1"/>
  <c r="AK243" i="1"/>
  <c r="AH243" i="1"/>
  <c r="AH664" i="1"/>
  <c r="AG664" i="1"/>
  <c r="AK664" i="1"/>
  <c r="AJ664" i="1"/>
  <c r="AI664" i="1"/>
  <c r="AK187" i="1"/>
  <c r="AJ187" i="1"/>
  <c r="AI187" i="1"/>
  <c r="AH187" i="1"/>
  <c r="AG187" i="1"/>
  <c r="AK661" i="1"/>
  <c r="AJ661" i="1"/>
  <c r="AI661" i="1"/>
  <c r="AG661" i="1"/>
  <c r="AH661" i="1"/>
  <c r="AN60" i="1"/>
  <c r="CC60" i="1" s="1"/>
  <c r="AK60" i="1"/>
  <c r="AQ60" i="1" s="1"/>
  <c r="CF60" i="1" s="1"/>
  <c r="AJ60" i="1"/>
  <c r="AP60" i="1" s="1"/>
  <c r="CE60" i="1" s="1"/>
  <c r="AI60" i="1"/>
  <c r="AO60" i="1" s="1"/>
  <c r="CD60" i="1" s="1"/>
  <c r="AK170" i="1"/>
  <c r="AJ170" i="1"/>
  <c r="AI170" i="1"/>
  <c r="AG170" i="1"/>
  <c r="AH170" i="1"/>
  <c r="AK454" i="1"/>
  <c r="AI454" i="1"/>
  <c r="AH454" i="1"/>
  <c r="AJ454" i="1"/>
  <c r="AG454" i="1"/>
  <c r="CF581" i="1"/>
  <c r="CE581" i="1"/>
  <c r="CD581" i="1"/>
  <c r="CC581" i="1"/>
  <c r="CD245" i="1"/>
  <c r="CE245" i="1"/>
  <c r="CC245" i="1"/>
  <c r="CF245" i="1"/>
  <c r="CE582" i="1"/>
  <c r="CD582" i="1"/>
  <c r="CC582" i="1"/>
  <c r="CF582" i="1"/>
  <c r="BY693" i="1"/>
  <c r="BP693" i="1"/>
  <c r="BM693" i="1"/>
  <c r="BZ693" i="1"/>
  <c r="CB693" i="1" s="1"/>
  <c r="AM116" i="1"/>
  <c r="BW116" i="1" s="1"/>
  <c r="BN693" i="1"/>
  <c r="BR693" i="1"/>
  <c r="BL693" i="1"/>
  <c r="BQ693" i="1"/>
  <c r="BX693" i="1"/>
  <c r="BO693" i="1"/>
  <c r="BW693" i="1"/>
  <c r="BK693" i="1"/>
  <c r="BV693" i="1"/>
  <c r="BJ693" i="1"/>
  <c r="BU693" i="1"/>
  <c r="BT693" i="1"/>
  <c r="AQ156" i="1"/>
  <c r="CF156" i="1" s="1"/>
  <c r="AO156" i="1"/>
  <c r="CD156" i="1" s="1"/>
  <c r="AN156" i="1"/>
  <c r="CC156" i="1" s="1"/>
  <c r="AF315" i="1"/>
  <c r="AP156" i="1"/>
  <c r="CE156" i="1" s="1"/>
  <c r="AM156" i="1"/>
  <c r="BL156" i="1" s="1"/>
  <c r="BK229" i="1"/>
  <c r="AF459" i="1"/>
  <c r="AQ459" i="1"/>
  <c r="CF459" i="1" s="1"/>
  <c r="AP459" i="1"/>
  <c r="CE459" i="1" s="1"/>
  <c r="AO459" i="1"/>
  <c r="CD459" i="1" s="1"/>
  <c r="AN459" i="1"/>
  <c r="CC459" i="1" s="1"/>
  <c r="AO154" i="1"/>
  <c r="CD154" i="1" s="1"/>
  <c r="AN154" i="1"/>
  <c r="CC154" i="1" s="1"/>
  <c r="AM154" i="1"/>
  <c r="BX154" i="1" s="1"/>
  <c r="AO63" i="1"/>
  <c r="CD63" i="1" s="1"/>
  <c r="AF498" i="1"/>
  <c r="AM498" i="1"/>
  <c r="BU498" i="1" s="1"/>
  <c r="BP634" i="1"/>
  <c r="BQ634" i="1"/>
  <c r="BR634" i="1"/>
  <c r="CG195" i="1"/>
  <c r="BJ634" i="1"/>
  <c r="BL634" i="1"/>
  <c r="BV634" i="1"/>
  <c r="BS634" i="1"/>
  <c r="BZ634" i="1"/>
  <c r="CB634" i="1" s="1"/>
  <c r="BM634" i="1"/>
  <c r="BK634" i="1"/>
  <c r="AF154" i="1"/>
  <c r="BY634" i="1"/>
  <c r="BW634" i="1"/>
  <c r="AQ154" i="1"/>
  <c r="CF154" i="1" s="1"/>
  <c r="BU634" i="1"/>
  <c r="BN634" i="1"/>
  <c r="BO634" i="1"/>
  <c r="BT634" i="1"/>
  <c r="AP315" i="1"/>
  <c r="CE315" i="1" s="1"/>
  <c r="AM63" i="1"/>
  <c r="BL63" i="1" s="1"/>
  <c r="AF63" i="1"/>
  <c r="AQ63" i="1"/>
  <c r="CF63" i="1" s="1"/>
  <c r="AN63" i="1"/>
  <c r="CC63" i="1" s="1"/>
  <c r="AO498" i="1"/>
  <c r="CD498" i="1" s="1"/>
  <c r="AQ498" i="1"/>
  <c r="CF498" i="1" s="1"/>
  <c r="AN498" i="1"/>
  <c r="CC498" i="1" s="1"/>
  <c r="AF700" i="1"/>
  <c r="CG700" i="1" s="1"/>
  <c r="AF549" i="1"/>
  <c r="CC549" i="1" s="1"/>
  <c r="AN412" i="1"/>
  <c r="CC412" i="1" s="1"/>
  <c r="AM387" i="1"/>
  <c r="BZ387" i="1" s="1"/>
  <c r="CB387" i="1" s="1"/>
  <c r="AN387" i="1"/>
  <c r="CC387" i="1" s="1"/>
  <c r="AN180" i="1"/>
  <c r="CC180" i="1" s="1"/>
  <c r="AP387" i="1"/>
  <c r="CE387" i="1" s="1"/>
  <c r="AO387" i="1"/>
  <c r="CD387" i="1" s="1"/>
  <c r="AF387" i="1"/>
  <c r="CD653" i="1"/>
  <c r="AM180" i="1"/>
  <c r="BZ180" i="1" s="1"/>
  <c r="CB180" i="1" s="1"/>
  <c r="AF180" i="1"/>
  <c r="CF653" i="1"/>
  <c r="CE653" i="1"/>
  <c r="CC653" i="1"/>
  <c r="AF116" i="1"/>
  <c r="AN193" i="1"/>
  <c r="CC193" i="1" s="1"/>
  <c r="CE243" i="1"/>
  <c r="AQ116" i="1"/>
  <c r="CF116" i="1" s="1"/>
  <c r="CD243" i="1"/>
  <c r="CE454" i="1"/>
  <c r="AF173" i="1"/>
  <c r="AP116" i="1"/>
  <c r="CE116" i="1" s="1"/>
  <c r="CC243" i="1"/>
  <c r="CD454" i="1"/>
  <c r="AP193" i="1"/>
  <c r="CE193" i="1" s="1"/>
  <c r="AO116" i="1"/>
  <c r="CD116" i="1" s="1"/>
  <c r="AP412" i="1"/>
  <c r="CE412" i="1" s="1"/>
  <c r="AP180" i="1"/>
  <c r="CE180" i="1" s="1"/>
  <c r="CF243" i="1"/>
  <c r="AN284" i="1"/>
  <c r="CC284" i="1" s="1"/>
  <c r="AO284" i="1"/>
  <c r="CD284" i="1" s="1"/>
  <c r="AP284" i="1"/>
  <c r="CE284" i="1" s="1"/>
  <c r="AF284" i="1"/>
  <c r="AM284" i="1"/>
  <c r="AQ284" i="1"/>
  <c r="CF284" i="1" s="1"/>
  <c r="AM549" i="1"/>
  <c r="AO549" i="1"/>
  <c r="CG226" i="1"/>
  <c r="AO226" i="1"/>
  <c r="CD226" i="1" s="1"/>
  <c r="AF226" i="1"/>
  <c r="AM226" i="1"/>
  <c r="AN226" i="1"/>
  <c r="CC226" i="1" s="1"/>
  <c r="AP226" i="1"/>
  <c r="CE226" i="1" s="1"/>
  <c r="AQ226" i="1"/>
  <c r="CF226" i="1" s="1"/>
  <c r="BK94" i="1"/>
  <c r="BV94" i="1"/>
  <c r="BW94" i="1"/>
  <c r="BL94" i="1"/>
  <c r="BX94" i="1"/>
  <c r="BM94" i="1"/>
  <c r="BN94" i="1"/>
  <c r="BZ94" i="1"/>
  <c r="CB94" i="1" s="1"/>
  <c r="BO94" i="1"/>
  <c r="BS94" i="1"/>
  <c r="BQ94" i="1"/>
  <c r="BT94" i="1"/>
  <c r="BP94" i="1"/>
  <c r="BU94" i="1"/>
  <c r="BR94" i="1"/>
  <c r="BJ94" i="1"/>
  <c r="BY94" i="1"/>
  <c r="AO412" i="1"/>
  <c r="CD412" i="1" s="1"/>
  <c r="AO193" i="1"/>
  <c r="CD193" i="1" s="1"/>
  <c r="AN595" i="1"/>
  <c r="CC595" i="1" s="1"/>
  <c r="AM193" i="1"/>
  <c r="BN193" i="1" s="1"/>
  <c r="AM445" i="1"/>
  <c r="BT445" i="1" s="1"/>
  <c r="AP592" i="1"/>
  <c r="CE592" i="1" s="1"/>
  <c r="AM412" i="1"/>
  <c r="BX412" i="1" s="1"/>
  <c r="AF412" i="1"/>
  <c r="AF193" i="1"/>
  <c r="AN173" i="1"/>
  <c r="CC173" i="1" s="1"/>
  <c r="AQ180" i="1"/>
  <c r="CF180" i="1" s="1"/>
  <c r="AF421" i="1"/>
  <c r="AP421" i="1"/>
  <c r="CE421" i="1" s="1"/>
  <c r="AO421" i="1"/>
  <c r="CD421" i="1" s="1"/>
  <c r="AM421" i="1"/>
  <c r="AN421" i="1"/>
  <c r="CC421" i="1" s="1"/>
  <c r="AE254" i="1"/>
  <c r="AD254" i="1" s="1"/>
  <c r="BM469" i="1"/>
  <c r="BL469" i="1"/>
  <c r="BZ469" i="1"/>
  <c r="CB469" i="1" s="1"/>
  <c r="BK469" i="1"/>
  <c r="BR469" i="1"/>
  <c r="BU469" i="1"/>
  <c r="BP469" i="1"/>
  <c r="BS469" i="1"/>
  <c r="BT469" i="1"/>
  <c r="BJ469" i="1"/>
  <c r="BV469" i="1"/>
  <c r="BQ469" i="1"/>
  <c r="BW469" i="1"/>
  <c r="BX469" i="1"/>
  <c r="BY469" i="1"/>
  <c r="BN469" i="1"/>
  <c r="BO469" i="1"/>
  <c r="BY189" i="1"/>
  <c r="BX189" i="1"/>
  <c r="BQ189" i="1"/>
  <c r="BZ189" i="1"/>
  <c r="CB189" i="1" s="1"/>
  <c r="BR189" i="1"/>
  <c r="BN189" i="1"/>
  <c r="BS189" i="1"/>
  <c r="BT189" i="1"/>
  <c r="BU189" i="1"/>
  <c r="BJ189" i="1"/>
  <c r="BM189" i="1"/>
  <c r="BV189" i="1"/>
  <c r="BK189" i="1"/>
  <c r="BO189" i="1"/>
  <c r="BW189" i="1"/>
  <c r="BP189" i="1"/>
  <c r="BL189" i="1"/>
  <c r="BO414" i="1"/>
  <c r="BQ414" i="1"/>
  <c r="BV414" i="1"/>
  <c r="BR414" i="1"/>
  <c r="BJ414" i="1"/>
  <c r="BS414" i="1"/>
  <c r="BW414" i="1"/>
  <c r="BT414" i="1"/>
  <c r="BK414" i="1"/>
  <c r="BU414" i="1"/>
  <c r="BX414" i="1"/>
  <c r="BL414" i="1"/>
  <c r="BY414" i="1"/>
  <c r="BM414" i="1"/>
  <c r="BZ414" i="1"/>
  <c r="CB414" i="1" s="1"/>
  <c r="BN414" i="1"/>
  <c r="BP414" i="1"/>
  <c r="BK604" i="1"/>
  <c r="BR604" i="1"/>
  <c r="BW604" i="1"/>
  <c r="BT604" i="1"/>
  <c r="BL604" i="1"/>
  <c r="BX604" i="1"/>
  <c r="BM604" i="1"/>
  <c r="BY604" i="1"/>
  <c r="BN604" i="1"/>
  <c r="BZ604" i="1"/>
  <c r="CB604" i="1" s="1"/>
  <c r="BO604" i="1"/>
  <c r="BU604" i="1"/>
  <c r="BP604" i="1"/>
  <c r="BJ604" i="1"/>
  <c r="BS604" i="1"/>
  <c r="BV604" i="1"/>
  <c r="BQ604" i="1"/>
  <c r="BZ507" i="1"/>
  <c r="CB507" i="1" s="1"/>
  <c r="BO507" i="1"/>
  <c r="BU507" i="1"/>
  <c r="BP507" i="1"/>
  <c r="BJ507" i="1"/>
  <c r="BQ507" i="1"/>
  <c r="BV507" i="1"/>
  <c r="BR507" i="1"/>
  <c r="BK507" i="1"/>
  <c r="BS507" i="1"/>
  <c r="BW507" i="1"/>
  <c r="BT507" i="1"/>
  <c r="BL507" i="1"/>
  <c r="BX507" i="1"/>
  <c r="BM507" i="1"/>
  <c r="BY507" i="1"/>
  <c r="BN507" i="1"/>
  <c r="BR66" i="1"/>
  <c r="BT66" i="1"/>
  <c r="BS66" i="1"/>
  <c r="BU66" i="1"/>
  <c r="BY66" i="1"/>
  <c r="BK66" i="1"/>
  <c r="BV66" i="1"/>
  <c r="BW66" i="1"/>
  <c r="BX66" i="1"/>
  <c r="BM66" i="1"/>
  <c r="BZ66" i="1"/>
  <c r="CB66" i="1" s="1"/>
  <c r="BJ66" i="1"/>
  <c r="BL66" i="1"/>
  <c r="BN66" i="1"/>
  <c r="BO66" i="1"/>
  <c r="BP66" i="1"/>
  <c r="BQ66" i="1"/>
  <c r="AN315" i="1"/>
  <c r="CC315" i="1" s="1"/>
  <c r="BQ245" i="1"/>
  <c r="BR245" i="1"/>
  <c r="BL245" i="1"/>
  <c r="BJ245" i="1"/>
  <c r="BK245" i="1"/>
  <c r="BM245" i="1"/>
  <c r="BN245" i="1"/>
  <c r="BO245" i="1"/>
  <c r="BP245" i="1"/>
  <c r="BK204" i="1"/>
  <c r="BQ204" i="1"/>
  <c r="BX204" i="1"/>
  <c r="BM204" i="1"/>
  <c r="BY204" i="1"/>
  <c r="BN204" i="1"/>
  <c r="BZ204" i="1"/>
  <c r="CB204" i="1" s="1"/>
  <c r="BO204" i="1"/>
  <c r="BP204" i="1"/>
  <c r="BU204" i="1"/>
  <c r="BS204" i="1"/>
  <c r="BV204" i="1"/>
  <c r="BT204" i="1"/>
  <c r="BJ204" i="1"/>
  <c r="BL204" i="1"/>
  <c r="BR204" i="1"/>
  <c r="BW204" i="1"/>
  <c r="BO243" i="1"/>
  <c r="BP243" i="1"/>
  <c r="BQ243" i="1"/>
  <c r="BR243" i="1"/>
  <c r="BK243" i="1"/>
  <c r="BS243" i="1"/>
  <c r="BW243" i="1"/>
  <c r="BT243" i="1"/>
  <c r="BL243" i="1"/>
  <c r="BJ243" i="1"/>
  <c r="BU243" i="1"/>
  <c r="BM243" i="1"/>
  <c r="BV243" i="1"/>
  <c r="BN243" i="1"/>
  <c r="BY609" i="1"/>
  <c r="BN609" i="1"/>
  <c r="BZ609" i="1"/>
  <c r="CB609" i="1" s="1"/>
  <c r="BO609" i="1"/>
  <c r="BU609" i="1"/>
  <c r="BP609" i="1"/>
  <c r="BJ609" i="1"/>
  <c r="BQ609" i="1"/>
  <c r="BV609" i="1"/>
  <c r="BS609" i="1"/>
  <c r="BK609" i="1"/>
  <c r="BR609" i="1"/>
  <c r="BW609" i="1"/>
  <c r="BT609" i="1"/>
  <c r="BL609" i="1"/>
  <c r="BX609" i="1"/>
  <c r="BM609" i="1"/>
  <c r="BJ637" i="1"/>
  <c r="BP637" i="1"/>
  <c r="BV637" i="1"/>
  <c r="BQ637" i="1"/>
  <c r="BS637" i="1"/>
  <c r="BR637" i="1"/>
  <c r="BK637" i="1"/>
  <c r="BT637" i="1"/>
  <c r="BW637" i="1"/>
  <c r="BL637" i="1"/>
  <c r="BX637" i="1"/>
  <c r="BM637" i="1"/>
  <c r="BY637" i="1"/>
  <c r="BN637" i="1"/>
  <c r="BZ637" i="1"/>
  <c r="CB637" i="1" s="1"/>
  <c r="BU637" i="1"/>
  <c r="BO637" i="1"/>
  <c r="BX334" i="1"/>
  <c r="BK334" i="1"/>
  <c r="BN334" i="1"/>
  <c r="BM334" i="1"/>
  <c r="BO334" i="1"/>
  <c r="BP334" i="1"/>
  <c r="BQ334" i="1"/>
  <c r="BR334" i="1"/>
  <c r="BT334" i="1"/>
  <c r="BV334" i="1"/>
  <c r="BW334" i="1"/>
  <c r="BS334" i="1"/>
  <c r="BY334" i="1"/>
  <c r="BU334" i="1"/>
  <c r="BJ334" i="1"/>
  <c r="BL334" i="1"/>
  <c r="BZ334" i="1"/>
  <c r="CB334" i="1" s="1"/>
  <c r="BL577" i="1"/>
  <c r="BM577" i="1"/>
  <c r="BO577" i="1"/>
  <c r="BN577" i="1"/>
  <c r="BQ577" i="1"/>
  <c r="BP577" i="1"/>
  <c r="BU577" i="1"/>
  <c r="BR577" i="1"/>
  <c r="BV577" i="1"/>
  <c r="BS577" i="1"/>
  <c r="BW577" i="1"/>
  <c r="BT577" i="1"/>
  <c r="BX577" i="1"/>
  <c r="BJ577" i="1"/>
  <c r="BY577" i="1"/>
  <c r="BK577" i="1"/>
  <c r="BZ577" i="1"/>
  <c r="CB577" i="1" s="1"/>
  <c r="BN419" i="1"/>
  <c r="BL419" i="1"/>
  <c r="BO419" i="1"/>
  <c r="BY419" i="1"/>
  <c r="BP419" i="1"/>
  <c r="BQ419" i="1"/>
  <c r="BR419" i="1"/>
  <c r="BS419" i="1"/>
  <c r="BT419" i="1"/>
  <c r="BV419" i="1"/>
  <c r="BJ419" i="1"/>
  <c r="BU419" i="1"/>
  <c r="BW419" i="1"/>
  <c r="BM419" i="1"/>
  <c r="BK419" i="1"/>
  <c r="BZ419" i="1"/>
  <c r="CB419" i="1" s="1"/>
  <c r="BX419" i="1"/>
  <c r="BZ426" i="1"/>
  <c r="CB426" i="1" s="1"/>
  <c r="BT426" i="1"/>
  <c r="BO426" i="1"/>
  <c r="BU426" i="1"/>
  <c r="BP426" i="1"/>
  <c r="BJ426" i="1"/>
  <c r="BQ426" i="1"/>
  <c r="BV426" i="1"/>
  <c r="BR426" i="1"/>
  <c r="BK426" i="1"/>
  <c r="BS426" i="1"/>
  <c r="BW426" i="1"/>
  <c r="BL426" i="1"/>
  <c r="BX426" i="1"/>
  <c r="BM426" i="1"/>
  <c r="BY426" i="1"/>
  <c r="BN426" i="1"/>
  <c r="BV61" i="1"/>
  <c r="BX61" i="1"/>
  <c r="BK61" i="1"/>
  <c r="BZ61" i="1"/>
  <c r="CB61" i="1" s="1"/>
  <c r="BW61" i="1"/>
  <c r="BM61" i="1"/>
  <c r="BY61" i="1"/>
  <c r="BP61" i="1"/>
  <c r="BQ61" i="1"/>
  <c r="BL61" i="1"/>
  <c r="BN61" i="1"/>
  <c r="BT61" i="1"/>
  <c r="BO61" i="1"/>
  <c r="BU61" i="1"/>
  <c r="BR61" i="1"/>
  <c r="BJ61" i="1"/>
  <c r="BS61" i="1"/>
  <c r="BL680" i="1"/>
  <c r="BX680" i="1"/>
  <c r="BM680" i="1"/>
  <c r="BY680" i="1"/>
  <c r="BZ680" i="1"/>
  <c r="CB680" i="1" s="1"/>
  <c r="BN680" i="1"/>
  <c r="BO680" i="1"/>
  <c r="BU680" i="1"/>
  <c r="BP680" i="1"/>
  <c r="BJ680" i="1"/>
  <c r="BQ680" i="1"/>
  <c r="BW680" i="1"/>
  <c r="BR680" i="1"/>
  <c r="BV680" i="1"/>
  <c r="BS680" i="1"/>
  <c r="BK680" i="1"/>
  <c r="BT680" i="1"/>
  <c r="BL269" i="1"/>
  <c r="BY269" i="1"/>
  <c r="BP269" i="1"/>
  <c r="BK269" i="1"/>
  <c r="BJ269" i="1"/>
  <c r="BV269" i="1"/>
  <c r="BX269" i="1"/>
  <c r="BM269" i="1"/>
  <c r="BN269" i="1"/>
  <c r="BW269" i="1"/>
  <c r="BZ269" i="1"/>
  <c r="CB269" i="1" s="1"/>
  <c r="BO269" i="1"/>
  <c r="BQ269" i="1"/>
  <c r="BR269" i="1"/>
  <c r="BS269" i="1"/>
  <c r="BT269" i="1"/>
  <c r="BU269" i="1"/>
  <c r="BJ443" i="1"/>
  <c r="BX443" i="1"/>
  <c r="BV443" i="1"/>
  <c r="BY443" i="1"/>
  <c r="BK443" i="1"/>
  <c r="BZ443" i="1"/>
  <c r="CB443" i="1" s="1"/>
  <c r="BW443" i="1"/>
  <c r="BP443" i="1"/>
  <c r="BM443" i="1"/>
  <c r="BN443" i="1"/>
  <c r="BS443" i="1"/>
  <c r="BT443" i="1"/>
  <c r="BU443" i="1"/>
  <c r="BO443" i="1"/>
  <c r="BQ443" i="1"/>
  <c r="BL443" i="1"/>
  <c r="BR443" i="1"/>
  <c r="BW656" i="1"/>
  <c r="BT656" i="1"/>
  <c r="BL656" i="1"/>
  <c r="BX656" i="1"/>
  <c r="BM656" i="1"/>
  <c r="BY656" i="1"/>
  <c r="BZ656" i="1"/>
  <c r="CB656" i="1" s="1"/>
  <c r="BP656" i="1"/>
  <c r="BU656" i="1"/>
  <c r="BO656" i="1"/>
  <c r="BJ656" i="1"/>
  <c r="BQ656" i="1"/>
  <c r="BV656" i="1"/>
  <c r="BS656" i="1"/>
  <c r="BR656" i="1"/>
  <c r="BK656" i="1"/>
  <c r="BN656" i="1"/>
  <c r="BK540" i="1"/>
  <c r="BN174" i="1"/>
  <c r="BZ174" i="1"/>
  <c r="CB174" i="1" s="1"/>
  <c r="BT174" i="1"/>
  <c r="BO174" i="1"/>
  <c r="BU174" i="1"/>
  <c r="BP174" i="1"/>
  <c r="BJ174" i="1"/>
  <c r="BQ174" i="1"/>
  <c r="BV174" i="1"/>
  <c r="BR174" i="1"/>
  <c r="BK174" i="1"/>
  <c r="BS174" i="1"/>
  <c r="BW174" i="1"/>
  <c r="BL174" i="1"/>
  <c r="BX174" i="1"/>
  <c r="BM174" i="1"/>
  <c r="BY174" i="1"/>
  <c r="BV525" i="1"/>
  <c r="BR525" i="1"/>
  <c r="BK525" i="1"/>
  <c r="BS525" i="1"/>
  <c r="BW525" i="1"/>
  <c r="BT525" i="1"/>
  <c r="BL525" i="1"/>
  <c r="BX525" i="1"/>
  <c r="BM525" i="1"/>
  <c r="BY525" i="1"/>
  <c r="BN525" i="1"/>
  <c r="BZ525" i="1"/>
  <c r="CB525" i="1" s="1"/>
  <c r="BO525" i="1"/>
  <c r="BU525" i="1"/>
  <c r="BP525" i="1"/>
  <c r="BJ525" i="1"/>
  <c r="BQ525" i="1"/>
  <c r="BZ239" i="1"/>
  <c r="CB239" i="1" s="1"/>
  <c r="BL239" i="1"/>
  <c r="BO239" i="1"/>
  <c r="BM239" i="1"/>
  <c r="BP239" i="1"/>
  <c r="BX239" i="1"/>
  <c r="BQ239" i="1"/>
  <c r="BY239" i="1"/>
  <c r="BR239" i="1"/>
  <c r="BS239" i="1"/>
  <c r="BT239" i="1"/>
  <c r="BU239" i="1"/>
  <c r="BJ239" i="1"/>
  <c r="BV239" i="1"/>
  <c r="BK239" i="1"/>
  <c r="BN239" i="1"/>
  <c r="BW239" i="1"/>
  <c r="BO519" i="1"/>
  <c r="BX519" i="1"/>
  <c r="BP519" i="1"/>
  <c r="BM519" i="1"/>
  <c r="BS519" i="1"/>
  <c r="BZ519" i="1"/>
  <c r="CB519" i="1" s="1"/>
  <c r="BU519" i="1"/>
  <c r="BJ519" i="1"/>
  <c r="BW519" i="1"/>
  <c r="BY519" i="1"/>
  <c r="BR519" i="1"/>
  <c r="BN519" i="1"/>
  <c r="BQ519" i="1"/>
  <c r="BT519" i="1"/>
  <c r="BV519" i="1"/>
  <c r="BK519" i="1"/>
  <c r="BL519" i="1"/>
  <c r="BJ581" i="1"/>
  <c r="BM581" i="1"/>
  <c r="BV581" i="1"/>
  <c r="BK581" i="1"/>
  <c r="BN581" i="1"/>
  <c r="BL581" i="1"/>
  <c r="BW581" i="1"/>
  <c r="BO581" i="1"/>
  <c r="BX581" i="1"/>
  <c r="BP581" i="1"/>
  <c r="BQ581" i="1"/>
  <c r="BR581" i="1"/>
  <c r="BS581" i="1"/>
  <c r="BT581" i="1"/>
  <c r="BU581" i="1"/>
  <c r="BY243" i="1"/>
  <c r="BM271" i="1"/>
  <c r="BY271" i="1"/>
  <c r="BP271" i="1"/>
  <c r="BN271" i="1"/>
  <c r="BQ271" i="1"/>
  <c r="BO271" i="1"/>
  <c r="BR271" i="1"/>
  <c r="BW271" i="1"/>
  <c r="BS271" i="1"/>
  <c r="BZ271" i="1"/>
  <c r="CB271" i="1" s="1"/>
  <c r="BT271" i="1"/>
  <c r="BK271" i="1"/>
  <c r="BU271" i="1"/>
  <c r="BJ271" i="1"/>
  <c r="BV271" i="1"/>
  <c r="BL271" i="1"/>
  <c r="BX271" i="1"/>
  <c r="BK567" i="1"/>
  <c r="BW567" i="1"/>
  <c r="BL567" i="1"/>
  <c r="BX567" i="1"/>
  <c r="BM567" i="1"/>
  <c r="BY567" i="1"/>
  <c r="BN567" i="1"/>
  <c r="BS567" i="1"/>
  <c r="BZ567" i="1"/>
  <c r="CB567" i="1" s="1"/>
  <c r="BT567" i="1"/>
  <c r="BO567" i="1"/>
  <c r="BU567" i="1"/>
  <c r="BP567" i="1"/>
  <c r="BJ567" i="1"/>
  <c r="BQ567" i="1"/>
  <c r="BV567" i="1"/>
  <c r="BR567" i="1"/>
  <c r="BJ388" i="1"/>
  <c r="BV388" i="1"/>
  <c r="BM388" i="1"/>
  <c r="BR388" i="1"/>
  <c r="BY388" i="1"/>
  <c r="BW388" i="1"/>
  <c r="BN388" i="1"/>
  <c r="BX388" i="1"/>
  <c r="BZ388" i="1"/>
  <c r="CB388" i="1" s="1"/>
  <c r="BK388" i="1"/>
  <c r="BO388" i="1"/>
  <c r="BL388" i="1"/>
  <c r="BP388" i="1"/>
  <c r="BQ388" i="1"/>
  <c r="BS388" i="1"/>
  <c r="BT388" i="1"/>
  <c r="BU388" i="1"/>
  <c r="BX661" i="1"/>
  <c r="BJ661" i="1"/>
  <c r="BM661" i="1"/>
  <c r="BV661" i="1"/>
  <c r="BY661" i="1"/>
  <c r="BN661" i="1"/>
  <c r="BZ661" i="1"/>
  <c r="CB661" i="1" s="1"/>
  <c r="BO661" i="1"/>
  <c r="BP661" i="1"/>
  <c r="BQ661" i="1"/>
  <c r="BR661" i="1"/>
  <c r="BK661" i="1"/>
  <c r="BS661" i="1"/>
  <c r="BW661" i="1"/>
  <c r="BT661" i="1"/>
  <c r="BL661" i="1"/>
  <c r="BU661" i="1"/>
  <c r="BU614" i="1"/>
  <c r="BQ614" i="1"/>
  <c r="BJ614" i="1"/>
  <c r="BR614" i="1"/>
  <c r="BV614" i="1"/>
  <c r="BT614" i="1"/>
  <c r="BM614" i="1"/>
  <c r="BW614" i="1"/>
  <c r="BY614" i="1"/>
  <c r="BX614" i="1"/>
  <c r="BZ614" i="1"/>
  <c r="CB614" i="1" s="1"/>
  <c r="BO614" i="1"/>
  <c r="BP614" i="1"/>
  <c r="BS614" i="1"/>
  <c r="BK614" i="1"/>
  <c r="BN614" i="1"/>
  <c r="BL614" i="1"/>
  <c r="AQ102" i="1"/>
  <c r="CF102" i="1" s="1"/>
  <c r="AN102" i="1"/>
  <c r="CC102" i="1" s="1"/>
  <c r="AO102" i="1"/>
  <c r="CD102" i="1" s="1"/>
  <c r="AF102" i="1"/>
  <c r="AP102" i="1"/>
  <c r="CE102" i="1" s="1"/>
  <c r="AM102" i="1"/>
  <c r="BR181" i="1"/>
  <c r="BM181" i="1"/>
  <c r="BU181" i="1"/>
  <c r="BJ181" i="1"/>
  <c r="BK181" i="1"/>
  <c r="BW181" i="1"/>
  <c r="BO181" i="1"/>
  <c r="BY181" i="1"/>
  <c r="BP181" i="1"/>
  <c r="BS181" i="1"/>
  <c r="BT181" i="1"/>
  <c r="BV181" i="1"/>
  <c r="BQ181" i="1"/>
  <c r="BX181" i="1"/>
  <c r="BL181" i="1"/>
  <c r="BN181" i="1"/>
  <c r="BZ181" i="1"/>
  <c r="CB181" i="1" s="1"/>
  <c r="BO155" i="1"/>
  <c r="BP155" i="1"/>
  <c r="BQ155" i="1"/>
  <c r="BL155" i="1"/>
  <c r="BN155" i="1"/>
  <c r="BR155" i="1"/>
  <c r="BS155" i="1"/>
  <c r="BU155" i="1"/>
  <c r="BT155" i="1"/>
  <c r="BJ155" i="1"/>
  <c r="BW155" i="1"/>
  <c r="BV155" i="1"/>
  <c r="BX155" i="1"/>
  <c r="BM155" i="1"/>
  <c r="BZ155" i="1"/>
  <c r="CB155" i="1" s="1"/>
  <c r="BY155" i="1"/>
  <c r="BK155" i="1"/>
  <c r="AF516" i="1"/>
  <c r="AQ315" i="1"/>
  <c r="CF315" i="1" s="1"/>
  <c r="BY125" i="1"/>
  <c r="BJ125" i="1"/>
  <c r="BL125" i="1"/>
  <c r="BS125" i="1"/>
  <c r="BM125" i="1"/>
  <c r="BT125" i="1"/>
  <c r="BP125" i="1"/>
  <c r="BK125" i="1"/>
  <c r="BQ125" i="1"/>
  <c r="BW125" i="1"/>
  <c r="BR125" i="1"/>
  <c r="BN125" i="1"/>
  <c r="BU125" i="1"/>
  <c r="BZ125" i="1"/>
  <c r="CB125" i="1" s="1"/>
  <c r="BO125" i="1"/>
  <c r="BV125" i="1"/>
  <c r="BX125" i="1"/>
  <c r="BS397" i="1"/>
  <c r="BT397" i="1"/>
  <c r="BU397" i="1"/>
  <c r="BV397" i="1"/>
  <c r="BN397" i="1"/>
  <c r="BL397" i="1"/>
  <c r="BZ397" i="1"/>
  <c r="CB397" i="1" s="1"/>
  <c r="BR397" i="1"/>
  <c r="BM397" i="1"/>
  <c r="BY397" i="1"/>
  <c r="BO397" i="1"/>
  <c r="BP397" i="1"/>
  <c r="BQ397" i="1"/>
  <c r="BJ397" i="1"/>
  <c r="BX397" i="1"/>
  <c r="BK397" i="1"/>
  <c r="BW397" i="1"/>
  <c r="BU342" i="1"/>
  <c r="BV342" i="1"/>
  <c r="BO342" i="1"/>
  <c r="BT342" i="1"/>
  <c r="BR342" i="1"/>
  <c r="BW342" i="1"/>
  <c r="BX342" i="1"/>
  <c r="BJ342" i="1"/>
  <c r="BZ342" i="1"/>
  <c r="CB342" i="1" s="1"/>
  <c r="BK342" i="1"/>
  <c r="BL342" i="1"/>
  <c r="BN342" i="1"/>
  <c r="BM342" i="1"/>
  <c r="BQ342" i="1"/>
  <c r="BY342" i="1"/>
  <c r="BP342" i="1"/>
  <c r="BS342" i="1"/>
  <c r="BZ127" i="1"/>
  <c r="CB127" i="1" s="1"/>
  <c r="BR127" i="1"/>
  <c r="BS127" i="1"/>
  <c r="BX127" i="1"/>
  <c r="BU127" i="1"/>
  <c r="BJ127" i="1"/>
  <c r="BV127" i="1"/>
  <c r="BW127" i="1"/>
  <c r="BY127" i="1"/>
  <c r="BL127" i="1"/>
  <c r="BM127" i="1"/>
  <c r="BO127" i="1"/>
  <c r="BT127" i="1"/>
  <c r="BP127" i="1"/>
  <c r="BN127" i="1"/>
  <c r="BK127" i="1"/>
  <c r="BQ127" i="1"/>
  <c r="BM220" i="1"/>
  <c r="BP220" i="1"/>
  <c r="BY220" i="1"/>
  <c r="BQ220" i="1"/>
  <c r="BS220" i="1"/>
  <c r="BR220" i="1"/>
  <c r="BV220" i="1"/>
  <c r="BW220" i="1"/>
  <c r="BX220" i="1"/>
  <c r="BJ220" i="1"/>
  <c r="BZ220" i="1"/>
  <c r="CB220" i="1" s="1"/>
  <c r="BK220" i="1"/>
  <c r="BL220" i="1"/>
  <c r="BT220" i="1"/>
  <c r="BN220" i="1"/>
  <c r="BU220" i="1"/>
  <c r="BO220" i="1"/>
  <c r="BT501" i="1"/>
  <c r="BU501" i="1"/>
  <c r="BJ501" i="1"/>
  <c r="BV501" i="1"/>
  <c r="BK501" i="1"/>
  <c r="BW501" i="1"/>
  <c r="BL501" i="1"/>
  <c r="BO501" i="1"/>
  <c r="BX501" i="1"/>
  <c r="BP501" i="1"/>
  <c r="BM501" i="1"/>
  <c r="BQ501" i="1"/>
  <c r="BY501" i="1"/>
  <c r="BR501" i="1"/>
  <c r="BN501" i="1"/>
  <c r="BS501" i="1"/>
  <c r="BZ501" i="1"/>
  <c r="CB501" i="1" s="1"/>
  <c r="CG102" i="1"/>
  <c r="BJ582" i="1"/>
  <c r="AQ516" i="1"/>
  <c r="CF516" i="1" s="1"/>
  <c r="BQ249" i="1"/>
  <c r="BK249" i="1"/>
  <c r="BT249" i="1"/>
  <c r="BL249" i="1"/>
  <c r="BU249" i="1"/>
  <c r="BR249" i="1"/>
  <c r="BJ249" i="1"/>
  <c r="BS249" i="1"/>
  <c r="BV249" i="1"/>
  <c r="BW249" i="1"/>
  <c r="BM249" i="1"/>
  <c r="BX249" i="1"/>
  <c r="BY249" i="1"/>
  <c r="BN249" i="1"/>
  <c r="BZ249" i="1"/>
  <c r="CB249" i="1" s="1"/>
  <c r="BO249" i="1"/>
  <c r="BP249" i="1"/>
  <c r="BZ110" i="1"/>
  <c r="CB110" i="1" s="1"/>
  <c r="BY110" i="1"/>
  <c r="BQ110" i="1"/>
  <c r="BL110" i="1"/>
  <c r="BP110" i="1"/>
  <c r="BM110" i="1"/>
  <c r="BR110" i="1"/>
  <c r="BO110" i="1"/>
  <c r="BS110" i="1"/>
  <c r="BT110" i="1"/>
  <c r="BU110" i="1"/>
  <c r="BV110" i="1"/>
  <c r="BW110" i="1"/>
  <c r="BJ110" i="1"/>
  <c r="BX110" i="1"/>
  <c r="BN110" i="1"/>
  <c r="BK110" i="1"/>
  <c r="BY104" i="1"/>
  <c r="BJ104" i="1"/>
  <c r="BK104" i="1"/>
  <c r="BS104" i="1"/>
  <c r="BM104" i="1"/>
  <c r="BT104" i="1"/>
  <c r="BP104" i="1"/>
  <c r="BU104" i="1"/>
  <c r="BR104" i="1"/>
  <c r="BL104" i="1"/>
  <c r="BV104" i="1"/>
  <c r="BX104" i="1"/>
  <c r="BW104" i="1"/>
  <c r="BN104" i="1"/>
  <c r="BZ104" i="1"/>
  <c r="CB104" i="1" s="1"/>
  <c r="BO104" i="1"/>
  <c r="BQ104" i="1"/>
  <c r="BV582" i="1"/>
  <c r="BX628" i="1"/>
  <c r="BU628" i="1"/>
  <c r="BK628" i="1"/>
  <c r="BN628" i="1"/>
  <c r="BY628" i="1"/>
  <c r="BZ628" i="1"/>
  <c r="CB628" i="1" s="1"/>
  <c r="BL628" i="1"/>
  <c r="BP628" i="1"/>
  <c r="BM628" i="1"/>
  <c r="BQ628" i="1"/>
  <c r="BO628" i="1"/>
  <c r="BR628" i="1"/>
  <c r="BS628" i="1"/>
  <c r="BT628" i="1"/>
  <c r="BV628" i="1"/>
  <c r="BW628" i="1"/>
  <c r="BJ628" i="1"/>
  <c r="BY126" i="1"/>
  <c r="BJ126" i="1"/>
  <c r="BN126" i="1"/>
  <c r="BK126" i="1"/>
  <c r="BZ126" i="1"/>
  <c r="CB126" i="1" s="1"/>
  <c r="BL126" i="1"/>
  <c r="BT126" i="1"/>
  <c r="BS126" i="1"/>
  <c r="BO126" i="1"/>
  <c r="BP126" i="1"/>
  <c r="BQ126" i="1"/>
  <c r="BR126" i="1"/>
  <c r="BU126" i="1"/>
  <c r="BV126" i="1"/>
  <c r="BW126" i="1"/>
  <c r="BM126" i="1"/>
  <c r="BX126" i="1"/>
  <c r="BP523" i="1"/>
  <c r="BL523" i="1"/>
  <c r="BQ523" i="1"/>
  <c r="BX523" i="1"/>
  <c r="BR523" i="1"/>
  <c r="BN523" i="1"/>
  <c r="BS523" i="1"/>
  <c r="BZ523" i="1"/>
  <c r="CB523" i="1" s="1"/>
  <c r="BT523" i="1"/>
  <c r="BU523" i="1"/>
  <c r="BY523" i="1"/>
  <c r="BV523" i="1"/>
  <c r="BJ523" i="1"/>
  <c r="BM523" i="1"/>
  <c r="BK523" i="1"/>
  <c r="BO523" i="1"/>
  <c r="BW523" i="1"/>
  <c r="BS437" i="1"/>
  <c r="BY437" i="1"/>
  <c r="BN437" i="1"/>
  <c r="BZ437" i="1"/>
  <c r="CB437" i="1" s="1"/>
  <c r="BO437" i="1"/>
  <c r="BT437" i="1"/>
  <c r="BX437" i="1"/>
  <c r="BQ437" i="1"/>
  <c r="BJ437" i="1"/>
  <c r="BV437" i="1"/>
  <c r="BU437" i="1"/>
  <c r="BR437" i="1"/>
  <c r="BK437" i="1"/>
  <c r="BW437" i="1"/>
  <c r="BM437" i="1"/>
  <c r="BP437" i="1"/>
  <c r="BL437" i="1"/>
  <c r="BT652" i="1"/>
  <c r="BU652" i="1"/>
  <c r="BJ652" i="1"/>
  <c r="BV652" i="1"/>
  <c r="BY652" i="1"/>
  <c r="BK652" i="1"/>
  <c r="BO652" i="1"/>
  <c r="BW652" i="1"/>
  <c r="BP652" i="1"/>
  <c r="BL652" i="1"/>
  <c r="BQ652" i="1"/>
  <c r="BX652" i="1"/>
  <c r="BM652" i="1"/>
  <c r="BN652" i="1"/>
  <c r="BR652" i="1"/>
  <c r="BZ652" i="1"/>
  <c r="CB652" i="1" s="1"/>
  <c r="BS652" i="1"/>
  <c r="BJ187" i="1"/>
  <c r="BR187" i="1"/>
  <c r="BK187" i="1"/>
  <c r="BS187" i="1"/>
  <c r="BW187" i="1"/>
  <c r="BT187" i="1"/>
  <c r="BL187" i="1"/>
  <c r="BX187" i="1"/>
  <c r="BM187" i="1"/>
  <c r="BY187" i="1"/>
  <c r="BZ187" i="1"/>
  <c r="CB187" i="1" s="1"/>
  <c r="BO187" i="1"/>
  <c r="BP187" i="1"/>
  <c r="BU187" i="1"/>
  <c r="BN187" i="1"/>
  <c r="BV187" i="1"/>
  <c r="BQ187" i="1"/>
  <c r="BU466" i="1"/>
  <c r="BV466" i="1"/>
  <c r="BP466" i="1"/>
  <c r="BL466" i="1"/>
  <c r="BJ466" i="1"/>
  <c r="BN466" i="1"/>
  <c r="BQ466" i="1"/>
  <c r="BZ466" i="1"/>
  <c r="CB466" i="1" s="1"/>
  <c r="BT466" i="1"/>
  <c r="BO466" i="1"/>
  <c r="BK466" i="1"/>
  <c r="BR466" i="1"/>
  <c r="BS466" i="1"/>
  <c r="BW466" i="1"/>
  <c r="BM466" i="1"/>
  <c r="BX466" i="1"/>
  <c r="BY466" i="1"/>
  <c r="BY633" i="1"/>
  <c r="BL633" i="1"/>
  <c r="BO633" i="1"/>
  <c r="BZ633" i="1"/>
  <c r="CB633" i="1" s="1"/>
  <c r="BT633" i="1"/>
  <c r="BM633" i="1"/>
  <c r="BR633" i="1"/>
  <c r="BN633" i="1"/>
  <c r="BS633" i="1"/>
  <c r="BP633" i="1"/>
  <c r="BU633" i="1"/>
  <c r="BQ633" i="1"/>
  <c r="BV633" i="1"/>
  <c r="BW633" i="1"/>
  <c r="BJ633" i="1"/>
  <c r="BX633" i="1"/>
  <c r="BK633" i="1"/>
  <c r="AP516" i="1"/>
  <c r="CE516" i="1" s="1"/>
  <c r="AO516" i="1"/>
  <c r="CD516" i="1" s="1"/>
  <c r="AM315" i="1"/>
  <c r="BN315" i="1" s="1"/>
  <c r="BY621" i="1"/>
  <c r="BZ621" i="1"/>
  <c r="CB621" i="1" s="1"/>
  <c r="BS621" i="1"/>
  <c r="BM621" i="1"/>
  <c r="BT621" i="1"/>
  <c r="BU621" i="1"/>
  <c r="BV621" i="1"/>
  <c r="BJ621" i="1"/>
  <c r="BK621" i="1"/>
  <c r="BO621" i="1"/>
  <c r="BW621" i="1"/>
  <c r="BP621" i="1"/>
  <c r="BL621" i="1"/>
  <c r="BQ621" i="1"/>
  <c r="BX621" i="1"/>
  <c r="BR621" i="1"/>
  <c r="BN621" i="1"/>
  <c r="BV601" i="1"/>
  <c r="BK601" i="1"/>
  <c r="BW601" i="1"/>
  <c r="BL601" i="1"/>
  <c r="BO601" i="1"/>
  <c r="BX601" i="1"/>
  <c r="BP601" i="1"/>
  <c r="BM601" i="1"/>
  <c r="BQ601" i="1"/>
  <c r="BY601" i="1"/>
  <c r="BR601" i="1"/>
  <c r="BN601" i="1"/>
  <c r="BS601" i="1"/>
  <c r="BZ601" i="1"/>
  <c r="CB601" i="1" s="1"/>
  <c r="BT601" i="1"/>
  <c r="BU601" i="1"/>
  <c r="BJ601" i="1"/>
  <c r="BK629" i="1"/>
  <c r="BY629" i="1"/>
  <c r="BO629" i="1"/>
  <c r="BL629" i="1"/>
  <c r="BT629" i="1"/>
  <c r="BZ629" i="1"/>
  <c r="CB629" i="1" s="1"/>
  <c r="BQ629" i="1"/>
  <c r="BM629" i="1"/>
  <c r="BR629" i="1"/>
  <c r="BN629" i="1"/>
  <c r="BS629" i="1"/>
  <c r="BP629" i="1"/>
  <c r="BU629" i="1"/>
  <c r="BV629" i="1"/>
  <c r="BW629" i="1"/>
  <c r="BJ629" i="1"/>
  <c r="BX629" i="1"/>
  <c r="BV77" i="1"/>
  <c r="BM77" i="1"/>
  <c r="BY77" i="1"/>
  <c r="BL77" i="1"/>
  <c r="BO77" i="1"/>
  <c r="BN77" i="1"/>
  <c r="BP77" i="1"/>
  <c r="BX77" i="1"/>
  <c r="BQ77" i="1"/>
  <c r="BK77" i="1"/>
  <c r="BR77" i="1"/>
  <c r="BW77" i="1"/>
  <c r="BS77" i="1"/>
  <c r="BZ77" i="1"/>
  <c r="CB77" i="1" s="1"/>
  <c r="BT77" i="1"/>
  <c r="BU77" i="1"/>
  <c r="BJ77" i="1"/>
  <c r="BZ683" i="1"/>
  <c r="CB683" i="1" s="1"/>
  <c r="BP683" i="1"/>
  <c r="BQ683" i="1"/>
  <c r="BK683" i="1"/>
  <c r="BS683" i="1"/>
  <c r="BL683" i="1"/>
  <c r="BU683" i="1"/>
  <c r="BX683" i="1"/>
  <c r="BJ683" i="1"/>
  <c r="BM683" i="1"/>
  <c r="BV683" i="1"/>
  <c r="BY683" i="1"/>
  <c r="BW683" i="1"/>
  <c r="BN683" i="1"/>
  <c r="BO683" i="1"/>
  <c r="BR683" i="1"/>
  <c r="BT683" i="1"/>
  <c r="BN157" i="1"/>
  <c r="BQ157" i="1"/>
  <c r="BR157" i="1"/>
  <c r="BO157" i="1"/>
  <c r="BT157" i="1"/>
  <c r="BP157" i="1"/>
  <c r="BW157" i="1"/>
  <c r="BS157" i="1"/>
  <c r="BX157" i="1"/>
  <c r="BU157" i="1"/>
  <c r="BY157" i="1"/>
  <c r="BJ157" i="1"/>
  <c r="BZ157" i="1"/>
  <c r="CB157" i="1" s="1"/>
  <c r="BV157" i="1"/>
  <c r="BK157" i="1"/>
  <c r="BL157" i="1"/>
  <c r="BM157" i="1"/>
  <c r="AN516" i="1"/>
  <c r="CC516" i="1" s="1"/>
  <c r="BP664" i="1"/>
  <c r="BL664" i="1"/>
  <c r="BQ664" i="1"/>
  <c r="BX664" i="1"/>
  <c r="BR664" i="1"/>
  <c r="BZ664" i="1"/>
  <c r="CB664" i="1" s="1"/>
  <c r="BS664" i="1"/>
  <c r="BN664" i="1"/>
  <c r="BT664" i="1"/>
  <c r="BU664" i="1"/>
  <c r="BJ664" i="1"/>
  <c r="BY664" i="1"/>
  <c r="BV664" i="1"/>
  <c r="BK664" i="1"/>
  <c r="BW664" i="1"/>
  <c r="BO664" i="1"/>
  <c r="BM664" i="1"/>
  <c r="BX321" i="1"/>
  <c r="BZ321" i="1"/>
  <c r="CB321" i="1" s="1"/>
  <c r="BM321" i="1"/>
  <c r="BY321" i="1"/>
  <c r="BO321" i="1"/>
  <c r="BP321" i="1"/>
  <c r="BQ321" i="1"/>
  <c r="BR321" i="1"/>
  <c r="BK321" i="1"/>
  <c r="BU321" i="1"/>
  <c r="BN321" i="1"/>
  <c r="BJ321" i="1"/>
  <c r="BS321" i="1"/>
  <c r="BV321" i="1"/>
  <c r="BT321" i="1"/>
  <c r="BL321" i="1"/>
  <c r="BW321" i="1"/>
  <c r="BM65" i="1"/>
  <c r="BP65" i="1"/>
  <c r="BR65" i="1"/>
  <c r="BN65" i="1"/>
  <c r="BT65" i="1"/>
  <c r="BZ65" i="1"/>
  <c r="CB65" i="1" s="1"/>
  <c r="BU65" i="1"/>
  <c r="BO65" i="1"/>
  <c r="BV65" i="1"/>
  <c r="BQ65" i="1"/>
  <c r="BX65" i="1"/>
  <c r="BS65" i="1"/>
  <c r="BY65" i="1"/>
  <c r="BK65" i="1"/>
  <c r="BW65" i="1"/>
  <c r="BJ65" i="1"/>
  <c r="BL65" i="1"/>
  <c r="BP460" i="1"/>
  <c r="BR460" i="1"/>
  <c r="BS460" i="1"/>
  <c r="BT460" i="1"/>
  <c r="BU460" i="1"/>
  <c r="BJ460" i="1"/>
  <c r="BV460" i="1"/>
  <c r="BM460" i="1"/>
  <c r="BK460" i="1"/>
  <c r="BY460" i="1"/>
  <c r="BW460" i="1"/>
  <c r="BN460" i="1"/>
  <c r="BL460" i="1"/>
  <c r="BZ460" i="1"/>
  <c r="CB460" i="1" s="1"/>
  <c r="BQ460" i="1"/>
  <c r="BO460" i="1"/>
  <c r="BX460" i="1"/>
  <c r="BZ170" i="1"/>
  <c r="CB170" i="1" s="1"/>
  <c r="BX170" i="1"/>
  <c r="BM170" i="1"/>
  <c r="BY170" i="1"/>
  <c r="BN170" i="1"/>
  <c r="BP170" i="1"/>
  <c r="BQ170" i="1"/>
  <c r="BR170" i="1"/>
  <c r="BS170" i="1"/>
  <c r="BT170" i="1"/>
  <c r="BV170" i="1"/>
  <c r="BO170" i="1"/>
  <c r="BW170" i="1"/>
  <c r="BU170" i="1"/>
  <c r="BJ170" i="1"/>
  <c r="BL170" i="1"/>
  <c r="BK170" i="1"/>
  <c r="BZ581" i="1"/>
  <c r="CB581" i="1" s="1"/>
  <c r="BV597" i="1"/>
  <c r="BK597" i="1"/>
  <c r="BW597" i="1"/>
  <c r="BL597" i="1"/>
  <c r="BO597" i="1"/>
  <c r="BX597" i="1"/>
  <c r="BP597" i="1"/>
  <c r="BM597" i="1"/>
  <c r="BQ597" i="1"/>
  <c r="BY597" i="1"/>
  <c r="BR597" i="1"/>
  <c r="BN597" i="1"/>
  <c r="BS597" i="1"/>
  <c r="BZ597" i="1"/>
  <c r="CB597" i="1" s="1"/>
  <c r="BT597" i="1"/>
  <c r="BU597" i="1"/>
  <c r="BJ597" i="1"/>
  <c r="BJ653" i="1"/>
  <c r="BV653" i="1"/>
  <c r="BK653" i="1"/>
  <c r="BW653" i="1"/>
  <c r="BL653" i="1"/>
  <c r="BQ653" i="1"/>
  <c r="BY653" i="1"/>
  <c r="BR653" i="1"/>
  <c r="BN653" i="1"/>
  <c r="BZ653" i="1"/>
  <c r="CB653" i="1" s="1"/>
  <c r="BO653" i="1"/>
  <c r="BP653" i="1"/>
  <c r="BS653" i="1"/>
  <c r="BT653" i="1"/>
  <c r="BU653" i="1"/>
  <c r="BX653" i="1"/>
  <c r="BM653" i="1"/>
  <c r="BR454" i="1"/>
  <c r="AQ83" i="1"/>
  <c r="CF83" i="1" s="1"/>
  <c r="AM595" i="1"/>
  <c r="BK595" i="1" s="1"/>
  <c r="AP83" i="1"/>
  <c r="CE83" i="1" s="1"/>
  <c r="AF595" i="1"/>
  <c r="AO83" i="1"/>
  <c r="CD83" i="1" s="1"/>
  <c r="AQ595" i="1"/>
  <c r="CF595" i="1" s="1"/>
  <c r="AO53" i="1"/>
  <c r="CD53" i="1" s="1"/>
  <c r="AN83" i="1"/>
  <c r="CC83" i="1" s="1"/>
  <c r="AM83" i="1"/>
  <c r="BU83" i="1" s="1"/>
  <c r="AO378" i="1"/>
  <c r="CD378" i="1" s="1"/>
  <c r="AP595" i="1"/>
  <c r="CE595" i="1" s="1"/>
  <c r="AP53" i="1"/>
  <c r="CE53" i="1" s="1"/>
  <c r="AF197" i="1"/>
  <c r="AQ197" i="1"/>
  <c r="CF197" i="1" s="1"/>
  <c r="AQ53" i="1"/>
  <c r="CF53" i="1" s="1"/>
  <c r="AP197" i="1"/>
  <c r="CE197" i="1" s="1"/>
  <c r="AM53" i="1"/>
  <c r="BO53" i="1" s="1"/>
  <c r="AO197" i="1"/>
  <c r="CD197" i="1" s="1"/>
  <c r="AF53" i="1"/>
  <c r="AN197" i="1"/>
  <c r="CC197" i="1" s="1"/>
  <c r="AM198" i="1"/>
  <c r="BL198" i="1" s="1"/>
  <c r="AF198" i="1"/>
  <c r="AQ198" i="1"/>
  <c r="CF198" i="1" s="1"/>
  <c r="AP198" i="1"/>
  <c r="CE198" i="1" s="1"/>
  <c r="AO198" i="1"/>
  <c r="CD198" i="1" s="1"/>
  <c r="AO137" i="1"/>
  <c r="CD137" i="1" s="1"/>
  <c r="AQ137" i="1"/>
  <c r="CF137" i="1" s="1"/>
  <c r="AF137" i="1"/>
  <c r="AP137" i="1"/>
  <c r="CE137" i="1" s="1"/>
  <c r="AM137" i="1"/>
  <c r="AN137" i="1"/>
  <c r="CC137" i="1" s="1"/>
  <c r="AP668" i="1"/>
  <c r="CE668" i="1" s="1"/>
  <c r="AP447" i="1"/>
  <c r="CE447" i="1" s="1"/>
  <c r="AO592" i="1"/>
  <c r="CD592" i="1" s="1"/>
  <c r="AF592" i="1"/>
  <c r="AN592" i="1"/>
  <c r="CC592" i="1" s="1"/>
  <c r="AM592" i="1"/>
  <c r="BN592" i="1" s="1"/>
  <c r="AP47" i="1"/>
  <c r="CE47" i="1" s="1"/>
  <c r="BS389" i="1"/>
  <c r="BZ389" i="1"/>
  <c r="CB389" i="1" s="1"/>
  <c r="AF445" i="1"/>
  <c r="AM709" i="1"/>
  <c r="BN709" i="1" s="1"/>
  <c r="AN445" i="1"/>
  <c r="CC445" i="1" s="1"/>
  <c r="AQ709" i="1"/>
  <c r="CF709" i="1" s="1"/>
  <c r="AP173" i="1"/>
  <c r="CE173" i="1" s="1"/>
  <c r="AF512" i="1"/>
  <c r="AO173" i="1"/>
  <c r="CD173" i="1" s="1"/>
  <c r="AM64" i="1"/>
  <c r="AM173" i="1"/>
  <c r="BM173" i="1" s="1"/>
  <c r="AO47" i="1"/>
  <c r="CD47" i="1" s="1"/>
  <c r="AP64" i="1"/>
  <c r="AQ445" i="1"/>
  <c r="CF445" i="1" s="1"/>
  <c r="AM47" i="1"/>
  <c r="BO47" i="1" s="1"/>
  <c r="AQ64" i="1"/>
  <c r="AN47" i="1"/>
  <c r="CC47" i="1" s="1"/>
  <c r="AP445" i="1"/>
  <c r="CE445" i="1" s="1"/>
  <c r="AF47" i="1"/>
  <c r="AP709" i="1"/>
  <c r="CE709" i="1" s="1"/>
  <c r="AO431" i="1"/>
  <c r="CD431" i="1" s="1"/>
  <c r="BO431" i="1"/>
  <c r="AN684" i="1"/>
  <c r="CC684" i="1" s="1"/>
  <c r="AF136" i="1"/>
  <c r="AQ512" i="1"/>
  <c r="CF512" i="1" s="1"/>
  <c r="AP512" i="1"/>
  <c r="CE512" i="1" s="1"/>
  <c r="AO512" i="1"/>
  <c r="CD512" i="1" s="1"/>
  <c r="BM188" i="1"/>
  <c r="AN512" i="1"/>
  <c r="CC512" i="1" s="1"/>
  <c r="AF256" i="1"/>
  <c r="BR623" i="1"/>
  <c r="AN378" i="1"/>
  <c r="CC378" i="1" s="1"/>
  <c r="AO227" i="1"/>
  <c r="CD227" i="1" s="1"/>
  <c r="AP549" i="1"/>
  <c r="AM378" i="1"/>
  <c r="BV378" i="1" s="1"/>
  <c r="AN227" i="1"/>
  <c r="CC227" i="1" s="1"/>
  <c r="AM227" i="1"/>
  <c r="BL227" i="1" s="1"/>
  <c r="AQ549" i="1"/>
  <c r="AF227" i="1"/>
  <c r="AQ227" i="1"/>
  <c r="CF227" i="1" s="1"/>
  <c r="AF64" i="1"/>
  <c r="CC64" i="1" s="1"/>
  <c r="AF378" i="1"/>
  <c r="AQ378" i="1"/>
  <c r="CF378" i="1" s="1"/>
  <c r="AF86" i="1"/>
  <c r="AM550" i="1"/>
  <c r="BK550" i="1" s="1"/>
  <c r="AQ86" i="1"/>
  <c r="CF86" i="1" s="1"/>
  <c r="AO550" i="1"/>
  <c r="CD550" i="1" s="1"/>
  <c r="AP86" i="1"/>
  <c r="CE86" i="1" s="1"/>
  <c r="AF550" i="1"/>
  <c r="AP550" i="1"/>
  <c r="CE550" i="1" s="1"/>
  <c r="AO86" i="1"/>
  <c r="CD86" i="1" s="1"/>
  <c r="AN86" i="1"/>
  <c r="CC86" i="1" s="1"/>
  <c r="AQ550" i="1"/>
  <c r="CF550" i="1" s="1"/>
  <c r="AQ310" i="1"/>
  <c r="CF310" i="1" s="1"/>
  <c r="AO310" i="1"/>
  <c r="CD310" i="1" s="1"/>
  <c r="AP476" i="1"/>
  <c r="CE476" i="1" s="1"/>
  <c r="BY476" i="1"/>
  <c r="AF310" i="1"/>
  <c r="AP310" i="1"/>
  <c r="CE310" i="1" s="1"/>
  <c r="AN310" i="1"/>
  <c r="CC310" i="1" s="1"/>
  <c r="BZ431" i="1"/>
  <c r="CB431" i="1" s="1"/>
  <c r="AQ136" i="1"/>
  <c r="CF136" i="1" s="1"/>
  <c r="AF476" i="1"/>
  <c r="BN431" i="1"/>
  <c r="BX476" i="1"/>
  <c r="BY389" i="1"/>
  <c r="BV389" i="1"/>
  <c r="BK389" i="1"/>
  <c r="BM389" i="1"/>
  <c r="AP136" i="1"/>
  <c r="CE136" i="1" s="1"/>
  <c r="BY431" i="1"/>
  <c r="BL476" i="1"/>
  <c r="AO684" i="1"/>
  <c r="CD684" i="1" s="1"/>
  <c r="AP431" i="1"/>
  <c r="CE431" i="1" s="1"/>
  <c r="AO136" i="1"/>
  <c r="CD136" i="1" s="1"/>
  <c r="BM431" i="1"/>
  <c r="BW476" i="1"/>
  <c r="BU476" i="1"/>
  <c r="AO476" i="1"/>
  <c r="CD476" i="1" s="1"/>
  <c r="AM285" i="1"/>
  <c r="BV285" i="1" s="1"/>
  <c r="AO285" i="1"/>
  <c r="CD285" i="1" s="1"/>
  <c r="AN136" i="1"/>
  <c r="CC136" i="1" s="1"/>
  <c r="BX431" i="1"/>
  <c r="BV476" i="1"/>
  <c r="BT476" i="1"/>
  <c r="BU389" i="1"/>
  <c r="AP684" i="1"/>
  <c r="CE684" i="1" s="1"/>
  <c r="AP46" i="1"/>
  <c r="CE46" i="1" s="1"/>
  <c r="BU431" i="1"/>
  <c r="BL431" i="1"/>
  <c r="BQ476" i="1"/>
  <c r="BS476" i="1"/>
  <c r="BP389" i="1"/>
  <c r="BJ389" i="1"/>
  <c r="BT431" i="1"/>
  <c r="BW431" i="1"/>
  <c r="BO476" i="1"/>
  <c r="BR476" i="1"/>
  <c r="AN285" i="1"/>
  <c r="CC285" i="1" s="1"/>
  <c r="BM476" i="1"/>
  <c r="BS431" i="1"/>
  <c r="BK431" i="1"/>
  <c r="BN476" i="1"/>
  <c r="BP476" i="1"/>
  <c r="BT389" i="1"/>
  <c r="AF684" i="1"/>
  <c r="AQ46" i="1"/>
  <c r="CF46" i="1" s="1"/>
  <c r="AN476" i="1"/>
  <c r="CC476" i="1" s="1"/>
  <c r="BR431" i="1"/>
  <c r="BV431" i="1"/>
  <c r="BK476" i="1"/>
  <c r="BO389" i="1"/>
  <c r="BX389" i="1"/>
  <c r="BQ431" i="1"/>
  <c r="BJ431" i="1"/>
  <c r="BJ476" i="1"/>
  <c r="BR389" i="1"/>
  <c r="BL389" i="1"/>
  <c r="AP285" i="1"/>
  <c r="CE285" i="1" s="1"/>
  <c r="AQ476" i="1"/>
  <c r="CF476" i="1" s="1"/>
  <c r="BN389" i="1"/>
  <c r="BW389" i="1"/>
  <c r="AM684" i="1"/>
  <c r="BW684" i="1" s="1"/>
  <c r="AF46" i="1"/>
  <c r="AO668" i="1"/>
  <c r="CD668" i="1" s="1"/>
  <c r="AO447" i="1"/>
  <c r="CD447" i="1" s="1"/>
  <c r="AN447" i="1"/>
  <c r="CC447" i="1" s="1"/>
  <c r="AM447" i="1"/>
  <c r="BR447" i="1" s="1"/>
  <c r="AF531" i="1"/>
  <c r="AQ185" i="1"/>
  <c r="CF185" i="1" s="1"/>
  <c r="AO185" i="1"/>
  <c r="CD185" i="1" s="1"/>
  <c r="AQ531" i="1"/>
  <c r="CF531" i="1" s="1"/>
  <c r="AP531" i="1"/>
  <c r="CE531" i="1" s="1"/>
  <c r="AM185" i="1"/>
  <c r="BY185" i="1" s="1"/>
  <c r="AM668" i="1"/>
  <c r="BQ668" i="1" s="1"/>
  <c r="AO531" i="1"/>
  <c r="CD531" i="1" s="1"/>
  <c r="AN531" i="1"/>
  <c r="CC531" i="1" s="1"/>
  <c r="AN185" i="1"/>
  <c r="CC185" i="1" s="1"/>
  <c r="AF447" i="1"/>
  <c r="AN668" i="1"/>
  <c r="CC668" i="1" s="1"/>
  <c r="AF668" i="1"/>
  <c r="AQ285" i="1"/>
  <c r="CF285" i="1" s="1"/>
  <c r="AQ267" i="1"/>
  <c r="CF267" i="1" s="1"/>
  <c r="BJ188" i="1"/>
  <c r="AP256" i="1"/>
  <c r="CE256" i="1" s="1"/>
  <c r="BP623" i="1"/>
  <c r="AO267" i="1"/>
  <c r="CD267" i="1" s="1"/>
  <c r="AQ188" i="1"/>
  <c r="CF188" i="1" s="1"/>
  <c r="BP188" i="1"/>
  <c r="BU188" i="1"/>
  <c r="AO256" i="1"/>
  <c r="CD256" i="1" s="1"/>
  <c r="BO623" i="1"/>
  <c r="AN267" i="1"/>
  <c r="CC267" i="1" s="1"/>
  <c r="BS188" i="1"/>
  <c r="BZ623" i="1"/>
  <c r="CB623" i="1" s="1"/>
  <c r="AM267" i="1"/>
  <c r="BQ267" i="1" s="1"/>
  <c r="BZ188" i="1"/>
  <c r="CB188" i="1" s="1"/>
  <c r="BK188" i="1"/>
  <c r="BW623" i="1"/>
  <c r="BN623" i="1"/>
  <c r="AF267" i="1"/>
  <c r="BQ188" i="1"/>
  <c r="BX188" i="1"/>
  <c r="BQ623" i="1"/>
  <c r="BV623" i="1"/>
  <c r="BY623" i="1"/>
  <c r="BY188" i="1"/>
  <c r="AO188" i="1"/>
  <c r="CD188" i="1" s="1"/>
  <c r="BK623" i="1"/>
  <c r="BM623" i="1"/>
  <c r="AQ256" i="1"/>
  <c r="CF256" i="1" s="1"/>
  <c r="BJ623" i="1"/>
  <c r="BX623" i="1"/>
  <c r="BR188" i="1"/>
  <c r="BU623" i="1"/>
  <c r="BL623" i="1"/>
  <c r="BN188" i="1"/>
  <c r="BO188" i="1"/>
  <c r="AP188" i="1"/>
  <c r="CE188" i="1" s="1"/>
  <c r="AN256" i="1"/>
  <c r="CC256" i="1" s="1"/>
  <c r="BT623" i="1"/>
  <c r="BV188" i="1"/>
  <c r="BW188" i="1"/>
  <c r="AF188" i="1"/>
  <c r="BT188" i="1"/>
  <c r="AF185" i="1"/>
  <c r="AN709" i="1"/>
  <c r="CC709" i="1" s="1"/>
  <c r="AN188" i="1"/>
  <c r="CC188" i="1" s="1"/>
  <c r="AO64" i="1"/>
  <c r="AF709" i="1"/>
  <c r="AN31" i="1"/>
  <c r="CC31" i="1" s="1"/>
  <c r="AM31" i="1"/>
  <c r="BZ31" i="1" s="1"/>
  <c r="CB31" i="1" s="1"/>
  <c r="AF431" i="1"/>
  <c r="AN122" i="1"/>
  <c r="CC122" i="1" s="1"/>
  <c r="AM46" i="1"/>
  <c r="BV46" i="1" s="1"/>
  <c r="AF31" i="1"/>
  <c r="AQ122" i="1"/>
  <c r="CF122" i="1" s="1"/>
  <c r="AM122" i="1"/>
  <c r="BP122" i="1" s="1"/>
  <c r="AQ31" i="1"/>
  <c r="CF31" i="1" s="1"/>
  <c r="AO122" i="1"/>
  <c r="CD122" i="1" s="1"/>
  <c r="AQ431" i="1"/>
  <c r="CF431" i="1" s="1"/>
  <c r="AP31" i="1"/>
  <c r="CE31" i="1" s="1"/>
  <c r="AF122" i="1"/>
  <c r="AO46" i="1"/>
  <c r="CD46" i="1" s="1"/>
  <c r="AN431" i="1"/>
  <c r="CC431" i="1" s="1"/>
  <c r="AP424" i="1"/>
  <c r="CE424" i="1" s="1"/>
  <c r="AN424" i="1"/>
  <c r="CC424" i="1" s="1"/>
  <c r="AM424" i="1"/>
  <c r="BS424" i="1" s="1"/>
  <c r="AF424" i="1"/>
  <c r="AQ424" i="1"/>
  <c r="CF424" i="1" s="1"/>
  <c r="BP276" i="1"/>
  <c r="BO276" i="1"/>
  <c r="BW276" i="1"/>
  <c r="BK276" i="1"/>
  <c r="BJ276" i="1"/>
  <c r="BU276" i="1"/>
  <c r="BT276" i="1"/>
  <c r="BV276" i="1"/>
  <c r="BZ276" i="1"/>
  <c r="CB276" i="1" s="1"/>
  <c r="BS276" i="1"/>
  <c r="BN276" i="1"/>
  <c r="BR276" i="1"/>
  <c r="BY276" i="1"/>
  <c r="BQ276" i="1"/>
  <c r="BM276" i="1"/>
  <c r="BX276" i="1"/>
  <c r="AQ57" i="1"/>
  <c r="CF57" i="1" s="1"/>
  <c r="AP268" i="1"/>
  <c r="CE268" i="1" s="1"/>
  <c r="AO268" i="1"/>
  <c r="CD268" i="1" s="1"/>
  <c r="AF57" i="1"/>
  <c r="AP57" i="1"/>
  <c r="CE57" i="1" s="1"/>
  <c r="AO57" i="1"/>
  <c r="CD57" i="1" s="1"/>
  <c r="AM57" i="1"/>
  <c r="BY57" i="1" s="1"/>
  <c r="BO502" i="1"/>
  <c r="BU502" i="1"/>
  <c r="BT502" i="1"/>
  <c r="BJ502" i="1"/>
  <c r="BQ502" i="1"/>
  <c r="BP502" i="1"/>
  <c r="AP93" i="1"/>
  <c r="CE93" i="1" s="1"/>
  <c r="AO93" i="1"/>
  <c r="CD93" i="1" s="1"/>
  <c r="AN93" i="1"/>
  <c r="CC93" i="1" s="1"/>
  <c r="AF93" i="1"/>
  <c r="AQ93" i="1"/>
  <c r="CF93" i="1" s="1"/>
  <c r="AN268" i="1"/>
  <c r="CC268" i="1" s="1"/>
  <c r="AM268" i="1"/>
  <c r="BU268" i="1" s="1"/>
  <c r="BQ143" i="1"/>
  <c r="AF268" i="1"/>
  <c r="BZ502" i="1"/>
  <c r="CB502" i="1" s="1"/>
  <c r="BN502" i="1"/>
  <c r="BY502" i="1"/>
  <c r="BM502" i="1"/>
  <c r="BX502" i="1"/>
  <c r="BL502" i="1"/>
  <c r="BW502" i="1"/>
  <c r="BS502" i="1"/>
  <c r="BK502" i="1"/>
  <c r="BR502" i="1"/>
  <c r="AF294" i="1"/>
  <c r="AQ294" i="1"/>
  <c r="CF294" i="1" s="1"/>
  <c r="AO294" i="1"/>
  <c r="CD294" i="1" s="1"/>
  <c r="AM294" i="1"/>
  <c r="BR294" i="1" s="1"/>
  <c r="AP294" i="1"/>
  <c r="CE294" i="1" s="1"/>
  <c r="AO464" i="1"/>
  <c r="CD464" i="1" s="1"/>
  <c r="AM464" i="1"/>
  <c r="BM464" i="1" s="1"/>
  <c r="AF464" i="1"/>
  <c r="AQ464" i="1"/>
  <c r="CF464" i="1" s="1"/>
  <c r="AP464" i="1"/>
  <c r="CE464" i="1" s="1"/>
  <c r="AF366" i="1"/>
  <c r="CG366" i="1" s="1"/>
  <c r="BR681" i="1"/>
  <c r="BP143" i="1"/>
  <c r="BK143" i="1"/>
  <c r="BO143" i="1"/>
  <c r="BX143" i="1"/>
  <c r="BZ143" i="1"/>
  <c r="CB143" i="1" s="1"/>
  <c r="BW143" i="1"/>
  <c r="BN143" i="1"/>
  <c r="BL143" i="1"/>
  <c r="BY143" i="1"/>
  <c r="BV143" i="1"/>
  <c r="BM143" i="1"/>
  <c r="BJ143" i="1"/>
  <c r="BU143" i="1"/>
  <c r="BT143" i="1"/>
  <c r="BS143" i="1"/>
  <c r="BQ470" i="1"/>
  <c r="BW470" i="1"/>
  <c r="BJ470" i="1"/>
  <c r="BK470" i="1"/>
  <c r="BT470" i="1"/>
  <c r="BU470" i="1"/>
  <c r="BS470" i="1"/>
  <c r="BP470" i="1"/>
  <c r="BR470" i="1"/>
  <c r="BO470" i="1"/>
  <c r="BX470" i="1"/>
  <c r="BZ470" i="1"/>
  <c r="CB470" i="1" s="1"/>
  <c r="BL470" i="1"/>
  <c r="BN470" i="1"/>
  <c r="BY470" i="1"/>
  <c r="BV470" i="1"/>
  <c r="BT681" i="1"/>
  <c r="BS681" i="1"/>
  <c r="BQ681" i="1"/>
  <c r="BP681" i="1"/>
  <c r="BO681" i="1"/>
  <c r="BZ681" i="1"/>
  <c r="CB681" i="1" s="1"/>
  <c r="BW681" i="1"/>
  <c r="BN681" i="1"/>
  <c r="BV681" i="1"/>
  <c r="BY681" i="1"/>
  <c r="BK681" i="1"/>
  <c r="BM681" i="1"/>
  <c r="BJ681" i="1"/>
  <c r="BX681" i="1"/>
  <c r="BU681" i="1"/>
  <c r="AN244" i="1"/>
  <c r="AO244" i="1"/>
  <c r="AP244" i="1"/>
  <c r="AQ244" i="1"/>
  <c r="AF244" i="1"/>
  <c r="AM244" i="1"/>
  <c r="AN38" i="1"/>
  <c r="CC38" i="1" s="1"/>
  <c r="AO38" i="1"/>
  <c r="CD38" i="1" s="1"/>
  <c r="AQ38" i="1"/>
  <c r="CF38" i="1" s="1"/>
  <c r="AF38" i="1"/>
  <c r="AM38" i="1"/>
  <c r="BY38" i="1" s="1"/>
  <c r="BW645" i="1"/>
  <c r="BL645" i="1"/>
  <c r="BX645" i="1"/>
  <c r="BM645" i="1"/>
  <c r="BQ645" i="1"/>
  <c r="BY645" i="1"/>
  <c r="BR645" i="1"/>
  <c r="BN645" i="1"/>
  <c r="BS645" i="1"/>
  <c r="BZ645" i="1"/>
  <c r="CB645" i="1" s="1"/>
  <c r="BT645" i="1"/>
  <c r="BO645" i="1"/>
  <c r="BU645" i="1"/>
  <c r="BP645" i="1"/>
  <c r="BJ645" i="1"/>
  <c r="BK645" i="1"/>
  <c r="BV645" i="1"/>
  <c r="AP38" i="1"/>
  <c r="CE38" i="1" s="1"/>
  <c r="BJ490" i="1"/>
  <c r="BT490" i="1"/>
  <c r="BL490" i="1"/>
  <c r="BW490" i="1"/>
  <c r="BS490" i="1"/>
  <c r="BK490" i="1"/>
  <c r="BR490" i="1"/>
  <c r="BQ490" i="1"/>
  <c r="BP490" i="1"/>
  <c r="BO490" i="1"/>
  <c r="BZ490" i="1"/>
  <c r="CB490" i="1" s="1"/>
  <c r="BN490" i="1"/>
  <c r="BY490" i="1"/>
  <c r="BV490" i="1"/>
  <c r="BM490" i="1"/>
  <c r="BU490" i="1"/>
  <c r="BP86" i="1"/>
  <c r="BQ86" i="1"/>
  <c r="BR86" i="1"/>
  <c r="BS86" i="1"/>
  <c r="BT86" i="1"/>
  <c r="BU86" i="1"/>
  <c r="BJ86" i="1"/>
  <c r="BV86" i="1"/>
  <c r="BK86" i="1"/>
  <c r="BW86" i="1"/>
  <c r="BL86" i="1"/>
  <c r="BX86" i="1"/>
  <c r="BM86" i="1"/>
  <c r="BY86" i="1"/>
  <c r="BN86" i="1"/>
  <c r="BO86" i="1"/>
  <c r="BZ86" i="1"/>
  <c r="CB86" i="1" s="1"/>
  <c r="AO396" i="1"/>
  <c r="CD396" i="1" s="1"/>
  <c r="AP396" i="1"/>
  <c r="CE396" i="1" s="1"/>
  <c r="AQ396" i="1"/>
  <c r="CF396" i="1" s="1"/>
  <c r="AF396" i="1"/>
  <c r="AM396" i="1"/>
  <c r="AN396" i="1"/>
  <c r="CC396" i="1" s="1"/>
  <c r="BN392" i="1"/>
  <c r="BJ392" i="1"/>
  <c r="BW392" i="1"/>
  <c r="BK392" i="1"/>
  <c r="BX392" i="1"/>
  <c r="BL392" i="1"/>
  <c r="BY392" i="1"/>
  <c r="BM392" i="1"/>
  <c r="BZ392" i="1"/>
  <c r="CB392" i="1" s="1"/>
  <c r="BO392" i="1"/>
  <c r="BP392" i="1"/>
  <c r="BQ392" i="1"/>
  <c r="BR392" i="1"/>
  <c r="BS392" i="1"/>
  <c r="BT392" i="1"/>
  <c r="BV392" i="1"/>
  <c r="BU392" i="1"/>
  <c r="BQ531" i="1"/>
  <c r="BR531" i="1"/>
  <c r="BS531" i="1"/>
  <c r="BT531" i="1"/>
  <c r="BU531" i="1"/>
  <c r="BJ531" i="1"/>
  <c r="BV531" i="1"/>
  <c r="BK531" i="1"/>
  <c r="BW531" i="1"/>
  <c r="BL531" i="1"/>
  <c r="BX531" i="1"/>
  <c r="BM531" i="1"/>
  <c r="BY531" i="1"/>
  <c r="BN531" i="1"/>
  <c r="BZ531" i="1"/>
  <c r="CB531" i="1" s="1"/>
  <c r="BO531" i="1"/>
  <c r="BP531" i="1"/>
  <c r="AO589" i="1"/>
  <c r="CD589" i="1" s="1"/>
  <c r="AM589" i="1"/>
  <c r="AQ589" i="1"/>
  <c r="CF589" i="1" s="1"/>
  <c r="AF589" i="1"/>
  <c r="AP589" i="1"/>
  <c r="CE589" i="1" s="1"/>
  <c r="AN589" i="1"/>
  <c r="CC589" i="1" s="1"/>
  <c r="BT136" i="1"/>
  <c r="BU136" i="1"/>
  <c r="BJ136" i="1"/>
  <c r="BV136" i="1"/>
  <c r="BK136" i="1"/>
  <c r="BW136" i="1"/>
  <c r="BL136" i="1"/>
  <c r="BX136" i="1"/>
  <c r="BM136" i="1"/>
  <c r="BY136" i="1"/>
  <c r="BN136" i="1"/>
  <c r="BZ136" i="1"/>
  <c r="CB136" i="1" s="1"/>
  <c r="BO136" i="1"/>
  <c r="BP136" i="1"/>
  <c r="BQ136" i="1"/>
  <c r="BR136" i="1"/>
  <c r="BS136" i="1"/>
  <c r="BR310" i="1"/>
  <c r="BS310" i="1"/>
  <c r="BT310" i="1"/>
  <c r="BU310" i="1"/>
  <c r="BJ310" i="1"/>
  <c r="BV310" i="1"/>
  <c r="BK310" i="1"/>
  <c r="BW310" i="1"/>
  <c r="BL310" i="1"/>
  <c r="BX310" i="1"/>
  <c r="BM310" i="1"/>
  <c r="BY310" i="1"/>
  <c r="BN310" i="1"/>
  <c r="BZ310" i="1"/>
  <c r="CB310" i="1" s="1"/>
  <c r="BO310" i="1"/>
  <c r="BP310" i="1"/>
  <c r="BQ310" i="1"/>
  <c r="AO303" i="1"/>
  <c r="CD303" i="1" s="1"/>
  <c r="AM303" i="1"/>
  <c r="AN303" i="1"/>
  <c r="CC303" i="1" s="1"/>
  <c r="AQ303" i="1"/>
  <c r="CF303" i="1" s="1"/>
  <c r="AF303" i="1"/>
  <c r="AP303" i="1"/>
  <c r="CE303" i="1" s="1"/>
  <c r="AF678" i="1"/>
  <c r="AM678" i="1"/>
  <c r="AN678" i="1"/>
  <c r="CC678" i="1" s="1"/>
  <c r="AO678" i="1"/>
  <c r="CD678" i="1" s="1"/>
  <c r="AQ678" i="1"/>
  <c r="CF678" i="1" s="1"/>
  <c r="AP678" i="1"/>
  <c r="CE678" i="1" s="1"/>
  <c r="AF448" i="1"/>
  <c r="AM448" i="1"/>
  <c r="AN448" i="1"/>
  <c r="CC448" i="1" s="1"/>
  <c r="AQ448" i="1"/>
  <c r="CF448" i="1" s="1"/>
  <c r="AP448" i="1"/>
  <c r="CE448" i="1" s="1"/>
  <c r="AO448" i="1"/>
  <c r="CD448" i="1" s="1"/>
  <c r="AQ299" i="1"/>
  <c r="CF299" i="1" s="1"/>
  <c r="AF299" i="1"/>
  <c r="AM299" i="1"/>
  <c r="AN299" i="1"/>
  <c r="CC299" i="1" s="1"/>
  <c r="AO299" i="1"/>
  <c r="CD299" i="1" s="1"/>
  <c r="AP299" i="1"/>
  <c r="CE299" i="1" s="1"/>
  <c r="BK197" i="1"/>
  <c r="BW197" i="1"/>
  <c r="BU197" i="1"/>
  <c r="BV197" i="1"/>
  <c r="BJ197" i="1"/>
  <c r="BX197" i="1"/>
  <c r="BL197" i="1"/>
  <c r="BY197" i="1"/>
  <c r="BM197" i="1"/>
  <c r="BZ197" i="1"/>
  <c r="CB197" i="1" s="1"/>
  <c r="BN197" i="1"/>
  <c r="BO197" i="1"/>
  <c r="BP197" i="1"/>
  <c r="BQ197" i="1"/>
  <c r="BR197" i="1"/>
  <c r="BS197" i="1"/>
  <c r="BT197" i="1"/>
  <c r="BR93" i="1"/>
  <c r="BS93" i="1"/>
  <c r="BT93" i="1"/>
  <c r="BU93" i="1"/>
  <c r="BJ93" i="1"/>
  <c r="BV93" i="1"/>
  <c r="BK93" i="1"/>
  <c r="BW93" i="1"/>
  <c r="BL93" i="1"/>
  <c r="BX93" i="1"/>
  <c r="BM93" i="1"/>
  <c r="BY93" i="1"/>
  <c r="BN93" i="1"/>
  <c r="BZ93" i="1"/>
  <c r="CB93" i="1" s="1"/>
  <c r="BO93" i="1"/>
  <c r="BP93" i="1"/>
  <c r="BQ93" i="1"/>
  <c r="BK512" i="1"/>
  <c r="BW512" i="1"/>
  <c r="BL512" i="1"/>
  <c r="BX512" i="1"/>
  <c r="BM512" i="1"/>
  <c r="BY512" i="1"/>
  <c r="BN512" i="1"/>
  <c r="BZ512" i="1"/>
  <c r="CB512" i="1" s="1"/>
  <c r="BO512" i="1"/>
  <c r="BP512" i="1"/>
  <c r="BQ512" i="1"/>
  <c r="BR512" i="1"/>
  <c r="BS512" i="1"/>
  <c r="BT512" i="1"/>
  <c r="BJ512" i="1"/>
  <c r="BU512" i="1"/>
  <c r="BV512" i="1"/>
  <c r="AM328" i="1"/>
  <c r="AF328" i="1"/>
  <c r="AN328" i="1"/>
  <c r="CC328" i="1" s="1"/>
  <c r="AO328" i="1"/>
  <c r="CD328" i="1" s="1"/>
  <c r="AP328" i="1"/>
  <c r="CE328" i="1" s="1"/>
  <c r="AQ328" i="1"/>
  <c r="CF328" i="1" s="1"/>
  <c r="AF530" i="1"/>
  <c r="AO530" i="1"/>
  <c r="CD530" i="1" s="1"/>
  <c r="AN530" i="1"/>
  <c r="CC530" i="1" s="1"/>
  <c r="AM530" i="1"/>
  <c r="AQ530" i="1"/>
  <c r="CF530" i="1" s="1"/>
  <c r="AP530" i="1"/>
  <c r="CE530" i="1" s="1"/>
  <c r="AQ233" i="1"/>
  <c r="CF233" i="1" s="1"/>
  <c r="AM233" i="1"/>
  <c r="AN233" i="1"/>
  <c r="CC233" i="1" s="1"/>
  <c r="AO233" i="1"/>
  <c r="CD233" i="1" s="1"/>
  <c r="AP233" i="1"/>
  <c r="CE233" i="1" s="1"/>
  <c r="AF233" i="1"/>
  <c r="AM520" i="1"/>
  <c r="AN520" i="1"/>
  <c r="CC520" i="1" s="1"/>
  <c r="AO520" i="1"/>
  <c r="CD520" i="1" s="1"/>
  <c r="AP520" i="1"/>
  <c r="CE520" i="1" s="1"/>
  <c r="AQ520" i="1"/>
  <c r="CF520" i="1" s="1"/>
  <c r="AF520" i="1"/>
  <c r="BR516" i="1"/>
  <c r="BS516" i="1"/>
  <c r="BT516" i="1"/>
  <c r="BU516" i="1"/>
  <c r="BJ516" i="1"/>
  <c r="BV516" i="1"/>
  <c r="BK516" i="1"/>
  <c r="BW516" i="1"/>
  <c r="BL516" i="1"/>
  <c r="BX516" i="1"/>
  <c r="BM516" i="1"/>
  <c r="BY516" i="1"/>
  <c r="BN516" i="1"/>
  <c r="BZ516" i="1"/>
  <c r="CB516" i="1" s="1"/>
  <c r="BO516" i="1"/>
  <c r="BP516" i="1"/>
  <c r="BQ516" i="1"/>
  <c r="BM459" i="1"/>
  <c r="BY459" i="1"/>
  <c r="BN459" i="1"/>
  <c r="BZ459" i="1"/>
  <c r="CB459" i="1" s="1"/>
  <c r="BO459" i="1"/>
  <c r="BP459" i="1"/>
  <c r="BQ459" i="1"/>
  <c r="BR459" i="1"/>
  <c r="BS459" i="1"/>
  <c r="BT459" i="1"/>
  <c r="BU459" i="1"/>
  <c r="BJ459" i="1"/>
  <c r="BV459" i="1"/>
  <c r="BK459" i="1"/>
  <c r="BL459" i="1"/>
  <c r="BW459" i="1"/>
  <c r="BX459" i="1"/>
  <c r="AP259" i="1"/>
  <c r="CE259" i="1" s="1"/>
  <c r="AF259" i="1"/>
  <c r="AQ259" i="1"/>
  <c r="CF259" i="1" s="1"/>
  <c r="AN259" i="1"/>
  <c r="CC259" i="1" s="1"/>
  <c r="AO259" i="1"/>
  <c r="CD259" i="1" s="1"/>
  <c r="AM259" i="1"/>
  <c r="AN566" i="1"/>
  <c r="CC566" i="1" s="1"/>
  <c r="AQ566" i="1"/>
  <c r="CF566" i="1" s="1"/>
  <c r="AM566" i="1"/>
  <c r="AO566" i="1"/>
  <c r="CD566" i="1" s="1"/>
  <c r="AP566" i="1"/>
  <c r="CE566" i="1" s="1"/>
  <c r="AF566" i="1"/>
  <c r="AM364" i="1"/>
  <c r="AO364" i="1"/>
  <c r="CD364" i="1" s="1"/>
  <c r="AP364" i="1"/>
  <c r="CE364" i="1" s="1"/>
  <c r="AQ364" i="1"/>
  <c r="CF364" i="1" s="1"/>
  <c r="AN364" i="1"/>
  <c r="CC364" i="1" s="1"/>
  <c r="AF364" i="1"/>
  <c r="AO265" i="1"/>
  <c r="CD265" i="1" s="1"/>
  <c r="AF265" i="1"/>
  <c r="AM265" i="1"/>
  <c r="AN265" i="1"/>
  <c r="CC265" i="1" s="1"/>
  <c r="AP265" i="1"/>
  <c r="CE265" i="1" s="1"/>
  <c r="AQ265" i="1"/>
  <c r="CF265" i="1" s="1"/>
  <c r="BK256" i="1"/>
  <c r="BW256" i="1"/>
  <c r="BL256" i="1"/>
  <c r="BX256" i="1"/>
  <c r="BM256" i="1"/>
  <c r="BY256" i="1"/>
  <c r="BN256" i="1"/>
  <c r="BZ256" i="1"/>
  <c r="CB256" i="1" s="1"/>
  <c r="BO256" i="1"/>
  <c r="BP256" i="1"/>
  <c r="BQ256" i="1"/>
  <c r="BR256" i="1"/>
  <c r="BS256" i="1"/>
  <c r="BT256" i="1"/>
  <c r="BJ256" i="1"/>
  <c r="BU256" i="1"/>
  <c r="BV256" i="1"/>
  <c r="AM88" i="1"/>
  <c r="AO88" i="1"/>
  <c r="CD88" i="1" s="1"/>
  <c r="AP88" i="1"/>
  <c r="CE88" i="1" s="1"/>
  <c r="AN88" i="1"/>
  <c r="CC88" i="1" s="1"/>
  <c r="AQ88" i="1"/>
  <c r="CF88" i="1" s="1"/>
  <c r="AF88" i="1"/>
  <c r="AQ99" i="1"/>
  <c r="CF99" i="1" s="1"/>
  <c r="AN99" i="1"/>
  <c r="CC99" i="1" s="1"/>
  <c r="AF99" i="1"/>
  <c r="AM99" i="1"/>
  <c r="AO99" i="1"/>
  <c r="CD99" i="1" s="1"/>
  <c r="AP99" i="1"/>
  <c r="CE99" i="1" s="1"/>
  <c r="AF144" i="1"/>
  <c r="AP144" i="1"/>
  <c r="CE144" i="1" s="1"/>
  <c r="AQ144" i="1"/>
  <c r="CF144" i="1" s="1"/>
  <c r="AM144" i="1"/>
  <c r="AN144" i="1"/>
  <c r="CC144" i="1" s="1"/>
  <c r="AO144" i="1"/>
  <c r="CD144" i="1" s="1"/>
  <c r="AO280" i="1"/>
  <c r="CD280" i="1" s="1"/>
  <c r="AF280" i="1"/>
  <c r="AN280" i="1"/>
  <c r="CC280" i="1" s="1"/>
  <c r="AP280" i="1"/>
  <c r="CE280" i="1" s="1"/>
  <c r="AQ280" i="1"/>
  <c r="CF280" i="1" s="1"/>
  <c r="AM280" i="1"/>
  <c r="AQ686" i="1"/>
  <c r="CF686" i="1" s="1"/>
  <c r="AP686" i="1"/>
  <c r="CE686" i="1" s="1"/>
  <c r="AF686" i="1"/>
  <c r="AM686" i="1"/>
  <c r="AN686" i="1"/>
  <c r="CC686" i="1" s="1"/>
  <c r="AO686" i="1"/>
  <c r="CD686" i="1" s="1"/>
  <c r="AN113" i="1"/>
  <c r="CC113" i="1" s="1"/>
  <c r="AP113" i="1"/>
  <c r="CE113" i="1" s="1"/>
  <c r="AM113" i="1"/>
  <c r="AO113" i="1"/>
  <c r="CD113" i="1" s="1"/>
  <c r="AQ113" i="1"/>
  <c r="CF113" i="1" s="1"/>
  <c r="AF113" i="1"/>
  <c r="AF416" i="1"/>
  <c r="AO416" i="1"/>
  <c r="CD416" i="1" s="1"/>
  <c r="AM416" i="1"/>
  <c r="AN416" i="1"/>
  <c r="CC416" i="1" s="1"/>
  <c r="AP416" i="1"/>
  <c r="CE416" i="1" s="1"/>
  <c r="AQ416" i="1"/>
  <c r="CF416" i="1" s="1"/>
  <c r="AP252" i="1"/>
  <c r="CE252" i="1" s="1"/>
  <c r="AQ252" i="1"/>
  <c r="CF252" i="1" s="1"/>
  <c r="AF252" i="1"/>
  <c r="AM252" i="1"/>
  <c r="AN252" i="1"/>
  <c r="CC252" i="1" s="1"/>
  <c r="AO252" i="1"/>
  <c r="CD252" i="1" s="1"/>
  <c r="AP347" i="1"/>
  <c r="CE347" i="1" s="1"/>
  <c r="AQ347" i="1"/>
  <c r="CF347" i="1" s="1"/>
  <c r="AF347" i="1"/>
  <c r="AM347" i="1"/>
  <c r="AN347" i="1"/>
  <c r="CC347" i="1" s="1"/>
  <c r="AO347" i="1"/>
  <c r="CD347" i="1" s="1"/>
  <c r="AP163" i="1"/>
  <c r="CE163" i="1" s="1"/>
  <c r="AM163" i="1"/>
  <c r="AN163" i="1"/>
  <c r="CC163" i="1" s="1"/>
  <c r="AO163" i="1"/>
  <c r="CD163" i="1" s="1"/>
  <c r="AQ163" i="1"/>
  <c r="CF163" i="1" s="1"/>
  <c r="AF163" i="1"/>
  <c r="AM624" i="1"/>
  <c r="AN624" i="1"/>
  <c r="CC624" i="1" s="1"/>
  <c r="AO624" i="1"/>
  <c r="CD624" i="1" s="1"/>
  <c r="AP624" i="1"/>
  <c r="CE624" i="1" s="1"/>
  <c r="AQ624" i="1"/>
  <c r="CF624" i="1" s="1"/>
  <c r="AF624" i="1"/>
  <c r="AN450" i="1"/>
  <c r="CC450" i="1" s="1"/>
  <c r="AO450" i="1"/>
  <c r="CD450" i="1" s="1"/>
  <c r="AP450" i="1"/>
  <c r="CE450" i="1" s="1"/>
  <c r="AQ450" i="1"/>
  <c r="CF450" i="1" s="1"/>
  <c r="AF450" i="1"/>
  <c r="AM450" i="1"/>
  <c r="AF594" i="1"/>
  <c r="AM594" i="1"/>
  <c r="AN594" i="1"/>
  <c r="CC594" i="1" s="1"/>
  <c r="AO594" i="1"/>
  <c r="CD594" i="1" s="1"/>
  <c r="AP594" i="1"/>
  <c r="CE594" i="1" s="1"/>
  <c r="AQ594" i="1"/>
  <c r="CF594" i="1" s="1"/>
  <c r="AN335" i="1"/>
  <c r="CC335" i="1" s="1"/>
  <c r="AF335" i="1"/>
  <c r="AM335" i="1"/>
  <c r="AO335" i="1"/>
  <c r="CD335" i="1" s="1"/>
  <c r="AP335" i="1"/>
  <c r="CE335" i="1" s="1"/>
  <c r="AQ335" i="1"/>
  <c r="CF335" i="1" s="1"/>
  <c r="AN632" i="1"/>
  <c r="CC632" i="1" s="1"/>
  <c r="AO632" i="1"/>
  <c r="CD632" i="1" s="1"/>
  <c r="AP632" i="1"/>
  <c r="CE632" i="1" s="1"/>
  <c r="AF632" i="1"/>
  <c r="AM632" i="1"/>
  <c r="AQ632" i="1"/>
  <c r="CF632" i="1" s="1"/>
  <c r="AM702" i="1"/>
  <c r="AN702" i="1"/>
  <c r="CC702" i="1" s="1"/>
  <c r="AO702" i="1"/>
  <c r="CD702" i="1" s="1"/>
  <c r="AP702" i="1"/>
  <c r="CE702" i="1" s="1"/>
  <c r="AQ702" i="1"/>
  <c r="CF702" i="1" s="1"/>
  <c r="AF702" i="1"/>
  <c r="AM225" i="1"/>
  <c r="AN225" i="1"/>
  <c r="CC225" i="1" s="1"/>
  <c r="AF225" i="1"/>
  <c r="AO225" i="1"/>
  <c r="CD225" i="1" s="1"/>
  <c r="AP225" i="1"/>
  <c r="CE225" i="1" s="1"/>
  <c r="AQ225" i="1"/>
  <c r="CF225" i="1" s="1"/>
  <c r="AM630" i="1"/>
  <c r="AN630" i="1"/>
  <c r="CC630" i="1" s="1"/>
  <c r="AO630" i="1"/>
  <c r="CD630" i="1" s="1"/>
  <c r="AF630" i="1"/>
  <c r="AP630" i="1"/>
  <c r="CE630" i="1" s="1"/>
  <c r="AQ630" i="1"/>
  <c r="CF630" i="1" s="1"/>
  <c r="AP555" i="1"/>
  <c r="CE555" i="1" s="1"/>
  <c r="AM555" i="1"/>
  <c r="AN555" i="1"/>
  <c r="CC555" i="1" s="1"/>
  <c r="AO555" i="1"/>
  <c r="CD555" i="1" s="1"/>
  <c r="AQ555" i="1"/>
  <c r="CF555" i="1" s="1"/>
  <c r="AF555" i="1"/>
  <c r="AM266" i="1"/>
  <c r="AO266" i="1"/>
  <c r="CD266" i="1" s="1"/>
  <c r="AP266" i="1"/>
  <c r="CE266" i="1" s="1"/>
  <c r="AQ266" i="1"/>
  <c r="CF266" i="1" s="1"/>
  <c r="AF266" i="1"/>
  <c r="AN266" i="1"/>
  <c r="CC266" i="1" s="1"/>
  <c r="AO159" i="1"/>
  <c r="CD159" i="1" s="1"/>
  <c r="AP159" i="1"/>
  <c r="CE159" i="1" s="1"/>
  <c r="AQ159" i="1"/>
  <c r="CF159" i="1" s="1"/>
  <c r="AF159" i="1"/>
  <c r="AM159" i="1"/>
  <c r="AN159" i="1"/>
  <c r="CC159" i="1" s="1"/>
  <c r="AP651" i="1"/>
  <c r="CE651" i="1" s="1"/>
  <c r="AQ651" i="1"/>
  <c r="CF651" i="1" s="1"/>
  <c r="AF651" i="1"/>
  <c r="AM651" i="1"/>
  <c r="AN651" i="1"/>
  <c r="CC651" i="1" s="1"/>
  <c r="AO651" i="1"/>
  <c r="CD651" i="1" s="1"/>
  <c r="AN694" i="1"/>
  <c r="CC694" i="1" s="1"/>
  <c r="AO694" i="1"/>
  <c r="CD694" i="1" s="1"/>
  <c r="AF694" i="1"/>
  <c r="AM694" i="1"/>
  <c r="AP694" i="1"/>
  <c r="CE694" i="1" s="1"/>
  <c r="AQ694" i="1"/>
  <c r="CF694" i="1" s="1"/>
  <c r="AF273" i="1"/>
  <c r="AM273" i="1"/>
  <c r="AO273" i="1"/>
  <c r="CD273" i="1" s="1"/>
  <c r="AN273" i="1"/>
  <c r="CC273" i="1" s="1"/>
  <c r="AP273" i="1"/>
  <c r="CE273" i="1" s="1"/>
  <c r="AQ273" i="1"/>
  <c r="CF273" i="1" s="1"/>
  <c r="AM697" i="1"/>
  <c r="AN697" i="1"/>
  <c r="CC697" i="1" s="1"/>
  <c r="AO697" i="1"/>
  <c r="CD697" i="1" s="1"/>
  <c r="AP697" i="1"/>
  <c r="CE697" i="1" s="1"/>
  <c r="AQ697" i="1"/>
  <c r="CF697" i="1" s="1"/>
  <c r="AF697" i="1"/>
  <c r="AF434" i="1"/>
  <c r="AM434" i="1"/>
  <c r="AN434" i="1"/>
  <c r="CC434" i="1" s="1"/>
  <c r="AO434" i="1"/>
  <c r="CD434" i="1" s="1"/>
  <c r="AP434" i="1"/>
  <c r="CE434" i="1" s="1"/>
  <c r="AQ434" i="1"/>
  <c r="CF434" i="1" s="1"/>
  <c r="AN578" i="1"/>
  <c r="CC578" i="1" s="1"/>
  <c r="AF578" i="1"/>
  <c r="AM578" i="1"/>
  <c r="AO578" i="1"/>
  <c r="CD578" i="1" s="1"/>
  <c r="AP578" i="1"/>
  <c r="CE578" i="1" s="1"/>
  <c r="AQ578" i="1"/>
  <c r="CF578" i="1" s="1"/>
  <c r="AM537" i="1"/>
  <c r="AN537" i="1"/>
  <c r="CC537" i="1" s="1"/>
  <c r="AO537" i="1"/>
  <c r="CD537" i="1" s="1"/>
  <c r="AP537" i="1"/>
  <c r="CE537" i="1" s="1"/>
  <c r="AQ537" i="1"/>
  <c r="CF537" i="1" s="1"/>
  <c r="AF537" i="1"/>
  <c r="AM659" i="1"/>
  <c r="AN659" i="1"/>
  <c r="CC659" i="1" s="1"/>
  <c r="AO659" i="1"/>
  <c r="CD659" i="1" s="1"/>
  <c r="AP659" i="1"/>
  <c r="CE659" i="1" s="1"/>
  <c r="AQ659" i="1"/>
  <c r="CF659" i="1" s="1"/>
  <c r="AF659" i="1"/>
  <c r="AM54" i="1"/>
  <c r="AN54" i="1"/>
  <c r="CC54" i="1" s="1"/>
  <c r="AO54" i="1"/>
  <c r="CD54" i="1" s="1"/>
  <c r="AP54" i="1"/>
  <c r="CE54" i="1" s="1"/>
  <c r="AQ54" i="1"/>
  <c r="CF54" i="1" s="1"/>
  <c r="AF54" i="1"/>
  <c r="AM79" i="1"/>
  <c r="AN79" i="1"/>
  <c r="CC79" i="1" s="1"/>
  <c r="AO79" i="1"/>
  <c r="CD79" i="1" s="1"/>
  <c r="AP79" i="1"/>
  <c r="CE79" i="1" s="1"/>
  <c r="AQ79" i="1"/>
  <c r="CF79" i="1" s="1"/>
  <c r="AF79" i="1"/>
  <c r="AM689" i="1"/>
  <c r="AN689" i="1"/>
  <c r="CC689" i="1" s="1"/>
  <c r="AO689" i="1"/>
  <c r="CD689" i="1" s="1"/>
  <c r="AP689" i="1"/>
  <c r="CE689" i="1" s="1"/>
  <c r="AQ689" i="1"/>
  <c r="CF689" i="1" s="1"/>
  <c r="AF689" i="1"/>
  <c r="AO409" i="1"/>
  <c r="CD409" i="1" s="1"/>
  <c r="AP409" i="1"/>
  <c r="CE409" i="1" s="1"/>
  <c r="AQ409" i="1"/>
  <c r="CF409" i="1" s="1"/>
  <c r="AF409" i="1"/>
  <c r="AM409" i="1"/>
  <c r="AN409" i="1"/>
  <c r="CC409" i="1" s="1"/>
  <c r="AM135" i="1"/>
  <c r="AN135" i="1"/>
  <c r="CC135" i="1" s="1"/>
  <c r="AO135" i="1"/>
  <c r="CD135" i="1" s="1"/>
  <c r="AP135" i="1"/>
  <c r="CE135" i="1" s="1"/>
  <c r="AQ135" i="1"/>
  <c r="CF135" i="1" s="1"/>
  <c r="AF135" i="1"/>
  <c r="AM108" i="1"/>
  <c r="AN108" i="1"/>
  <c r="CC108" i="1" s="1"/>
  <c r="AO108" i="1"/>
  <c r="CD108" i="1" s="1"/>
  <c r="AP108" i="1"/>
  <c r="CE108" i="1" s="1"/>
  <c r="AQ108" i="1"/>
  <c r="CF108" i="1" s="1"/>
  <c r="AF108" i="1"/>
  <c r="AP705" i="1"/>
  <c r="CE705" i="1" s="1"/>
  <c r="AQ705" i="1"/>
  <c r="CF705" i="1" s="1"/>
  <c r="AF705" i="1"/>
  <c r="AM705" i="1"/>
  <c r="AN705" i="1"/>
  <c r="CC705" i="1" s="1"/>
  <c r="AO705" i="1"/>
  <c r="CD705" i="1" s="1"/>
  <c r="AO327" i="1"/>
  <c r="CD327" i="1" s="1"/>
  <c r="AF327" i="1"/>
  <c r="AM327" i="1"/>
  <c r="AN327" i="1"/>
  <c r="CC327" i="1" s="1"/>
  <c r="AP327" i="1"/>
  <c r="CE327" i="1" s="1"/>
  <c r="AQ327" i="1"/>
  <c r="CF327" i="1" s="1"/>
  <c r="AO56" i="1"/>
  <c r="CD56" i="1" s="1"/>
  <c r="AF56" i="1"/>
  <c r="AM56" i="1"/>
  <c r="AN56" i="1"/>
  <c r="CC56" i="1" s="1"/>
  <c r="AP56" i="1"/>
  <c r="CE56" i="1" s="1"/>
  <c r="AQ56" i="1"/>
  <c r="CF56" i="1" s="1"/>
  <c r="AN435" i="1"/>
  <c r="CC435" i="1" s="1"/>
  <c r="AO435" i="1"/>
  <c r="CD435" i="1" s="1"/>
  <c r="AP435" i="1"/>
  <c r="CE435" i="1" s="1"/>
  <c r="AQ435" i="1"/>
  <c r="CF435" i="1" s="1"/>
  <c r="AF435" i="1"/>
  <c r="AM435" i="1"/>
  <c r="AF558" i="1"/>
  <c r="AO558" i="1"/>
  <c r="CD558" i="1" s="1"/>
  <c r="AM558" i="1"/>
  <c r="AN558" i="1"/>
  <c r="CC558" i="1" s="1"/>
  <c r="AP558" i="1"/>
  <c r="CE558" i="1" s="1"/>
  <c r="AQ558" i="1"/>
  <c r="CF558" i="1" s="1"/>
  <c r="AM200" i="1"/>
  <c r="AN200" i="1"/>
  <c r="CC200" i="1" s="1"/>
  <c r="AO200" i="1"/>
  <c r="CD200" i="1" s="1"/>
  <c r="AP200" i="1"/>
  <c r="CE200" i="1" s="1"/>
  <c r="AQ200" i="1"/>
  <c r="CF200" i="1" s="1"/>
  <c r="AF200" i="1"/>
  <c r="AF283" i="1"/>
  <c r="AO283" i="1"/>
  <c r="CD283" i="1" s="1"/>
  <c r="AP283" i="1"/>
  <c r="CE283" i="1" s="1"/>
  <c r="AM283" i="1"/>
  <c r="AN283" i="1"/>
  <c r="CC283" i="1" s="1"/>
  <c r="AQ283" i="1"/>
  <c r="CF283" i="1" s="1"/>
  <c r="AO84" i="1"/>
  <c r="AP84" i="1"/>
  <c r="AF84" i="1"/>
  <c r="AM84" i="1"/>
  <c r="AN84" i="1"/>
  <c r="AQ84" i="1"/>
  <c r="AM413" i="1"/>
  <c r="AN413" i="1"/>
  <c r="CC413" i="1" s="1"/>
  <c r="AO413" i="1"/>
  <c r="CD413" i="1" s="1"/>
  <c r="AP413" i="1"/>
  <c r="CE413" i="1" s="1"/>
  <c r="AQ413" i="1"/>
  <c r="CF413" i="1" s="1"/>
  <c r="AF413" i="1"/>
  <c r="AM375" i="1"/>
  <c r="AO375" i="1"/>
  <c r="CD375" i="1" s="1"/>
  <c r="AF375" i="1"/>
  <c r="AN375" i="1"/>
  <c r="CC375" i="1" s="1"/>
  <c r="AP375" i="1"/>
  <c r="CE375" i="1" s="1"/>
  <c r="AQ375" i="1"/>
  <c r="CF375" i="1" s="1"/>
  <c r="AP332" i="1"/>
  <c r="CE332" i="1" s="1"/>
  <c r="AQ332" i="1"/>
  <c r="CF332" i="1" s="1"/>
  <c r="AF332" i="1"/>
  <c r="AM332" i="1"/>
  <c r="AN332" i="1"/>
  <c r="CC332" i="1" s="1"/>
  <c r="AO332" i="1"/>
  <c r="CD332" i="1" s="1"/>
  <c r="AO371" i="1"/>
  <c r="CD371" i="1" s="1"/>
  <c r="AP371" i="1"/>
  <c r="CE371" i="1" s="1"/>
  <c r="AQ371" i="1"/>
  <c r="CF371" i="1" s="1"/>
  <c r="AF371" i="1"/>
  <c r="AM371" i="1"/>
  <c r="AN371" i="1"/>
  <c r="CC371" i="1" s="1"/>
  <c r="AM704" i="1"/>
  <c r="AN704" i="1"/>
  <c r="CC704" i="1" s="1"/>
  <c r="AQ704" i="1"/>
  <c r="CF704" i="1" s="1"/>
  <c r="AF704" i="1"/>
  <c r="AO704" i="1"/>
  <c r="CD704" i="1" s="1"/>
  <c r="AP704" i="1"/>
  <c r="CE704" i="1" s="1"/>
  <c r="AO695" i="1"/>
  <c r="CD695" i="1" s="1"/>
  <c r="AP695" i="1"/>
  <c r="CE695" i="1" s="1"/>
  <c r="AQ695" i="1"/>
  <c r="CF695" i="1" s="1"/>
  <c r="AF695" i="1"/>
  <c r="AM695" i="1"/>
  <c r="AN695" i="1"/>
  <c r="CC695" i="1" s="1"/>
  <c r="AN326" i="1"/>
  <c r="CC326" i="1" s="1"/>
  <c r="AP326" i="1"/>
  <c r="CE326" i="1" s="1"/>
  <c r="AQ326" i="1"/>
  <c r="CF326" i="1" s="1"/>
  <c r="AF326" i="1"/>
  <c r="AM326" i="1"/>
  <c r="AO326" i="1"/>
  <c r="CD326" i="1" s="1"/>
  <c r="AF551" i="1"/>
  <c r="AM551" i="1"/>
  <c r="AN551" i="1"/>
  <c r="CC551" i="1" s="1"/>
  <c r="AO551" i="1"/>
  <c r="CD551" i="1" s="1"/>
  <c r="AP551" i="1"/>
  <c r="CE551" i="1" s="1"/>
  <c r="AQ551" i="1"/>
  <c r="CF551" i="1" s="1"/>
  <c r="AM196" i="1"/>
  <c r="AO196" i="1"/>
  <c r="CD196" i="1" s="1"/>
  <c r="AP196" i="1"/>
  <c r="CE196" i="1" s="1"/>
  <c r="AN196" i="1"/>
  <c r="CC196" i="1" s="1"/>
  <c r="AQ196" i="1"/>
  <c r="CF196" i="1" s="1"/>
  <c r="AF196" i="1"/>
  <c r="AN318" i="1"/>
  <c r="CC318" i="1" s="1"/>
  <c r="AO318" i="1"/>
  <c r="CD318" i="1" s="1"/>
  <c r="AP318" i="1"/>
  <c r="CE318" i="1" s="1"/>
  <c r="AQ318" i="1"/>
  <c r="CF318" i="1" s="1"/>
  <c r="AF318" i="1"/>
  <c r="AM318" i="1"/>
  <c r="AM631" i="1"/>
  <c r="AN631" i="1"/>
  <c r="CC631" i="1" s="1"/>
  <c r="AO631" i="1"/>
  <c r="CD631" i="1" s="1"/>
  <c r="AP631" i="1"/>
  <c r="CE631" i="1" s="1"/>
  <c r="AQ631" i="1"/>
  <c r="CF631" i="1" s="1"/>
  <c r="AF631" i="1"/>
  <c r="AF433" i="1"/>
  <c r="AM433" i="1"/>
  <c r="AO433" i="1"/>
  <c r="AP433" i="1"/>
  <c r="AN433" i="1"/>
  <c r="AQ433" i="1"/>
  <c r="AM718" i="1"/>
  <c r="AN718" i="1"/>
  <c r="AO718" i="1"/>
  <c r="AP718" i="1"/>
  <c r="AQ718" i="1"/>
  <c r="AF718" i="1"/>
  <c r="AN354" i="1"/>
  <c r="CC354" i="1" s="1"/>
  <c r="AM354" i="1"/>
  <c r="AO354" i="1"/>
  <c r="CD354" i="1" s="1"/>
  <c r="AP354" i="1"/>
  <c r="CE354" i="1" s="1"/>
  <c r="AQ354" i="1"/>
  <c r="CF354" i="1" s="1"/>
  <c r="AF354" i="1"/>
  <c r="AO128" i="1"/>
  <c r="CD128" i="1" s="1"/>
  <c r="AP128" i="1"/>
  <c r="CE128" i="1" s="1"/>
  <c r="AQ128" i="1"/>
  <c r="CF128" i="1" s="1"/>
  <c r="AF128" i="1"/>
  <c r="AM128" i="1"/>
  <c r="AN128" i="1"/>
  <c r="CC128" i="1" s="1"/>
  <c r="AM488" i="1"/>
  <c r="AN488" i="1"/>
  <c r="CC488" i="1" s="1"/>
  <c r="AO488" i="1"/>
  <c r="CD488" i="1" s="1"/>
  <c r="AP488" i="1"/>
  <c r="CE488" i="1" s="1"/>
  <c r="AQ488" i="1"/>
  <c r="CF488" i="1" s="1"/>
  <c r="AF488" i="1"/>
  <c r="AM399" i="1"/>
  <c r="AF399" i="1"/>
  <c r="AO399" i="1"/>
  <c r="CD399" i="1" s="1"/>
  <c r="AP399" i="1"/>
  <c r="CE399" i="1" s="1"/>
  <c r="AQ399" i="1"/>
  <c r="CF399" i="1" s="1"/>
  <c r="AN399" i="1"/>
  <c r="CC399" i="1" s="1"/>
  <c r="AM138" i="1"/>
  <c r="AN138" i="1"/>
  <c r="CC138" i="1" s="1"/>
  <c r="AO138" i="1"/>
  <c r="CD138" i="1" s="1"/>
  <c r="AP138" i="1"/>
  <c r="CE138" i="1" s="1"/>
  <c r="AQ138" i="1"/>
  <c r="CF138" i="1" s="1"/>
  <c r="AF138" i="1"/>
  <c r="AO62" i="1"/>
  <c r="CD62" i="1" s="1"/>
  <c r="AF62" i="1"/>
  <c r="AM62" i="1"/>
  <c r="AN62" i="1"/>
  <c r="CC62" i="1" s="1"/>
  <c r="AP62" i="1"/>
  <c r="CE62" i="1" s="1"/>
  <c r="AQ62" i="1"/>
  <c r="CF62" i="1" s="1"/>
  <c r="AO701" i="1"/>
  <c r="CD701" i="1" s="1"/>
  <c r="AQ701" i="1"/>
  <c r="CF701" i="1" s="1"/>
  <c r="AF701" i="1"/>
  <c r="AM701" i="1"/>
  <c r="AN701" i="1"/>
  <c r="CC701" i="1" s="1"/>
  <c r="AP701" i="1"/>
  <c r="CE701" i="1" s="1"/>
  <c r="AP111" i="1"/>
  <c r="CE111" i="1" s="1"/>
  <c r="AF111" i="1"/>
  <c r="AM111" i="1"/>
  <c r="AN111" i="1"/>
  <c r="CC111" i="1" s="1"/>
  <c r="AO111" i="1"/>
  <c r="CD111" i="1" s="1"/>
  <c r="AQ111" i="1"/>
  <c r="CF111" i="1" s="1"/>
  <c r="AM58" i="1"/>
  <c r="AP58" i="1"/>
  <c r="CE58" i="1" s="1"/>
  <c r="AF58" i="1"/>
  <c r="AN58" i="1"/>
  <c r="CC58" i="1" s="1"/>
  <c r="AO58" i="1"/>
  <c r="CD58" i="1" s="1"/>
  <c r="AQ58" i="1"/>
  <c r="CF58" i="1" s="1"/>
  <c r="AF336" i="1"/>
  <c r="AM336" i="1"/>
  <c r="AN336" i="1"/>
  <c r="CC336" i="1" s="1"/>
  <c r="AO336" i="1"/>
  <c r="CD336" i="1" s="1"/>
  <c r="AP336" i="1"/>
  <c r="CE336" i="1" s="1"/>
  <c r="AQ336" i="1"/>
  <c r="CF336" i="1" s="1"/>
  <c r="AP313" i="1"/>
  <c r="CE313" i="1" s="1"/>
  <c r="AM313" i="1"/>
  <c r="AN313" i="1"/>
  <c r="CC313" i="1" s="1"/>
  <c r="AO313" i="1"/>
  <c r="CD313" i="1" s="1"/>
  <c r="AQ313" i="1"/>
  <c r="CF313" i="1" s="1"/>
  <c r="AF313" i="1"/>
  <c r="AM642" i="1"/>
  <c r="AN642" i="1"/>
  <c r="CC642" i="1" s="1"/>
  <c r="AO642" i="1"/>
  <c r="CD642" i="1" s="1"/>
  <c r="AP642" i="1"/>
  <c r="CE642" i="1" s="1"/>
  <c r="AQ642" i="1"/>
  <c r="CF642" i="1" s="1"/>
  <c r="AF642" i="1"/>
  <c r="AM210" i="1"/>
  <c r="AN210" i="1"/>
  <c r="CC210" i="1" s="1"/>
  <c r="AO210" i="1"/>
  <c r="CD210" i="1" s="1"/>
  <c r="AP210" i="1"/>
  <c r="CE210" i="1" s="1"/>
  <c r="AQ210" i="1"/>
  <c r="CF210" i="1" s="1"/>
  <c r="AF210" i="1"/>
  <c r="AN134" i="1"/>
  <c r="CC134" i="1" s="1"/>
  <c r="AO134" i="1"/>
  <c r="CD134" i="1" s="1"/>
  <c r="AP134" i="1"/>
  <c r="CE134" i="1" s="1"/>
  <c r="AQ134" i="1"/>
  <c r="CF134" i="1" s="1"/>
  <c r="AF134" i="1"/>
  <c r="AM134" i="1"/>
  <c r="AM707" i="1"/>
  <c r="AN707" i="1"/>
  <c r="CC707" i="1" s="1"/>
  <c r="AP707" i="1"/>
  <c r="CE707" i="1" s="1"/>
  <c r="AF707" i="1"/>
  <c r="AO707" i="1"/>
  <c r="CD707" i="1" s="1"/>
  <c r="AQ707" i="1"/>
  <c r="CF707" i="1" s="1"/>
  <c r="AQ142" i="1"/>
  <c r="CF142" i="1" s="1"/>
  <c r="AF142" i="1"/>
  <c r="AM142" i="1"/>
  <c r="AN142" i="1"/>
  <c r="CC142" i="1" s="1"/>
  <c r="AO142" i="1"/>
  <c r="CD142" i="1" s="1"/>
  <c r="AP142" i="1"/>
  <c r="CE142" i="1" s="1"/>
  <c r="AF457" i="1"/>
  <c r="AM457" i="1"/>
  <c r="AN457" i="1"/>
  <c r="CC457" i="1" s="1"/>
  <c r="AO457" i="1"/>
  <c r="CD457" i="1" s="1"/>
  <c r="AP457" i="1"/>
  <c r="CE457" i="1" s="1"/>
  <c r="AQ457" i="1"/>
  <c r="CF457" i="1" s="1"/>
  <c r="AO370" i="1"/>
  <c r="CD370" i="1" s="1"/>
  <c r="AP370" i="1"/>
  <c r="CE370" i="1" s="1"/>
  <c r="AQ370" i="1"/>
  <c r="CF370" i="1" s="1"/>
  <c r="AF370" i="1"/>
  <c r="AM370" i="1"/>
  <c r="AN370" i="1"/>
  <c r="CC370" i="1" s="1"/>
  <c r="AK237" i="1" l="1"/>
  <c r="AQ237" i="1" s="1"/>
  <c r="CF237" i="1" s="1"/>
  <c r="CG237" i="1"/>
  <c r="AJ629" i="1"/>
  <c r="AG629" i="1"/>
  <c r="AH629" i="1"/>
  <c r="AG43" i="1"/>
  <c r="AH43" i="1"/>
  <c r="AI43" i="1"/>
  <c r="AJ43" i="1"/>
  <c r="AJ229" i="1"/>
  <c r="AG229" i="1"/>
  <c r="AH229" i="1"/>
  <c r="AI229" i="1"/>
  <c r="BT229" i="1"/>
  <c r="BV229" i="1"/>
  <c r="BM229" i="1"/>
  <c r="BN229" i="1"/>
  <c r="BO229" i="1"/>
  <c r="BP229" i="1"/>
  <c r="BW229" i="1"/>
  <c r="BQ229" i="1"/>
  <c r="BX229" i="1"/>
  <c r="BR229" i="1"/>
  <c r="BY229" i="1"/>
  <c r="BL229" i="1"/>
  <c r="BS229" i="1"/>
  <c r="BJ229" i="1"/>
  <c r="BZ229" i="1"/>
  <c r="CB229" i="1" s="1"/>
  <c r="BM540" i="1"/>
  <c r="BY540" i="1"/>
  <c r="BW540" i="1"/>
  <c r="BV540" i="1"/>
  <c r="BR540" i="1"/>
  <c r="BT540" i="1"/>
  <c r="BN540" i="1"/>
  <c r="BX540" i="1"/>
  <c r="BU540" i="1"/>
  <c r="BL540" i="1"/>
  <c r="BJ540" i="1"/>
  <c r="BS540" i="1"/>
  <c r="BZ540" i="1"/>
  <c r="CB540" i="1" s="1"/>
  <c r="BO540" i="1"/>
  <c r="BQ540" i="1"/>
  <c r="BS71" i="1"/>
  <c r="BX71" i="1"/>
  <c r="BM573" i="1"/>
  <c r="BQ71" i="1"/>
  <c r="BU573" i="1"/>
  <c r="BV71" i="1"/>
  <c r="BJ573" i="1"/>
  <c r="BN573" i="1"/>
  <c r="BQ573" i="1"/>
  <c r="CG359" i="1"/>
  <c r="CG333" i="1"/>
  <c r="BL573" i="1"/>
  <c r="BW573" i="1"/>
  <c r="BR71" i="1"/>
  <c r="BT573" i="1"/>
  <c r="BW71" i="1"/>
  <c r="BY573" i="1"/>
  <c r="BN71" i="1"/>
  <c r="BX573" i="1"/>
  <c r="BP71" i="1"/>
  <c r="BV573" i="1"/>
  <c r="BL71" i="1"/>
  <c r="BS573" i="1"/>
  <c r="BJ71" i="1"/>
  <c r="BO71" i="1"/>
  <c r="BO573" i="1"/>
  <c r="BU71" i="1"/>
  <c r="BK71" i="1"/>
  <c r="BP573" i="1"/>
  <c r="BZ573" i="1"/>
  <c r="CB573" i="1" s="1"/>
  <c r="BT71" i="1"/>
  <c r="BY71" i="1"/>
  <c r="BK573" i="1"/>
  <c r="BZ71" i="1"/>
  <c r="CB71" i="1" s="1"/>
  <c r="AL618" i="1"/>
  <c r="AM618" i="1"/>
  <c r="BN346" i="1"/>
  <c r="BM346" i="1"/>
  <c r="BU385" i="1"/>
  <c r="BJ346" i="1"/>
  <c r="AN541" i="1"/>
  <c r="CC541" i="1" s="1"/>
  <c r="CG541" i="1"/>
  <c r="AJ312" i="1"/>
  <c r="AP312" i="1" s="1"/>
  <c r="CE312" i="1" s="1"/>
  <c r="CG312" i="1"/>
  <c r="AL308" i="1"/>
  <c r="AM308" i="1"/>
  <c r="AL260" i="1"/>
  <c r="AM260" i="1"/>
  <c r="BW230" i="1"/>
  <c r="BM230" i="1"/>
  <c r="BX458" i="1"/>
  <c r="BO458" i="1"/>
  <c r="AG220" i="1"/>
  <c r="BK230" i="1"/>
  <c r="BZ230" i="1"/>
  <c r="CB230" i="1" s="1"/>
  <c r="BV230" i="1"/>
  <c r="AK49" i="1"/>
  <c r="BU230" i="1"/>
  <c r="CD64" i="1"/>
  <c r="CE549" i="1"/>
  <c r="CD549" i="1"/>
  <c r="CF549" i="1"/>
  <c r="CE64" i="1"/>
  <c r="CD84" i="1"/>
  <c r="AJ220" i="1"/>
  <c r="CF84" i="1"/>
  <c r="CC84" i="1"/>
  <c r="CE84" i="1"/>
  <c r="AH220" i="1"/>
  <c r="CE55" i="1"/>
  <c r="CC55" i="1"/>
  <c r="BT230" i="1"/>
  <c r="BX230" i="1"/>
  <c r="AI220" i="1"/>
  <c r="CF55" i="1"/>
  <c r="CD49" i="1"/>
  <c r="BS230" i="1"/>
  <c r="BL230" i="1"/>
  <c r="AG439" i="1"/>
  <c r="BM257" i="1"/>
  <c r="BR230" i="1"/>
  <c r="AJ346" i="1"/>
  <c r="CE49" i="1"/>
  <c r="BP257" i="1"/>
  <c r="BQ230" i="1"/>
  <c r="AK346" i="1"/>
  <c r="CF49" i="1"/>
  <c r="BN230" i="1"/>
  <c r="BP230" i="1"/>
  <c r="AI49" i="1"/>
  <c r="BO230" i="1"/>
  <c r="AG49" i="1"/>
  <c r="BW49" i="1" s="1"/>
  <c r="BP37" i="1"/>
  <c r="BL37" i="1"/>
  <c r="BS37" i="1"/>
  <c r="BO37" i="1"/>
  <c r="BW37" i="1"/>
  <c r="BK37" i="1"/>
  <c r="BR37" i="1"/>
  <c r="BJ37" i="1"/>
  <c r="BV37" i="1"/>
  <c r="BZ37" i="1"/>
  <c r="CB37" i="1" s="1"/>
  <c r="BQ37" i="1"/>
  <c r="BX37" i="1"/>
  <c r="BN37" i="1"/>
  <c r="BU37" i="1"/>
  <c r="BY37" i="1"/>
  <c r="BM37" i="1"/>
  <c r="BT37" i="1"/>
  <c r="CF64" i="1"/>
  <c r="BY230" i="1"/>
  <c r="AH49" i="1"/>
  <c r="CD55" i="1"/>
  <c r="CC49" i="1"/>
  <c r="AN237" i="1"/>
  <c r="CC237" i="1" s="1"/>
  <c r="AG544" i="1"/>
  <c r="AH544" i="1"/>
  <c r="BY100" i="1"/>
  <c r="AI544" i="1"/>
  <c r="AJ544" i="1"/>
  <c r="BN298" i="1"/>
  <c r="BQ298" i="1"/>
  <c r="BK298" i="1"/>
  <c r="AI600" i="1"/>
  <c r="BY346" i="1"/>
  <c r="BS298" i="1"/>
  <c r="AK600" i="1"/>
  <c r="AI541" i="1"/>
  <c r="AO541" i="1" s="1"/>
  <c r="CD541" i="1" s="1"/>
  <c r="AK541" i="1"/>
  <c r="AQ541" i="1" s="1"/>
  <c r="CF541" i="1" s="1"/>
  <c r="BS346" i="1"/>
  <c r="BL298" i="1"/>
  <c r="AJ541" i="1"/>
  <c r="AP541" i="1" s="1"/>
  <c r="CE541" i="1" s="1"/>
  <c r="BT346" i="1"/>
  <c r="BX346" i="1"/>
  <c r="BM298" i="1"/>
  <c r="BP298" i="1"/>
  <c r="AI237" i="1"/>
  <c r="AO237" i="1" s="1"/>
  <c r="CD237" i="1" s="1"/>
  <c r="BR346" i="1"/>
  <c r="BV346" i="1"/>
  <c r="BV298" i="1"/>
  <c r="BZ298" i="1"/>
  <c r="CB298" i="1" s="1"/>
  <c r="AJ237" i="1"/>
  <c r="AP237" i="1" s="1"/>
  <c r="CE237" i="1" s="1"/>
  <c r="BK346" i="1"/>
  <c r="BL346" i="1"/>
  <c r="BJ298" i="1"/>
  <c r="BW298" i="1"/>
  <c r="BQ346" i="1"/>
  <c r="BU346" i="1"/>
  <c r="BX298" i="1"/>
  <c r="BR298" i="1"/>
  <c r="BP346" i="1"/>
  <c r="BW346" i="1"/>
  <c r="BU298" i="1"/>
  <c r="BY298" i="1"/>
  <c r="AG600" i="1"/>
  <c r="BO346" i="1"/>
  <c r="BO298" i="1"/>
  <c r="AH600" i="1"/>
  <c r="AH324" i="1"/>
  <c r="AK324" i="1"/>
  <c r="AF453" i="1"/>
  <c r="AK453" i="1" s="1"/>
  <c r="AK501" i="1"/>
  <c r="AH501" i="1"/>
  <c r="AI501" i="1"/>
  <c r="AJ501" i="1"/>
  <c r="AI324" i="1"/>
  <c r="AO453" i="1"/>
  <c r="CD453" i="1" s="1"/>
  <c r="AJ324" i="1"/>
  <c r="BT439" i="1"/>
  <c r="BJ527" i="1"/>
  <c r="BO522" i="1"/>
  <c r="AL60" i="1"/>
  <c r="AM60" i="1"/>
  <c r="BY203" i="1"/>
  <c r="BJ600" i="1"/>
  <c r="BQ600" i="1"/>
  <c r="BP600" i="1"/>
  <c r="BM600" i="1"/>
  <c r="BU600" i="1"/>
  <c r="BX600" i="1"/>
  <c r="BO600" i="1"/>
  <c r="BL600" i="1"/>
  <c r="BZ600" i="1"/>
  <c r="CB600" i="1" s="1"/>
  <c r="BT600" i="1"/>
  <c r="BN600" i="1"/>
  <c r="AN312" i="1"/>
  <c r="CC312" i="1" s="1"/>
  <c r="BW600" i="1"/>
  <c r="BY600" i="1"/>
  <c r="AI312" i="1"/>
  <c r="AO312" i="1" s="1"/>
  <c r="CD312" i="1" s="1"/>
  <c r="BS600" i="1"/>
  <c r="AK312" i="1"/>
  <c r="AQ312" i="1" s="1"/>
  <c r="CF312" i="1" s="1"/>
  <c r="BK600" i="1"/>
  <c r="BR600" i="1"/>
  <c r="BQ385" i="1"/>
  <c r="BL385" i="1"/>
  <c r="AG183" i="1"/>
  <c r="BT385" i="1"/>
  <c r="BP385" i="1"/>
  <c r="BS385" i="1"/>
  <c r="BO385" i="1"/>
  <c r="BK385" i="1"/>
  <c r="BZ385" i="1"/>
  <c r="CB385" i="1" s="1"/>
  <c r="BX385" i="1"/>
  <c r="BN385" i="1"/>
  <c r="BV385" i="1"/>
  <c r="BY385" i="1"/>
  <c r="BR385" i="1"/>
  <c r="BM385" i="1"/>
  <c r="BJ385" i="1"/>
  <c r="AG385" i="1"/>
  <c r="AJ385" i="1"/>
  <c r="AH385" i="1"/>
  <c r="AI385" i="1"/>
  <c r="BN90" i="1"/>
  <c r="BT90" i="1"/>
  <c r="BQ324" i="1"/>
  <c r="BV131" i="1"/>
  <c r="AH583" i="1"/>
  <c r="AG583" i="1"/>
  <c r="AJ583" i="1"/>
  <c r="AI583" i="1"/>
  <c r="BM588" i="1"/>
  <c r="BX324" i="1"/>
  <c r="BZ324" i="1"/>
  <c r="CB324" i="1" s="1"/>
  <c r="BS257" i="1"/>
  <c r="BX522" i="1"/>
  <c r="BV538" i="1"/>
  <c r="BV324" i="1"/>
  <c r="BW324" i="1"/>
  <c r="BL257" i="1"/>
  <c r="BW522" i="1"/>
  <c r="AJ439" i="1"/>
  <c r="BU324" i="1"/>
  <c r="BL324" i="1"/>
  <c r="BO257" i="1"/>
  <c r="BV522" i="1"/>
  <c r="AH439" i="1"/>
  <c r="BY324" i="1"/>
  <c r="BP324" i="1"/>
  <c r="BK257" i="1"/>
  <c r="BK522" i="1"/>
  <c r="BJ522" i="1"/>
  <c r="AI439" i="1"/>
  <c r="BL522" i="1"/>
  <c r="BJ324" i="1"/>
  <c r="BK324" i="1"/>
  <c r="BZ257" i="1"/>
  <c r="CB257" i="1" s="1"/>
  <c r="BR522" i="1"/>
  <c r="BU522" i="1"/>
  <c r="BM324" i="1"/>
  <c r="BO324" i="1"/>
  <c r="BV257" i="1"/>
  <c r="BY257" i="1"/>
  <c r="BN522" i="1"/>
  <c r="BT522" i="1"/>
  <c r="BQ287" i="1"/>
  <c r="BT324" i="1"/>
  <c r="BJ257" i="1"/>
  <c r="BN257" i="1"/>
  <c r="BY522" i="1"/>
  <c r="BZ522" i="1"/>
  <c r="CB522" i="1" s="1"/>
  <c r="BX287" i="1"/>
  <c r="BS324" i="1"/>
  <c r="BU257" i="1"/>
  <c r="BX257" i="1"/>
  <c r="BQ522" i="1"/>
  <c r="BS522" i="1"/>
  <c r="AG346" i="1"/>
  <c r="BN324" i="1"/>
  <c r="BT257" i="1"/>
  <c r="BW257" i="1"/>
  <c r="BM522" i="1"/>
  <c r="AH346" i="1"/>
  <c r="BQ257" i="1"/>
  <c r="BL458" i="1"/>
  <c r="BZ458" i="1"/>
  <c r="CB458" i="1" s="1"/>
  <c r="BW458" i="1"/>
  <c r="BV458" i="1"/>
  <c r="BR458" i="1"/>
  <c r="AI298" i="1"/>
  <c r="BJ458" i="1"/>
  <c r="AG298" i="1"/>
  <c r="BK458" i="1"/>
  <c r="AH298" i="1"/>
  <c r="BU458" i="1"/>
  <c r="AK298" i="1"/>
  <c r="BQ458" i="1"/>
  <c r="BN458" i="1"/>
  <c r="BT458" i="1"/>
  <c r="BY458" i="1"/>
  <c r="BP458" i="1"/>
  <c r="BM458" i="1"/>
  <c r="BR610" i="1"/>
  <c r="BT290" i="1"/>
  <c r="BV290" i="1"/>
  <c r="BS610" i="1"/>
  <c r="BK610" i="1"/>
  <c r="BV610" i="1"/>
  <c r="AH290" i="1"/>
  <c r="AI290" i="1"/>
  <c r="AJ610" i="1"/>
  <c r="BW610" i="1"/>
  <c r="BQ610" i="1"/>
  <c r="BJ610" i="1"/>
  <c r="BO527" i="1"/>
  <c r="BP610" i="1"/>
  <c r="BU610" i="1"/>
  <c r="AI333" i="1"/>
  <c r="AO333" i="1" s="1"/>
  <c r="CD333" i="1" s="1"/>
  <c r="AN333" i="1"/>
  <c r="CC333" i="1" s="1"/>
  <c r="BO610" i="1"/>
  <c r="BT610" i="1"/>
  <c r="BZ610" i="1"/>
  <c r="CB610" i="1" s="1"/>
  <c r="BM596" i="1"/>
  <c r="BN610" i="1"/>
  <c r="AF491" i="1"/>
  <c r="AI491" i="1" s="1"/>
  <c r="BY610" i="1"/>
  <c r="AQ491" i="1"/>
  <c r="CF491" i="1" s="1"/>
  <c r="AJ333" i="1"/>
  <c r="AP333" i="1" s="1"/>
  <c r="CE333" i="1" s="1"/>
  <c r="BM610" i="1"/>
  <c r="AP491" i="1"/>
  <c r="CE491" i="1" s="1"/>
  <c r="BX610" i="1"/>
  <c r="AM491" i="1"/>
  <c r="BT491" i="1" s="1"/>
  <c r="AN491" i="1"/>
  <c r="CC491" i="1" s="1"/>
  <c r="BP90" i="1"/>
  <c r="BW90" i="1"/>
  <c r="BV439" i="1"/>
  <c r="BL439" i="1"/>
  <c r="BW287" i="1"/>
  <c r="BM287" i="1"/>
  <c r="AM195" i="1"/>
  <c r="BO195" i="1" s="1"/>
  <c r="BL90" i="1"/>
  <c r="BS90" i="1"/>
  <c r="BJ439" i="1"/>
  <c r="BK287" i="1"/>
  <c r="BU287" i="1"/>
  <c r="AN195" i="1"/>
  <c r="CC195" i="1" s="1"/>
  <c r="BR90" i="1"/>
  <c r="BS287" i="1"/>
  <c r="BL287" i="1"/>
  <c r="BQ90" i="1"/>
  <c r="BZ90" i="1"/>
  <c r="CB90" i="1" s="1"/>
  <c r="BP439" i="1"/>
  <c r="BV287" i="1"/>
  <c r="AO195" i="1"/>
  <c r="CD195" i="1" s="1"/>
  <c r="BJ90" i="1"/>
  <c r="BZ439" i="1"/>
  <c r="CB439" i="1" s="1"/>
  <c r="BR287" i="1"/>
  <c r="BO90" i="1"/>
  <c r="BN439" i="1"/>
  <c r="BJ287" i="1"/>
  <c r="AP195" i="1"/>
  <c r="CE195" i="1" s="1"/>
  <c r="BV90" i="1"/>
  <c r="BU90" i="1"/>
  <c r="BY439" i="1"/>
  <c r="BP287" i="1"/>
  <c r="BM90" i="1"/>
  <c r="BO439" i="1"/>
  <c r="BM439" i="1"/>
  <c r="BO287" i="1"/>
  <c r="BK90" i="1"/>
  <c r="BS439" i="1"/>
  <c r="BX439" i="1"/>
  <c r="BZ287" i="1"/>
  <c r="CB287" i="1" s="1"/>
  <c r="BY90" i="1"/>
  <c r="BW439" i="1"/>
  <c r="BR439" i="1"/>
  <c r="BN287" i="1"/>
  <c r="AF195" i="1"/>
  <c r="AJ195" i="1" s="1"/>
  <c r="BU439" i="1"/>
  <c r="BK439" i="1"/>
  <c r="BT287" i="1"/>
  <c r="AH90" i="1"/>
  <c r="AK522" i="1"/>
  <c r="AG90" i="1"/>
  <c r="AG522" i="1"/>
  <c r="AI90" i="1"/>
  <c r="AH522" i="1"/>
  <c r="AJ90" i="1"/>
  <c r="AI522" i="1"/>
  <c r="AK139" i="1"/>
  <c r="AJ139" i="1"/>
  <c r="AI139" i="1"/>
  <c r="AG139" i="1"/>
  <c r="AH139" i="1"/>
  <c r="AI610" i="1"/>
  <c r="AK610" i="1"/>
  <c r="AG388" i="1"/>
  <c r="BX548" i="1"/>
  <c r="BN548" i="1"/>
  <c r="AK359" i="1"/>
  <c r="AQ359" i="1" s="1"/>
  <c r="CF359" i="1" s="1"/>
  <c r="BS183" i="1"/>
  <c r="AN359" i="1"/>
  <c r="CC359" i="1" s="1"/>
  <c r="BV183" i="1"/>
  <c r="AI359" i="1"/>
  <c r="AO359" i="1" s="1"/>
  <c r="CD359" i="1" s="1"/>
  <c r="AG610" i="1"/>
  <c r="BO203" i="1"/>
  <c r="BR203" i="1"/>
  <c r="BV203" i="1"/>
  <c r="AK290" i="1"/>
  <c r="BK203" i="1"/>
  <c r="BU203" i="1"/>
  <c r="AJ290" i="1"/>
  <c r="BZ203" i="1"/>
  <c r="CB203" i="1" s="1"/>
  <c r="BW203" i="1"/>
  <c r="AP453" i="1"/>
  <c r="CE453" i="1" s="1"/>
  <c r="BJ203" i="1"/>
  <c r="BT203" i="1"/>
  <c r="AM453" i="1"/>
  <c r="BJ453" i="1" s="1"/>
  <c r="BS203" i="1"/>
  <c r="BN203" i="1"/>
  <c r="AG203" i="1"/>
  <c r="BQ203" i="1"/>
  <c r="AK203" i="1"/>
  <c r="BX203" i="1"/>
  <c r="AH203" i="1"/>
  <c r="BM203" i="1"/>
  <c r="AI203" i="1"/>
  <c r="AQ453" i="1"/>
  <c r="CF453" i="1" s="1"/>
  <c r="BL203" i="1"/>
  <c r="AK230" i="1"/>
  <c r="AQ221" i="1"/>
  <c r="CF221" i="1" s="1"/>
  <c r="AF221" i="1"/>
  <c r="AM221" i="1"/>
  <c r="AN221" i="1"/>
  <c r="CC221" i="1" s="1"/>
  <c r="AP221" i="1"/>
  <c r="CE221" i="1" s="1"/>
  <c r="AO221" i="1"/>
  <c r="CD221" i="1" s="1"/>
  <c r="AN372" i="1"/>
  <c r="CC372" i="1" s="1"/>
  <c r="AM372" i="1"/>
  <c r="AP372" i="1"/>
  <c r="CE372" i="1" s="1"/>
  <c r="AQ372" i="1"/>
  <c r="CF372" i="1" s="1"/>
  <c r="AF372" i="1"/>
  <c r="AO372" i="1"/>
  <c r="CD372" i="1" s="1"/>
  <c r="AG329" i="1"/>
  <c r="AH329" i="1"/>
  <c r="AK329" i="1"/>
  <c r="AI329" i="1"/>
  <c r="AG577" i="1"/>
  <c r="AH577" i="1"/>
  <c r="AI577" i="1"/>
  <c r="AJ577" i="1"/>
  <c r="BY242" i="1"/>
  <c r="BU242" i="1"/>
  <c r="BP538" i="1"/>
  <c r="BM183" i="1"/>
  <c r="BQ183" i="1"/>
  <c r="BL100" i="1"/>
  <c r="BY588" i="1"/>
  <c r="BN538" i="1"/>
  <c r="BX538" i="1"/>
  <c r="BL183" i="1"/>
  <c r="BJ100" i="1"/>
  <c r="BM538" i="1"/>
  <c r="BK538" i="1"/>
  <c r="BP183" i="1"/>
  <c r="BM100" i="1"/>
  <c r="BU538" i="1"/>
  <c r="BL538" i="1"/>
  <c r="BK183" i="1"/>
  <c r="BW100" i="1"/>
  <c r="BT538" i="1"/>
  <c r="BY538" i="1"/>
  <c r="BO183" i="1"/>
  <c r="BK100" i="1"/>
  <c r="BO538" i="1"/>
  <c r="BS538" i="1"/>
  <c r="BY183" i="1"/>
  <c r="BX100" i="1"/>
  <c r="BU100" i="1"/>
  <c r="BJ538" i="1"/>
  <c r="BZ183" i="1"/>
  <c r="CB183" i="1" s="1"/>
  <c r="BO100" i="1"/>
  <c r="BT100" i="1"/>
  <c r="AG596" i="1"/>
  <c r="BZ538" i="1"/>
  <c r="CB538" i="1" s="1"/>
  <c r="BX183" i="1"/>
  <c r="BV100" i="1"/>
  <c r="BR100" i="1"/>
  <c r="AH596" i="1"/>
  <c r="BW538" i="1"/>
  <c r="BJ183" i="1"/>
  <c r="BN183" i="1"/>
  <c r="BZ100" i="1"/>
  <c r="CB100" i="1" s="1"/>
  <c r="BQ100" i="1"/>
  <c r="AJ596" i="1"/>
  <c r="BR538" i="1"/>
  <c r="BU183" i="1"/>
  <c r="BW183" i="1"/>
  <c r="BS100" i="1"/>
  <c r="BP100" i="1"/>
  <c r="AI596" i="1"/>
  <c r="BT183" i="1"/>
  <c r="AG601" i="1"/>
  <c r="BO329" i="1"/>
  <c r="BZ329" i="1"/>
  <c r="CB329" i="1" s="1"/>
  <c r="BZ596" i="1"/>
  <c r="CB596" i="1" s="1"/>
  <c r="BX131" i="1"/>
  <c r="BV361" i="1"/>
  <c r="BU596" i="1"/>
  <c r="BV596" i="1"/>
  <c r="BS131" i="1"/>
  <c r="BQ596" i="1"/>
  <c r="BJ131" i="1"/>
  <c r="BO596" i="1"/>
  <c r="BY596" i="1"/>
  <c r="BR131" i="1"/>
  <c r="AJ183" i="1"/>
  <c r="BT596" i="1"/>
  <c r="BU131" i="1"/>
  <c r="BN596" i="1"/>
  <c r="BJ596" i="1"/>
  <c r="BK596" i="1"/>
  <c r="BQ131" i="1"/>
  <c r="AG548" i="1"/>
  <c r="BL596" i="1"/>
  <c r="BZ131" i="1"/>
  <c r="CB131" i="1" s="1"/>
  <c r="BT131" i="1"/>
  <c r="AJ548" i="1"/>
  <c r="BR596" i="1"/>
  <c r="BN131" i="1"/>
  <c r="BM131" i="1"/>
  <c r="AK548" i="1"/>
  <c r="BW131" i="1"/>
  <c r="BL131" i="1"/>
  <c r="AH548" i="1"/>
  <c r="BP596" i="1"/>
  <c r="BY131" i="1"/>
  <c r="BP131" i="1"/>
  <c r="BX596" i="1"/>
  <c r="BS596" i="1"/>
  <c r="BK131" i="1"/>
  <c r="BL361" i="1"/>
  <c r="BR329" i="1"/>
  <c r="BK329" i="1"/>
  <c r="BS329" i="1"/>
  <c r="BX329" i="1"/>
  <c r="BY329" i="1"/>
  <c r="BW329" i="1"/>
  <c r="BQ329" i="1"/>
  <c r="BT329" i="1"/>
  <c r="BM329" i="1"/>
  <c r="BP329" i="1"/>
  <c r="BV329" i="1"/>
  <c r="BN329" i="1"/>
  <c r="BJ329" i="1"/>
  <c r="BL329" i="1"/>
  <c r="BZ548" i="1"/>
  <c r="CB548" i="1" s="1"/>
  <c r="BP548" i="1"/>
  <c r="BV527" i="1"/>
  <c r="BX527" i="1"/>
  <c r="AI361" i="1"/>
  <c r="AK388" i="1"/>
  <c r="BY548" i="1"/>
  <c r="BM548" i="1"/>
  <c r="BU527" i="1"/>
  <c r="AH388" i="1"/>
  <c r="BL548" i="1"/>
  <c r="BK548" i="1"/>
  <c r="BT527" i="1"/>
  <c r="AI388" i="1"/>
  <c r="BW548" i="1"/>
  <c r="BZ527" i="1"/>
  <c r="CB527" i="1" s="1"/>
  <c r="BU548" i="1"/>
  <c r="BS527" i="1"/>
  <c r="BV548" i="1"/>
  <c r="BN527" i="1"/>
  <c r="BS548" i="1"/>
  <c r="BR527" i="1"/>
  <c r="BT548" i="1"/>
  <c r="BY527" i="1"/>
  <c r="AJ361" i="1"/>
  <c r="BO548" i="1"/>
  <c r="BL527" i="1"/>
  <c r="BQ527" i="1"/>
  <c r="BR548" i="1"/>
  <c r="BW527" i="1"/>
  <c r="BM527" i="1"/>
  <c r="BJ548" i="1"/>
  <c r="BK527" i="1"/>
  <c r="AJ680" i="1"/>
  <c r="BO290" i="1"/>
  <c r="BR290" i="1"/>
  <c r="BJ361" i="1"/>
  <c r="BN361" i="1"/>
  <c r="BQ583" i="1"/>
  <c r="BM583" i="1"/>
  <c r="BJ290" i="1"/>
  <c r="BR583" i="1"/>
  <c r="BZ290" i="1"/>
  <c r="CB290" i="1" s="1"/>
  <c r="BK361" i="1"/>
  <c r="BV583" i="1"/>
  <c r="AK183" i="1"/>
  <c r="BS290" i="1"/>
  <c r="BW361" i="1"/>
  <c r="BJ583" i="1"/>
  <c r="AH183" i="1"/>
  <c r="BK583" i="1"/>
  <c r="BN290" i="1"/>
  <c r="BX361" i="1"/>
  <c r="BX583" i="1"/>
  <c r="BY290" i="1"/>
  <c r="BQ361" i="1"/>
  <c r="BL583" i="1"/>
  <c r="BM290" i="1"/>
  <c r="BZ361" i="1"/>
  <c r="CB361" i="1" s="1"/>
  <c r="BY583" i="1"/>
  <c r="BX290" i="1"/>
  <c r="BR361" i="1"/>
  <c r="BW583" i="1"/>
  <c r="BP290" i="1"/>
  <c r="BL290" i="1"/>
  <c r="BP361" i="1"/>
  <c r="BM361" i="1"/>
  <c r="BO583" i="1"/>
  <c r="BU583" i="1"/>
  <c r="BU290" i="1"/>
  <c r="BW290" i="1"/>
  <c r="BU361" i="1"/>
  <c r="BS361" i="1"/>
  <c r="BP583" i="1"/>
  <c r="BZ583" i="1"/>
  <c r="CB583" i="1" s="1"/>
  <c r="BQ290" i="1"/>
  <c r="BY361" i="1"/>
  <c r="BO361" i="1"/>
  <c r="BT583" i="1"/>
  <c r="BN583" i="1"/>
  <c r="AK361" i="1"/>
  <c r="AG680" i="1"/>
  <c r="AH680" i="1"/>
  <c r="AI680" i="1"/>
  <c r="AG361" i="1"/>
  <c r="AG230" i="1"/>
  <c r="AH230" i="1"/>
  <c r="AI230" i="1"/>
  <c r="BN242" i="1"/>
  <c r="BP242" i="1"/>
  <c r="AK100" i="1"/>
  <c r="BM242" i="1"/>
  <c r="BO242" i="1"/>
  <c r="AH131" i="1"/>
  <c r="AH601" i="1"/>
  <c r="BX242" i="1"/>
  <c r="BT242" i="1"/>
  <c r="AG131" i="1"/>
  <c r="AI601" i="1"/>
  <c r="BL242" i="1"/>
  <c r="BZ242" i="1"/>
  <c r="CB242" i="1" s="1"/>
  <c r="AI131" i="1"/>
  <c r="AJ601" i="1"/>
  <c r="BW242" i="1"/>
  <c r="AJ131" i="1"/>
  <c r="BR242" i="1"/>
  <c r="BK242" i="1"/>
  <c r="AH526" i="1"/>
  <c r="BS242" i="1"/>
  <c r="AH100" i="1"/>
  <c r="BV242" i="1"/>
  <c r="AG100" i="1"/>
  <c r="BQ242" i="1"/>
  <c r="AI100" i="1"/>
  <c r="AG588" i="1"/>
  <c r="BX588" i="1"/>
  <c r="AH588" i="1"/>
  <c r="BL588" i="1"/>
  <c r="AI588" i="1"/>
  <c r="BT588" i="1"/>
  <c r="AJ588" i="1"/>
  <c r="AK526" i="1"/>
  <c r="BW588" i="1"/>
  <c r="BR588" i="1"/>
  <c r="AI526" i="1"/>
  <c r="BS588" i="1"/>
  <c r="BK588" i="1"/>
  <c r="AJ526" i="1"/>
  <c r="BL570" i="1"/>
  <c r="BU588" i="1"/>
  <c r="BQ588" i="1"/>
  <c r="BS570" i="1"/>
  <c r="BP588" i="1"/>
  <c r="BV588" i="1"/>
  <c r="BZ588" i="1"/>
  <c r="CB588" i="1" s="1"/>
  <c r="BO588" i="1"/>
  <c r="BN588" i="1"/>
  <c r="BX570" i="1"/>
  <c r="BZ570" i="1"/>
  <c r="CB570" i="1" s="1"/>
  <c r="BW570" i="1"/>
  <c r="BN570" i="1"/>
  <c r="BK570" i="1"/>
  <c r="BY570" i="1"/>
  <c r="BR570" i="1"/>
  <c r="BM570" i="1"/>
  <c r="BV570" i="1"/>
  <c r="BQ570" i="1"/>
  <c r="BJ570" i="1"/>
  <c r="AH242" i="1"/>
  <c r="BP570" i="1"/>
  <c r="AK242" i="1"/>
  <c r="BU570" i="1"/>
  <c r="AG242" i="1"/>
  <c r="BO570" i="1"/>
  <c r="AI242" i="1"/>
  <c r="AK269" i="1"/>
  <c r="AH55" i="1"/>
  <c r="AG55" i="1"/>
  <c r="BO55" i="1" s="1"/>
  <c r="AI55" i="1"/>
  <c r="AJ55" i="1"/>
  <c r="AI269" i="1"/>
  <c r="AH269" i="1"/>
  <c r="AG269" i="1"/>
  <c r="AH313" i="1"/>
  <c r="AG313" i="1"/>
  <c r="AI313" i="1"/>
  <c r="AK313" i="1"/>
  <c r="AJ313" i="1"/>
  <c r="AK56" i="1"/>
  <c r="AJ56" i="1"/>
  <c r="AI56" i="1"/>
  <c r="AH56" i="1"/>
  <c r="AG56" i="1"/>
  <c r="AH327" i="1"/>
  <c r="AG327" i="1"/>
  <c r="AK327" i="1"/>
  <c r="AJ327" i="1"/>
  <c r="AI327" i="1"/>
  <c r="AH550" i="1"/>
  <c r="AG550" i="1"/>
  <c r="AI550" i="1"/>
  <c r="AK550" i="1"/>
  <c r="AJ550" i="1"/>
  <c r="AH137" i="1"/>
  <c r="AG137" i="1"/>
  <c r="AI137" i="1"/>
  <c r="AK137" i="1"/>
  <c r="AJ137" i="1"/>
  <c r="AK284" i="1"/>
  <c r="AJ284" i="1"/>
  <c r="AI284" i="1"/>
  <c r="AH284" i="1"/>
  <c r="AG284" i="1"/>
  <c r="AK134" i="1"/>
  <c r="AJ134" i="1"/>
  <c r="AI134" i="1"/>
  <c r="AH134" i="1"/>
  <c r="AG134" i="1"/>
  <c r="AK558" i="1"/>
  <c r="AJ558" i="1"/>
  <c r="AI558" i="1"/>
  <c r="AH558" i="1"/>
  <c r="AG558" i="1"/>
  <c r="AH135" i="1"/>
  <c r="AG135" i="1"/>
  <c r="AI135" i="1"/>
  <c r="AK135" i="1"/>
  <c r="AJ135" i="1"/>
  <c r="AK434" i="1"/>
  <c r="AJ434" i="1"/>
  <c r="AI434" i="1"/>
  <c r="AH434" i="1"/>
  <c r="AG434" i="1"/>
  <c r="AH566" i="1"/>
  <c r="AG566" i="1"/>
  <c r="AI566" i="1"/>
  <c r="AK566" i="1"/>
  <c r="AJ566" i="1"/>
  <c r="AH122" i="1"/>
  <c r="AG122" i="1"/>
  <c r="AI122" i="1"/>
  <c r="AK122" i="1"/>
  <c r="AJ122" i="1"/>
  <c r="AH431" i="1"/>
  <c r="AG431" i="1"/>
  <c r="AK431" i="1"/>
  <c r="AJ431" i="1"/>
  <c r="AI431" i="1"/>
  <c r="AK88" i="1"/>
  <c r="AJ88" i="1"/>
  <c r="AI88" i="1"/>
  <c r="AH88" i="1"/>
  <c r="AG88" i="1"/>
  <c r="AH280" i="1"/>
  <c r="AG280" i="1"/>
  <c r="AI280" i="1"/>
  <c r="AK280" i="1"/>
  <c r="AJ280" i="1"/>
  <c r="AK58" i="1"/>
  <c r="AJ58" i="1"/>
  <c r="AI58" i="1"/>
  <c r="AH58" i="1"/>
  <c r="AG58" i="1"/>
  <c r="AK697" i="1"/>
  <c r="AJ697" i="1"/>
  <c r="AI697" i="1"/>
  <c r="AH697" i="1"/>
  <c r="AG697" i="1"/>
  <c r="AH57" i="1"/>
  <c r="AG57" i="1"/>
  <c r="AI57" i="1"/>
  <c r="AK57" i="1"/>
  <c r="AJ57" i="1"/>
  <c r="AH62" i="1"/>
  <c r="AG62" i="1"/>
  <c r="AK62" i="1"/>
  <c r="AJ62" i="1"/>
  <c r="AI62" i="1"/>
  <c r="AK266" i="1"/>
  <c r="AJ266" i="1"/>
  <c r="AI266" i="1"/>
  <c r="AH266" i="1"/>
  <c r="AG266" i="1"/>
  <c r="AK315" i="1"/>
  <c r="AJ315" i="1"/>
  <c r="AI315" i="1"/>
  <c r="AH315" i="1"/>
  <c r="AG315" i="1"/>
  <c r="AK38" i="1"/>
  <c r="AJ38" i="1"/>
  <c r="AI38" i="1"/>
  <c r="AH38" i="1"/>
  <c r="AG38" i="1"/>
  <c r="AH447" i="1"/>
  <c r="AG447" i="1"/>
  <c r="AI447" i="1"/>
  <c r="AK447" i="1"/>
  <c r="AJ447" i="1"/>
  <c r="AK138" i="1"/>
  <c r="AJ138" i="1"/>
  <c r="AI138" i="1"/>
  <c r="AH138" i="1"/>
  <c r="AG138" i="1"/>
  <c r="AK413" i="1"/>
  <c r="AJ413" i="1"/>
  <c r="AI413" i="1"/>
  <c r="AH413" i="1"/>
  <c r="AG413" i="1"/>
  <c r="AH686" i="1"/>
  <c r="AG686" i="1"/>
  <c r="AI686" i="1"/>
  <c r="AK686" i="1"/>
  <c r="AJ686" i="1"/>
  <c r="AK448" i="1"/>
  <c r="AJ448" i="1"/>
  <c r="AI448" i="1"/>
  <c r="AH448" i="1"/>
  <c r="AG448" i="1"/>
  <c r="AH396" i="1"/>
  <c r="AG396" i="1"/>
  <c r="AI396" i="1"/>
  <c r="AK396" i="1"/>
  <c r="AJ396" i="1"/>
  <c r="AK136" i="1"/>
  <c r="AJ136" i="1"/>
  <c r="AI136" i="1"/>
  <c r="AH136" i="1"/>
  <c r="AG136" i="1"/>
  <c r="AH530" i="1"/>
  <c r="AG530" i="1"/>
  <c r="AI530" i="1"/>
  <c r="AK530" i="1"/>
  <c r="AJ530" i="1"/>
  <c r="AK707" i="1"/>
  <c r="AJ707" i="1"/>
  <c r="AI707" i="1"/>
  <c r="AH707" i="1"/>
  <c r="AG707" i="1"/>
  <c r="AK578" i="1"/>
  <c r="AI578" i="1"/>
  <c r="AJ578" i="1"/>
  <c r="AH578" i="1"/>
  <c r="AG578" i="1"/>
  <c r="AK694" i="1"/>
  <c r="AJ694" i="1"/>
  <c r="AI694" i="1"/>
  <c r="AH694" i="1"/>
  <c r="AG694" i="1"/>
  <c r="AK632" i="1"/>
  <c r="AJ632" i="1"/>
  <c r="AI632" i="1"/>
  <c r="AH632" i="1"/>
  <c r="AG632" i="1"/>
  <c r="AK86" i="1"/>
  <c r="AJ86" i="1"/>
  <c r="AI86" i="1"/>
  <c r="AH86" i="1"/>
  <c r="AG86" i="1"/>
  <c r="AJ256" i="1"/>
  <c r="AI256" i="1"/>
  <c r="AH256" i="1"/>
  <c r="AG256" i="1"/>
  <c r="AK256" i="1"/>
  <c r="AK53" i="1"/>
  <c r="AJ53" i="1"/>
  <c r="AI53" i="1"/>
  <c r="AG53" i="1"/>
  <c r="AH53" i="1"/>
  <c r="AK225" i="1"/>
  <c r="AJ225" i="1"/>
  <c r="AI225" i="1"/>
  <c r="AH225" i="1"/>
  <c r="AG225" i="1"/>
  <c r="AI128" i="1"/>
  <c r="AH128" i="1"/>
  <c r="AK128" i="1"/>
  <c r="AG128" i="1"/>
  <c r="AJ128" i="1"/>
  <c r="AK695" i="1"/>
  <c r="AJ695" i="1"/>
  <c r="AI695" i="1"/>
  <c r="AH695" i="1"/>
  <c r="AG695" i="1"/>
  <c r="AK704" i="1"/>
  <c r="AJ704" i="1"/>
  <c r="AI704" i="1"/>
  <c r="AH704" i="1"/>
  <c r="AG704" i="1"/>
  <c r="AH79" i="1"/>
  <c r="AG79" i="1"/>
  <c r="AK79" i="1"/>
  <c r="AJ79" i="1"/>
  <c r="AI79" i="1"/>
  <c r="AK537" i="1"/>
  <c r="AJ537" i="1"/>
  <c r="AI537" i="1"/>
  <c r="AH537" i="1"/>
  <c r="AG537" i="1"/>
  <c r="AK31" i="1"/>
  <c r="AJ31" i="1"/>
  <c r="AI31" i="1"/>
  <c r="AG31" i="1"/>
  <c r="AH31" i="1"/>
  <c r="AK46" i="1"/>
  <c r="AJ46" i="1"/>
  <c r="AI46" i="1"/>
  <c r="AG46" i="1"/>
  <c r="AH46" i="1"/>
  <c r="AK445" i="1"/>
  <c r="AI445" i="1"/>
  <c r="AH445" i="1"/>
  <c r="AJ445" i="1"/>
  <c r="AG445" i="1"/>
  <c r="AG516" i="1"/>
  <c r="AJ516" i="1"/>
  <c r="AK516" i="1"/>
  <c r="AI516" i="1"/>
  <c r="AH516" i="1"/>
  <c r="AK457" i="1"/>
  <c r="AI457" i="1"/>
  <c r="AH457" i="1"/>
  <c r="AJ457" i="1"/>
  <c r="AG457" i="1"/>
  <c r="AJ371" i="1"/>
  <c r="AI371" i="1"/>
  <c r="AH371" i="1"/>
  <c r="AG371" i="1"/>
  <c r="AK371" i="1"/>
  <c r="AJ409" i="1"/>
  <c r="AI409" i="1"/>
  <c r="AH409" i="1"/>
  <c r="AG409" i="1"/>
  <c r="AK409" i="1"/>
  <c r="AG555" i="1"/>
  <c r="AJ555" i="1"/>
  <c r="AK555" i="1"/>
  <c r="AI555" i="1"/>
  <c r="AH555" i="1"/>
  <c r="AK594" i="1"/>
  <c r="AI594" i="1"/>
  <c r="AJ594" i="1"/>
  <c r="AH594" i="1"/>
  <c r="AG594" i="1"/>
  <c r="AK416" i="1"/>
  <c r="AI416" i="1"/>
  <c r="AH416" i="1"/>
  <c r="AJ416" i="1"/>
  <c r="AG416" i="1"/>
  <c r="AI144" i="1"/>
  <c r="AH144" i="1"/>
  <c r="AK144" i="1"/>
  <c r="AJ144" i="1"/>
  <c r="AG144" i="1"/>
  <c r="AJ520" i="1"/>
  <c r="AI520" i="1"/>
  <c r="AH520" i="1"/>
  <c r="AG520" i="1"/>
  <c r="AK520" i="1"/>
  <c r="AK678" i="1"/>
  <c r="AJ678" i="1"/>
  <c r="AI678" i="1"/>
  <c r="AH678" i="1"/>
  <c r="AG678" i="1"/>
  <c r="AK531" i="1"/>
  <c r="AJ531" i="1"/>
  <c r="AH531" i="1"/>
  <c r="AG531" i="1"/>
  <c r="AI531" i="1"/>
  <c r="AK378" i="1"/>
  <c r="AI378" i="1"/>
  <c r="AH378" i="1"/>
  <c r="AJ378" i="1"/>
  <c r="AG378" i="1"/>
  <c r="AJ193" i="1"/>
  <c r="AI193" i="1"/>
  <c r="AH193" i="1"/>
  <c r="AK193" i="1"/>
  <c r="AG193" i="1"/>
  <c r="AK549" i="1"/>
  <c r="AJ549" i="1"/>
  <c r="AI549" i="1"/>
  <c r="AG549" i="1"/>
  <c r="BR549" i="1" s="1"/>
  <c r="AH549" i="1"/>
  <c r="AJ210" i="1"/>
  <c r="AI210" i="1"/>
  <c r="AH210" i="1"/>
  <c r="AG210" i="1"/>
  <c r="AK210" i="1"/>
  <c r="AK399" i="1"/>
  <c r="AI399" i="1"/>
  <c r="AH399" i="1"/>
  <c r="AJ399" i="1"/>
  <c r="AG399" i="1"/>
  <c r="AK705" i="1"/>
  <c r="AJ705" i="1"/>
  <c r="AI705" i="1"/>
  <c r="AH705" i="1"/>
  <c r="AG705" i="1"/>
  <c r="AK702" i="1"/>
  <c r="AJ702" i="1"/>
  <c r="AI702" i="1"/>
  <c r="AH702" i="1"/>
  <c r="AG702" i="1"/>
  <c r="AK624" i="1"/>
  <c r="AJ624" i="1"/>
  <c r="AI624" i="1"/>
  <c r="AH624" i="1"/>
  <c r="AG624" i="1"/>
  <c r="AH259" i="1"/>
  <c r="AG259" i="1"/>
  <c r="AK259" i="1"/>
  <c r="AJ259" i="1"/>
  <c r="AI259" i="1"/>
  <c r="AK709" i="1"/>
  <c r="AJ709" i="1"/>
  <c r="AI709" i="1"/>
  <c r="AH709" i="1"/>
  <c r="AG709" i="1"/>
  <c r="AK592" i="1"/>
  <c r="AI592" i="1"/>
  <c r="AJ592" i="1"/>
  <c r="AH592" i="1"/>
  <c r="AG592" i="1"/>
  <c r="AJ412" i="1"/>
  <c r="AI412" i="1"/>
  <c r="AH412" i="1"/>
  <c r="AG412" i="1"/>
  <c r="AK412" i="1"/>
  <c r="AK700" i="1"/>
  <c r="AQ700" i="1" s="1"/>
  <c r="CF700" i="1" s="1"/>
  <c r="AI700" i="1"/>
  <c r="AO700" i="1" s="1"/>
  <c r="CD700" i="1" s="1"/>
  <c r="AN700" i="1"/>
  <c r="CC700" i="1" s="1"/>
  <c r="AJ700" i="1"/>
  <c r="AP700" i="1" s="1"/>
  <c r="CE700" i="1" s="1"/>
  <c r="AJ252" i="1"/>
  <c r="AI252" i="1"/>
  <c r="AH252" i="1"/>
  <c r="AK252" i="1"/>
  <c r="AG252" i="1"/>
  <c r="AK433" i="1"/>
  <c r="AJ433" i="1"/>
  <c r="AI433" i="1"/>
  <c r="AH433" i="1"/>
  <c r="AG433" i="1"/>
  <c r="AK551" i="1"/>
  <c r="AJ551" i="1"/>
  <c r="AH551" i="1"/>
  <c r="AI551" i="1"/>
  <c r="AG551" i="1"/>
  <c r="AK303" i="1"/>
  <c r="AI303" i="1"/>
  <c r="AH303" i="1"/>
  <c r="AG303" i="1"/>
  <c r="AJ303" i="1"/>
  <c r="AI93" i="1"/>
  <c r="AH93" i="1"/>
  <c r="AJ93" i="1"/>
  <c r="AK93" i="1"/>
  <c r="AG93" i="1"/>
  <c r="AH64" i="1"/>
  <c r="AG64" i="1"/>
  <c r="BK64" i="1" s="1"/>
  <c r="AK64" i="1"/>
  <c r="AJ64" i="1"/>
  <c r="AI64" i="1"/>
  <c r="AJ47" i="1"/>
  <c r="AI47" i="1"/>
  <c r="AH47" i="1"/>
  <c r="AG47" i="1"/>
  <c r="AK47" i="1"/>
  <c r="AJ198" i="1"/>
  <c r="AI198" i="1"/>
  <c r="AH198" i="1"/>
  <c r="AK198" i="1"/>
  <c r="AG198" i="1"/>
  <c r="AK387" i="1"/>
  <c r="AI387" i="1"/>
  <c r="AH387" i="1"/>
  <c r="AJ387" i="1"/>
  <c r="AG387" i="1"/>
  <c r="AK244" i="1"/>
  <c r="AJ244" i="1"/>
  <c r="AI244" i="1"/>
  <c r="AG244" i="1"/>
  <c r="BZ244" i="1" s="1"/>
  <c r="CB244" i="1" s="1"/>
  <c r="AH244" i="1"/>
  <c r="AK370" i="1"/>
  <c r="AJ370" i="1"/>
  <c r="AI370" i="1"/>
  <c r="AG370" i="1"/>
  <c r="AH370" i="1"/>
  <c r="AJ488" i="1"/>
  <c r="AI488" i="1"/>
  <c r="AH488" i="1"/>
  <c r="AG488" i="1"/>
  <c r="AK488" i="1"/>
  <c r="AK354" i="1"/>
  <c r="AI354" i="1"/>
  <c r="AH354" i="1"/>
  <c r="AG354" i="1"/>
  <c r="AJ354" i="1"/>
  <c r="AK718" i="1"/>
  <c r="AJ718" i="1"/>
  <c r="AI718" i="1"/>
  <c r="AH718" i="1"/>
  <c r="AG718" i="1"/>
  <c r="BZ718" i="1" s="1"/>
  <c r="CB718" i="1" s="1"/>
  <c r="AK631" i="1"/>
  <c r="AJ631" i="1"/>
  <c r="AI631" i="1"/>
  <c r="AG631" i="1"/>
  <c r="AH631" i="1"/>
  <c r="AK196" i="1"/>
  <c r="AJ196" i="1"/>
  <c r="AI196" i="1"/>
  <c r="AG196" i="1"/>
  <c r="AH196" i="1"/>
  <c r="AK283" i="1"/>
  <c r="AI283" i="1"/>
  <c r="AH283" i="1"/>
  <c r="AG283" i="1"/>
  <c r="AJ283" i="1"/>
  <c r="AK651" i="1"/>
  <c r="AJ651" i="1"/>
  <c r="AI651" i="1"/>
  <c r="AH651" i="1"/>
  <c r="AG651" i="1"/>
  <c r="AJ630" i="1"/>
  <c r="AI630" i="1"/>
  <c r="AH630" i="1"/>
  <c r="AG630" i="1"/>
  <c r="AK630" i="1"/>
  <c r="AK668" i="1"/>
  <c r="AJ668" i="1"/>
  <c r="AI668" i="1"/>
  <c r="AH668" i="1"/>
  <c r="AG668" i="1"/>
  <c r="AK63" i="1"/>
  <c r="AJ63" i="1"/>
  <c r="AI63" i="1"/>
  <c r="AG63" i="1"/>
  <c r="AH63" i="1"/>
  <c r="AI108" i="1"/>
  <c r="AH108" i="1"/>
  <c r="AK108" i="1"/>
  <c r="AJ108" i="1"/>
  <c r="AG108" i="1"/>
  <c r="AJ200" i="1"/>
  <c r="AI200" i="1"/>
  <c r="AH200" i="1"/>
  <c r="AK200" i="1"/>
  <c r="AG200" i="1"/>
  <c r="AK689" i="1"/>
  <c r="AJ689" i="1"/>
  <c r="AI689" i="1"/>
  <c r="AG689" i="1"/>
  <c r="AH689" i="1"/>
  <c r="AK347" i="1"/>
  <c r="AI347" i="1"/>
  <c r="AH347" i="1"/>
  <c r="AG347" i="1"/>
  <c r="AJ347" i="1"/>
  <c r="AI99" i="1"/>
  <c r="AH99" i="1"/>
  <c r="AK99" i="1"/>
  <c r="AJ99" i="1"/>
  <c r="AG99" i="1"/>
  <c r="AI265" i="1"/>
  <c r="AH265" i="1"/>
  <c r="AG265" i="1"/>
  <c r="AK265" i="1"/>
  <c r="AJ265" i="1"/>
  <c r="AH364" i="1"/>
  <c r="AG364" i="1"/>
  <c r="AK364" i="1"/>
  <c r="AJ364" i="1"/>
  <c r="AI364" i="1"/>
  <c r="AK328" i="1"/>
  <c r="AI328" i="1"/>
  <c r="AH328" i="1"/>
  <c r="AG328" i="1"/>
  <c r="AJ328" i="1"/>
  <c r="AJ512" i="1"/>
  <c r="AI512" i="1"/>
  <c r="AH512" i="1"/>
  <c r="AG512" i="1"/>
  <c r="AK512" i="1"/>
  <c r="AJ197" i="1"/>
  <c r="AI197" i="1"/>
  <c r="AH197" i="1"/>
  <c r="AK197" i="1"/>
  <c r="AG197" i="1"/>
  <c r="AI154" i="1"/>
  <c r="AH154" i="1"/>
  <c r="AJ154" i="1"/>
  <c r="AG154" i="1"/>
  <c r="AK154" i="1"/>
  <c r="AJ498" i="1"/>
  <c r="AI498" i="1"/>
  <c r="AH498" i="1"/>
  <c r="AG498" i="1"/>
  <c r="AK498" i="1"/>
  <c r="AI142" i="1"/>
  <c r="AH142" i="1"/>
  <c r="AG142" i="1"/>
  <c r="AK142" i="1"/>
  <c r="AJ142" i="1"/>
  <c r="AJ326" i="1"/>
  <c r="AI326" i="1"/>
  <c r="AK326" i="1"/>
  <c r="AH326" i="1"/>
  <c r="AG326" i="1"/>
  <c r="AK435" i="1"/>
  <c r="AI435" i="1"/>
  <c r="AH435" i="1"/>
  <c r="AJ435" i="1"/>
  <c r="AG435" i="1"/>
  <c r="AH54" i="1"/>
  <c r="AK54" i="1"/>
  <c r="AJ54" i="1"/>
  <c r="AI54" i="1"/>
  <c r="AG54" i="1"/>
  <c r="AK659" i="1"/>
  <c r="AJ659" i="1"/>
  <c r="AI659" i="1"/>
  <c r="AH659" i="1"/>
  <c r="AG659" i="1"/>
  <c r="AK273" i="1"/>
  <c r="AI273" i="1"/>
  <c r="AH273" i="1"/>
  <c r="AJ273" i="1"/>
  <c r="AG273" i="1"/>
  <c r="AG335" i="1"/>
  <c r="AJ335" i="1"/>
  <c r="AI335" i="1"/>
  <c r="AK335" i="1"/>
  <c r="AH335" i="1"/>
  <c r="AJ299" i="1"/>
  <c r="AK299" i="1"/>
  <c r="AI299" i="1"/>
  <c r="AH299" i="1"/>
  <c r="AG299" i="1"/>
  <c r="AI185" i="1"/>
  <c r="AH185" i="1"/>
  <c r="AG185" i="1"/>
  <c r="AK185" i="1"/>
  <c r="AJ185" i="1"/>
  <c r="AK595" i="1"/>
  <c r="AJ595" i="1"/>
  <c r="AI595" i="1"/>
  <c r="AH595" i="1"/>
  <c r="AG595" i="1"/>
  <c r="AK102" i="1"/>
  <c r="AJ102" i="1"/>
  <c r="AI102" i="1"/>
  <c r="AG102" i="1"/>
  <c r="AH102" i="1"/>
  <c r="AJ421" i="1"/>
  <c r="AI421" i="1"/>
  <c r="AH421" i="1"/>
  <c r="AG421" i="1"/>
  <c r="AK421" i="1"/>
  <c r="AG226" i="1"/>
  <c r="AK226" i="1"/>
  <c r="AJ226" i="1"/>
  <c r="AH226" i="1"/>
  <c r="AI226" i="1"/>
  <c r="AK701" i="1"/>
  <c r="AJ701" i="1"/>
  <c r="AI701" i="1"/>
  <c r="AH701" i="1"/>
  <c r="AG701" i="1"/>
  <c r="AH233" i="1"/>
  <c r="AG233" i="1"/>
  <c r="AK233" i="1"/>
  <c r="AI233" i="1"/>
  <c r="AJ233" i="1"/>
  <c r="AK294" i="1"/>
  <c r="AI294" i="1"/>
  <c r="AH294" i="1"/>
  <c r="AG294" i="1"/>
  <c r="AJ294" i="1"/>
  <c r="AJ267" i="1"/>
  <c r="AI267" i="1"/>
  <c r="AG267" i="1"/>
  <c r="AK267" i="1"/>
  <c r="AH267" i="1"/>
  <c r="AJ310" i="1"/>
  <c r="AK310" i="1"/>
  <c r="AI310" i="1"/>
  <c r="AH310" i="1"/>
  <c r="AG310" i="1"/>
  <c r="AI180" i="1"/>
  <c r="AH180" i="1"/>
  <c r="AK180" i="1"/>
  <c r="AJ180" i="1"/>
  <c r="AG180" i="1"/>
  <c r="AJ642" i="1"/>
  <c r="AI642" i="1"/>
  <c r="AH642" i="1"/>
  <c r="AG642" i="1"/>
  <c r="AK642" i="1"/>
  <c r="AK111" i="1"/>
  <c r="AJ111" i="1"/>
  <c r="AI111" i="1"/>
  <c r="AG111" i="1"/>
  <c r="AH111" i="1"/>
  <c r="AJ332" i="1"/>
  <c r="AI332" i="1"/>
  <c r="AH332" i="1"/>
  <c r="AG332" i="1"/>
  <c r="AK332" i="1"/>
  <c r="AJ375" i="1"/>
  <c r="AI375" i="1"/>
  <c r="AH375" i="1"/>
  <c r="AG375" i="1"/>
  <c r="AK375" i="1"/>
  <c r="AI84" i="1"/>
  <c r="AH84" i="1"/>
  <c r="AJ84" i="1"/>
  <c r="AK84" i="1"/>
  <c r="AG84" i="1"/>
  <c r="BR84" i="1" s="1"/>
  <c r="AK163" i="1"/>
  <c r="AJ163" i="1"/>
  <c r="AI163" i="1"/>
  <c r="AG163" i="1"/>
  <c r="AH163" i="1"/>
  <c r="AI113" i="1"/>
  <c r="AH113" i="1"/>
  <c r="AK113" i="1"/>
  <c r="AJ113" i="1"/>
  <c r="AG113" i="1"/>
  <c r="AK589" i="1"/>
  <c r="AI589" i="1"/>
  <c r="AJ589" i="1"/>
  <c r="AH589" i="1"/>
  <c r="AG589" i="1"/>
  <c r="AJ366" i="1"/>
  <c r="AP366" i="1" s="1"/>
  <c r="CE366" i="1" s="1"/>
  <c r="AI366" i="1"/>
  <c r="AO366" i="1" s="1"/>
  <c r="CD366" i="1" s="1"/>
  <c r="AN366" i="1"/>
  <c r="CC366" i="1" s="1"/>
  <c r="AK366" i="1"/>
  <c r="AQ366" i="1" s="1"/>
  <c r="CF366" i="1" s="1"/>
  <c r="AK684" i="1"/>
  <c r="AJ684" i="1"/>
  <c r="AI684" i="1"/>
  <c r="AH684" i="1"/>
  <c r="AG684" i="1"/>
  <c r="AG476" i="1"/>
  <c r="AK476" i="1"/>
  <c r="AJ476" i="1"/>
  <c r="AI476" i="1"/>
  <c r="AH476" i="1"/>
  <c r="AH227" i="1"/>
  <c r="AG227" i="1"/>
  <c r="AK227" i="1"/>
  <c r="AJ227" i="1"/>
  <c r="AI227" i="1"/>
  <c r="AK173" i="1"/>
  <c r="AJ173" i="1"/>
  <c r="AI173" i="1"/>
  <c r="AG173" i="1"/>
  <c r="AH173" i="1"/>
  <c r="AK459" i="1"/>
  <c r="AI459" i="1"/>
  <c r="AH459" i="1"/>
  <c r="AJ459" i="1"/>
  <c r="AG459" i="1"/>
  <c r="AJ318" i="1"/>
  <c r="AI318" i="1"/>
  <c r="AK318" i="1"/>
  <c r="AH318" i="1"/>
  <c r="AG318" i="1"/>
  <c r="AK424" i="1"/>
  <c r="AI424" i="1"/>
  <c r="AH424" i="1"/>
  <c r="AJ424" i="1"/>
  <c r="AG424" i="1"/>
  <c r="AK336" i="1"/>
  <c r="AI336" i="1"/>
  <c r="AH336" i="1"/>
  <c r="AG336" i="1"/>
  <c r="AJ336" i="1"/>
  <c r="AI159" i="1"/>
  <c r="AH159" i="1"/>
  <c r="AK159" i="1"/>
  <c r="AJ159" i="1"/>
  <c r="AG159" i="1"/>
  <c r="AK450" i="1"/>
  <c r="AI450" i="1"/>
  <c r="AH450" i="1"/>
  <c r="AJ450" i="1"/>
  <c r="AG450" i="1"/>
  <c r="AK464" i="1"/>
  <c r="AI464" i="1"/>
  <c r="AH464" i="1"/>
  <c r="AJ464" i="1"/>
  <c r="AG464" i="1"/>
  <c r="AK268" i="1"/>
  <c r="AI268" i="1"/>
  <c r="AH268" i="1"/>
  <c r="AJ268" i="1"/>
  <c r="AG268" i="1"/>
  <c r="AK188" i="1"/>
  <c r="AJ188" i="1"/>
  <c r="AI188" i="1"/>
  <c r="AG188" i="1"/>
  <c r="AH188" i="1"/>
  <c r="AK116" i="1"/>
  <c r="AJ116" i="1"/>
  <c r="AI116" i="1"/>
  <c r="AG116" i="1"/>
  <c r="AH116" i="1"/>
  <c r="CF718" i="1"/>
  <c r="CE718" i="1"/>
  <c r="CD718" i="1"/>
  <c r="CC718" i="1"/>
  <c r="BY581" i="1"/>
  <c r="BT245" i="1"/>
  <c r="BS245" i="1"/>
  <c r="CF244" i="1"/>
  <c r="CD244" i="1"/>
  <c r="BU245" i="1"/>
  <c r="BX245" i="1"/>
  <c r="BZ245" i="1"/>
  <c r="CB245" i="1" s="1"/>
  <c r="BW245" i="1"/>
  <c r="CE244" i="1"/>
  <c r="BY245" i="1"/>
  <c r="CC244" i="1"/>
  <c r="BK63" i="1"/>
  <c r="BW63" i="1"/>
  <c r="BV63" i="1"/>
  <c r="BJ63" i="1"/>
  <c r="BU63" i="1"/>
  <c r="BZ63" i="1"/>
  <c r="CB63" i="1" s="1"/>
  <c r="BT63" i="1"/>
  <c r="BO63" i="1"/>
  <c r="BS63" i="1"/>
  <c r="BN63" i="1"/>
  <c r="BR63" i="1"/>
  <c r="BY63" i="1"/>
  <c r="BQ63" i="1"/>
  <c r="BM63" i="1"/>
  <c r="BP63" i="1"/>
  <c r="BX63" i="1"/>
  <c r="BZ582" i="1"/>
  <c r="CB582" i="1" s="1"/>
  <c r="BS582" i="1"/>
  <c r="BT582" i="1"/>
  <c r="BN582" i="1"/>
  <c r="BY582" i="1"/>
  <c r="BM582" i="1"/>
  <c r="BX582" i="1"/>
  <c r="BQ582" i="1"/>
  <c r="BL582" i="1"/>
  <c r="BW582" i="1"/>
  <c r="BP582" i="1"/>
  <c r="BK582" i="1"/>
  <c r="BU582" i="1"/>
  <c r="BR582" i="1"/>
  <c r="BO582" i="1"/>
  <c r="BS156" i="1"/>
  <c r="BS116" i="1"/>
  <c r="BQ116" i="1"/>
  <c r="BP116" i="1"/>
  <c r="BO116" i="1"/>
  <c r="BK116" i="1"/>
  <c r="BJ116" i="1"/>
  <c r="BU156" i="1"/>
  <c r="BR116" i="1"/>
  <c r="BV116" i="1"/>
  <c r="BZ116" i="1"/>
  <c r="CB116" i="1" s="1"/>
  <c r="BN116" i="1"/>
  <c r="BY116" i="1"/>
  <c r="BM116" i="1"/>
  <c r="BX116" i="1"/>
  <c r="BT116" i="1"/>
  <c r="BL116" i="1"/>
  <c r="BU116" i="1"/>
  <c r="BT156" i="1"/>
  <c r="BQ156" i="1"/>
  <c r="BP156" i="1"/>
  <c r="BO156" i="1"/>
  <c r="BY156" i="1"/>
  <c r="BN156" i="1"/>
  <c r="BR156" i="1"/>
  <c r="BW156" i="1"/>
  <c r="BZ156" i="1"/>
  <c r="CB156" i="1" s="1"/>
  <c r="BK156" i="1"/>
  <c r="BM156" i="1"/>
  <c r="BJ156" i="1"/>
  <c r="BX156" i="1"/>
  <c r="BV156" i="1"/>
  <c r="BL154" i="1"/>
  <c r="BW154" i="1"/>
  <c r="BK154" i="1"/>
  <c r="BR154" i="1"/>
  <c r="BV154" i="1"/>
  <c r="BL180" i="1"/>
  <c r="BQ154" i="1"/>
  <c r="BJ154" i="1"/>
  <c r="BP154" i="1"/>
  <c r="BU154" i="1"/>
  <c r="BO154" i="1"/>
  <c r="BT154" i="1"/>
  <c r="BZ154" i="1"/>
  <c r="CB154" i="1" s="1"/>
  <c r="BS154" i="1"/>
  <c r="BW180" i="1"/>
  <c r="BN154" i="1"/>
  <c r="BY154" i="1"/>
  <c r="BM154" i="1"/>
  <c r="BK180" i="1"/>
  <c r="BS180" i="1"/>
  <c r="BV180" i="1"/>
  <c r="BJ595" i="1"/>
  <c r="BN180" i="1"/>
  <c r="BJ180" i="1"/>
  <c r="BL387" i="1"/>
  <c r="BU595" i="1"/>
  <c r="BR180" i="1"/>
  <c r="BP180" i="1"/>
  <c r="BY180" i="1"/>
  <c r="BU180" i="1"/>
  <c r="BQ180" i="1"/>
  <c r="BO180" i="1"/>
  <c r="BM180" i="1"/>
  <c r="BT180" i="1"/>
  <c r="BX180" i="1"/>
  <c r="BJ412" i="1"/>
  <c r="BL412" i="1"/>
  <c r="BW412" i="1"/>
  <c r="BQ412" i="1"/>
  <c r="BP412" i="1"/>
  <c r="BT412" i="1"/>
  <c r="BO412" i="1"/>
  <c r="BK412" i="1"/>
  <c r="BZ412" i="1"/>
  <c r="CB412" i="1" s="1"/>
  <c r="BU198" i="1"/>
  <c r="BN412" i="1"/>
  <c r="BS412" i="1"/>
  <c r="BY412" i="1"/>
  <c r="BR412" i="1"/>
  <c r="BV412" i="1"/>
  <c r="BM412" i="1"/>
  <c r="BV595" i="1"/>
  <c r="BU412" i="1"/>
  <c r="BL498" i="1"/>
  <c r="BK193" i="1"/>
  <c r="BT387" i="1"/>
  <c r="BV193" i="1"/>
  <c r="BN387" i="1"/>
  <c r="BJ193" i="1"/>
  <c r="BW387" i="1"/>
  <c r="BJ387" i="1"/>
  <c r="BU193" i="1"/>
  <c r="BQ387" i="1"/>
  <c r="BT193" i="1"/>
  <c r="BO387" i="1"/>
  <c r="BS193" i="1"/>
  <c r="BX387" i="1"/>
  <c r="BS387" i="1"/>
  <c r="BR193" i="1"/>
  <c r="BL193" i="1"/>
  <c r="BQ193" i="1"/>
  <c r="BU387" i="1"/>
  <c r="BM387" i="1"/>
  <c r="BY193" i="1"/>
  <c r="BP193" i="1"/>
  <c r="BV387" i="1"/>
  <c r="BY387" i="1"/>
  <c r="BK387" i="1"/>
  <c r="BX193" i="1"/>
  <c r="BO193" i="1"/>
  <c r="BM193" i="1"/>
  <c r="BZ193" i="1"/>
  <c r="CB193" i="1" s="1"/>
  <c r="BP387" i="1"/>
  <c r="BR387" i="1"/>
  <c r="BW193" i="1"/>
  <c r="BY498" i="1"/>
  <c r="BP498" i="1"/>
  <c r="BS668" i="1"/>
  <c r="BZ498" i="1"/>
  <c r="CB498" i="1" s="1"/>
  <c r="BX498" i="1"/>
  <c r="BT595" i="1"/>
  <c r="BO595" i="1"/>
  <c r="BS595" i="1"/>
  <c r="BW198" i="1"/>
  <c r="BJ498" i="1"/>
  <c r="BN595" i="1"/>
  <c r="BR595" i="1"/>
  <c r="BY595" i="1"/>
  <c r="BQ595" i="1"/>
  <c r="BM498" i="1"/>
  <c r="BT498" i="1"/>
  <c r="BM595" i="1"/>
  <c r="BP595" i="1"/>
  <c r="BO498" i="1"/>
  <c r="BZ595" i="1"/>
  <c r="CB595" i="1" s="1"/>
  <c r="BX595" i="1"/>
  <c r="BL595" i="1"/>
  <c r="BV498" i="1"/>
  <c r="BW595" i="1"/>
  <c r="BR498" i="1"/>
  <c r="BW498" i="1"/>
  <c r="BS498" i="1"/>
  <c r="BK498" i="1"/>
  <c r="BR445" i="1"/>
  <c r="BQ498" i="1"/>
  <c r="BN498" i="1"/>
  <c r="BO83" i="1"/>
  <c r="BS227" i="1"/>
  <c r="BT83" i="1"/>
  <c r="BP227" i="1"/>
  <c r="BO227" i="1"/>
  <c r="BM227" i="1"/>
  <c r="BZ227" i="1"/>
  <c r="CB227" i="1" s="1"/>
  <c r="BK227" i="1"/>
  <c r="BY227" i="1"/>
  <c r="BW227" i="1"/>
  <c r="BV227" i="1"/>
  <c r="BR227" i="1"/>
  <c r="BQ227" i="1"/>
  <c r="BU227" i="1"/>
  <c r="BU709" i="1"/>
  <c r="BW709" i="1"/>
  <c r="BQ445" i="1"/>
  <c r="BP445" i="1"/>
  <c r="BR550" i="1"/>
  <c r="BX445" i="1"/>
  <c r="BO445" i="1"/>
  <c r="BW445" i="1"/>
  <c r="BZ445" i="1"/>
  <c r="CB445" i="1" s="1"/>
  <c r="BS445" i="1"/>
  <c r="BN445" i="1"/>
  <c r="BL445" i="1"/>
  <c r="BY445" i="1"/>
  <c r="BK445" i="1"/>
  <c r="BM445" i="1"/>
  <c r="BV445" i="1"/>
  <c r="BJ445" i="1"/>
  <c r="BU445" i="1"/>
  <c r="BZ47" i="1"/>
  <c r="CB47" i="1" s="1"/>
  <c r="BN47" i="1"/>
  <c r="BZ454" i="1"/>
  <c r="CB454" i="1" s="1"/>
  <c r="BU454" i="1"/>
  <c r="BJ454" i="1"/>
  <c r="BX243" i="1"/>
  <c r="BQ454" i="1"/>
  <c r="BN454" i="1"/>
  <c r="BL454" i="1"/>
  <c r="BY454" i="1"/>
  <c r="BT454" i="1"/>
  <c r="BM454" i="1"/>
  <c r="BP454" i="1"/>
  <c r="BW454" i="1"/>
  <c r="BO454" i="1"/>
  <c r="BZ243" i="1"/>
  <c r="CB243" i="1" s="1"/>
  <c r="BX454" i="1"/>
  <c r="BK454" i="1"/>
  <c r="BS454" i="1"/>
  <c r="BV454" i="1"/>
  <c r="BY592" i="1"/>
  <c r="BL267" i="1"/>
  <c r="BO284" i="1"/>
  <c r="BP284" i="1"/>
  <c r="BN284" i="1"/>
  <c r="BZ284" i="1"/>
  <c r="CB284" i="1" s="1"/>
  <c r="BQ284" i="1"/>
  <c r="BR284" i="1"/>
  <c r="BK284" i="1"/>
  <c r="BS284" i="1"/>
  <c r="BW284" i="1"/>
  <c r="BT284" i="1"/>
  <c r="BL284" i="1"/>
  <c r="BU284" i="1"/>
  <c r="BX284" i="1"/>
  <c r="BJ284" i="1"/>
  <c r="BM284" i="1"/>
  <c r="BV284" i="1"/>
  <c r="BY284" i="1"/>
  <c r="BS198" i="1"/>
  <c r="BK198" i="1"/>
  <c r="BP668" i="1"/>
  <c r="BR198" i="1"/>
  <c r="BV198" i="1"/>
  <c r="BZ668" i="1"/>
  <c r="CB668" i="1" s="1"/>
  <c r="BQ198" i="1"/>
  <c r="BJ198" i="1"/>
  <c r="BN668" i="1"/>
  <c r="BM57" i="1"/>
  <c r="BP198" i="1"/>
  <c r="BO198" i="1"/>
  <c r="BY668" i="1"/>
  <c r="BZ198" i="1"/>
  <c r="CB198" i="1" s="1"/>
  <c r="BL668" i="1"/>
  <c r="BN198" i="1"/>
  <c r="BX668" i="1"/>
  <c r="BY198" i="1"/>
  <c r="BK668" i="1"/>
  <c r="BM198" i="1"/>
  <c r="BJ447" i="1"/>
  <c r="BW668" i="1"/>
  <c r="BV226" i="1"/>
  <c r="BM226" i="1"/>
  <c r="BY226" i="1"/>
  <c r="BJ226" i="1"/>
  <c r="BN226" i="1"/>
  <c r="BZ226" i="1"/>
  <c r="CB226" i="1" s="1"/>
  <c r="BK226" i="1"/>
  <c r="BL226" i="1"/>
  <c r="BQ226" i="1"/>
  <c r="BO226" i="1"/>
  <c r="BS226" i="1"/>
  <c r="BP226" i="1"/>
  <c r="BW226" i="1"/>
  <c r="BT226" i="1"/>
  <c r="BR226" i="1"/>
  <c r="BU226" i="1"/>
  <c r="BX226" i="1"/>
  <c r="BX198" i="1"/>
  <c r="BU668" i="1"/>
  <c r="BT198" i="1"/>
  <c r="BT668" i="1"/>
  <c r="BQ550" i="1"/>
  <c r="BV550" i="1"/>
  <c r="BJ550" i="1"/>
  <c r="BJ668" i="1"/>
  <c r="BV668" i="1"/>
  <c r="BO668" i="1"/>
  <c r="BR668" i="1"/>
  <c r="BM668" i="1"/>
  <c r="BZ709" i="1"/>
  <c r="CB709" i="1" s="1"/>
  <c r="BS709" i="1"/>
  <c r="AF254" i="1"/>
  <c r="BX173" i="1"/>
  <c r="BJ53" i="1"/>
  <c r="BK421" i="1"/>
  <c r="BT421" i="1"/>
  <c r="BX421" i="1"/>
  <c r="BO421" i="1"/>
  <c r="BN421" i="1"/>
  <c r="BQ421" i="1"/>
  <c r="BL421" i="1"/>
  <c r="BZ421" i="1"/>
  <c r="CB421" i="1" s="1"/>
  <c r="BR421" i="1"/>
  <c r="BS421" i="1"/>
  <c r="BW421" i="1"/>
  <c r="BP421" i="1"/>
  <c r="BV421" i="1"/>
  <c r="BJ421" i="1"/>
  <c r="BU421" i="1"/>
  <c r="BY421" i="1"/>
  <c r="BM421" i="1"/>
  <c r="BZ83" i="1"/>
  <c r="CB83" i="1" s="1"/>
  <c r="BS83" i="1"/>
  <c r="BZ315" i="1"/>
  <c r="CB315" i="1" s="1"/>
  <c r="BN83" i="1"/>
  <c r="BR83" i="1"/>
  <c r="BL315" i="1"/>
  <c r="BQ315" i="1"/>
  <c r="BP53" i="1"/>
  <c r="BK53" i="1"/>
  <c r="BM709" i="1"/>
  <c r="BJ709" i="1"/>
  <c r="BY83" i="1"/>
  <c r="BQ83" i="1"/>
  <c r="BY315" i="1"/>
  <c r="BT315" i="1"/>
  <c r="BY53" i="1"/>
  <c r="BS53" i="1"/>
  <c r="BK315" i="1"/>
  <c r="BO709" i="1"/>
  <c r="BK709" i="1"/>
  <c r="BM83" i="1"/>
  <c r="BX53" i="1"/>
  <c r="BX709" i="1"/>
  <c r="BV709" i="1"/>
  <c r="BX83" i="1"/>
  <c r="BP315" i="1"/>
  <c r="BU53" i="1"/>
  <c r="BP709" i="1"/>
  <c r="BL83" i="1"/>
  <c r="BM315" i="1"/>
  <c r="BV315" i="1"/>
  <c r="BJ315" i="1"/>
  <c r="BQ53" i="1"/>
  <c r="BW53" i="1"/>
  <c r="BY709" i="1"/>
  <c r="BW83" i="1"/>
  <c r="BW315" i="1"/>
  <c r="BS315" i="1"/>
  <c r="BT53" i="1"/>
  <c r="BQ709" i="1"/>
  <c r="BK83" i="1"/>
  <c r="BM53" i="1"/>
  <c r="BL709" i="1"/>
  <c r="BT102" i="1"/>
  <c r="BK102" i="1"/>
  <c r="BJ102" i="1"/>
  <c r="BX102" i="1"/>
  <c r="BV102" i="1"/>
  <c r="BM102" i="1"/>
  <c r="BY102" i="1"/>
  <c r="BL102" i="1"/>
  <c r="BN102" i="1"/>
  <c r="BR102" i="1"/>
  <c r="BS102" i="1"/>
  <c r="BO102" i="1"/>
  <c r="BU102" i="1"/>
  <c r="BP102" i="1"/>
  <c r="BW102" i="1"/>
  <c r="BQ102" i="1"/>
  <c r="BZ102" i="1"/>
  <c r="CB102" i="1" s="1"/>
  <c r="BV83" i="1"/>
  <c r="BO315" i="1"/>
  <c r="BN53" i="1"/>
  <c r="BV53" i="1"/>
  <c r="BZ53" i="1"/>
  <c r="CB53" i="1" s="1"/>
  <c r="BR709" i="1"/>
  <c r="BJ83" i="1"/>
  <c r="BX315" i="1"/>
  <c r="BJ173" i="1"/>
  <c r="BP83" i="1"/>
  <c r="BR315" i="1"/>
  <c r="BU315" i="1"/>
  <c r="BR53" i="1"/>
  <c r="BL53" i="1"/>
  <c r="BY285" i="1"/>
  <c r="BT709" i="1"/>
  <c r="BU378" i="1"/>
  <c r="BJ378" i="1"/>
  <c r="BK31" i="1"/>
  <c r="BM31" i="1"/>
  <c r="BV592" i="1"/>
  <c r="BM592" i="1"/>
  <c r="BU592" i="1"/>
  <c r="BX592" i="1"/>
  <c r="BT185" i="1"/>
  <c r="BJ592" i="1"/>
  <c r="BL592" i="1"/>
  <c r="BJ185" i="1"/>
  <c r="BT592" i="1"/>
  <c r="BW592" i="1"/>
  <c r="BS592" i="1"/>
  <c r="BK592" i="1"/>
  <c r="BZ185" i="1"/>
  <c r="CB185" i="1" s="1"/>
  <c r="BL185" i="1"/>
  <c r="BR592" i="1"/>
  <c r="BX185" i="1"/>
  <c r="BQ592" i="1"/>
  <c r="BP592" i="1"/>
  <c r="BP185" i="1"/>
  <c r="BO592" i="1"/>
  <c r="BW185" i="1"/>
  <c r="BZ592" i="1"/>
  <c r="CB592" i="1" s="1"/>
  <c r="BR185" i="1"/>
  <c r="BM185" i="1"/>
  <c r="BV185" i="1"/>
  <c r="BO185" i="1"/>
  <c r="BS185" i="1"/>
  <c r="BQ185" i="1"/>
  <c r="BK185" i="1"/>
  <c r="BN185" i="1"/>
  <c r="BU185" i="1"/>
  <c r="BQ447" i="1"/>
  <c r="BP447" i="1"/>
  <c r="BO447" i="1"/>
  <c r="BX447" i="1"/>
  <c r="BT378" i="1"/>
  <c r="BS378" i="1"/>
  <c r="BN137" i="1"/>
  <c r="BZ137" i="1"/>
  <c r="CB137" i="1" s="1"/>
  <c r="BO137" i="1"/>
  <c r="BP137" i="1"/>
  <c r="BJ137" i="1"/>
  <c r="BQ137" i="1"/>
  <c r="BV137" i="1"/>
  <c r="BR137" i="1"/>
  <c r="BK137" i="1"/>
  <c r="BS137" i="1"/>
  <c r="BW137" i="1"/>
  <c r="BT137" i="1"/>
  <c r="BY137" i="1"/>
  <c r="BL137" i="1"/>
  <c r="BU137" i="1"/>
  <c r="BX137" i="1"/>
  <c r="BM137" i="1"/>
  <c r="BO378" i="1"/>
  <c r="BR378" i="1"/>
  <c r="BN378" i="1"/>
  <c r="BQ378" i="1"/>
  <c r="BM378" i="1"/>
  <c r="BP378" i="1"/>
  <c r="BZ378" i="1"/>
  <c r="CB378" i="1" s="1"/>
  <c r="BY378" i="1"/>
  <c r="BX378" i="1"/>
  <c r="BL378" i="1"/>
  <c r="BW378" i="1"/>
  <c r="BK378" i="1"/>
  <c r="BS285" i="1"/>
  <c r="BO285" i="1"/>
  <c r="BX285" i="1"/>
  <c r="BN285" i="1"/>
  <c r="BT285" i="1"/>
  <c r="BP285" i="1"/>
  <c r="BK285" i="1"/>
  <c r="BR285" i="1"/>
  <c r="BZ285" i="1"/>
  <c r="CB285" i="1" s="1"/>
  <c r="BU285" i="1"/>
  <c r="BM285" i="1"/>
  <c r="BW285" i="1"/>
  <c r="BJ285" i="1"/>
  <c r="BL285" i="1"/>
  <c r="BQ285" i="1"/>
  <c r="BY47" i="1"/>
  <c r="BP550" i="1"/>
  <c r="BU550" i="1"/>
  <c r="BT173" i="1"/>
  <c r="BO684" i="1"/>
  <c r="BU173" i="1"/>
  <c r="BM47" i="1"/>
  <c r="BO550" i="1"/>
  <c r="BT550" i="1"/>
  <c r="BS173" i="1"/>
  <c r="BX47" i="1"/>
  <c r="BZ550" i="1"/>
  <c r="CB550" i="1" s="1"/>
  <c r="BS550" i="1"/>
  <c r="BR173" i="1"/>
  <c r="BT47" i="1"/>
  <c r="BL47" i="1"/>
  <c r="BN550" i="1"/>
  <c r="BQ173" i="1"/>
  <c r="BU47" i="1"/>
  <c r="BW47" i="1"/>
  <c r="BY550" i="1"/>
  <c r="BP173" i="1"/>
  <c r="BS47" i="1"/>
  <c r="BK47" i="1"/>
  <c r="BM550" i="1"/>
  <c r="BO173" i="1"/>
  <c r="BL173" i="1"/>
  <c r="BR47" i="1"/>
  <c r="BV47" i="1"/>
  <c r="BX550" i="1"/>
  <c r="BZ173" i="1"/>
  <c r="CB173" i="1" s="1"/>
  <c r="BQ47" i="1"/>
  <c r="BJ47" i="1"/>
  <c r="BL550" i="1"/>
  <c r="BW173" i="1"/>
  <c r="BN173" i="1"/>
  <c r="BP47" i="1"/>
  <c r="BW550" i="1"/>
  <c r="BV173" i="1"/>
  <c r="BY173" i="1"/>
  <c r="BK173" i="1"/>
  <c r="BW31" i="1"/>
  <c r="BN31" i="1"/>
  <c r="BV31" i="1"/>
  <c r="BY31" i="1"/>
  <c r="BL447" i="1"/>
  <c r="BZ447" i="1"/>
  <c r="CB447" i="1" s="1"/>
  <c r="BJ31" i="1"/>
  <c r="BX31" i="1"/>
  <c r="BW447" i="1"/>
  <c r="BN447" i="1"/>
  <c r="BU31" i="1"/>
  <c r="BL31" i="1"/>
  <c r="BK447" i="1"/>
  <c r="BY447" i="1"/>
  <c r="BT31" i="1"/>
  <c r="BV447" i="1"/>
  <c r="BM447" i="1"/>
  <c r="BS31" i="1"/>
  <c r="BR31" i="1"/>
  <c r="BU447" i="1"/>
  <c r="BQ31" i="1"/>
  <c r="BT447" i="1"/>
  <c r="BP31" i="1"/>
  <c r="BS447" i="1"/>
  <c r="BO31" i="1"/>
  <c r="BJ227" i="1"/>
  <c r="BQ46" i="1"/>
  <c r="BX227" i="1"/>
  <c r="BT227" i="1"/>
  <c r="BT424" i="1"/>
  <c r="BR424" i="1"/>
  <c r="BL46" i="1"/>
  <c r="BN227" i="1"/>
  <c r="BK684" i="1"/>
  <c r="BP684" i="1"/>
  <c r="BS684" i="1"/>
  <c r="BV684" i="1"/>
  <c r="BZ684" i="1"/>
  <c r="CB684" i="1" s="1"/>
  <c r="BR684" i="1"/>
  <c r="BY684" i="1"/>
  <c r="BN684" i="1"/>
  <c r="BX684" i="1"/>
  <c r="BL684" i="1"/>
  <c r="BJ684" i="1"/>
  <c r="BU684" i="1"/>
  <c r="BM684" i="1"/>
  <c r="BQ684" i="1"/>
  <c r="BT684" i="1"/>
  <c r="BP267" i="1"/>
  <c r="BM267" i="1"/>
  <c r="BX267" i="1"/>
  <c r="BO267" i="1"/>
  <c r="BW267" i="1"/>
  <c r="BK267" i="1"/>
  <c r="BV267" i="1"/>
  <c r="BJ267" i="1"/>
  <c r="BU267" i="1"/>
  <c r="BT267" i="1"/>
  <c r="BZ267" i="1"/>
  <c r="CB267" i="1" s="1"/>
  <c r="BS267" i="1"/>
  <c r="BY267" i="1"/>
  <c r="BR267" i="1"/>
  <c r="BN267" i="1"/>
  <c r="BM424" i="1"/>
  <c r="BP424" i="1"/>
  <c r="BZ46" i="1"/>
  <c r="CB46" i="1" s="1"/>
  <c r="BQ424" i="1"/>
  <c r="BL424" i="1"/>
  <c r="BZ424" i="1"/>
  <c r="CB424" i="1" s="1"/>
  <c r="BY424" i="1"/>
  <c r="BN424" i="1"/>
  <c r="BK46" i="1"/>
  <c r="BX46" i="1"/>
  <c r="BU46" i="1"/>
  <c r="BX424" i="1"/>
  <c r="BS46" i="1"/>
  <c r="BO46" i="1"/>
  <c r="BU424" i="1"/>
  <c r="BJ46" i="1"/>
  <c r="BW424" i="1"/>
  <c r="BN46" i="1"/>
  <c r="BO424" i="1"/>
  <c r="BK424" i="1"/>
  <c r="BW46" i="1"/>
  <c r="BM46" i="1"/>
  <c r="BV424" i="1"/>
  <c r="BT46" i="1"/>
  <c r="BJ424" i="1"/>
  <c r="BR46" i="1"/>
  <c r="BY46" i="1"/>
  <c r="BP46" i="1"/>
  <c r="BX57" i="1"/>
  <c r="BU57" i="1"/>
  <c r="BL57" i="1"/>
  <c r="BT57" i="1"/>
  <c r="BW57" i="1"/>
  <c r="BS57" i="1"/>
  <c r="BK57" i="1"/>
  <c r="BR57" i="1"/>
  <c r="BV57" i="1"/>
  <c r="BY122" i="1"/>
  <c r="BQ57" i="1"/>
  <c r="BJ57" i="1"/>
  <c r="BP57" i="1"/>
  <c r="BO57" i="1"/>
  <c r="BW122" i="1"/>
  <c r="BZ57" i="1"/>
  <c r="CB57" i="1" s="1"/>
  <c r="BN57" i="1"/>
  <c r="BT122" i="1"/>
  <c r="BU122" i="1"/>
  <c r="BK122" i="1"/>
  <c r="BV122" i="1"/>
  <c r="BO122" i="1"/>
  <c r="BJ122" i="1"/>
  <c r="BL122" i="1"/>
  <c r="BS122" i="1"/>
  <c r="BX122" i="1"/>
  <c r="BZ122" i="1"/>
  <c r="CB122" i="1" s="1"/>
  <c r="BM122" i="1"/>
  <c r="BR122" i="1"/>
  <c r="BN122" i="1"/>
  <c r="BQ122" i="1"/>
  <c r="BT268" i="1"/>
  <c r="BR268" i="1"/>
  <c r="BO268" i="1"/>
  <c r="BZ268" i="1"/>
  <c r="CB268" i="1" s="1"/>
  <c r="BN268" i="1"/>
  <c r="BY268" i="1"/>
  <c r="BM268" i="1"/>
  <c r="BX268" i="1"/>
  <c r="BW268" i="1"/>
  <c r="BV268" i="1"/>
  <c r="BL268" i="1"/>
  <c r="BS268" i="1"/>
  <c r="BK268" i="1"/>
  <c r="BQ268" i="1"/>
  <c r="BJ268" i="1"/>
  <c r="BP268" i="1"/>
  <c r="BX464" i="1"/>
  <c r="BQ294" i="1"/>
  <c r="BZ294" i="1"/>
  <c r="CB294" i="1" s="1"/>
  <c r="BL464" i="1"/>
  <c r="BW464" i="1"/>
  <c r="BK464" i="1"/>
  <c r="BR464" i="1"/>
  <c r="BV464" i="1"/>
  <c r="BQ464" i="1"/>
  <c r="BJ464" i="1"/>
  <c r="BP464" i="1"/>
  <c r="BU464" i="1"/>
  <c r="BO464" i="1"/>
  <c r="BT464" i="1"/>
  <c r="BZ464" i="1"/>
  <c r="CB464" i="1" s="1"/>
  <c r="BS464" i="1"/>
  <c r="BN464" i="1"/>
  <c r="BY464" i="1"/>
  <c r="BN294" i="1"/>
  <c r="BY294" i="1"/>
  <c r="BM294" i="1"/>
  <c r="BX294" i="1"/>
  <c r="BL294" i="1"/>
  <c r="BV294" i="1"/>
  <c r="BJ294" i="1"/>
  <c r="BW294" i="1"/>
  <c r="BU294" i="1"/>
  <c r="BP294" i="1"/>
  <c r="BT294" i="1"/>
  <c r="BO294" i="1"/>
  <c r="BS294" i="1"/>
  <c r="BK294" i="1"/>
  <c r="BQ38" i="1"/>
  <c r="BK38" i="1"/>
  <c r="BV38" i="1"/>
  <c r="BJ38" i="1"/>
  <c r="BP38" i="1"/>
  <c r="BZ38" i="1"/>
  <c r="CB38" i="1" s="1"/>
  <c r="BS38" i="1"/>
  <c r="BM38" i="1"/>
  <c r="BX38" i="1"/>
  <c r="BU38" i="1"/>
  <c r="BO38" i="1"/>
  <c r="BT38" i="1"/>
  <c r="BN38" i="1"/>
  <c r="BL38" i="1"/>
  <c r="BR38" i="1"/>
  <c r="BW38" i="1"/>
  <c r="BM244" i="1"/>
  <c r="BK244" i="1"/>
  <c r="BL244" i="1"/>
  <c r="BN244" i="1"/>
  <c r="BO244" i="1"/>
  <c r="BP244" i="1"/>
  <c r="BQ244" i="1"/>
  <c r="BR244" i="1"/>
  <c r="BJ244" i="1"/>
  <c r="BU370" i="1"/>
  <c r="BJ370" i="1"/>
  <c r="BV370" i="1"/>
  <c r="BK370" i="1"/>
  <c r="BW370" i="1"/>
  <c r="BL370" i="1"/>
  <c r="BX370" i="1"/>
  <c r="BM370" i="1"/>
  <c r="BY370" i="1"/>
  <c r="BN370" i="1"/>
  <c r="BZ370" i="1"/>
  <c r="CB370" i="1" s="1"/>
  <c r="BO370" i="1"/>
  <c r="BP370" i="1"/>
  <c r="BQ370" i="1"/>
  <c r="BR370" i="1"/>
  <c r="BS370" i="1"/>
  <c r="BT370" i="1"/>
  <c r="BM707" i="1"/>
  <c r="BY707" i="1"/>
  <c r="BP707" i="1"/>
  <c r="BQ707" i="1"/>
  <c r="BR707" i="1"/>
  <c r="BS707" i="1"/>
  <c r="BT707" i="1"/>
  <c r="BU707" i="1"/>
  <c r="BV707" i="1"/>
  <c r="BJ707" i="1"/>
  <c r="BW707" i="1"/>
  <c r="BK707" i="1"/>
  <c r="BX707" i="1"/>
  <c r="BL707" i="1"/>
  <c r="BZ707" i="1"/>
  <c r="CB707" i="1" s="1"/>
  <c r="BN707" i="1"/>
  <c r="BO707" i="1"/>
  <c r="BU659" i="1"/>
  <c r="BJ659" i="1"/>
  <c r="BV659" i="1"/>
  <c r="BK659" i="1"/>
  <c r="BW659" i="1"/>
  <c r="BL659" i="1"/>
  <c r="BX659" i="1"/>
  <c r="BM659" i="1"/>
  <c r="BY659" i="1"/>
  <c r="BN659" i="1"/>
  <c r="BZ659" i="1"/>
  <c r="CB659" i="1" s="1"/>
  <c r="BO659" i="1"/>
  <c r="BP659" i="1"/>
  <c r="BQ659" i="1"/>
  <c r="BR659" i="1"/>
  <c r="BS659" i="1"/>
  <c r="BT659" i="1"/>
  <c r="BQ335" i="1"/>
  <c r="BR335" i="1"/>
  <c r="BS335" i="1"/>
  <c r="BT335" i="1"/>
  <c r="BU335" i="1"/>
  <c r="BJ335" i="1"/>
  <c r="BV335" i="1"/>
  <c r="BK335" i="1"/>
  <c r="BW335" i="1"/>
  <c r="BL335" i="1"/>
  <c r="BX335" i="1"/>
  <c r="BM335" i="1"/>
  <c r="BY335" i="1"/>
  <c r="BN335" i="1"/>
  <c r="BZ335" i="1"/>
  <c r="CB335" i="1" s="1"/>
  <c r="BO335" i="1"/>
  <c r="BP335" i="1"/>
  <c r="BJ280" i="1"/>
  <c r="BV280" i="1"/>
  <c r="BK280" i="1"/>
  <c r="BW280" i="1"/>
  <c r="BL280" i="1"/>
  <c r="BX280" i="1"/>
  <c r="BM280" i="1"/>
  <c r="BY280" i="1"/>
  <c r="BN280" i="1"/>
  <c r="BZ280" i="1"/>
  <c r="CB280" i="1" s="1"/>
  <c r="BO280" i="1"/>
  <c r="BP280" i="1"/>
  <c r="BQ280" i="1"/>
  <c r="BR280" i="1"/>
  <c r="BS280" i="1"/>
  <c r="BT280" i="1"/>
  <c r="BU280" i="1"/>
  <c r="BS396" i="1"/>
  <c r="BT396" i="1"/>
  <c r="BU396" i="1"/>
  <c r="BJ396" i="1"/>
  <c r="BV396" i="1"/>
  <c r="BK396" i="1"/>
  <c r="BW396" i="1"/>
  <c r="BL396" i="1"/>
  <c r="BX396" i="1"/>
  <c r="BM396" i="1"/>
  <c r="BY396" i="1"/>
  <c r="BN396" i="1"/>
  <c r="BZ396" i="1"/>
  <c r="CB396" i="1" s="1"/>
  <c r="BO396" i="1"/>
  <c r="BP396" i="1"/>
  <c r="BQ396" i="1"/>
  <c r="BR396" i="1"/>
  <c r="BT283" i="1"/>
  <c r="BU283" i="1"/>
  <c r="BJ283" i="1"/>
  <c r="BV283" i="1"/>
  <c r="BK283" i="1"/>
  <c r="BW283" i="1"/>
  <c r="BL283" i="1"/>
  <c r="BX283" i="1"/>
  <c r="BM283" i="1"/>
  <c r="BY283" i="1"/>
  <c r="BN283" i="1"/>
  <c r="BZ283" i="1"/>
  <c r="CB283" i="1" s="1"/>
  <c r="BO283" i="1"/>
  <c r="BP283" i="1"/>
  <c r="BQ283" i="1"/>
  <c r="BR283" i="1"/>
  <c r="BS283" i="1"/>
  <c r="BT252" i="1"/>
  <c r="BU252" i="1"/>
  <c r="BJ252" i="1"/>
  <c r="BV252" i="1"/>
  <c r="BK252" i="1"/>
  <c r="BW252" i="1"/>
  <c r="BL252" i="1"/>
  <c r="BX252" i="1"/>
  <c r="BM252" i="1"/>
  <c r="BY252" i="1"/>
  <c r="BN252" i="1"/>
  <c r="BZ252" i="1"/>
  <c r="CB252" i="1" s="1"/>
  <c r="BO252" i="1"/>
  <c r="BP252" i="1"/>
  <c r="BQ252" i="1"/>
  <c r="BR252" i="1"/>
  <c r="BS252" i="1"/>
  <c r="BN364" i="1"/>
  <c r="BZ364" i="1"/>
  <c r="CB364" i="1" s="1"/>
  <c r="BO364" i="1"/>
  <c r="BP364" i="1"/>
  <c r="BQ364" i="1"/>
  <c r="BR364" i="1"/>
  <c r="BS364" i="1"/>
  <c r="BT364" i="1"/>
  <c r="BU364" i="1"/>
  <c r="BJ364" i="1"/>
  <c r="BV364" i="1"/>
  <c r="BK364" i="1"/>
  <c r="BW364" i="1"/>
  <c r="BM364" i="1"/>
  <c r="BX364" i="1"/>
  <c r="BY364" i="1"/>
  <c r="BL364" i="1"/>
  <c r="BN551" i="1"/>
  <c r="BZ551" i="1"/>
  <c r="CB551" i="1" s="1"/>
  <c r="BO551" i="1"/>
  <c r="BP551" i="1"/>
  <c r="BQ551" i="1"/>
  <c r="BR551" i="1"/>
  <c r="BS551" i="1"/>
  <c r="BT551" i="1"/>
  <c r="BU551" i="1"/>
  <c r="BJ551" i="1"/>
  <c r="BV551" i="1"/>
  <c r="BK551" i="1"/>
  <c r="BW551" i="1"/>
  <c r="BY551" i="1"/>
  <c r="BL551" i="1"/>
  <c r="BM551" i="1"/>
  <c r="BX551" i="1"/>
  <c r="BN375" i="1"/>
  <c r="BZ375" i="1"/>
  <c r="CB375" i="1" s="1"/>
  <c r="BO375" i="1"/>
  <c r="BP375" i="1"/>
  <c r="BQ375" i="1"/>
  <c r="BR375" i="1"/>
  <c r="BS375" i="1"/>
  <c r="BT375" i="1"/>
  <c r="BU375" i="1"/>
  <c r="BJ375" i="1"/>
  <c r="BV375" i="1"/>
  <c r="BK375" i="1"/>
  <c r="BW375" i="1"/>
  <c r="BX375" i="1"/>
  <c r="BY375" i="1"/>
  <c r="BL375" i="1"/>
  <c r="BM375" i="1"/>
  <c r="BS135" i="1"/>
  <c r="BT135" i="1"/>
  <c r="BU135" i="1"/>
  <c r="BJ135" i="1"/>
  <c r="BV135" i="1"/>
  <c r="BK135" i="1"/>
  <c r="BW135" i="1"/>
  <c r="BL135" i="1"/>
  <c r="BX135" i="1"/>
  <c r="BM135" i="1"/>
  <c r="BY135" i="1"/>
  <c r="BN135" i="1"/>
  <c r="BZ135" i="1"/>
  <c r="CB135" i="1" s="1"/>
  <c r="BO135" i="1"/>
  <c r="BP135" i="1"/>
  <c r="BQ135" i="1"/>
  <c r="BR135" i="1"/>
  <c r="BS225" i="1"/>
  <c r="BT225" i="1"/>
  <c r="BU225" i="1"/>
  <c r="BJ225" i="1"/>
  <c r="BV225" i="1"/>
  <c r="BK225" i="1"/>
  <c r="BW225" i="1"/>
  <c r="BL225" i="1"/>
  <c r="BX225" i="1"/>
  <c r="BM225" i="1"/>
  <c r="BY225" i="1"/>
  <c r="BN225" i="1"/>
  <c r="BZ225" i="1"/>
  <c r="CB225" i="1" s="1"/>
  <c r="BO225" i="1"/>
  <c r="BP225" i="1"/>
  <c r="BQ225" i="1"/>
  <c r="BR225" i="1"/>
  <c r="BL702" i="1"/>
  <c r="BX702" i="1"/>
  <c r="BM702" i="1"/>
  <c r="BY702" i="1"/>
  <c r="BN702" i="1"/>
  <c r="BZ702" i="1"/>
  <c r="CB702" i="1" s="1"/>
  <c r="BO702" i="1"/>
  <c r="BP702" i="1"/>
  <c r="BQ702" i="1"/>
  <c r="BR702" i="1"/>
  <c r="BS702" i="1"/>
  <c r="BT702" i="1"/>
  <c r="BU702" i="1"/>
  <c r="BJ702" i="1"/>
  <c r="BK702" i="1"/>
  <c r="BV702" i="1"/>
  <c r="BW702" i="1"/>
  <c r="BJ624" i="1"/>
  <c r="BK624" i="1"/>
  <c r="BL624" i="1"/>
  <c r="BX624" i="1"/>
  <c r="BS624" i="1"/>
  <c r="BT624" i="1"/>
  <c r="BU624" i="1"/>
  <c r="BV624" i="1"/>
  <c r="BW624" i="1"/>
  <c r="BY624" i="1"/>
  <c r="BM624" i="1"/>
  <c r="BZ624" i="1"/>
  <c r="CB624" i="1" s="1"/>
  <c r="BN624" i="1"/>
  <c r="BO624" i="1"/>
  <c r="BP624" i="1"/>
  <c r="BQ624" i="1"/>
  <c r="BR624" i="1"/>
  <c r="BN448" i="1"/>
  <c r="BZ448" i="1"/>
  <c r="CB448" i="1" s="1"/>
  <c r="BO448" i="1"/>
  <c r="BP448" i="1"/>
  <c r="BQ448" i="1"/>
  <c r="BR448" i="1"/>
  <c r="BS448" i="1"/>
  <c r="BT448" i="1"/>
  <c r="BU448" i="1"/>
  <c r="BJ448" i="1"/>
  <c r="BV448" i="1"/>
  <c r="BK448" i="1"/>
  <c r="BW448" i="1"/>
  <c r="BL448" i="1"/>
  <c r="BX448" i="1"/>
  <c r="BM448" i="1"/>
  <c r="BY448" i="1"/>
  <c r="BK138" i="1"/>
  <c r="BW138" i="1"/>
  <c r="BL138" i="1"/>
  <c r="BX138" i="1"/>
  <c r="BM138" i="1"/>
  <c r="BY138" i="1"/>
  <c r="BN138" i="1"/>
  <c r="BZ138" i="1"/>
  <c r="CB138" i="1" s="1"/>
  <c r="BO138" i="1"/>
  <c r="BP138" i="1"/>
  <c r="BQ138" i="1"/>
  <c r="BR138" i="1"/>
  <c r="BS138" i="1"/>
  <c r="BT138" i="1"/>
  <c r="BU138" i="1"/>
  <c r="BJ138" i="1"/>
  <c r="BV138" i="1"/>
  <c r="BK399" i="1"/>
  <c r="BW399" i="1"/>
  <c r="BL399" i="1"/>
  <c r="BX399" i="1"/>
  <c r="BM399" i="1"/>
  <c r="BY399" i="1"/>
  <c r="BN399" i="1"/>
  <c r="BZ399" i="1"/>
  <c r="CB399" i="1" s="1"/>
  <c r="BO399" i="1"/>
  <c r="BP399" i="1"/>
  <c r="BQ399" i="1"/>
  <c r="BR399" i="1"/>
  <c r="BS399" i="1"/>
  <c r="BT399" i="1"/>
  <c r="BJ399" i="1"/>
  <c r="BU399" i="1"/>
  <c r="BV399" i="1"/>
  <c r="BM128" i="1"/>
  <c r="BY128" i="1"/>
  <c r="BN128" i="1"/>
  <c r="BZ128" i="1"/>
  <c r="CB128" i="1" s="1"/>
  <c r="BO128" i="1"/>
  <c r="BP128" i="1"/>
  <c r="BQ128" i="1"/>
  <c r="BR128" i="1"/>
  <c r="BS128" i="1"/>
  <c r="BT128" i="1"/>
  <c r="BU128" i="1"/>
  <c r="BJ128" i="1"/>
  <c r="BV128" i="1"/>
  <c r="BK128" i="1"/>
  <c r="BL128" i="1"/>
  <c r="BW128" i="1"/>
  <c r="BX128" i="1"/>
  <c r="BT705" i="1"/>
  <c r="BU705" i="1"/>
  <c r="BJ705" i="1"/>
  <c r="BV705" i="1"/>
  <c r="BK705" i="1"/>
  <c r="BW705" i="1"/>
  <c r="BL705" i="1"/>
  <c r="BX705" i="1"/>
  <c r="BM705" i="1"/>
  <c r="BY705" i="1"/>
  <c r="BN705" i="1"/>
  <c r="BZ705" i="1"/>
  <c r="CB705" i="1" s="1"/>
  <c r="BO705" i="1"/>
  <c r="BP705" i="1"/>
  <c r="BQ705" i="1"/>
  <c r="BR705" i="1"/>
  <c r="BS705" i="1"/>
  <c r="BO159" i="1"/>
  <c r="BP159" i="1"/>
  <c r="BQ159" i="1"/>
  <c r="BR159" i="1"/>
  <c r="BS159" i="1"/>
  <c r="BT159" i="1"/>
  <c r="BU159" i="1"/>
  <c r="BJ159" i="1"/>
  <c r="BV159" i="1"/>
  <c r="BK159" i="1"/>
  <c r="BW159" i="1"/>
  <c r="BL159" i="1"/>
  <c r="BX159" i="1"/>
  <c r="BM159" i="1"/>
  <c r="BN159" i="1"/>
  <c r="BY159" i="1"/>
  <c r="BZ159" i="1"/>
  <c r="CB159" i="1" s="1"/>
  <c r="BN630" i="1"/>
  <c r="BZ630" i="1"/>
  <c r="CB630" i="1" s="1"/>
  <c r="BO630" i="1"/>
  <c r="BP630" i="1"/>
  <c r="BQ630" i="1"/>
  <c r="BR630" i="1"/>
  <c r="BS630" i="1"/>
  <c r="BT630" i="1"/>
  <c r="BU630" i="1"/>
  <c r="BJ630" i="1"/>
  <c r="BV630" i="1"/>
  <c r="BK630" i="1"/>
  <c r="BW630" i="1"/>
  <c r="BM630" i="1"/>
  <c r="BX630" i="1"/>
  <c r="BY630" i="1"/>
  <c r="BL630" i="1"/>
  <c r="BK303" i="1"/>
  <c r="BW303" i="1"/>
  <c r="BL303" i="1"/>
  <c r="BX303" i="1"/>
  <c r="BM303" i="1"/>
  <c r="BY303" i="1"/>
  <c r="BN303" i="1"/>
  <c r="BZ303" i="1"/>
  <c r="CB303" i="1" s="1"/>
  <c r="BO303" i="1"/>
  <c r="BP303" i="1"/>
  <c r="BQ303" i="1"/>
  <c r="BR303" i="1"/>
  <c r="BS303" i="1"/>
  <c r="BT303" i="1"/>
  <c r="BJ303" i="1"/>
  <c r="BU303" i="1"/>
  <c r="BV303" i="1"/>
  <c r="BS701" i="1"/>
  <c r="BT701" i="1"/>
  <c r="BU701" i="1"/>
  <c r="BJ701" i="1"/>
  <c r="BV701" i="1"/>
  <c r="BK701" i="1"/>
  <c r="BW701" i="1"/>
  <c r="BL701" i="1"/>
  <c r="BX701" i="1"/>
  <c r="BM701" i="1"/>
  <c r="BY701" i="1"/>
  <c r="BN701" i="1"/>
  <c r="BZ701" i="1"/>
  <c r="CB701" i="1" s="1"/>
  <c r="BO701" i="1"/>
  <c r="BP701" i="1"/>
  <c r="BQ701" i="1"/>
  <c r="BR701" i="1"/>
  <c r="BJ433" i="1"/>
  <c r="BV433" i="1"/>
  <c r="BK433" i="1"/>
  <c r="BW433" i="1"/>
  <c r="BL433" i="1"/>
  <c r="BX433" i="1"/>
  <c r="BM433" i="1"/>
  <c r="BY433" i="1"/>
  <c r="BP433" i="1"/>
  <c r="BQ433" i="1"/>
  <c r="BR433" i="1"/>
  <c r="BN433" i="1"/>
  <c r="BO433" i="1"/>
  <c r="BS433" i="1"/>
  <c r="BT433" i="1"/>
  <c r="BU433" i="1"/>
  <c r="BZ433" i="1"/>
  <c r="BT326" i="1"/>
  <c r="BU326" i="1"/>
  <c r="BJ326" i="1"/>
  <c r="BV326" i="1"/>
  <c r="BK326" i="1"/>
  <c r="BW326" i="1"/>
  <c r="BL326" i="1"/>
  <c r="BX326" i="1"/>
  <c r="BM326" i="1"/>
  <c r="BY326" i="1"/>
  <c r="BO326" i="1"/>
  <c r="BP326" i="1"/>
  <c r="BQ326" i="1"/>
  <c r="BN326" i="1"/>
  <c r="BR326" i="1"/>
  <c r="BS326" i="1"/>
  <c r="BZ326" i="1"/>
  <c r="CB326" i="1" s="1"/>
  <c r="BT413" i="1"/>
  <c r="BU413" i="1"/>
  <c r="BJ413" i="1"/>
  <c r="BV413" i="1"/>
  <c r="BK413" i="1"/>
  <c r="BW413" i="1"/>
  <c r="BL413" i="1"/>
  <c r="BX413" i="1"/>
  <c r="BM413" i="1"/>
  <c r="BY413" i="1"/>
  <c r="BN413" i="1"/>
  <c r="BZ413" i="1"/>
  <c r="CB413" i="1" s="1"/>
  <c r="BO413" i="1"/>
  <c r="BP413" i="1"/>
  <c r="BQ413" i="1"/>
  <c r="BR413" i="1"/>
  <c r="BS413" i="1"/>
  <c r="BM409" i="1"/>
  <c r="BY409" i="1"/>
  <c r="BN409" i="1"/>
  <c r="BZ409" i="1"/>
  <c r="CB409" i="1" s="1"/>
  <c r="BO409" i="1"/>
  <c r="BP409" i="1"/>
  <c r="BQ409" i="1"/>
  <c r="BR409" i="1"/>
  <c r="BS409" i="1"/>
  <c r="BT409" i="1"/>
  <c r="BU409" i="1"/>
  <c r="BJ409" i="1"/>
  <c r="BV409" i="1"/>
  <c r="BK409" i="1"/>
  <c r="BL409" i="1"/>
  <c r="BW409" i="1"/>
  <c r="BX409" i="1"/>
  <c r="BJ79" i="1"/>
  <c r="BV79" i="1"/>
  <c r="BK79" i="1"/>
  <c r="BW79" i="1"/>
  <c r="BL79" i="1"/>
  <c r="BX79" i="1"/>
  <c r="BM79" i="1"/>
  <c r="BY79" i="1"/>
  <c r="BN79" i="1"/>
  <c r="BZ79" i="1"/>
  <c r="CB79" i="1" s="1"/>
  <c r="BO79" i="1"/>
  <c r="BP79" i="1"/>
  <c r="BQ79" i="1"/>
  <c r="BR79" i="1"/>
  <c r="BS79" i="1"/>
  <c r="BU79" i="1"/>
  <c r="BT79" i="1"/>
  <c r="BK328" i="1"/>
  <c r="BW328" i="1"/>
  <c r="BL328" i="1"/>
  <c r="BX328" i="1"/>
  <c r="BM328" i="1"/>
  <c r="BY328" i="1"/>
  <c r="BN328" i="1"/>
  <c r="BZ328" i="1"/>
  <c r="CB328" i="1" s="1"/>
  <c r="BO328" i="1"/>
  <c r="BP328" i="1"/>
  <c r="BQ328" i="1"/>
  <c r="BR328" i="1"/>
  <c r="BS328" i="1"/>
  <c r="BT328" i="1"/>
  <c r="BJ328" i="1"/>
  <c r="BU328" i="1"/>
  <c r="BV328" i="1"/>
  <c r="BM678" i="1"/>
  <c r="BY678" i="1"/>
  <c r="BN678" i="1"/>
  <c r="BZ678" i="1"/>
  <c r="CB678" i="1" s="1"/>
  <c r="BO678" i="1"/>
  <c r="BP678" i="1"/>
  <c r="BQ678" i="1"/>
  <c r="BR678" i="1"/>
  <c r="BS678" i="1"/>
  <c r="BT678" i="1"/>
  <c r="BU678" i="1"/>
  <c r="BJ678" i="1"/>
  <c r="BV678" i="1"/>
  <c r="BK678" i="1"/>
  <c r="BL678" i="1"/>
  <c r="BW678" i="1"/>
  <c r="BX678" i="1"/>
  <c r="BK58" i="1"/>
  <c r="BW58" i="1"/>
  <c r="BL58" i="1"/>
  <c r="BX58" i="1"/>
  <c r="BM58" i="1"/>
  <c r="BY58" i="1"/>
  <c r="BN58" i="1"/>
  <c r="BZ58" i="1"/>
  <c r="CB58" i="1" s="1"/>
  <c r="BO58" i="1"/>
  <c r="BP58" i="1"/>
  <c r="BQ58" i="1"/>
  <c r="BR58" i="1"/>
  <c r="BS58" i="1"/>
  <c r="BT58" i="1"/>
  <c r="BU58" i="1"/>
  <c r="BJ58" i="1"/>
  <c r="BV58" i="1"/>
  <c r="BS318" i="1"/>
  <c r="BU318" i="1"/>
  <c r="BJ318" i="1"/>
  <c r="BV318" i="1"/>
  <c r="BK318" i="1"/>
  <c r="BW318" i="1"/>
  <c r="BL318" i="1"/>
  <c r="BZ318" i="1"/>
  <c r="CB318" i="1" s="1"/>
  <c r="BM318" i="1"/>
  <c r="BN318" i="1"/>
  <c r="BO318" i="1"/>
  <c r="BP318" i="1"/>
  <c r="BQ318" i="1"/>
  <c r="BR318" i="1"/>
  <c r="BT318" i="1"/>
  <c r="BX318" i="1"/>
  <c r="BY318" i="1"/>
  <c r="BT332" i="1"/>
  <c r="BU332" i="1"/>
  <c r="BJ332" i="1"/>
  <c r="BV332" i="1"/>
  <c r="BK332" i="1"/>
  <c r="BW332" i="1"/>
  <c r="BL332" i="1"/>
  <c r="BX332" i="1"/>
  <c r="BM332" i="1"/>
  <c r="BY332" i="1"/>
  <c r="BN332" i="1"/>
  <c r="BZ332" i="1"/>
  <c r="CB332" i="1" s="1"/>
  <c r="BO332" i="1"/>
  <c r="BP332" i="1"/>
  <c r="BQ332" i="1"/>
  <c r="BR332" i="1"/>
  <c r="BS332" i="1"/>
  <c r="BU200" i="1"/>
  <c r="BQ200" i="1"/>
  <c r="BR200" i="1"/>
  <c r="BS200" i="1"/>
  <c r="BT200" i="1"/>
  <c r="BV200" i="1"/>
  <c r="BJ200" i="1"/>
  <c r="BW200" i="1"/>
  <c r="BK200" i="1"/>
  <c r="BX200" i="1"/>
  <c r="BL200" i="1"/>
  <c r="BY200" i="1"/>
  <c r="BM200" i="1"/>
  <c r="BZ200" i="1"/>
  <c r="CB200" i="1" s="1"/>
  <c r="BN200" i="1"/>
  <c r="BO200" i="1"/>
  <c r="BP200" i="1"/>
  <c r="BT435" i="1"/>
  <c r="BU435" i="1"/>
  <c r="BJ435" i="1"/>
  <c r="BV435" i="1"/>
  <c r="BK435" i="1"/>
  <c r="BW435" i="1"/>
  <c r="BL435" i="1"/>
  <c r="BX435" i="1"/>
  <c r="BM435" i="1"/>
  <c r="BY435" i="1"/>
  <c r="BN435" i="1"/>
  <c r="BZ435" i="1"/>
  <c r="CB435" i="1" s="1"/>
  <c r="BO435" i="1"/>
  <c r="BP435" i="1"/>
  <c r="BQ435" i="1"/>
  <c r="BR435" i="1"/>
  <c r="BS435" i="1"/>
  <c r="BK434" i="1"/>
  <c r="BW434" i="1"/>
  <c r="BL434" i="1"/>
  <c r="BX434" i="1"/>
  <c r="BM434" i="1"/>
  <c r="BY434" i="1"/>
  <c r="BN434" i="1"/>
  <c r="BZ434" i="1"/>
  <c r="CB434" i="1" s="1"/>
  <c r="BO434" i="1"/>
  <c r="BP434" i="1"/>
  <c r="BQ434" i="1"/>
  <c r="BR434" i="1"/>
  <c r="BS434" i="1"/>
  <c r="BT434" i="1"/>
  <c r="BU434" i="1"/>
  <c r="BJ434" i="1"/>
  <c r="BV434" i="1"/>
  <c r="BN694" i="1"/>
  <c r="BZ694" i="1"/>
  <c r="CB694" i="1" s="1"/>
  <c r="BO694" i="1"/>
  <c r="BP694" i="1"/>
  <c r="BQ694" i="1"/>
  <c r="BR694" i="1"/>
  <c r="BS694" i="1"/>
  <c r="BT694" i="1"/>
  <c r="BU694" i="1"/>
  <c r="BJ694" i="1"/>
  <c r="BV694" i="1"/>
  <c r="BK694" i="1"/>
  <c r="BW694" i="1"/>
  <c r="BM694" i="1"/>
  <c r="BX694" i="1"/>
  <c r="BY694" i="1"/>
  <c r="BL694" i="1"/>
  <c r="BM313" i="1"/>
  <c r="BY313" i="1"/>
  <c r="BN313" i="1"/>
  <c r="BZ313" i="1"/>
  <c r="CB313" i="1" s="1"/>
  <c r="BO313" i="1"/>
  <c r="BP313" i="1"/>
  <c r="BQ313" i="1"/>
  <c r="BR313" i="1"/>
  <c r="BS313" i="1"/>
  <c r="BT313" i="1"/>
  <c r="BU313" i="1"/>
  <c r="BJ313" i="1"/>
  <c r="BV313" i="1"/>
  <c r="BK313" i="1"/>
  <c r="BW313" i="1"/>
  <c r="BL313" i="1"/>
  <c r="BX313" i="1"/>
  <c r="BK336" i="1"/>
  <c r="BW336" i="1"/>
  <c r="BL336" i="1"/>
  <c r="BX336" i="1"/>
  <c r="BM336" i="1"/>
  <c r="BY336" i="1"/>
  <c r="BN336" i="1"/>
  <c r="BZ336" i="1"/>
  <c r="CB336" i="1" s="1"/>
  <c r="BO336" i="1"/>
  <c r="BP336" i="1"/>
  <c r="BQ336" i="1"/>
  <c r="BR336" i="1"/>
  <c r="BS336" i="1"/>
  <c r="BT336" i="1"/>
  <c r="BJ336" i="1"/>
  <c r="BU336" i="1"/>
  <c r="BV336" i="1"/>
  <c r="BT354" i="1"/>
  <c r="BU354" i="1"/>
  <c r="BJ354" i="1"/>
  <c r="BV354" i="1"/>
  <c r="BK354" i="1"/>
  <c r="BW354" i="1"/>
  <c r="BL354" i="1"/>
  <c r="BX354" i="1"/>
  <c r="BM354" i="1"/>
  <c r="BY354" i="1"/>
  <c r="BN354" i="1"/>
  <c r="BZ354" i="1"/>
  <c r="CB354" i="1" s="1"/>
  <c r="BO354" i="1"/>
  <c r="BP354" i="1"/>
  <c r="BQ354" i="1"/>
  <c r="BR354" i="1"/>
  <c r="BS354" i="1"/>
  <c r="BN718" i="1"/>
  <c r="BO718" i="1"/>
  <c r="BP718" i="1"/>
  <c r="BQ718" i="1"/>
  <c r="BR718" i="1"/>
  <c r="BS718" i="1"/>
  <c r="BT718" i="1"/>
  <c r="BU718" i="1"/>
  <c r="BJ718" i="1"/>
  <c r="BV718" i="1"/>
  <c r="BK718" i="1"/>
  <c r="BW718" i="1"/>
  <c r="BM718" i="1"/>
  <c r="BX718" i="1"/>
  <c r="BY718" i="1"/>
  <c r="BL718" i="1"/>
  <c r="BT56" i="1"/>
  <c r="BU56" i="1"/>
  <c r="BJ56" i="1"/>
  <c r="BV56" i="1"/>
  <c r="BK56" i="1"/>
  <c r="BW56" i="1"/>
  <c r="BL56" i="1"/>
  <c r="BX56" i="1"/>
  <c r="BM56" i="1"/>
  <c r="BY56" i="1"/>
  <c r="BN56" i="1"/>
  <c r="BZ56" i="1"/>
  <c r="CB56" i="1" s="1"/>
  <c r="BO56" i="1"/>
  <c r="BP56" i="1"/>
  <c r="BQ56" i="1"/>
  <c r="BR56" i="1"/>
  <c r="BS56" i="1"/>
  <c r="BP689" i="1"/>
  <c r="BQ689" i="1"/>
  <c r="BR689" i="1"/>
  <c r="BS689" i="1"/>
  <c r="BT689" i="1"/>
  <c r="BU689" i="1"/>
  <c r="BJ689" i="1"/>
  <c r="BV689" i="1"/>
  <c r="BK689" i="1"/>
  <c r="BW689" i="1"/>
  <c r="BL689" i="1"/>
  <c r="BX689" i="1"/>
  <c r="BM689" i="1"/>
  <c r="BY689" i="1"/>
  <c r="BN689" i="1"/>
  <c r="BO689" i="1"/>
  <c r="BZ689" i="1"/>
  <c r="CB689" i="1" s="1"/>
  <c r="BN537" i="1"/>
  <c r="BZ537" i="1"/>
  <c r="CB537" i="1" s="1"/>
  <c r="BO537" i="1"/>
  <c r="BP537" i="1"/>
  <c r="BQ537" i="1"/>
  <c r="BR537" i="1"/>
  <c r="BS537" i="1"/>
  <c r="BT537" i="1"/>
  <c r="BU537" i="1"/>
  <c r="BJ537" i="1"/>
  <c r="BV537" i="1"/>
  <c r="BK537" i="1"/>
  <c r="BW537" i="1"/>
  <c r="BL537" i="1"/>
  <c r="BM537" i="1"/>
  <c r="BX537" i="1"/>
  <c r="BY537" i="1"/>
  <c r="BT266" i="1"/>
  <c r="BU266" i="1"/>
  <c r="BJ266" i="1"/>
  <c r="BV266" i="1"/>
  <c r="BK266" i="1"/>
  <c r="BW266" i="1"/>
  <c r="BL266" i="1"/>
  <c r="BX266" i="1"/>
  <c r="BM266" i="1"/>
  <c r="BY266" i="1"/>
  <c r="BN266" i="1"/>
  <c r="BZ266" i="1"/>
  <c r="CB266" i="1" s="1"/>
  <c r="BO266" i="1"/>
  <c r="BP266" i="1"/>
  <c r="BQ266" i="1"/>
  <c r="BR266" i="1"/>
  <c r="BS266" i="1"/>
  <c r="BN416" i="1"/>
  <c r="BZ416" i="1"/>
  <c r="CB416" i="1" s="1"/>
  <c r="BO416" i="1"/>
  <c r="BP416" i="1"/>
  <c r="BQ416" i="1"/>
  <c r="BR416" i="1"/>
  <c r="BS416" i="1"/>
  <c r="BT416" i="1"/>
  <c r="BU416" i="1"/>
  <c r="BJ416" i="1"/>
  <c r="BV416" i="1"/>
  <c r="BK416" i="1"/>
  <c r="BW416" i="1"/>
  <c r="BL416" i="1"/>
  <c r="BM416" i="1"/>
  <c r="BX416" i="1"/>
  <c r="BY416" i="1"/>
  <c r="BU488" i="1"/>
  <c r="BJ488" i="1"/>
  <c r="BV488" i="1"/>
  <c r="BK488" i="1"/>
  <c r="BW488" i="1"/>
  <c r="BL488" i="1"/>
  <c r="BX488" i="1"/>
  <c r="BM488" i="1"/>
  <c r="BY488" i="1"/>
  <c r="BN488" i="1"/>
  <c r="BZ488" i="1"/>
  <c r="CB488" i="1" s="1"/>
  <c r="BO488" i="1"/>
  <c r="BP488" i="1"/>
  <c r="BQ488" i="1"/>
  <c r="BR488" i="1"/>
  <c r="BS488" i="1"/>
  <c r="BT488" i="1"/>
  <c r="BT54" i="1"/>
  <c r="BU54" i="1"/>
  <c r="BJ54" i="1"/>
  <c r="BV54" i="1"/>
  <c r="BK54" i="1"/>
  <c r="BW54" i="1"/>
  <c r="BL54" i="1"/>
  <c r="BX54" i="1"/>
  <c r="BM54" i="1"/>
  <c r="BY54" i="1"/>
  <c r="BN54" i="1"/>
  <c r="BZ54" i="1"/>
  <c r="CB54" i="1" s="1"/>
  <c r="BO54" i="1"/>
  <c r="BP54" i="1"/>
  <c r="BQ54" i="1"/>
  <c r="BR54" i="1"/>
  <c r="BS54" i="1"/>
  <c r="BQ594" i="1"/>
  <c r="BR594" i="1"/>
  <c r="BS594" i="1"/>
  <c r="BT594" i="1"/>
  <c r="BU594" i="1"/>
  <c r="BJ594" i="1"/>
  <c r="BV594" i="1"/>
  <c r="BK594" i="1"/>
  <c r="BW594" i="1"/>
  <c r="BL594" i="1"/>
  <c r="BX594" i="1"/>
  <c r="BM594" i="1"/>
  <c r="BY594" i="1"/>
  <c r="BN594" i="1"/>
  <c r="BZ594" i="1"/>
  <c r="CB594" i="1" s="1"/>
  <c r="BO594" i="1"/>
  <c r="BP594" i="1"/>
  <c r="BO163" i="1"/>
  <c r="BP163" i="1"/>
  <c r="BQ163" i="1"/>
  <c r="BR163" i="1"/>
  <c r="BS163" i="1"/>
  <c r="BT163" i="1"/>
  <c r="BU163" i="1"/>
  <c r="BJ163" i="1"/>
  <c r="BV163" i="1"/>
  <c r="BK163" i="1"/>
  <c r="BW163" i="1"/>
  <c r="BL163" i="1"/>
  <c r="BX163" i="1"/>
  <c r="BM163" i="1"/>
  <c r="BN163" i="1"/>
  <c r="BY163" i="1"/>
  <c r="BZ163" i="1"/>
  <c r="CB163" i="1" s="1"/>
  <c r="BJ99" i="1"/>
  <c r="BV99" i="1"/>
  <c r="BK99" i="1"/>
  <c r="BW99" i="1"/>
  <c r="BL99" i="1"/>
  <c r="BX99" i="1"/>
  <c r="BM99" i="1"/>
  <c r="BY99" i="1"/>
  <c r="BN99" i="1"/>
  <c r="BZ99" i="1"/>
  <c r="CB99" i="1" s="1"/>
  <c r="BO99" i="1"/>
  <c r="BQ99" i="1"/>
  <c r="BR99" i="1"/>
  <c r="BS99" i="1"/>
  <c r="BT99" i="1"/>
  <c r="BU99" i="1"/>
  <c r="BP99" i="1"/>
  <c r="BK259" i="1"/>
  <c r="BW259" i="1"/>
  <c r="BL259" i="1"/>
  <c r="BX259" i="1"/>
  <c r="BM259" i="1"/>
  <c r="BY259" i="1"/>
  <c r="BN259" i="1"/>
  <c r="BZ259" i="1"/>
  <c r="CB259" i="1" s="1"/>
  <c r="BO259" i="1"/>
  <c r="BP259" i="1"/>
  <c r="BQ259" i="1"/>
  <c r="BR259" i="1"/>
  <c r="BS259" i="1"/>
  <c r="BT259" i="1"/>
  <c r="BJ259" i="1"/>
  <c r="BU259" i="1"/>
  <c r="BV259" i="1"/>
  <c r="BP530" i="1"/>
  <c r="BQ530" i="1"/>
  <c r="BR530" i="1"/>
  <c r="BS530" i="1"/>
  <c r="BT530" i="1"/>
  <c r="BU530" i="1"/>
  <c r="BJ530" i="1"/>
  <c r="BV530" i="1"/>
  <c r="BK530" i="1"/>
  <c r="BW530" i="1"/>
  <c r="BL530" i="1"/>
  <c r="BX530" i="1"/>
  <c r="BM530" i="1"/>
  <c r="BY530" i="1"/>
  <c r="BN530" i="1"/>
  <c r="BZ530" i="1"/>
  <c r="CB530" i="1" s="1"/>
  <c r="BO530" i="1"/>
  <c r="BO642" i="1"/>
  <c r="BP642" i="1"/>
  <c r="BQ642" i="1"/>
  <c r="BR642" i="1"/>
  <c r="BS642" i="1"/>
  <c r="BT642" i="1"/>
  <c r="BU642" i="1"/>
  <c r="BJ642" i="1"/>
  <c r="BV642" i="1"/>
  <c r="BK642" i="1"/>
  <c r="BW642" i="1"/>
  <c r="BL642" i="1"/>
  <c r="BX642" i="1"/>
  <c r="BM642" i="1"/>
  <c r="BN642" i="1"/>
  <c r="BY642" i="1"/>
  <c r="BZ642" i="1"/>
  <c r="CB642" i="1" s="1"/>
  <c r="BP111" i="1"/>
  <c r="BQ111" i="1"/>
  <c r="BR111" i="1"/>
  <c r="BS111" i="1"/>
  <c r="BT111" i="1"/>
  <c r="BU111" i="1"/>
  <c r="BJ111" i="1"/>
  <c r="BV111" i="1"/>
  <c r="BK111" i="1"/>
  <c r="BW111" i="1"/>
  <c r="BL111" i="1"/>
  <c r="BX111" i="1"/>
  <c r="BM111" i="1"/>
  <c r="BY111" i="1"/>
  <c r="BN111" i="1"/>
  <c r="BO111" i="1"/>
  <c r="BZ111" i="1"/>
  <c r="CB111" i="1" s="1"/>
  <c r="BS695" i="1"/>
  <c r="BT695" i="1"/>
  <c r="BU695" i="1"/>
  <c r="BJ695" i="1"/>
  <c r="BV695" i="1"/>
  <c r="BK695" i="1"/>
  <c r="BW695" i="1"/>
  <c r="BL695" i="1"/>
  <c r="BX695" i="1"/>
  <c r="BM695" i="1"/>
  <c r="BY695" i="1"/>
  <c r="BN695" i="1"/>
  <c r="BZ695" i="1"/>
  <c r="CB695" i="1" s="1"/>
  <c r="BO695" i="1"/>
  <c r="BP695" i="1"/>
  <c r="BQ695" i="1"/>
  <c r="BR695" i="1"/>
  <c r="BP704" i="1"/>
  <c r="BQ704" i="1"/>
  <c r="BR704" i="1"/>
  <c r="BS704" i="1"/>
  <c r="BT704" i="1"/>
  <c r="BU704" i="1"/>
  <c r="BJ704" i="1"/>
  <c r="BV704" i="1"/>
  <c r="BK704" i="1"/>
  <c r="BW704" i="1"/>
  <c r="BL704" i="1"/>
  <c r="BX704" i="1"/>
  <c r="BM704" i="1"/>
  <c r="BY704" i="1"/>
  <c r="BN704" i="1"/>
  <c r="BO704" i="1"/>
  <c r="BZ704" i="1"/>
  <c r="CB704" i="1" s="1"/>
  <c r="BQ558" i="1"/>
  <c r="BR558" i="1"/>
  <c r="BS558" i="1"/>
  <c r="BT558" i="1"/>
  <c r="BU558" i="1"/>
  <c r="BJ558" i="1"/>
  <c r="BV558" i="1"/>
  <c r="BK558" i="1"/>
  <c r="BW558" i="1"/>
  <c r="BL558" i="1"/>
  <c r="BX558" i="1"/>
  <c r="BM558" i="1"/>
  <c r="BY558" i="1"/>
  <c r="BN558" i="1"/>
  <c r="BZ558" i="1"/>
  <c r="CB558" i="1" s="1"/>
  <c r="BO558" i="1"/>
  <c r="BP558" i="1"/>
  <c r="BT108" i="1"/>
  <c r="BU108" i="1"/>
  <c r="BJ108" i="1"/>
  <c r="BV108" i="1"/>
  <c r="BK108" i="1"/>
  <c r="BW108" i="1"/>
  <c r="BL108" i="1"/>
  <c r="BX108" i="1"/>
  <c r="BM108" i="1"/>
  <c r="BY108" i="1"/>
  <c r="BN108" i="1"/>
  <c r="BZ108" i="1"/>
  <c r="CB108" i="1" s="1"/>
  <c r="BO108" i="1"/>
  <c r="BP108" i="1"/>
  <c r="BQ108" i="1"/>
  <c r="BR108" i="1"/>
  <c r="BS108" i="1"/>
  <c r="BK273" i="1"/>
  <c r="BW273" i="1"/>
  <c r="BL273" i="1"/>
  <c r="BX273" i="1"/>
  <c r="BM273" i="1"/>
  <c r="BY273" i="1"/>
  <c r="BN273" i="1"/>
  <c r="BZ273" i="1"/>
  <c r="CB273" i="1" s="1"/>
  <c r="BO273" i="1"/>
  <c r="BP273" i="1"/>
  <c r="BQ273" i="1"/>
  <c r="BR273" i="1"/>
  <c r="BS273" i="1"/>
  <c r="BT273" i="1"/>
  <c r="BJ273" i="1"/>
  <c r="BU273" i="1"/>
  <c r="BV273" i="1"/>
  <c r="BN347" i="1"/>
  <c r="BZ347" i="1"/>
  <c r="CB347" i="1" s="1"/>
  <c r="BO347" i="1"/>
  <c r="BP347" i="1"/>
  <c r="BQ347" i="1"/>
  <c r="BR347" i="1"/>
  <c r="BS347" i="1"/>
  <c r="BT347" i="1"/>
  <c r="BU347" i="1"/>
  <c r="BJ347" i="1"/>
  <c r="BV347" i="1"/>
  <c r="BK347" i="1"/>
  <c r="BW347" i="1"/>
  <c r="BM347" i="1"/>
  <c r="BX347" i="1"/>
  <c r="BY347" i="1"/>
  <c r="BL347" i="1"/>
  <c r="BP686" i="1"/>
  <c r="BQ686" i="1"/>
  <c r="BR686" i="1"/>
  <c r="BS686" i="1"/>
  <c r="BT686" i="1"/>
  <c r="BU686" i="1"/>
  <c r="BJ686" i="1"/>
  <c r="BV686" i="1"/>
  <c r="BK686" i="1"/>
  <c r="BW686" i="1"/>
  <c r="BL686" i="1"/>
  <c r="BX686" i="1"/>
  <c r="BM686" i="1"/>
  <c r="BY686" i="1"/>
  <c r="BN686" i="1"/>
  <c r="BZ686" i="1"/>
  <c r="CB686" i="1" s="1"/>
  <c r="BO686" i="1"/>
  <c r="BR144" i="1"/>
  <c r="BS144" i="1"/>
  <c r="BT144" i="1"/>
  <c r="BU144" i="1"/>
  <c r="BJ144" i="1"/>
  <c r="BV144" i="1"/>
  <c r="BK144" i="1"/>
  <c r="BW144" i="1"/>
  <c r="BL144" i="1"/>
  <c r="BX144" i="1"/>
  <c r="BM144" i="1"/>
  <c r="BY144" i="1"/>
  <c r="BN144" i="1"/>
  <c r="BZ144" i="1"/>
  <c r="CB144" i="1" s="1"/>
  <c r="BO144" i="1"/>
  <c r="BP144" i="1"/>
  <c r="BQ144" i="1"/>
  <c r="BP142" i="1"/>
  <c r="BQ142" i="1"/>
  <c r="BR142" i="1"/>
  <c r="BS142" i="1"/>
  <c r="BT142" i="1"/>
  <c r="BU142" i="1"/>
  <c r="BJ142" i="1"/>
  <c r="BV142" i="1"/>
  <c r="BK142" i="1"/>
  <c r="BW142" i="1"/>
  <c r="BL142" i="1"/>
  <c r="BX142" i="1"/>
  <c r="BM142" i="1"/>
  <c r="BY142" i="1"/>
  <c r="BN142" i="1"/>
  <c r="BO142" i="1"/>
  <c r="BZ142" i="1"/>
  <c r="CB142" i="1" s="1"/>
  <c r="BQ134" i="1"/>
  <c r="BR134" i="1"/>
  <c r="BS134" i="1"/>
  <c r="BT134" i="1"/>
  <c r="BU134" i="1"/>
  <c r="BJ134" i="1"/>
  <c r="BV134" i="1"/>
  <c r="BK134" i="1"/>
  <c r="BW134" i="1"/>
  <c r="BL134" i="1"/>
  <c r="BX134" i="1"/>
  <c r="BM134" i="1"/>
  <c r="BY134" i="1"/>
  <c r="BN134" i="1"/>
  <c r="BZ134" i="1"/>
  <c r="CB134" i="1" s="1"/>
  <c r="BO134" i="1"/>
  <c r="BP134" i="1"/>
  <c r="BM210" i="1"/>
  <c r="BY210" i="1"/>
  <c r="BN210" i="1"/>
  <c r="BZ210" i="1"/>
  <c r="CB210" i="1" s="1"/>
  <c r="BO210" i="1"/>
  <c r="BP210" i="1"/>
  <c r="BQ210" i="1"/>
  <c r="BR210" i="1"/>
  <c r="BS210" i="1"/>
  <c r="BT210" i="1"/>
  <c r="BU210" i="1"/>
  <c r="BJ210" i="1"/>
  <c r="BV210" i="1"/>
  <c r="BK210" i="1"/>
  <c r="BL210" i="1"/>
  <c r="BW210" i="1"/>
  <c r="BX210" i="1"/>
  <c r="BM62" i="1"/>
  <c r="BY62" i="1"/>
  <c r="BN62" i="1"/>
  <c r="BZ62" i="1"/>
  <c r="CB62" i="1" s="1"/>
  <c r="BO62" i="1"/>
  <c r="BP62" i="1"/>
  <c r="BQ62" i="1"/>
  <c r="BR62" i="1"/>
  <c r="BS62" i="1"/>
  <c r="BT62" i="1"/>
  <c r="BU62" i="1"/>
  <c r="BJ62" i="1"/>
  <c r="BV62" i="1"/>
  <c r="BK62" i="1"/>
  <c r="BW62" i="1"/>
  <c r="BL62" i="1"/>
  <c r="BX62" i="1"/>
  <c r="BJ196" i="1"/>
  <c r="BV196" i="1"/>
  <c r="BK196" i="1"/>
  <c r="BW196" i="1"/>
  <c r="BL196" i="1"/>
  <c r="BX196" i="1"/>
  <c r="BM196" i="1"/>
  <c r="BY196" i="1"/>
  <c r="BN196" i="1"/>
  <c r="BZ196" i="1"/>
  <c r="CB196" i="1" s="1"/>
  <c r="BO196" i="1"/>
  <c r="BP196" i="1"/>
  <c r="BQ196" i="1"/>
  <c r="BR196" i="1"/>
  <c r="BS196" i="1"/>
  <c r="BU196" i="1"/>
  <c r="BT196" i="1"/>
  <c r="BQ697" i="1"/>
  <c r="BR697" i="1"/>
  <c r="BS697" i="1"/>
  <c r="BT697" i="1"/>
  <c r="BU697" i="1"/>
  <c r="BJ697" i="1"/>
  <c r="BV697" i="1"/>
  <c r="BK697" i="1"/>
  <c r="BW697" i="1"/>
  <c r="BL697" i="1"/>
  <c r="BX697" i="1"/>
  <c r="BM697" i="1"/>
  <c r="BY697" i="1"/>
  <c r="BN697" i="1"/>
  <c r="BZ697" i="1"/>
  <c r="CB697" i="1" s="1"/>
  <c r="BO697" i="1"/>
  <c r="BP697" i="1"/>
  <c r="BN555" i="1"/>
  <c r="BZ555" i="1"/>
  <c r="CB555" i="1" s="1"/>
  <c r="BO555" i="1"/>
  <c r="BP555" i="1"/>
  <c r="BQ555" i="1"/>
  <c r="BR555" i="1"/>
  <c r="BS555" i="1"/>
  <c r="BT555" i="1"/>
  <c r="BU555" i="1"/>
  <c r="BJ555" i="1"/>
  <c r="BV555" i="1"/>
  <c r="BK555" i="1"/>
  <c r="BW555" i="1"/>
  <c r="BM555" i="1"/>
  <c r="BX555" i="1"/>
  <c r="BY555" i="1"/>
  <c r="BL555" i="1"/>
  <c r="BS113" i="1"/>
  <c r="BT113" i="1"/>
  <c r="BU113" i="1"/>
  <c r="BJ113" i="1"/>
  <c r="BV113" i="1"/>
  <c r="BK113" i="1"/>
  <c r="BW113" i="1"/>
  <c r="BL113" i="1"/>
  <c r="BX113" i="1"/>
  <c r="BN113" i="1"/>
  <c r="BZ113" i="1"/>
  <c r="CB113" i="1" s="1"/>
  <c r="BO113" i="1"/>
  <c r="BP113" i="1"/>
  <c r="BR113" i="1"/>
  <c r="BY113" i="1"/>
  <c r="BM113" i="1"/>
  <c r="BQ113" i="1"/>
  <c r="BS566" i="1"/>
  <c r="BT566" i="1"/>
  <c r="BU566" i="1"/>
  <c r="BJ566" i="1"/>
  <c r="BV566" i="1"/>
  <c r="BK566" i="1"/>
  <c r="BW566" i="1"/>
  <c r="BL566" i="1"/>
  <c r="BX566" i="1"/>
  <c r="BM566" i="1"/>
  <c r="BY566" i="1"/>
  <c r="BN566" i="1"/>
  <c r="BZ566" i="1"/>
  <c r="CB566" i="1" s="1"/>
  <c r="BO566" i="1"/>
  <c r="BP566" i="1"/>
  <c r="BQ566" i="1"/>
  <c r="BR566" i="1"/>
  <c r="BM233" i="1"/>
  <c r="BY233" i="1"/>
  <c r="BN233" i="1"/>
  <c r="BZ233" i="1"/>
  <c r="CB233" i="1" s="1"/>
  <c r="BO233" i="1"/>
  <c r="BP233" i="1"/>
  <c r="BQ233" i="1"/>
  <c r="BR233" i="1"/>
  <c r="BS233" i="1"/>
  <c r="BT233" i="1"/>
  <c r="BU233" i="1"/>
  <c r="BJ233" i="1"/>
  <c r="BV233" i="1"/>
  <c r="BK233" i="1"/>
  <c r="BL233" i="1"/>
  <c r="BW233" i="1"/>
  <c r="BX233" i="1"/>
  <c r="BQ299" i="1"/>
  <c r="BR299" i="1"/>
  <c r="BS299" i="1"/>
  <c r="BT299" i="1"/>
  <c r="BU299" i="1"/>
  <c r="BJ299" i="1"/>
  <c r="BV299" i="1"/>
  <c r="BK299" i="1"/>
  <c r="BW299" i="1"/>
  <c r="BL299" i="1"/>
  <c r="BX299" i="1"/>
  <c r="BM299" i="1"/>
  <c r="BY299" i="1"/>
  <c r="BN299" i="1"/>
  <c r="BZ299" i="1"/>
  <c r="CB299" i="1" s="1"/>
  <c r="BO299" i="1"/>
  <c r="BP299" i="1"/>
  <c r="BQ589" i="1"/>
  <c r="BR589" i="1"/>
  <c r="BS589" i="1"/>
  <c r="BT589" i="1"/>
  <c r="BU589" i="1"/>
  <c r="BJ589" i="1"/>
  <c r="BV589" i="1"/>
  <c r="BK589" i="1"/>
  <c r="BW589" i="1"/>
  <c r="BL589" i="1"/>
  <c r="BX589" i="1"/>
  <c r="BM589" i="1"/>
  <c r="BY589" i="1"/>
  <c r="BN589" i="1"/>
  <c r="BZ589" i="1"/>
  <c r="CB589" i="1" s="1"/>
  <c r="BO589" i="1"/>
  <c r="BP589" i="1"/>
  <c r="BR371" i="1"/>
  <c r="BS371" i="1"/>
  <c r="BT371" i="1"/>
  <c r="BU371" i="1"/>
  <c r="BJ371" i="1"/>
  <c r="BV371" i="1"/>
  <c r="BL371" i="1"/>
  <c r="BX371" i="1"/>
  <c r="BM371" i="1"/>
  <c r="BY371" i="1"/>
  <c r="BN371" i="1"/>
  <c r="BZ371" i="1"/>
  <c r="CB371" i="1" s="1"/>
  <c r="BO371" i="1"/>
  <c r="BK371" i="1"/>
  <c r="BP371" i="1"/>
  <c r="BQ371" i="1"/>
  <c r="BW371" i="1"/>
  <c r="BL578" i="1"/>
  <c r="BX578" i="1"/>
  <c r="BM578" i="1"/>
  <c r="BY578" i="1"/>
  <c r="BN578" i="1"/>
  <c r="BZ578" i="1"/>
  <c r="CB578" i="1" s="1"/>
  <c r="BO578" i="1"/>
  <c r="BP578" i="1"/>
  <c r="BQ578" i="1"/>
  <c r="BR578" i="1"/>
  <c r="BS578" i="1"/>
  <c r="BT578" i="1"/>
  <c r="BU578" i="1"/>
  <c r="BJ578" i="1"/>
  <c r="BK578" i="1"/>
  <c r="BV578" i="1"/>
  <c r="BW578" i="1"/>
  <c r="BJ651" i="1"/>
  <c r="BV651" i="1"/>
  <c r="BK651" i="1"/>
  <c r="BW651" i="1"/>
  <c r="BL651" i="1"/>
  <c r="BX651" i="1"/>
  <c r="BM651" i="1"/>
  <c r="BY651" i="1"/>
  <c r="BN651" i="1"/>
  <c r="BZ651" i="1"/>
  <c r="CB651" i="1" s="1"/>
  <c r="BO651" i="1"/>
  <c r="BP651" i="1"/>
  <c r="BQ651" i="1"/>
  <c r="BR651" i="1"/>
  <c r="BS651" i="1"/>
  <c r="BU651" i="1"/>
  <c r="BT651" i="1"/>
  <c r="BM632" i="1"/>
  <c r="BY632" i="1"/>
  <c r="BN632" i="1"/>
  <c r="BZ632" i="1"/>
  <c r="CB632" i="1" s="1"/>
  <c r="BO632" i="1"/>
  <c r="BP632" i="1"/>
  <c r="BQ632" i="1"/>
  <c r="BR632" i="1"/>
  <c r="BS632" i="1"/>
  <c r="BT632" i="1"/>
  <c r="BU632" i="1"/>
  <c r="BJ632" i="1"/>
  <c r="BV632" i="1"/>
  <c r="BK632" i="1"/>
  <c r="BL632" i="1"/>
  <c r="BW632" i="1"/>
  <c r="BX632" i="1"/>
  <c r="BN88" i="1"/>
  <c r="BZ88" i="1"/>
  <c r="CB88" i="1" s="1"/>
  <c r="BO88" i="1"/>
  <c r="BP88" i="1"/>
  <c r="BQ88" i="1"/>
  <c r="BR88" i="1"/>
  <c r="BS88" i="1"/>
  <c r="BT88" i="1"/>
  <c r="BU88" i="1"/>
  <c r="BJ88" i="1"/>
  <c r="BV88" i="1"/>
  <c r="BK88" i="1"/>
  <c r="BW88" i="1"/>
  <c r="BL88" i="1"/>
  <c r="BX88" i="1"/>
  <c r="BM88" i="1"/>
  <c r="BY88" i="1"/>
  <c r="BT520" i="1"/>
  <c r="BU520" i="1"/>
  <c r="BJ520" i="1"/>
  <c r="BV520" i="1"/>
  <c r="BK520" i="1"/>
  <c r="BW520" i="1"/>
  <c r="BL520" i="1"/>
  <c r="BX520" i="1"/>
  <c r="BM520" i="1"/>
  <c r="BY520" i="1"/>
  <c r="BN520" i="1"/>
  <c r="BZ520" i="1"/>
  <c r="CB520" i="1" s="1"/>
  <c r="BO520" i="1"/>
  <c r="BP520" i="1"/>
  <c r="BQ520" i="1"/>
  <c r="BR520" i="1"/>
  <c r="BS520" i="1"/>
  <c r="BT457" i="1"/>
  <c r="BU457" i="1"/>
  <c r="BJ457" i="1"/>
  <c r="BV457" i="1"/>
  <c r="BK457" i="1"/>
  <c r="BW457" i="1"/>
  <c r="BL457" i="1"/>
  <c r="BX457" i="1"/>
  <c r="BM457" i="1"/>
  <c r="BY457" i="1"/>
  <c r="BN457" i="1"/>
  <c r="BZ457" i="1"/>
  <c r="CB457" i="1" s="1"/>
  <c r="BO457" i="1"/>
  <c r="BP457" i="1"/>
  <c r="BQ457" i="1"/>
  <c r="BR457" i="1"/>
  <c r="BS457" i="1"/>
  <c r="BR631" i="1"/>
  <c r="BS631" i="1"/>
  <c r="BT631" i="1"/>
  <c r="BU631" i="1"/>
  <c r="BJ631" i="1"/>
  <c r="BV631" i="1"/>
  <c r="BK631" i="1"/>
  <c r="BW631" i="1"/>
  <c r="BL631" i="1"/>
  <c r="BX631" i="1"/>
  <c r="BM631" i="1"/>
  <c r="BY631" i="1"/>
  <c r="BN631" i="1"/>
  <c r="BZ631" i="1"/>
  <c r="CB631" i="1" s="1"/>
  <c r="BO631" i="1"/>
  <c r="BP631" i="1"/>
  <c r="BQ631" i="1"/>
  <c r="BP327" i="1"/>
  <c r="BQ327" i="1"/>
  <c r="BR327" i="1"/>
  <c r="BS327" i="1"/>
  <c r="BT327" i="1"/>
  <c r="BU327" i="1"/>
  <c r="BJ327" i="1"/>
  <c r="BV327" i="1"/>
  <c r="BK327" i="1"/>
  <c r="BW327" i="1"/>
  <c r="BL327" i="1"/>
  <c r="BX327" i="1"/>
  <c r="BM327" i="1"/>
  <c r="BY327" i="1"/>
  <c r="BN327" i="1"/>
  <c r="BZ327" i="1"/>
  <c r="CB327" i="1" s="1"/>
  <c r="BO327" i="1"/>
  <c r="BS450" i="1"/>
  <c r="BT450" i="1"/>
  <c r="BU450" i="1"/>
  <c r="BJ450" i="1"/>
  <c r="BV450" i="1"/>
  <c r="BK450" i="1"/>
  <c r="BW450" i="1"/>
  <c r="BL450" i="1"/>
  <c r="BX450" i="1"/>
  <c r="BM450" i="1"/>
  <c r="BY450" i="1"/>
  <c r="BN450" i="1"/>
  <c r="BZ450" i="1"/>
  <c r="CB450" i="1" s="1"/>
  <c r="BO450" i="1"/>
  <c r="BP450" i="1"/>
  <c r="BQ450" i="1"/>
  <c r="BR450" i="1"/>
  <c r="BT265" i="1"/>
  <c r="BU265" i="1"/>
  <c r="BJ265" i="1"/>
  <c r="BV265" i="1"/>
  <c r="BK265" i="1"/>
  <c r="BW265" i="1"/>
  <c r="BL265" i="1"/>
  <c r="BX265" i="1"/>
  <c r="BM265" i="1"/>
  <c r="BY265" i="1"/>
  <c r="BN265" i="1"/>
  <c r="BZ265" i="1"/>
  <c r="CB265" i="1" s="1"/>
  <c r="BO265" i="1"/>
  <c r="BP265" i="1"/>
  <c r="BQ265" i="1"/>
  <c r="BR265" i="1"/>
  <c r="BS265" i="1"/>
  <c r="AL237" i="1" l="1"/>
  <c r="AM237" i="1"/>
  <c r="BM49" i="1"/>
  <c r="BV49" i="1"/>
  <c r="BL49" i="1"/>
  <c r="AL366" i="1"/>
  <c r="AM366" i="1"/>
  <c r="AL359" i="1"/>
  <c r="AM359" i="1"/>
  <c r="AL333" i="1"/>
  <c r="AM333" i="1"/>
  <c r="AL700" i="1"/>
  <c r="AM700" i="1"/>
  <c r="BM618" i="1"/>
  <c r="BN618" i="1"/>
  <c r="BR618" i="1"/>
  <c r="BZ618" i="1"/>
  <c r="CB618" i="1" s="1"/>
  <c r="BY618" i="1"/>
  <c r="BS618" i="1"/>
  <c r="BV618" i="1"/>
  <c r="BO618" i="1"/>
  <c r="BT618" i="1"/>
  <c r="BW618" i="1"/>
  <c r="BU618" i="1"/>
  <c r="BP618" i="1"/>
  <c r="BJ618" i="1"/>
  <c r="BL618" i="1"/>
  <c r="BQ618" i="1"/>
  <c r="BK618" i="1"/>
  <c r="BX618" i="1"/>
  <c r="BW84" i="1"/>
  <c r="BT84" i="1"/>
  <c r="AL541" i="1"/>
  <c r="AM541" i="1"/>
  <c r="AL312" i="1"/>
  <c r="AM312" i="1"/>
  <c r="BV308" i="1"/>
  <c r="BK308" i="1"/>
  <c r="BY308" i="1"/>
  <c r="BL308" i="1"/>
  <c r="BO308" i="1"/>
  <c r="BN308" i="1"/>
  <c r="BP308" i="1"/>
  <c r="BX308" i="1"/>
  <c r="BQ308" i="1"/>
  <c r="BS308" i="1"/>
  <c r="BR308" i="1"/>
  <c r="BM308" i="1"/>
  <c r="BT308" i="1"/>
  <c r="BU308" i="1"/>
  <c r="BW308" i="1"/>
  <c r="BJ308" i="1"/>
  <c r="BZ308" i="1"/>
  <c r="CB308" i="1" s="1"/>
  <c r="BJ260" i="1"/>
  <c r="BZ260" i="1"/>
  <c r="CB260" i="1" s="1"/>
  <c r="BK260" i="1"/>
  <c r="BO260" i="1"/>
  <c r="BL260" i="1"/>
  <c r="BS260" i="1"/>
  <c r="BR260" i="1"/>
  <c r="BM260" i="1"/>
  <c r="BU260" i="1"/>
  <c r="BT260" i="1"/>
  <c r="BV260" i="1"/>
  <c r="BY260" i="1"/>
  <c r="BW260" i="1"/>
  <c r="BP260" i="1"/>
  <c r="BX260" i="1"/>
  <c r="BQ260" i="1"/>
  <c r="BN260" i="1"/>
  <c r="BU84" i="1"/>
  <c r="BT549" i="1"/>
  <c r="BX64" i="1"/>
  <c r="BV453" i="1"/>
  <c r="BW453" i="1"/>
  <c r="BR64" i="1"/>
  <c r="BP64" i="1"/>
  <c r="BN84" i="1"/>
  <c r="BQ84" i="1"/>
  <c r="BY549" i="1"/>
  <c r="BM84" i="1"/>
  <c r="BP84" i="1"/>
  <c r="BX84" i="1"/>
  <c r="BO84" i="1"/>
  <c r="BL549" i="1"/>
  <c r="BL84" i="1"/>
  <c r="BK84" i="1"/>
  <c r="BS549" i="1"/>
  <c r="BZ549" i="1"/>
  <c r="CB549" i="1" s="1"/>
  <c r="BV84" i="1"/>
  <c r="BJ84" i="1"/>
  <c r="BX549" i="1"/>
  <c r="BZ84" i="1"/>
  <c r="CB84" i="1" s="1"/>
  <c r="BS84" i="1"/>
  <c r="BY84" i="1"/>
  <c r="BR55" i="1"/>
  <c r="BX55" i="1"/>
  <c r="BP549" i="1"/>
  <c r="BS55" i="1"/>
  <c r="BL55" i="1"/>
  <c r="BW549" i="1"/>
  <c r="BN549" i="1"/>
  <c r="BQ549" i="1"/>
  <c r="BT55" i="1"/>
  <c r="BU549" i="1"/>
  <c r="BW55" i="1"/>
  <c r="BV55" i="1"/>
  <c r="BM549" i="1"/>
  <c r="BU55" i="1"/>
  <c r="BV549" i="1"/>
  <c r="BN55" i="1"/>
  <c r="BJ55" i="1"/>
  <c r="BO549" i="1"/>
  <c r="BQ55" i="1"/>
  <c r="BK549" i="1"/>
  <c r="BJ549" i="1"/>
  <c r="BP55" i="1"/>
  <c r="BU64" i="1"/>
  <c r="BM64" i="1"/>
  <c r="BX453" i="1"/>
  <c r="BK49" i="1"/>
  <c r="BO64" i="1"/>
  <c r="BV64" i="1"/>
  <c r="BM453" i="1"/>
  <c r="BN453" i="1"/>
  <c r="BX49" i="1"/>
  <c r="BU49" i="1"/>
  <c r="BZ64" i="1"/>
  <c r="CB64" i="1" s="1"/>
  <c r="BJ64" i="1"/>
  <c r="BS453" i="1"/>
  <c r="BR49" i="1"/>
  <c r="BN64" i="1"/>
  <c r="BL64" i="1"/>
  <c r="BK453" i="1"/>
  <c r="BO453" i="1"/>
  <c r="BS49" i="1"/>
  <c r="BJ49" i="1"/>
  <c r="BQ49" i="1"/>
  <c r="BQ64" i="1"/>
  <c r="BL453" i="1"/>
  <c r="BZ453" i="1"/>
  <c r="CB453" i="1" s="1"/>
  <c r="BZ55" i="1"/>
  <c r="CB55" i="1" s="1"/>
  <c r="BK55" i="1"/>
  <c r="BY55" i="1"/>
  <c r="BM55" i="1"/>
  <c r="BY64" i="1"/>
  <c r="BT64" i="1"/>
  <c r="BS64" i="1"/>
  <c r="BU453" i="1"/>
  <c r="BN49" i="1"/>
  <c r="BW64" i="1"/>
  <c r="BY453" i="1"/>
  <c r="BR453" i="1"/>
  <c r="BP49" i="1"/>
  <c r="BZ49" i="1"/>
  <c r="CB49" i="1" s="1"/>
  <c r="BQ453" i="1"/>
  <c r="BT49" i="1"/>
  <c r="BO49" i="1"/>
  <c r="BY49" i="1"/>
  <c r="AJ491" i="1"/>
  <c r="AI453" i="1"/>
  <c r="AH453" i="1"/>
  <c r="AJ453" i="1"/>
  <c r="AG453" i="1"/>
  <c r="BR491" i="1"/>
  <c r="AK491" i="1"/>
  <c r="AG491" i="1"/>
  <c r="AH491" i="1"/>
  <c r="BN60" i="1"/>
  <c r="BT60" i="1"/>
  <c r="BO60" i="1"/>
  <c r="BU60" i="1"/>
  <c r="BX60" i="1"/>
  <c r="BR60" i="1"/>
  <c r="BJ60" i="1"/>
  <c r="BY60" i="1"/>
  <c r="BS60" i="1"/>
  <c r="BM60" i="1"/>
  <c r="BV60" i="1"/>
  <c r="BP60" i="1"/>
  <c r="BK60" i="1"/>
  <c r="BL60" i="1"/>
  <c r="BQ60" i="1"/>
  <c r="BZ60" i="1"/>
  <c r="CB60" i="1" s="1"/>
  <c r="BW60" i="1"/>
  <c r="AI195" i="1"/>
  <c r="BW195" i="1"/>
  <c r="BT195" i="1"/>
  <c r="BQ195" i="1"/>
  <c r="BK195" i="1"/>
  <c r="BY195" i="1"/>
  <c r="BP195" i="1"/>
  <c r="BL195" i="1"/>
  <c r="BS195" i="1"/>
  <c r="BV195" i="1"/>
  <c r="BZ195" i="1"/>
  <c r="CB195" i="1" s="1"/>
  <c r="BM195" i="1"/>
  <c r="BU195" i="1"/>
  <c r="BX195" i="1"/>
  <c r="BN195" i="1"/>
  <c r="BJ195" i="1"/>
  <c r="BR195" i="1"/>
  <c r="BJ491" i="1"/>
  <c r="BP491" i="1"/>
  <c r="BO491" i="1"/>
  <c r="BW491" i="1"/>
  <c r="BU491" i="1"/>
  <c r="BM491" i="1"/>
  <c r="BK491" i="1"/>
  <c r="BL491" i="1"/>
  <c r="BZ491" i="1"/>
  <c r="CB491" i="1" s="1"/>
  <c r="BY491" i="1"/>
  <c r="BX491" i="1"/>
  <c r="BV491" i="1"/>
  <c r="BN491" i="1"/>
  <c r="BS491" i="1"/>
  <c r="BQ491" i="1"/>
  <c r="AH195" i="1"/>
  <c r="AK195" i="1"/>
  <c r="AG195" i="1"/>
  <c r="BT453" i="1"/>
  <c r="BP453" i="1"/>
  <c r="BS221" i="1"/>
  <c r="BY221" i="1"/>
  <c r="BZ221" i="1"/>
  <c r="CB221" i="1" s="1"/>
  <c r="BK221" i="1"/>
  <c r="BL221" i="1"/>
  <c r="BW221" i="1"/>
  <c r="BR221" i="1"/>
  <c r="BP221" i="1"/>
  <c r="BQ221" i="1"/>
  <c r="BN221" i="1"/>
  <c r="BT221" i="1"/>
  <c r="BM221" i="1"/>
  <c r="BU221" i="1"/>
  <c r="BO221" i="1"/>
  <c r="BJ221" i="1"/>
  <c r="BV221" i="1"/>
  <c r="BX221" i="1"/>
  <c r="AK221" i="1"/>
  <c r="AH221" i="1"/>
  <c r="AG221" i="1"/>
  <c r="AJ221" i="1"/>
  <c r="AI221" i="1"/>
  <c r="AJ372" i="1"/>
  <c r="AI372" i="1"/>
  <c r="AG372" i="1"/>
  <c r="AH372" i="1"/>
  <c r="AK372" i="1"/>
  <c r="BK372" i="1"/>
  <c r="BX372" i="1"/>
  <c r="BZ372" i="1"/>
  <c r="CB372" i="1" s="1"/>
  <c r="BN372" i="1"/>
  <c r="BL372" i="1"/>
  <c r="BM372" i="1"/>
  <c r="BY372" i="1"/>
  <c r="BV372" i="1"/>
  <c r="BT372" i="1"/>
  <c r="BW372" i="1"/>
  <c r="BU372" i="1"/>
  <c r="BS372" i="1"/>
  <c r="BR372" i="1"/>
  <c r="BO372" i="1"/>
  <c r="BQ372" i="1"/>
  <c r="BP372" i="1"/>
  <c r="BJ372" i="1"/>
  <c r="CG254" i="1"/>
  <c r="AK254" i="1"/>
  <c r="AI254" i="1"/>
  <c r="AH254" i="1"/>
  <c r="AJ254" i="1"/>
  <c r="AG254" i="1"/>
  <c r="BU244" i="1"/>
  <c r="BT244" i="1"/>
  <c r="BW244" i="1"/>
  <c r="BS244" i="1"/>
  <c r="BY244" i="1"/>
  <c r="BV244" i="1"/>
  <c r="BX244" i="1"/>
  <c r="AQ254" i="1"/>
  <c r="CF254" i="1" s="1"/>
  <c r="AN254" i="1"/>
  <c r="CC254" i="1" s="1"/>
  <c r="AO254" i="1"/>
  <c r="CD254" i="1" s="1"/>
  <c r="AP254" i="1"/>
  <c r="CE254" i="1" s="1"/>
  <c r="K539" i="1"/>
  <c r="M539" i="1" s="1"/>
  <c r="L539" i="1" s="1"/>
  <c r="E539" i="1"/>
  <c r="K176" i="1"/>
  <c r="M176" i="1" s="1"/>
  <c r="E176" i="1"/>
  <c r="F1" i="7"/>
  <c r="E1" i="7"/>
  <c r="D1" i="7"/>
  <c r="C1" i="7"/>
  <c r="B1" i="7"/>
  <c r="BP237" i="1" l="1"/>
  <c r="BK237" i="1"/>
  <c r="BQ237" i="1"/>
  <c r="BL237" i="1"/>
  <c r="BN237" i="1"/>
  <c r="BT237" i="1"/>
  <c r="BW237" i="1"/>
  <c r="BM237" i="1"/>
  <c r="BR237" i="1"/>
  <c r="BY237" i="1"/>
  <c r="BS237" i="1"/>
  <c r="BO237" i="1"/>
  <c r="BU237" i="1"/>
  <c r="BV237" i="1"/>
  <c r="BX237" i="1"/>
  <c r="BZ237" i="1"/>
  <c r="CB237" i="1" s="1"/>
  <c r="BJ237" i="1"/>
  <c r="BZ366" i="1"/>
  <c r="CB366" i="1" s="1"/>
  <c r="BO366" i="1"/>
  <c r="BV366" i="1"/>
  <c r="BY366" i="1"/>
  <c r="BR366" i="1"/>
  <c r="BN366" i="1"/>
  <c r="BP366" i="1"/>
  <c r="BT366" i="1"/>
  <c r="BK366" i="1"/>
  <c r="BS366" i="1"/>
  <c r="BX366" i="1"/>
  <c r="BU366" i="1"/>
  <c r="BM366" i="1"/>
  <c r="BL366" i="1"/>
  <c r="BW366" i="1"/>
  <c r="BJ366" i="1"/>
  <c r="BQ366" i="1"/>
  <c r="BK359" i="1"/>
  <c r="BY359" i="1"/>
  <c r="BU359" i="1"/>
  <c r="BQ359" i="1"/>
  <c r="BW359" i="1"/>
  <c r="BS359" i="1"/>
  <c r="BT359" i="1"/>
  <c r="BP359" i="1"/>
  <c r="BL359" i="1"/>
  <c r="BM359" i="1"/>
  <c r="BO359" i="1"/>
  <c r="BR359" i="1"/>
  <c r="BJ359" i="1"/>
  <c r="BZ359" i="1"/>
  <c r="CB359" i="1" s="1"/>
  <c r="BX359" i="1"/>
  <c r="BN359" i="1"/>
  <c r="BV359" i="1"/>
  <c r="BO333" i="1"/>
  <c r="BX333" i="1"/>
  <c r="BM333" i="1"/>
  <c r="BS333" i="1"/>
  <c r="BP333" i="1"/>
  <c r="BT333" i="1"/>
  <c r="BU333" i="1"/>
  <c r="BN333" i="1"/>
  <c r="BW333" i="1"/>
  <c r="BZ333" i="1"/>
  <c r="CB333" i="1" s="1"/>
  <c r="BL333" i="1"/>
  <c r="BR333" i="1"/>
  <c r="BK333" i="1"/>
  <c r="BV333" i="1"/>
  <c r="BQ333" i="1"/>
  <c r="BY333" i="1"/>
  <c r="BJ333" i="1"/>
  <c r="BJ700" i="1"/>
  <c r="BU700" i="1"/>
  <c r="BR700" i="1"/>
  <c r="BX700" i="1"/>
  <c r="BN700" i="1"/>
  <c r="BP700" i="1"/>
  <c r="BK700" i="1"/>
  <c r="BV700" i="1"/>
  <c r="BQ700" i="1"/>
  <c r="BM700" i="1"/>
  <c r="BS700" i="1"/>
  <c r="BL700" i="1"/>
  <c r="BW700" i="1"/>
  <c r="BT700" i="1"/>
  <c r="BZ700" i="1"/>
  <c r="CB700" i="1" s="1"/>
  <c r="BO700" i="1"/>
  <c r="BY700" i="1"/>
  <c r="BO541" i="1"/>
  <c r="BP541" i="1"/>
  <c r="BT541" i="1"/>
  <c r="BN541" i="1"/>
  <c r="BR541" i="1"/>
  <c r="BL541" i="1"/>
  <c r="BX541" i="1"/>
  <c r="BW541" i="1"/>
  <c r="BJ541" i="1"/>
  <c r="BY541" i="1"/>
  <c r="BU541" i="1"/>
  <c r="BQ541" i="1"/>
  <c r="BS541" i="1"/>
  <c r="BM541" i="1"/>
  <c r="BK541" i="1"/>
  <c r="BZ541" i="1"/>
  <c r="CB541" i="1" s="1"/>
  <c r="BV541" i="1"/>
  <c r="BP312" i="1"/>
  <c r="BT312" i="1"/>
  <c r="BZ312" i="1"/>
  <c r="CB312" i="1" s="1"/>
  <c r="BJ312" i="1"/>
  <c r="BM312" i="1"/>
  <c r="BQ312" i="1"/>
  <c r="BL312" i="1"/>
  <c r="BV312" i="1"/>
  <c r="BS312" i="1"/>
  <c r="BK312" i="1"/>
  <c r="BU312" i="1"/>
  <c r="BX312" i="1"/>
  <c r="BO312" i="1"/>
  <c r="BN312" i="1"/>
  <c r="BY312" i="1"/>
  <c r="BW312" i="1"/>
  <c r="BR312" i="1"/>
  <c r="Z539" i="1"/>
  <c r="AA539" i="1" s="1"/>
  <c r="AC539" i="1" s="1"/>
  <c r="AL539" i="1" s="1"/>
  <c r="Z176" i="1"/>
  <c r="AA176" i="1" s="1"/>
  <c r="AC176" i="1" s="1"/>
  <c r="AL176" i="1" s="1"/>
  <c r="AM254" i="1"/>
  <c r="N539" i="1"/>
  <c r="Q539" i="1" s="1"/>
  <c r="N176" i="1"/>
  <c r="Q176" i="1" s="1"/>
  <c r="L176" i="1"/>
  <c r="K428" i="1"/>
  <c r="M428" i="1" s="1"/>
  <c r="E428" i="1"/>
  <c r="K662" i="1"/>
  <c r="M662" i="1" s="1"/>
  <c r="E662" i="1"/>
  <c r="K405" i="1"/>
  <c r="M405" i="1" s="1"/>
  <c r="L405" i="1" s="1"/>
  <c r="E405" i="1"/>
  <c r="C24" i="6"/>
  <c r="C25" i="6" s="1"/>
  <c r="D24" i="6"/>
  <c r="D25" i="6" s="1"/>
  <c r="E24" i="6"/>
  <c r="E25" i="6" s="1"/>
  <c r="F24" i="6"/>
  <c r="F25" i="6" s="1"/>
  <c r="G24" i="6"/>
  <c r="G25" i="6" s="1"/>
  <c r="H24" i="6"/>
  <c r="H25" i="6" s="1"/>
  <c r="I24" i="6"/>
  <c r="I25" i="6" s="1"/>
  <c r="J24" i="6"/>
  <c r="J25" i="6" s="1"/>
  <c r="K24" i="6"/>
  <c r="K25" i="6" s="1"/>
  <c r="B24" i="6"/>
  <c r="B25" i="6" s="1"/>
  <c r="K398" i="1"/>
  <c r="K32" i="1"/>
  <c r="K222" i="1"/>
  <c r="K78" i="1"/>
  <c r="K95" i="1"/>
  <c r="K117" i="1"/>
  <c r="K119" i="1"/>
  <c r="K120" i="1"/>
  <c r="K121" i="1"/>
  <c r="K124" i="1"/>
  <c r="K607" i="1"/>
  <c r="K129" i="1"/>
  <c r="K148" i="1"/>
  <c r="K162" i="1"/>
  <c r="K165" i="1"/>
  <c r="K168" i="1"/>
  <c r="K199" i="1"/>
  <c r="K208" i="1"/>
  <c r="K563" i="1"/>
  <c r="K232" i="1"/>
  <c r="K224" i="1"/>
  <c r="K238" i="1"/>
  <c r="K247" i="1"/>
  <c r="K250" i="1"/>
  <c r="K261" i="1"/>
  <c r="K275" i="1"/>
  <c r="K278" i="1"/>
  <c r="K279" i="1"/>
  <c r="K291" i="1"/>
  <c r="K301" i="1"/>
  <c r="K302" i="1"/>
  <c r="K304" i="1"/>
  <c r="K307" i="1"/>
  <c r="K311" i="1"/>
  <c r="K323" i="1"/>
  <c r="K330" i="1"/>
  <c r="K337" i="1"/>
  <c r="K202" i="1"/>
  <c r="K343" i="1"/>
  <c r="K362" i="1"/>
  <c r="K369" i="1"/>
  <c r="K390" i="1"/>
  <c r="K27" i="1"/>
  <c r="K400" i="1"/>
  <c r="K410" i="1"/>
  <c r="K103" i="1"/>
  <c r="K420" i="1"/>
  <c r="K422" i="1"/>
  <c r="K425" i="1"/>
  <c r="K440" i="1"/>
  <c r="K442" i="1"/>
  <c r="K475" i="1"/>
  <c r="K480" i="1"/>
  <c r="K494" i="1"/>
  <c r="K505" i="1"/>
  <c r="K515" i="1"/>
  <c r="K518" i="1"/>
  <c r="K529" i="1"/>
  <c r="K532" i="1"/>
  <c r="K543" i="1"/>
  <c r="K556" i="1"/>
  <c r="K561" i="1"/>
  <c r="K565" i="1"/>
  <c r="K579" i="1"/>
  <c r="K593" i="1"/>
  <c r="K598" i="1"/>
  <c r="K152" i="1"/>
  <c r="K534" i="1"/>
  <c r="K672" i="1"/>
  <c r="K418" i="1"/>
  <c r="K692" i="1"/>
  <c r="K655" i="1"/>
  <c r="K179" i="1"/>
  <c r="K472" i="1"/>
  <c r="K423" i="1"/>
  <c r="K690" i="1"/>
  <c r="K622" i="1"/>
  <c r="K449" i="1"/>
  <c r="K320" i="1"/>
  <c r="K101" i="1"/>
  <c r="K82" i="1"/>
  <c r="K665" i="1"/>
  <c r="K48" i="1"/>
  <c r="K463" i="1"/>
  <c r="K264" i="1"/>
  <c r="K535" i="1"/>
  <c r="K28" i="1"/>
  <c r="K626" i="1"/>
  <c r="K357" i="1"/>
  <c r="K109" i="1"/>
  <c r="K322" i="1"/>
  <c r="K34" i="1"/>
  <c r="K465" i="1"/>
  <c r="K277" i="1"/>
  <c r="K569" i="1"/>
  <c r="K408" i="1"/>
  <c r="K411" i="1"/>
  <c r="K107" i="1"/>
  <c r="K45" i="1"/>
  <c r="K545" i="1"/>
  <c r="K660" i="1"/>
  <c r="K190" i="1"/>
  <c r="K587" i="1"/>
  <c r="K351" i="1"/>
  <c r="K553" i="1"/>
  <c r="K394" i="1"/>
  <c r="K500" i="1"/>
  <c r="K274" i="1"/>
  <c r="K560" i="1"/>
  <c r="K674" i="1"/>
  <c r="K217" i="1"/>
  <c r="K617" i="1"/>
  <c r="K374" i="1"/>
  <c r="K509" i="1"/>
  <c r="K297" i="1"/>
  <c r="K514" i="1"/>
  <c r="K213" i="1"/>
  <c r="K517" i="1"/>
  <c r="K474" i="1"/>
  <c r="K482" i="1"/>
  <c r="K175" i="1"/>
  <c r="K228" i="1"/>
  <c r="K499" i="1"/>
  <c r="K258" i="1"/>
  <c r="K133" i="1"/>
  <c r="K377" i="1"/>
  <c r="K391" i="1"/>
  <c r="K393" i="1"/>
  <c r="K429" i="1"/>
  <c r="K430" i="1"/>
  <c r="K441" i="1"/>
  <c r="K446" i="1"/>
  <c r="K452" i="1"/>
  <c r="K211" i="1"/>
  <c r="K492" i="1"/>
  <c r="K677" i="1"/>
  <c r="K456" i="1"/>
  <c r="K402" i="1"/>
  <c r="K417" i="1"/>
  <c r="K24" i="1"/>
  <c r="E261" i="1"/>
  <c r="E275" i="1"/>
  <c r="E278" i="1"/>
  <c r="E279" i="1"/>
  <c r="E291" i="1"/>
  <c r="E301" i="1"/>
  <c r="E302" i="1"/>
  <c r="E304" i="1"/>
  <c r="E307" i="1"/>
  <c r="E311" i="1"/>
  <c r="E323" i="1"/>
  <c r="E330" i="1"/>
  <c r="E337" i="1"/>
  <c r="E202" i="1"/>
  <c r="E340" i="1"/>
  <c r="E343" i="1"/>
  <c r="E362" i="1"/>
  <c r="E369" i="1"/>
  <c r="E390" i="1"/>
  <c r="E27" i="1"/>
  <c r="E400" i="1"/>
  <c r="E410" i="1"/>
  <c r="E103" i="1"/>
  <c r="E420" i="1"/>
  <c r="E422" i="1"/>
  <c r="E425" i="1"/>
  <c r="E440" i="1"/>
  <c r="E442" i="1"/>
  <c r="E475" i="1"/>
  <c r="E480" i="1"/>
  <c r="E494" i="1"/>
  <c r="E505" i="1"/>
  <c r="E515" i="1"/>
  <c r="E518" i="1"/>
  <c r="E529" i="1"/>
  <c r="E532" i="1"/>
  <c r="E543" i="1"/>
  <c r="E556" i="1"/>
  <c r="E561" i="1"/>
  <c r="E565" i="1"/>
  <c r="E579" i="1"/>
  <c r="E593" i="1"/>
  <c r="E598" i="1"/>
  <c r="E152" i="1"/>
  <c r="E534" i="1"/>
  <c r="E672" i="1"/>
  <c r="E418" i="1"/>
  <c r="E692" i="1"/>
  <c r="E655" i="1"/>
  <c r="E179" i="1"/>
  <c r="E472" i="1"/>
  <c r="E423" i="1"/>
  <c r="E690" i="1"/>
  <c r="E622" i="1"/>
  <c r="E449" i="1"/>
  <c r="E320" i="1"/>
  <c r="E101" i="1"/>
  <c r="E82" i="1"/>
  <c r="E665" i="1"/>
  <c r="E48" i="1"/>
  <c r="E463" i="1"/>
  <c r="E264" i="1"/>
  <c r="E535" i="1"/>
  <c r="E28" i="1"/>
  <c r="E626" i="1"/>
  <c r="E357" i="1"/>
  <c r="E109" i="1"/>
  <c r="E322" i="1"/>
  <c r="E34" i="1"/>
  <c r="E465" i="1"/>
  <c r="E277" i="1"/>
  <c r="E569" i="1"/>
  <c r="E408" i="1"/>
  <c r="E411" i="1"/>
  <c r="E107" i="1"/>
  <c r="E45" i="1"/>
  <c r="E545" i="1"/>
  <c r="E660" i="1"/>
  <c r="E190" i="1"/>
  <c r="E587" i="1"/>
  <c r="E351" i="1"/>
  <c r="E553" i="1"/>
  <c r="E394" i="1"/>
  <c r="E500" i="1"/>
  <c r="E274" i="1"/>
  <c r="E560" i="1"/>
  <c r="E674" i="1"/>
  <c r="E217" i="1"/>
  <c r="E617" i="1"/>
  <c r="E374" i="1"/>
  <c r="E509" i="1"/>
  <c r="E297" i="1"/>
  <c r="E514" i="1"/>
  <c r="E213" i="1"/>
  <c r="E517" i="1"/>
  <c r="E474" i="1"/>
  <c r="E482" i="1"/>
  <c r="E175" i="1"/>
  <c r="E228" i="1"/>
  <c r="E499" i="1"/>
  <c r="E258" i="1"/>
  <c r="E133" i="1"/>
  <c r="E377" i="1"/>
  <c r="E391" i="1"/>
  <c r="E393" i="1"/>
  <c r="E429" i="1"/>
  <c r="E430" i="1"/>
  <c r="E441" i="1"/>
  <c r="E446" i="1"/>
  <c r="E452" i="1"/>
  <c r="E211" i="1"/>
  <c r="E492" i="1"/>
  <c r="E677" i="1"/>
  <c r="E456" i="1"/>
  <c r="E402" i="1"/>
  <c r="E417" i="1"/>
  <c r="P47" i="8"/>
  <c r="P46" i="8"/>
  <c r="P45" i="8"/>
  <c r="P44" i="8"/>
  <c r="P43" i="8"/>
  <c r="P42" i="8"/>
  <c r="P41" i="8"/>
  <c r="P40" i="8"/>
  <c r="P39" i="8"/>
  <c r="P38" i="8"/>
  <c r="P37" i="8"/>
  <c r="AB539" i="1" l="1"/>
  <c r="Z405" i="1"/>
  <c r="AA405" i="1" s="1"/>
  <c r="AC405" i="1" s="1"/>
  <c r="AL405" i="1" s="1"/>
  <c r="Z662" i="1"/>
  <c r="AB662" i="1" s="1"/>
  <c r="Z428" i="1"/>
  <c r="AB176" i="1"/>
  <c r="BT254" i="1"/>
  <c r="BR254" i="1"/>
  <c r="BJ254" i="1"/>
  <c r="BW254" i="1"/>
  <c r="BY254" i="1"/>
  <c r="BV254" i="1"/>
  <c r="BM254" i="1"/>
  <c r="BN254" i="1"/>
  <c r="BS254" i="1"/>
  <c r="BL254" i="1"/>
  <c r="BQ254" i="1"/>
  <c r="BX254" i="1"/>
  <c r="BZ254" i="1"/>
  <c r="CB254" i="1" s="1"/>
  <c r="BO254" i="1"/>
  <c r="BK254" i="1"/>
  <c r="BP254" i="1"/>
  <c r="BU254" i="1"/>
  <c r="AA428" i="1"/>
  <c r="AC428" i="1" s="1"/>
  <c r="AL428" i="1" s="1"/>
  <c r="AB428" i="1"/>
  <c r="Y539" i="1"/>
  <c r="AE539" i="1"/>
  <c r="AD539" i="1" s="1"/>
  <c r="AE176" i="1"/>
  <c r="AD176" i="1" s="1"/>
  <c r="Y176" i="1"/>
  <c r="B23" i="6"/>
  <c r="C23" i="6"/>
  <c r="D23" i="6"/>
  <c r="E23" i="6"/>
  <c r="F23" i="6"/>
  <c r="G23" i="6"/>
  <c r="H23" i="6"/>
  <c r="I23" i="6"/>
  <c r="J23" i="6"/>
  <c r="K23" i="6"/>
  <c r="N428" i="1"/>
  <c r="Q428" i="1" s="1"/>
  <c r="L428" i="1"/>
  <c r="L662" i="1"/>
  <c r="N662" i="1"/>
  <c r="Q662" i="1" s="1"/>
  <c r="N405" i="1"/>
  <c r="Q405" i="1" s="1"/>
  <c r="AB405" i="1" l="1"/>
  <c r="AA662" i="1"/>
  <c r="AC662" i="1" s="1"/>
  <c r="AL662" i="1" s="1"/>
  <c r="Y662" i="1"/>
  <c r="CG176" i="1"/>
  <c r="CG539" i="1"/>
  <c r="AE405" i="1"/>
  <c r="AD405" i="1" s="1"/>
  <c r="AF176" i="1"/>
  <c r="AP539" i="1"/>
  <c r="CE539" i="1" s="1"/>
  <c r="AF539" i="1"/>
  <c r="AM539" i="1"/>
  <c r="AN539" i="1"/>
  <c r="CC539" i="1" s="1"/>
  <c r="AQ539" i="1"/>
  <c r="CF539" i="1" s="1"/>
  <c r="AO539" i="1"/>
  <c r="CD539" i="1" s="1"/>
  <c r="AE662" i="1"/>
  <c r="AD662" i="1" s="1"/>
  <c r="AE428" i="1"/>
  <c r="AD428" i="1" s="1"/>
  <c r="Y428" i="1"/>
  <c r="Y405" i="1"/>
  <c r="M32" i="1"/>
  <c r="N32" i="1" s="1"/>
  <c r="Q32" i="1" s="1"/>
  <c r="M222" i="1"/>
  <c r="M78" i="1"/>
  <c r="M95" i="1"/>
  <c r="M117" i="1"/>
  <c r="M119" i="1"/>
  <c r="M120" i="1"/>
  <c r="M121" i="1"/>
  <c r="M124" i="1"/>
  <c r="M129" i="1"/>
  <c r="M165" i="1"/>
  <c r="M168" i="1"/>
  <c r="M199" i="1"/>
  <c r="M563" i="1"/>
  <c r="M232" i="1"/>
  <c r="M224" i="1"/>
  <c r="M238" i="1"/>
  <c r="M247" i="1"/>
  <c r="M250" i="1"/>
  <c r="M275" i="1"/>
  <c r="M279" i="1"/>
  <c r="M291" i="1"/>
  <c r="M301" i="1"/>
  <c r="M302" i="1"/>
  <c r="M323" i="1"/>
  <c r="M330" i="1"/>
  <c r="M337" i="1"/>
  <c r="M340" i="1"/>
  <c r="M369" i="1"/>
  <c r="M442" i="1"/>
  <c r="M27" i="1"/>
  <c r="M400" i="1"/>
  <c r="M103" i="1"/>
  <c r="M420" i="1"/>
  <c r="N420" i="1" s="1"/>
  <c r="Q420" i="1" s="1"/>
  <c r="M422" i="1"/>
  <c r="M425" i="1"/>
  <c r="N425" i="1" s="1"/>
  <c r="Q425" i="1" s="1"/>
  <c r="M440" i="1"/>
  <c r="L440" i="1" s="1"/>
  <c r="M475" i="1"/>
  <c r="L475" i="1" s="1"/>
  <c r="M480" i="1"/>
  <c r="L480" i="1" s="1"/>
  <c r="M494" i="1"/>
  <c r="L494" i="1" s="1"/>
  <c r="M505" i="1"/>
  <c r="L505" i="1" s="1"/>
  <c r="M515" i="1"/>
  <c r="L515" i="1" s="1"/>
  <c r="M518" i="1"/>
  <c r="L518" i="1" s="1"/>
  <c r="M532" i="1"/>
  <c r="L532" i="1" s="1"/>
  <c r="M543" i="1"/>
  <c r="L543" i="1" s="1"/>
  <c r="M565" i="1"/>
  <c r="L565" i="1" s="1"/>
  <c r="M593" i="1"/>
  <c r="L593" i="1" s="1"/>
  <c r="M598" i="1"/>
  <c r="L598" i="1" s="1"/>
  <c r="M152" i="1"/>
  <c r="L152" i="1" s="1"/>
  <c r="M534" i="1"/>
  <c r="L534" i="1" s="1"/>
  <c r="M672" i="1"/>
  <c r="L672" i="1" s="1"/>
  <c r="M692" i="1"/>
  <c r="L692" i="1" s="1"/>
  <c r="M410" i="1"/>
  <c r="L410" i="1" s="1"/>
  <c r="M556" i="1"/>
  <c r="N556" i="1" s="1"/>
  <c r="Q556" i="1" s="1"/>
  <c r="M561" i="1"/>
  <c r="L561" i="1" s="1"/>
  <c r="M162" i="1"/>
  <c r="N162" i="1" s="1"/>
  <c r="Q162" i="1" s="1"/>
  <c r="M343" i="1"/>
  <c r="L343" i="1" s="1"/>
  <c r="M398" i="1"/>
  <c r="L398" i="1" s="1"/>
  <c r="M261" i="1"/>
  <c r="L261" i="1" s="1"/>
  <c r="M202" i="1"/>
  <c r="N202" i="1" s="1"/>
  <c r="Q202" i="1" s="1"/>
  <c r="M607" i="1"/>
  <c r="L607" i="1" s="1"/>
  <c r="M307" i="1"/>
  <c r="L307" i="1" s="1"/>
  <c r="M304" i="1"/>
  <c r="N304" i="1" s="1"/>
  <c r="Q304" i="1" s="1"/>
  <c r="M148" i="1"/>
  <c r="N148" i="1" s="1"/>
  <c r="Q148" i="1" s="1"/>
  <c r="M278" i="1"/>
  <c r="N278" i="1" s="1"/>
  <c r="Q278" i="1" s="1"/>
  <c r="M362" i="1"/>
  <c r="N362" i="1" s="1"/>
  <c r="Q362" i="1" s="1"/>
  <c r="M390" i="1"/>
  <c r="L390" i="1" s="1"/>
  <c r="M579" i="1"/>
  <c r="N579" i="1" s="1"/>
  <c r="Q579" i="1" s="1"/>
  <c r="M311" i="1"/>
  <c r="N311" i="1" s="1"/>
  <c r="Q311" i="1" s="1"/>
  <c r="M529" i="1"/>
  <c r="N529" i="1" s="1"/>
  <c r="Q529" i="1" s="1"/>
  <c r="M418" i="1"/>
  <c r="N418" i="1" s="1"/>
  <c r="Q418" i="1" s="1"/>
  <c r="M208" i="1"/>
  <c r="N208" i="1" s="1"/>
  <c r="Q208" i="1" s="1"/>
  <c r="M655" i="1"/>
  <c r="M179" i="1"/>
  <c r="M472" i="1"/>
  <c r="M423" i="1"/>
  <c r="M690" i="1"/>
  <c r="M622" i="1"/>
  <c r="L622" i="1" s="1"/>
  <c r="M449" i="1"/>
  <c r="L449" i="1" s="1"/>
  <c r="M320" i="1"/>
  <c r="L320" i="1" s="1"/>
  <c r="M101" i="1"/>
  <c r="M82" i="1"/>
  <c r="M665" i="1"/>
  <c r="M48" i="1"/>
  <c r="M463" i="1"/>
  <c r="M264" i="1"/>
  <c r="M535" i="1"/>
  <c r="M28" i="1"/>
  <c r="M626" i="1"/>
  <c r="M357" i="1"/>
  <c r="M109" i="1"/>
  <c r="M322" i="1"/>
  <c r="M34" i="1"/>
  <c r="M465" i="1"/>
  <c r="M277" i="1"/>
  <c r="M569" i="1"/>
  <c r="M408" i="1"/>
  <c r="M411" i="1"/>
  <c r="M107" i="1"/>
  <c r="M45" i="1"/>
  <c r="M545" i="1"/>
  <c r="M660" i="1"/>
  <c r="M190" i="1"/>
  <c r="M587" i="1"/>
  <c r="M351" i="1"/>
  <c r="M553" i="1"/>
  <c r="M394" i="1"/>
  <c r="M500" i="1"/>
  <c r="M274" i="1"/>
  <c r="M560" i="1"/>
  <c r="M674" i="1"/>
  <c r="M217" i="1"/>
  <c r="M617" i="1"/>
  <c r="M374" i="1"/>
  <c r="M509" i="1"/>
  <c r="M297" i="1"/>
  <c r="M514" i="1"/>
  <c r="M213" i="1"/>
  <c r="M517" i="1"/>
  <c r="M474" i="1"/>
  <c r="M482" i="1"/>
  <c r="M175" i="1"/>
  <c r="M228" i="1"/>
  <c r="M499" i="1"/>
  <c r="M258" i="1"/>
  <c r="M133" i="1"/>
  <c r="M377" i="1"/>
  <c r="M391" i="1"/>
  <c r="M393" i="1"/>
  <c r="M429" i="1"/>
  <c r="M430" i="1"/>
  <c r="M441" i="1"/>
  <c r="M446" i="1"/>
  <c r="M452" i="1"/>
  <c r="M211" i="1"/>
  <c r="T211" i="1" s="1"/>
  <c r="M492" i="1"/>
  <c r="M677" i="1"/>
  <c r="M456" i="1"/>
  <c r="M402" i="1"/>
  <c r="M417" i="1"/>
  <c r="E32" i="1"/>
  <c r="E222" i="1"/>
  <c r="E78" i="1"/>
  <c r="E95" i="1"/>
  <c r="E117" i="1"/>
  <c r="E119" i="1"/>
  <c r="E120" i="1"/>
  <c r="E121" i="1"/>
  <c r="E124" i="1"/>
  <c r="E129" i="1"/>
  <c r="E165" i="1"/>
  <c r="E168" i="1"/>
  <c r="E199" i="1"/>
  <c r="E563" i="1"/>
  <c r="E232" i="1"/>
  <c r="E224" i="1"/>
  <c r="E238" i="1"/>
  <c r="E247" i="1"/>
  <c r="E250" i="1"/>
  <c r="E162" i="1"/>
  <c r="E398" i="1"/>
  <c r="E607" i="1"/>
  <c r="E148" i="1"/>
  <c r="E208" i="1"/>
  <c r="N222" i="1" l="1"/>
  <c r="Q222" i="1" s="1"/>
  <c r="AK539" i="1"/>
  <c r="AJ539" i="1"/>
  <c r="AI539" i="1"/>
  <c r="AG539" i="1"/>
  <c r="AH539" i="1"/>
  <c r="AI176" i="1"/>
  <c r="AH176" i="1"/>
  <c r="AK176" i="1"/>
  <c r="AJ176" i="1"/>
  <c r="AG176" i="1"/>
  <c r="Z660" i="1"/>
  <c r="AA660" i="1" s="1"/>
  <c r="Z275" i="1"/>
  <c r="AB275" i="1" s="1"/>
  <c r="Z357" i="1"/>
  <c r="Z418" i="1"/>
  <c r="AA418" i="1" s="1"/>
  <c r="AC418" i="1" s="1"/>
  <c r="AL418" i="1" s="1"/>
  <c r="Z202" i="1"/>
  <c r="AA202" i="1" s="1"/>
  <c r="AC202" i="1" s="1"/>
  <c r="AL202" i="1" s="1"/>
  <c r="Z340" i="1"/>
  <c r="AA340" i="1" s="1"/>
  <c r="AC340" i="1" s="1"/>
  <c r="AL340" i="1" s="1"/>
  <c r="Z441" i="1"/>
  <c r="AA441" i="1" s="1"/>
  <c r="AC441" i="1" s="1"/>
  <c r="AL441" i="1" s="1"/>
  <c r="Z499" i="1"/>
  <c r="AA499" i="1" s="1"/>
  <c r="AC499" i="1" s="1"/>
  <c r="AL499" i="1" s="1"/>
  <c r="Z190" i="1"/>
  <c r="AB190" i="1" s="1"/>
  <c r="Z322" i="1"/>
  <c r="AB322" i="1" s="1"/>
  <c r="Z82" i="1"/>
  <c r="AA82" i="1" s="1"/>
  <c r="AC82" i="1" s="1"/>
  <c r="AL82" i="1" s="1"/>
  <c r="Z449" i="1"/>
  <c r="AA449" i="1" s="1"/>
  <c r="AC449" i="1" s="1"/>
  <c r="AL449" i="1" s="1"/>
  <c r="Z607" i="1"/>
  <c r="AB607" i="1" s="1"/>
  <c r="Z561" i="1"/>
  <c r="AA561" i="1" s="1"/>
  <c r="AC561" i="1" s="1"/>
  <c r="AL561" i="1" s="1"/>
  <c r="Z672" i="1"/>
  <c r="AA672" i="1" s="1"/>
  <c r="AC672" i="1" s="1"/>
  <c r="AL672" i="1" s="1"/>
  <c r="Z532" i="1"/>
  <c r="AA532" i="1" s="1"/>
  <c r="AC532" i="1" s="1"/>
  <c r="AL532" i="1" s="1"/>
  <c r="Z440" i="1"/>
  <c r="Z369" i="1"/>
  <c r="AA369" i="1" s="1"/>
  <c r="AC369" i="1" s="1"/>
  <c r="AL369" i="1" s="1"/>
  <c r="Z279" i="1"/>
  <c r="AA279" i="1" s="1"/>
  <c r="AC279" i="1" s="1"/>
  <c r="AL279" i="1" s="1"/>
  <c r="Z168" i="1"/>
  <c r="AA168" i="1" s="1"/>
  <c r="AC168" i="1" s="1"/>
  <c r="AL168" i="1" s="1"/>
  <c r="Z119" i="1"/>
  <c r="AA119" i="1" s="1"/>
  <c r="AC119" i="1" s="1"/>
  <c r="AL119" i="1" s="1"/>
  <c r="Z101" i="1"/>
  <c r="AA101" i="1" s="1"/>
  <c r="AC101" i="1" s="1"/>
  <c r="AL101" i="1" s="1"/>
  <c r="Z622" i="1"/>
  <c r="AA622" i="1" s="1"/>
  <c r="AC622" i="1" s="1"/>
  <c r="AL622" i="1" s="1"/>
  <c r="Z518" i="1"/>
  <c r="AA518" i="1" s="1"/>
  <c r="AC518" i="1" s="1"/>
  <c r="AL518" i="1" s="1"/>
  <c r="Z617" i="1"/>
  <c r="AA617" i="1" s="1"/>
  <c r="AC617" i="1" s="1"/>
  <c r="AL617" i="1" s="1"/>
  <c r="Z393" i="1"/>
  <c r="AA393" i="1" s="1"/>
  <c r="AC393" i="1" s="1"/>
  <c r="AL393" i="1" s="1"/>
  <c r="Z217" i="1"/>
  <c r="AA217" i="1" s="1"/>
  <c r="Z626" i="1"/>
  <c r="AA626" i="1" s="1"/>
  <c r="Z423" i="1"/>
  <c r="AA423" i="1" s="1"/>
  <c r="AC423" i="1" s="1"/>
  <c r="AL423" i="1" s="1"/>
  <c r="Z529" i="1"/>
  <c r="AA529" i="1" s="1"/>
  <c r="AC529" i="1" s="1"/>
  <c r="AL529" i="1" s="1"/>
  <c r="Y529" i="1"/>
  <c r="Z148" i="1"/>
  <c r="AA148" i="1" s="1"/>
  <c r="AC148" i="1" s="1"/>
  <c r="AL148" i="1" s="1"/>
  <c r="Z261" i="1"/>
  <c r="AA261" i="1" s="1"/>
  <c r="AC261" i="1" s="1"/>
  <c r="AL261" i="1" s="1"/>
  <c r="Z410" i="1"/>
  <c r="AB410" i="1" s="1"/>
  <c r="Z152" i="1"/>
  <c r="AA152" i="1" s="1"/>
  <c r="AC152" i="1" s="1"/>
  <c r="AL152" i="1" s="1"/>
  <c r="Z505" i="1"/>
  <c r="AA505" i="1" s="1"/>
  <c r="AC505" i="1" s="1"/>
  <c r="AL505" i="1" s="1"/>
  <c r="Z425" i="1"/>
  <c r="AA425" i="1" s="1"/>
  <c r="AC425" i="1" s="1"/>
  <c r="AL425" i="1" s="1"/>
  <c r="Z337" i="1"/>
  <c r="AA337" i="1" s="1"/>
  <c r="AC337" i="1" s="1"/>
  <c r="AL337" i="1" s="1"/>
  <c r="Z247" i="1"/>
  <c r="AB247" i="1" s="1"/>
  <c r="Z95" i="1"/>
  <c r="AB95" i="1" s="1"/>
  <c r="Z165" i="1"/>
  <c r="AA165" i="1" s="1"/>
  <c r="AC165" i="1" s="1"/>
  <c r="AL165" i="1" s="1"/>
  <c r="Z456" i="1"/>
  <c r="AA456" i="1" s="1"/>
  <c r="AC456" i="1" s="1"/>
  <c r="AL456" i="1" s="1"/>
  <c r="Z514" i="1"/>
  <c r="AA514" i="1" s="1"/>
  <c r="AC514" i="1" s="1"/>
  <c r="AL514" i="1" s="1"/>
  <c r="Z674" i="1"/>
  <c r="AA674" i="1" s="1"/>
  <c r="AC674" i="1" s="1"/>
  <c r="AL674" i="1" s="1"/>
  <c r="Z45" i="1"/>
  <c r="AB45" i="1" s="1"/>
  <c r="Z28" i="1"/>
  <c r="AB28" i="1" s="1"/>
  <c r="Z398" i="1"/>
  <c r="AA398" i="1" s="1"/>
  <c r="AC398" i="1" s="1"/>
  <c r="AL398" i="1" s="1"/>
  <c r="Z494" i="1"/>
  <c r="AA494" i="1" s="1"/>
  <c r="Z422" i="1"/>
  <c r="AA422" i="1" s="1"/>
  <c r="AC422" i="1" s="1"/>
  <c r="AL422" i="1" s="1"/>
  <c r="Z238" i="1"/>
  <c r="AB238" i="1" s="1"/>
  <c r="Z429" i="1"/>
  <c r="AB429" i="1" s="1"/>
  <c r="Z677" i="1"/>
  <c r="AB677" i="1" s="1"/>
  <c r="Z228" i="1"/>
  <c r="AA228" i="1" s="1"/>
  <c r="AC228" i="1" s="1"/>
  <c r="AL228" i="1" s="1"/>
  <c r="Z560" i="1"/>
  <c r="AA560" i="1" s="1"/>
  <c r="AC560" i="1" s="1"/>
  <c r="AL560" i="1" s="1"/>
  <c r="Z107" i="1"/>
  <c r="AB107" i="1" s="1"/>
  <c r="Z535" i="1"/>
  <c r="AA535" i="1" s="1"/>
  <c r="Z343" i="1"/>
  <c r="AA343" i="1" s="1"/>
  <c r="AC343" i="1" s="1"/>
  <c r="AL343" i="1" s="1"/>
  <c r="Z598" i="1"/>
  <c r="AA598" i="1" s="1"/>
  <c r="AC598" i="1" s="1"/>
  <c r="AL598" i="1" s="1"/>
  <c r="Z420" i="1"/>
  <c r="AB420" i="1" s="1"/>
  <c r="Z330" i="1"/>
  <c r="AB330" i="1" s="1"/>
  <c r="Z78" i="1"/>
  <c r="AB78" i="1" s="1"/>
  <c r="Z534" i="1"/>
  <c r="AA534" i="1" s="1"/>
  <c r="AC534" i="1" s="1"/>
  <c r="AL534" i="1" s="1"/>
  <c r="Z492" i="1"/>
  <c r="AB492" i="1" s="1"/>
  <c r="Z133" i="1"/>
  <c r="AA133" i="1" s="1"/>
  <c r="Z274" i="1"/>
  <c r="AB274" i="1" s="1"/>
  <c r="Z411" i="1"/>
  <c r="AA411" i="1" s="1"/>
  <c r="AC411" i="1" s="1"/>
  <c r="AL411" i="1" s="1"/>
  <c r="Z264" i="1"/>
  <c r="AA264" i="1" s="1"/>
  <c r="AC264" i="1" s="1"/>
  <c r="AL264" i="1" s="1"/>
  <c r="Z472" i="1"/>
  <c r="AB472" i="1" s="1"/>
  <c r="Z311" i="1"/>
  <c r="AA311" i="1" s="1"/>
  <c r="AC311" i="1" s="1"/>
  <c r="AL311" i="1" s="1"/>
  <c r="Z593" i="1"/>
  <c r="AA593" i="1" s="1"/>
  <c r="AC593" i="1" s="1"/>
  <c r="AL593" i="1" s="1"/>
  <c r="Z480" i="1"/>
  <c r="AA480" i="1" s="1"/>
  <c r="AC480" i="1" s="1"/>
  <c r="AL480" i="1" s="1"/>
  <c r="Z103" i="1"/>
  <c r="AA103" i="1" s="1"/>
  <c r="AC103" i="1" s="1"/>
  <c r="AL103" i="1" s="1"/>
  <c r="Z224" i="1"/>
  <c r="AA224" i="1" s="1"/>
  <c r="AC224" i="1" s="1"/>
  <c r="AL224" i="1" s="1"/>
  <c r="Z374" i="1"/>
  <c r="AB374" i="1" s="1"/>
  <c r="Z208" i="1"/>
  <c r="AB208" i="1" s="1"/>
  <c r="Z117" i="1"/>
  <c r="AA117" i="1" s="1"/>
  <c r="AC117" i="1" s="1"/>
  <c r="AL117" i="1" s="1"/>
  <c r="Z690" i="1"/>
  <c r="AA690" i="1" s="1"/>
  <c r="AC690" i="1" s="1"/>
  <c r="AL690" i="1" s="1"/>
  <c r="Z556" i="1"/>
  <c r="AA556" i="1" s="1"/>
  <c r="AC556" i="1" s="1"/>
  <c r="AL556" i="1" s="1"/>
  <c r="Z482" i="1"/>
  <c r="AA482" i="1" s="1"/>
  <c r="AC482" i="1" s="1"/>
  <c r="AL482" i="1" s="1"/>
  <c r="Z500" i="1"/>
  <c r="AA500" i="1" s="1"/>
  <c r="AC500" i="1" s="1"/>
  <c r="AL500" i="1" s="1"/>
  <c r="Z408" i="1"/>
  <c r="AB408" i="1" s="1"/>
  <c r="Z463" i="1"/>
  <c r="AA463" i="1" s="1"/>
  <c r="Z579" i="1"/>
  <c r="AA579" i="1" s="1"/>
  <c r="AC579" i="1" s="1"/>
  <c r="AL579" i="1" s="1"/>
  <c r="Z304" i="1"/>
  <c r="AA304" i="1" s="1"/>
  <c r="AC304" i="1" s="1"/>
  <c r="AL304" i="1" s="1"/>
  <c r="Z475" i="1"/>
  <c r="AA475" i="1" s="1"/>
  <c r="AC475" i="1" s="1"/>
  <c r="AL475" i="1" s="1"/>
  <c r="Z323" i="1"/>
  <c r="AA323" i="1" s="1"/>
  <c r="AC323" i="1" s="1"/>
  <c r="AL323" i="1" s="1"/>
  <c r="Z232" i="1"/>
  <c r="AA232" i="1" s="1"/>
  <c r="AC232" i="1" s="1"/>
  <c r="AL232" i="1" s="1"/>
  <c r="Z417" i="1"/>
  <c r="AA417" i="1" s="1"/>
  <c r="AC417" i="1" s="1"/>
  <c r="AL417" i="1" s="1"/>
  <c r="Z474" i="1"/>
  <c r="AA474" i="1" s="1"/>
  <c r="AC474" i="1" s="1"/>
  <c r="AL474" i="1" s="1"/>
  <c r="Z394" i="1"/>
  <c r="AA394" i="1" s="1"/>
  <c r="AC394" i="1" s="1"/>
  <c r="AL394" i="1" s="1"/>
  <c r="Z569" i="1"/>
  <c r="AB569" i="1" s="1"/>
  <c r="Z48" i="1"/>
  <c r="AA48" i="1" s="1"/>
  <c r="Z390" i="1"/>
  <c r="AA390" i="1" s="1"/>
  <c r="AC390" i="1" s="1"/>
  <c r="AL390" i="1" s="1"/>
  <c r="Z400" i="1"/>
  <c r="AB400" i="1" s="1"/>
  <c r="Z302" i="1"/>
  <c r="AB302" i="1" s="1"/>
  <c r="Z563" i="1"/>
  <c r="AA563" i="1" s="1"/>
  <c r="AC563" i="1" s="1"/>
  <c r="AL563" i="1" s="1"/>
  <c r="Z129" i="1"/>
  <c r="AA129" i="1" s="1"/>
  <c r="AC129" i="1" s="1"/>
  <c r="AL129" i="1" s="1"/>
  <c r="Z222" i="1"/>
  <c r="AA222" i="1" s="1"/>
  <c r="AC222" i="1" s="1"/>
  <c r="AL222" i="1" s="1"/>
  <c r="Z109" i="1"/>
  <c r="AA109" i="1" s="1"/>
  <c r="Z402" i="1"/>
  <c r="AA402" i="1" s="1"/>
  <c r="AC402" i="1" s="1"/>
  <c r="AL402" i="1" s="1"/>
  <c r="Z211" i="1"/>
  <c r="AB211" i="1" s="1"/>
  <c r="Z391" i="1"/>
  <c r="AA391" i="1" s="1"/>
  <c r="AC391" i="1" s="1"/>
  <c r="AL391" i="1" s="1"/>
  <c r="Z517" i="1"/>
  <c r="AA517" i="1" s="1"/>
  <c r="AC517" i="1" s="1"/>
  <c r="AL517" i="1" s="1"/>
  <c r="Z297" i="1"/>
  <c r="AA297" i="1" s="1"/>
  <c r="Z553" i="1"/>
  <c r="AA553" i="1" s="1"/>
  <c r="AC553" i="1" s="1"/>
  <c r="AL553" i="1" s="1"/>
  <c r="Z277" i="1"/>
  <c r="AA277" i="1" s="1"/>
  <c r="Z665" i="1"/>
  <c r="AB665" i="1" s="1"/>
  <c r="Z362" i="1"/>
  <c r="AA362" i="1" s="1"/>
  <c r="AC362" i="1" s="1"/>
  <c r="AL362" i="1" s="1"/>
  <c r="Z307" i="1"/>
  <c r="AA307" i="1" s="1"/>
  <c r="Z162" i="1"/>
  <c r="AA162" i="1" s="1"/>
  <c r="AC162" i="1" s="1"/>
  <c r="AL162" i="1" s="1"/>
  <c r="Z692" i="1"/>
  <c r="AA692" i="1" s="1"/>
  <c r="AC692" i="1" s="1"/>
  <c r="AL692" i="1" s="1"/>
  <c r="Z27" i="1"/>
  <c r="AA27" i="1" s="1"/>
  <c r="AC27" i="1" s="1"/>
  <c r="AL27" i="1" s="1"/>
  <c r="Z301" i="1"/>
  <c r="AA301" i="1" s="1"/>
  <c r="AC301" i="1" s="1"/>
  <c r="AL301" i="1" s="1"/>
  <c r="Z124" i="1"/>
  <c r="AB124" i="1" s="1"/>
  <c r="Z213" i="1"/>
  <c r="AA213" i="1" s="1"/>
  <c r="Z545" i="1"/>
  <c r="AB545" i="1" s="1"/>
  <c r="Z515" i="1"/>
  <c r="AB515" i="1" s="1"/>
  <c r="Z452" i="1"/>
  <c r="AA452" i="1" s="1"/>
  <c r="AC452" i="1" s="1"/>
  <c r="AL452" i="1" s="1"/>
  <c r="Z175" i="1"/>
  <c r="AA175" i="1" s="1"/>
  <c r="AC175" i="1" s="1"/>
  <c r="AL175" i="1" s="1"/>
  <c r="Z509" i="1"/>
  <c r="AA509" i="1" s="1"/>
  <c r="AC509" i="1" s="1"/>
  <c r="AL509" i="1" s="1"/>
  <c r="Z351" i="1"/>
  <c r="AA351" i="1" s="1"/>
  <c r="AC351" i="1" s="1"/>
  <c r="AL351" i="1" s="1"/>
  <c r="Z465" i="1"/>
  <c r="AA465" i="1" s="1"/>
  <c r="AC465" i="1" s="1"/>
  <c r="AL465" i="1" s="1"/>
  <c r="Z320" i="1"/>
  <c r="AA320" i="1" s="1"/>
  <c r="AC320" i="1" s="1"/>
  <c r="AL320" i="1" s="1"/>
  <c r="Z179" i="1"/>
  <c r="AA179" i="1" s="1"/>
  <c r="AC179" i="1" s="1"/>
  <c r="AL179" i="1" s="1"/>
  <c r="Z278" i="1"/>
  <c r="AB278" i="1" s="1"/>
  <c r="Y278" i="1"/>
  <c r="Z565" i="1"/>
  <c r="AA565" i="1" s="1"/>
  <c r="AC565" i="1" s="1"/>
  <c r="AL565" i="1" s="1"/>
  <c r="Z442" i="1"/>
  <c r="AA442" i="1" s="1"/>
  <c r="AC442" i="1" s="1"/>
  <c r="AL442" i="1" s="1"/>
  <c r="Z291" i="1"/>
  <c r="AB291" i="1" s="1"/>
  <c r="Z121" i="1"/>
  <c r="AA121" i="1" s="1"/>
  <c r="AC121" i="1" s="1"/>
  <c r="AL121" i="1" s="1"/>
  <c r="Z32" i="1"/>
  <c r="AA32" i="1" s="1"/>
  <c r="AC32" i="1" s="1"/>
  <c r="AL32" i="1" s="1"/>
  <c r="Z430" i="1"/>
  <c r="AA430" i="1" s="1"/>
  <c r="AC430" i="1" s="1"/>
  <c r="AL430" i="1" s="1"/>
  <c r="Z377" i="1"/>
  <c r="AA377" i="1" s="1"/>
  <c r="AC377" i="1" s="1"/>
  <c r="AL377" i="1" s="1"/>
  <c r="Z250" i="1"/>
  <c r="AA250" i="1" s="1"/>
  <c r="AC250" i="1" s="1"/>
  <c r="AL250" i="1" s="1"/>
  <c r="Z446" i="1"/>
  <c r="AA446" i="1" s="1"/>
  <c r="AC446" i="1" s="1"/>
  <c r="AL446" i="1" s="1"/>
  <c r="Z258" i="1"/>
  <c r="AB258" i="1" s="1"/>
  <c r="Z587" i="1"/>
  <c r="AA587" i="1" s="1"/>
  <c r="AC587" i="1" s="1"/>
  <c r="AL587" i="1" s="1"/>
  <c r="Z34" i="1"/>
  <c r="AA34" i="1" s="1"/>
  <c r="AC34" i="1" s="1"/>
  <c r="AL34" i="1" s="1"/>
  <c r="Z655" i="1"/>
  <c r="AA655" i="1" s="1"/>
  <c r="AC655" i="1" s="1"/>
  <c r="AL655" i="1" s="1"/>
  <c r="Z543" i="1"/>
  <c r="AA543" i="1" s="1"/>
  <c r="AC543" i="1" s="1"/>
  <c r="AL543" i="1" s="1"/>
  <c r="Z199" i="1"/>
  <c r="AA199" i="1" s="1"/>
  <c r="AC199" i="1" s="1"/>
  <c r="AL199" i="1" s="1"/>
  <c r="Z120" i="1"/>
  <c r="AA120" i="1" s="1"/>
  <c r="AC120" i="1" s="1"/>
  <c r="AL120" i="1" s="1"/>
  <c r="AA440" i="1"/>
  <c r="AC440" i="1" s="1"/>
  <c r="AL440" i="1" s="1"/>
  <c r="AB440" i="1"/>
  <c r="AB441" i="1"/>
  <c r="AB357" i="1"/>
  <c r="AA357" i="1"/>
  <c r="CG662" i="1"/>
  <c r="AP176" i="1"/>
  <c r="CE176" i="1" s="1"/>
  <c r="AQ176" i="1"/>
  <c r="CF176" i="1" s="1"/>
  <c r="AO176" i="1"/>
  <c r="CD176" i="1" s="1"/>
  <c r="AN176" i="1"/>
  <c r="CC176" i="1" s="1"/>
  <c r="AN662" i="1"/>
  <c r="CC662" i="1" s="1"/>
  <c r="AO662" i="1"/>
  <c r="CD662" i="1" s="1"/>
  <c r="AP662" i="1"/>
  <c r="CE662" i="1" s="1"/>
  <c r="AQ662" i="1"/>
  <c r="CF662" i="1" s="1"/>
  <c r="AF662" i="1"/>
  <c r="AM662" i="1"/>
  <c r="CG428" i="1"/>
  <c r="AQ428" i="1"/>
  <c r="CF428" i="1" s="1"/>
  <c r="AF428" i="1"/>
  <c r="AM428" i="1"/>
  <c r="AN428" i="1"/>
  <c r="CC428" i="1" s="1"/>
  <c r="AO428" i="1"/>
  <c r="CD428" i="1" s="1"/>
  <c r="AP428" i="1"/>
  <c r="CE428" i="1" s="1"/>
  <c r="BZ539" i="1"/>
  <c r="CB539" i="1" s="1"/>
  <c r="BJ539" i="1"/>
  <c r="BO539" i="1"/>
  <c r="BP539" i="1"/>
  <c r="BQ539" i="1"/>
  <c r="BU539" i="1"/>
  <c r="BR539" i="1"/>
  <c r="BK539" i="1"/>
  <c r="BS539" i="1"/>
  <c r="BL539" i="1"/>
  <c r="BT539" i="1"/>
  <c r="BX539" i="1"/>
  <c r="BV539" i="1"/>
  <c r="BM539" i="1"/>
  <c r="BW539" i="1"/>
  <c r="BY539" i="1"/>
  <c r="BN539" i="1"/>
  <c r="AM405" i="1"/>
  <c r="AO405" i="1"/>
  <c r="CD405" i="1" s="1"/>
  <c r="AP405" i="1"/>
  <c r="CE405" i="1" s="1"/>
  <c r="AQ405" i="1"/>
  <c r="CF405" i="1" s="1"/>
  <c r="AF405" i="1"/>
  <c r="AN405" i="1"/>
  <c r="CC405" i="1" s="1"/>
  <c r="CG405" i="1"/>
  <c r="N398" i="1"/>
  <c r="Q398" i="1" s="1"/>
  <c r="N390" i="1"/>
  <c r="Q390" i="1" s="1"/>
  <c r="N343" i="1"/>
  <c r="Q343" i="1" s="1"/>
  <c r="L208" i="1"/>
  <c r="N307" i="1"/>
  <c r="Q307" i="1" s="1"/>
  <c r="N607" i="1"/>
  <c r="Q607" i="1" s="1"/>
  <c r="N261" i="1"/>
  <c r="Q261" i="1" s="1"/>
  <c r="N561" i="1"/>
  <c r="Q561" i="1" s="1"/>
  <c r="N410" i="1"/>
  <c r="Q410" i="1" s="1"/>
  <c r="L529" i="1"/>
  <c r="L311" i="1"/>
  <c r="L579" i="1"/>
  <c r="L278" i="1"/>
  <c r="L148" i="1"/>
  <c r="L304" i="1"/>
  <c r="L429" i="1"/>
  <c r="N429" i="1"/>
  <c r="Q429" i="1" s="1"/>
  <c r="L402" i="1"/>
  <c r="N402" i="1"/>
  <c r="Q402" i="1" s="1"/>
  <c r="L677" i="1"/>
  <c r="N677" i="1"/>
  <c r="Q677" i="1" s="1"/>
  <c r="L430" i="1"/>
  <c r="N430" i="1"/>
  <c r="Q430" i="1" s="1"/>
  <c r="L417" i="1"/>
  <c r="N417" i="1"/>
  <c r="Q417" i="1" s="1"/>
  <c r="L456" i="1"/>
  <c r="N456" i="1"/>
  <c r="Q456" i="1" s="1"/>
  <c r="L452" i="1"/>
  <c r="N452" i="1"/>
  <c r="Q452" i="1" s="1"/>
  <c r="L441" i="1"/>
  <c r="N441" i="1"/>
  <c r="Q441" i="1" s="1"/>
  <c r="L492" i="1"/>
  <c r="N492" i="1"/>
  <c r="Q492" i="1" s="1"/>
  <c r="L211" i="1"/>
  <c r="N211" i="1"/>
  <c r="Q211" i="1" s="1"/>
  <c r="L446" i="1"/>
  <c r="N446" i="1"/>
  <c r="Q446" i="1" s="1"/>
  <c r="L393" i="1"/>
  <c r="N393" i="1"/>
  <c r="Q393" i="1" s="1"/>
  <c r="L258" i="1"/>
  <c r="N258" i="1"/>
  <c r="Q258" i="1" s="1"/>
  <c r="L175" i="1"/>
  <c r="N175" i="1"/>
  <c r="Q175" i="1" s="1"/>
  <c r="L474" i="1"/>
  <c r="N474" i="1"/>
  <c r="Q474" i="1" s="1"/>
  <c r="L297" i="1"/>
  <c r="N297" i="1"/>
  <c r="Q297" i="1" s="1"/>
  <c r="L674" i="1"/>
  <c r="N674" i="1"/>
  <c r="Q674" i="1" s="1"/>
  <c r="L587" i="1"/>
  <c r="N587" i="1"/>
  <c r="Q587" i="1" s="1"/>
  <c r="L107" i="1"/>
  <c r="N107" i="1"/>
  <c r="Q107" i="1" s="1"/>
  <c r="L408" i="1"/>
  <c r="N408" i="1"/>
  <c r="Q408" i="1" s="1"/>
  <c r="L34" i="1"/>
  <c r="N34" i="1"/>
  <c r="Q34" i="1" s="1"/>
  <c r="L626" i="1"/>
  <c r="N626" i="1"/>
  <c r="Q626" i="1" s="1"/>
  <c r="L264" i="1"/>
  <c r="N264" i="1"/>
  <c r="Q264" i="1" s="1"/>
  <c r="L101" i="1"/>
  <c r="N101" i="1"/>
  <c r="Q101" i="1" s="1"/>
  <c r="L423" i="1"/>
  <c r="N423" i="1"/>
  <c r="Q423" i="1" s="1"/>
  <c r="L472" i="1"/>
  <c r="N472" i="1"/>
  <c r="Q472" i="1" s="1"/>
  <c r="L391" i="1"/>
  <c r="N391" i="1"/>
  <c r="Q391" i="1" s="1"/>
  <c r="L482" i="1"/>
  <c r="N482" i="1"/>
  <c r="Q482" i="1" s="1"/>
  <c r="L217" i="1"/>
  <c r="N217" i="1"/>
  <c r="Q217" i="1" s="1"/>
  <c r="L500" i="1"/>
  <c r="N500" i="1"/>
  <c r="Q500" i="1" s="1"/>
  <c r="L351" i="1"/>
  <c r="N351" i="1"/>
  <c r="Q351" i="1" s="1"/>
  <c r="L545" i="1"/>
  <c r="N545" i="1"/>
  <c r="Q545" i="1" s="1"/>
  <c r="L465" i="1"/>
  <c r="N465" i="1"/>
  <c r="Q465" i="1" s="1"/>
  <c r="L357" i="1"/>
  <c r="N357" i="1"/>
  <c r="Q357" i="1" s="1"/>
  <c r="L535" i="1"/>
  <c r="N535" i="1"/>
  <c r="Q535" i="1" s="1"/>
  <c r="L665" i="1"/>
  <c r="N665" i="1"/>
  <c r="Q665" i="1" s="1"/>
  <c r="L82" i="1"/>
  <c r="N82" i="1"/>
  <c r="Q82" i="1" s="1"/>
  <c r="L690" i="1"/>
  <c r="N690" i="1"/>
  <c r="Q690" i="1" s="1"/>
  <c r="L133" i="1"/>
  <c r="N133" i="1"/>
  <c r="Q133" i="1" s="1"/>
  <c r="L213" i="1"/>
  <c r="N213" i="1"/>
  <c r="Q213" i="1" s="1"/>
  <c r="L617" i="1"/>
  <c r="N617" i="1"/>
  <c r="Q617" i="1" s="1"/>
  <c r="L274" i="1"/>
  <c r="N274" i="1"/>
  <c r="Q274" i="1" s="1"/>
  <c r="L553" i="1"/>
  <c r="N553" i="1"/>
  <c r="Q553" i="1" s="1"/>
  <c r="L660" i="1"/>
  <c r="N660" i="1"/>
  <c r="Q660" i="1" s="1"/>
  <c r="L45" i="1"/>
  <c r="N45" i="1"/>
  <c r="Q45" i="1" s="1"/>
  <c r="L277" i="1"/>
  <c r="N277" i="1"/>
  <c r="Q277" i="1" s="1"/>
  <c r="L109" i="1"/>
  <c r="N109" i="1"/>
  <c r="Q109" i="1" s="1"/>
  <c r="L48" i="1"/>
  <c r="N48" i="1"/>
  <c r="Q48" i="1" s="1"/>
  <c r="L655" i="1"/>
  <c r="N655" i="1"/>
  <c r="Q655" i="1" s="1"/>
  <c r="L377" i="1"/>
  <c r="N377" i="1"/>
  <c r="Q377" i="1" s="1"/>
  <c r="L499" i="1"/>
  <c r="N499" i="1"/>
  <c r="Q499" i="1" s="1"/>
  <c r="L228" i="1"/>
  <c r="N228" i="1"/>
  <c r="Q228" i="1" s="1"/>
  <c r="L517" i="1"/>
  <c r="N517" i="1"/>
  <c r="Q517" i="1" s="1"/>
  <c r="L514" i="1"/>
  <c r="N514" i="1"/>
  <c r="Q514" i="1" s="1"/>
  <c r="L509" i="1"/>
  <c r="N509" i="1"/>
  <c r="Q509" i="1" s="1"/>
  <c r="L374" i="1"/>
  <c r="N374" i="1"/>
  <c r="Q374" i="1" s="1"/>
  <c r="L560" i="1"/>
  <c r="N560" i="1"/>
  <c r="Q560" i="1" s="1"/>
  <c r="L394" i="1"/>
  <c r="N394" i="1"/>
  <c r="Q394" i="1" s="1"/>
  <c r="L190" i="1"/>
  <c r="N190" i="1"/>
  <c r="Q190" i="1" s="1"/>
  <c r="L411" i="1"/>
  <c r="N411" i="1"/>
  <c r="Q411" i="1" s="1"/>
  <c r="L569" i="1"/>
  <c r="N569" i="1"/>
  <c r="Q569" i="1" s="1"/>
  <c r="L322" i="1"/>
  <c r="N322" i="1"/>
  <c r="Q322" i="1" s="1"/>
  <c r="L28" i="1"/>
  <c r="N28" i="1"/>
  <c r="Q28" i="1" s="1"/>
  <c r="L463" i="1"/>
  <c r="N463" i="1"/>
  <c r="Q463" i="1" s="1"/>
  <c r="L179" i="1"/>
  <c r="N179" i="1"/>
  <c r="Q179" i="1" s="1"/>
  <c r="N320" i="1"/>
  <c r="Q320" i="1" s="1"/>
  <c r="N449" i="1"/>
  <c r="Q449" i="1" s="1"/>
  <c r="N622" i="1"/>
  <c r="Q622" i="1" s="1"/>
  <c r="L418" i="1"/>
  <c r="L362" i="1"/>
  <c r="L202" i="1"/>
  <c r="L162" i="1"/>
  <c r="L556" i="1"/>
  <c r="N400" i="1"/>
  <c r="Q400" i="1" s="1"/>
  <c r="L400" i="1"/>
  <c r="N369" i="1"/>
  <c r="Q369" i="1" s="1"/>
  <c r="L369" i="1"/>
  <c r="N340" i="1"/>
  <c r="Q340" i="1" s="1"/>
  <c r="L340" i="1"/>
  <c r="N301" i="1"/>
  <c r="Q301" i="1" s="1"/>
  <c r="L301" i="1"/>
  <c r="N279" i="1"/>
  <c r="Q279" i="1" s="1"/>
  <c r="L279" i="1"/>
  <c r="N250" i="1"/>
  <c r="Q250" i="1" s="1"/>
  <c r="L250" i="1"/>
  <c r="N224" i="1"/>
  <c r="Q224" i="1" s="1"/>
  <c r="L224" i="1"/>
  <c r="L420" i="1"/>
  <c r="N442" i="1"/>
  <c r="Q442" i="1" s="1"/>
  <c r="L442" i="1"/>
  <c r="N291" i="1"/>
  <c r="Q291" i="1" s="1"/>
  <c r="L291" i="1"/>
  <c r="N247" i="1"/>
  <c r="Q247" i="1" s="1"/>
  <c r="L247" i="1"/>
  <c r="N168" i="1"/>
  <c r="Q168" i="1" s="1"/>
  <c r="L168" i="1"/>
  <c r="N672" i="1"/>
  <c r="Q672" i="1" s="1"/>
  <c r="N593" i="1"/>
  <c r="Q593" i="1" s="1"/>
  <c r="N543" i="1"/>
  <c r="Q543" i="1" s="1"/>
  <c r="N532" i="1"/>
  <c r="Q532" i="1" s="1"/>
  <c r="N518" i="1"/>
  <c r="Q518" i="1" s="1"/>
  <c r="N505" i="1"/>
  <c r="Q505" i="1" s="1"/>
  <c r="N494" i="1"/>
  <c r="Q494" i="1" s="1"/>
  <c r="N480" i="1"/>
  <c r="Q480" i="1" s="1"/>
  <c r="N422" i="1"/>
  <c r="Q422" i="1" s="1"/>
  <c r="L422" i="1"/>
  <c r="N103" i="1"/>
  <c r="Q103" i="1" s="1"/>
  <c r="L103" i="1"/>
  <c r="N692" i="1"/>
  <c r="Q692" i="1" s="1"/>
  <c r="N534" i="1"/>
  <c r="Q534" i="1" s="1"/>
  <c r="N152" i="1"/>
  <c r="Q152" i="1" s="1"/>
  <c r="N598" i="1"/>
  <c r="Q598" i="1" s="1"/>
  <c r="N565" i="1"/>
  <c r="Q565" i="1" s="1"/>
  <c r="N515" i="1"/>
  <c r="Q515" i="1" s="1"/>
  <c r="N475" i="1"/>
  <c r="Q475" i="1" s="1"/>
  <c r="N440" i="1"/>
  <c r="Q440" i="1" s="1"/>
  <c r="N275" i="1"/>
  <c r="Q275" i="1" s="1"/>
  <c r="L275" i="1"/>
  <c r="N238" i="1"/>
  <c r="Q238" i="1" s="1"/>
  <c r="L238" i="1"/>
  <c r="N232" i="1"/>
  <c r="Q232" i="1" s="1"/>
  <c r="L232" i="1"/>
  <c r="N563" i="1"/>
  <c r="Q563" i="1" s="1"/>
  <c r="L563" i="1"/>
  <c r="N199" i="1"/>
  <c r="Q199" i="1" s="1"/>
  <c r="L199" i="1"/>
  <c r="N165" i="1"/>
  <c r="Q165" i="1" s="1"/>
  <c r="L165" i="1"/>
  <c r="N124" i="1"/>
  <c r="Q124" i="1" s="1"/>
  <c r="L124" i="1"/>
  <c r="N121" i="1"/>
  <c r="Q121" i="1" s="1"/>
  <c r="L121" i="1"/>
  <c r="N119" i="1"/>
  <c r="Q119" i="1" s="1"/>
  <c r="L119" i="1"/>
  <c r="N117" i="1"/>
  <c r="Q117" i="1" s="1"/>
  <c r="L117" i="1"/>
  <c r="N95" i="1"/>
  <c r="Q95" i="1" s="1"/>
  <c r="L95" i="1"/>
  <c r="L425" i="1"/>
  <c r="N27" i="1"/>
  <c r="Q27" i="1" s="1"/>
  <c r="L27" i="1"/>
  <c r="N337" i="1"/>
  <c r="Q337" i="1" s="1"/>
  <c r="L337" i="1"/>
  <c r="N330" i="1"/>
  <c r="Q330" i="1" s="1"/>
  <c r="L330" i="1"/>
  <c r="N323" i="1"/>
  <c r="Q323" i="1" s="1"/>
  <c r="L323" i="1"/>
  <c r="N302" i="1"/>
  <c r="Q302" i="1" s="1"/>
  <c r="L302" i="1"/>
  <c r="N129" i="1"/>
  <c r="Q129" i="1" s="1"/>
  <c r="L129" i="1"/>
  <c r="N120" i="1"/>
  <c r="Q120" i="1" s="1"/>
  <c r="L120" i="1"/>
  <c r="N78" i="1"/>
  <c r="Q78" i="1" s="1"/>
  <c r="L78" i="1"/>
  <c r="L222" i="1"/>
  <c r="L32" i="1"/>
  <c r="AB518" i="1" l="1"/>
  <c r="AB532" i="1"/>
  <c r="AB617" i="1"/>
  <c r="AA28" i="1"/>
  <c r="AC28" i="1" s="1"/>
  <c r="AL28" i="1" s="1"/>
  <c r="AB101" i="1"/>
  <c r="AB393" i="1"/>
  <c r="AB456" i="1"/>
  <c r="AA420" i="1"/>
  <c r="AC420" i="1" s="1"/>
  <c r="AL420" i="1" s="1"/>
  <c r="AB279" i="1"/>
  <c r="AB622" i="1"/>
  <c r="AB152" i="1"/>
  <c r="AA607" i="1"/>
  <c r="AC607" i="1" s="1"/>
  <c r="AL607" i="1" s="1"/>
  <c r="AB369" i="1"/>
  <c r="AA95" i="1"/>
  <c r="AC95" i="1" s="1"/>
  <c r="AL95" i="1" s="1"/>
  <c r="AB556" i="1"/>
  <c r="AA472" i="1"/>
  <c r="AC472" i="1" s="1"/>
  <c r="AL472" i="1" s="1"/>
  <c r="AA374" i="1"/>
  <c r="AC374" i="1" s="1"/>
  <c r="AL374" i="1" s="1"/>
  <c r="AA492" i="1"/>
  <c r="AB690" i="1"/>
  <c r="AB422" i="1"/>
  <c r="AA330" i="1"/>
  <c r="AC330" i="1" s="1"/>
  <c r="AL330" i="1" s="1"/>
  <c r="AA238" i="1"/>
  <c r="AC238" i="1" s="1"/>
  <c r="AL238" i="1" s="1"/>
  <c r="AB228" i="1"/>
  <c r="AB351" i="1"/>
  <c r="AA274" i="1"/>
  <c r="AC274" i="1" s="1"/>
  <c r="AL274" i="1" s="1"/>
  <c r="AA45" i="1"/>
  <c r="AC45" i="1" s="1"/>
  <c r="AL45" i="1" s="1"/>
  <c r="AB563" i="1"/>
  <c r="AB494" i="1"/>
  <c r="AA278" i="1"/>
  <c r="AC278" i="1" s="1"/>
  <c r="AL278" i="1" s="1"/>
  <c r="AA545" i="1"/>
  <c r="AC545" i="1" s="1"/>
  <c r="AL545" i="1" s="1"/>
  <c r="AA107" i="1"/>
  <c r="AA190" i="1"/>
  <c r="AC190" i="1" s="1"/>
  <c r="AL190" i="1" s="1"/>
  <c r="AB482" i="1"/>
  <c r="AB48" i="1"/>
  <c r="AB446" i="1"/>
  <c r="AA275" i="1"/>
  <c r="AC275" i="1" s="1"/>
  <c r="AL275" i="1" s="1"/>
  <c r="AB307" i="1"/>
  <c r="AB423" i="1"/>
  <c r="AB340" i="1"/>
  <c r="AA211" i="1"/>
  <c r="AB587" i="1"/>
  <c r="AB674" i="1"/>
  <c r="AB311" i="1"/>
  <c r="AB452" i="1"/>
  <c r="AA665" i="1"/>
  <c r="AB474" i="1"/>
  <c r="AB430" i="1"/>
  <c r="AB119" i="1"/>
  <c r="AB232" i="1"/>
  <c r="AB593" i="1"/>
  <c r="AA124" i="1"/>
  <c r="AC124" i="1" s="1"/>
  <c r="AL124" i="1" s="1"/>
  <c r="AB362" i="1"/>
  <c r="AB301" i="1"/>
  <c r="AB672" i="1"/>
  <c r="AB377" i="1"/>
  <c r="AB480" i="1"/>
  <c r="AB343" i="1"/>
  <c r="AA208" i="1"/>
  <c r="AC208" i="1" s="1"/>
  <c r="AL208" i="1" s="1"/>
  <c r="AB500" i="1"/>
  <c r="AB117" i="1"/>
  <c r="AA429" i="1"/>
  <c r="AC429" i="1" s="1"/>
  <c r="AL429" i="1" s="1"/>
  <c r="AA322" i="1"/>
  <c r="AB398" i="1"/>
  <c r="AA408" i="1"/>
  <c r="AC408" i="1" s="1"/>
  <c r="AL408" i="1" s="1"/>
  <c r="AB598" i="1"/>
  <c r="AA78" i="1"/>
  <c r="AC78" i="1" s="1"/>
  <c r="AL78" i="1" s="1"/>
  <c r="AB162" i="1"/>
  <c r="AB499" i="1"/>
  <c r="AA291" i="1"/>
  <c r="AC291" i="1" s="1"/>
  <c r="AL291" i="1" s="1"/>
  <c r="AB264" i="1"/>
  <c r="AB133" i="1"/>
  <c r="AB217" i="1"/>
  <c r="AB82" i="1"/>
  <c r="AA258" i="1"/>
  <c r="AB394" i="1"/>
  <c r="AB411" i="1"/>
  <c r="AB425" i="1"/>
  <c r="AB418" i="1"/>
  <c r="AB202" i="1"/>
  <c r="AB103" i="1"/>
  <c r="AB626" i="1"/>
  <c r="AA515" i="1"/>
  <c r="AC515" i="1" s="1"/>
  <c r="AL515" i="1" s="1"/>
  <c r="AB561" i="1"/>
  <c r="AB168" i="1"/>
  <c r="AB165" i="1"/>
  <c r="AA247" i="1"/>
  <c r="AC247" i="1" s="1"/>
  <c r="AL247" i="1" s="1"/>
  <c r="AB692" i="1"/>
  <c r="AB660" i="1"/>
  <c r="AA677" i="1"/>
  <c r="AC677" i="1" s="1"/>
  <c r="AL677" i="1" s="1"/>
  <c r="AB449" i="1"/>
  <c r="AB224" i="1"/>
  <c r="AA400" i="1"/>
  <c r="AC400" i="1" s="1"/>
  <c r="AL400" i="1" s="1"/>
  <c r="AB463" i="1"/>
  <c r="AB534" i="1"/>
  <c r="AB514" i="1"/>
  <c r="AB121" i="1"/>
  <c r="AB250" i="1"/>
  <c r="AB560" i="1"/>
  <c r="AB261" i="1"/>
  <c r="AB120" i="1"/>
  <c r="AB277" i="1"/>
  <c r="AB390" i="1"/>
  <c r="AK428" i="1"/>
  <c r="AI428" i="1"/>
  <c r="AH428" i="1"/>
  <c r="AJ428" i="1"/>
  <c r="AG428" i="1"/>
  <c r="AB109" i="1"/>
  <c r="AB297" i="1"/>
  <c r="AK662" i="1"/>
  <c r="AJ662" i="1"/>
  <c r="AI662" i="1"/>
  <c r="AH662" i="1"/>
  <c r="AG662" i="1"/>
  <c r="AB27" i="1"/>
  <c r="AB402" i="1"/>
  <c r="AK405" i="1"/>
  <c r="AI405" i="1"/>
  <c r="AH405" i="1"/>
  <c r="AJ405" i="1"/>
  <c r="AG405" i="1"/>
  <c r="AB129" i="1"/>
  <c r="AA302" i="1"/>
  <c r="AB391" i="1"/>
  <c r="AB535" i="1"/>
  <c r="AB148" i="1"/>
  <c r="AA569" i="1"/>
  <c r="AB179" i="1"/>
  <c r="AB565" i="1"/>
  <c r="AB213" i="1"/>
  <c r="AB34" i="1"/>
  <c r="AB509" i="1"/>
  <c r="AB32" i="1"/>
  <c r="AB505" i="1"/>
  <c r="AB417" i="1"/>
  <c r="AB304" i="1"/>
  <c r="AA410" i="1"/>
  <c r="AC410" i="1" s="1"/>
  <c r="AL410" i="1" s="1"/>
  <c r="AB579" i="1"/>
  <c r="AB222" i="1"/>
  <c r="AB337" i="1"/>
  <c r="AB320" i="1"/>
  <c r="AB175" i="1"/>
  <c r="AB553" i="1"/>
  <c r="AB442" i="1"/>
  <c r="AB529" i="1"/>
  <c r="AB199" i="1"/>
  <c r="AB543" i="1"/>
  <c r="AB475" i="1"/>
  <c r="AB465" i="1"/>
  <c r="AB517" i="1"/>
  <c r="AB323" i="1"/>
  <c r="AB655" i="1"/>
  <c r="AM176" i="1"/>
  <c r="Y430" i="1"/>
  <c r="Y32" i="1"/>
  <c r="Y190" i="1"/>
  <c r="Y509" i="1"/>
  <c r="Y408" i="1"/>
  <c r="Y124" i="1"/>
  <c r="Y677" i="1"/>
  <c r="Y279" i="1"/>
  <c r="Y587" i="1"/>
  <c r="Y517" i="1"/>
  <c r="Y463" i="1"/>
  <c r="Y543" i="1"/>
  <c r="Y563" i="1"/>
  <c r="Y78" i="1"/>
  <c r="Y475" i="1"/>
  <c r="Y208" i="1"/>
  <c r="Y323" i="1"/>
  <c r="Y168" i="1"/>
  <c r="Y674" i="1"/>
  <c r="Y148" i="1"/>
  <c r="AE340" i="1"/>
  <c r="AD340" i="1" s="1"/>
  <c r="AE369" i="1"/>
  <c r="AD369" i="1" s="1"/>
  <c r="AE442" i="1"/>
  <c r="AD442" i="1" s="1"/>
  <c r="AE27" i="1"/>
  <c r="AD27" i="1" s="1"/>
  <c r="Y277" i="1"/>
  <c r="Y398" i="1"/>
  <c r="Y377" i="1"/>
  <c r="Y565" i="1"/>
  <c r="Y304" i="1"/>
  <c r="Y472" i="1"/>
  <c r="Y394" i="1"/>
  <c r="Y238" i="1"/>
  <c r="Y261" i="1"/>
  <c r="Y482" i="1"/>
  <c r="Y247" i="1"/>
  <c r="Y690" i="1"/>
  <c r="Y655" i="1"/>
  <c r="Y535" i="1"/>
  <c r="Y45" i="1"/>
  <c r="Y420" i="1"/>
  <c r="Y311" i="1"/>
  <c r="Y152" i="1"/>
  <c r="AE199" i="1"/>
  <c r="AD199" i="1" s="1"/>
  <c r="Y422" i="1"/>
  <c r="AE440" i="1"/>
  <c r="AD440" i="1" s="1"/>
  <c r="AE277" i="1"/>
  <c r="AD277" i="1" s="1"/>
  <c r="AE391" i="1"/>
  <c r="AD391" i="1" s="1"/>
  <c r="Y456" i="1"/>
  <c r="AE441" i="1"/>
  <c r="AD441" i="1" s="1"/>
  <c r="AE480" i="1"/>
  <c r="AD480" i="1" s="1"/>
  <c r="AE32" i="1"/>
  <c r="AD32" i="1" s="1"/>
  <c r="AE48" i="1"/>
  <c r="AD48" i="1" s="1"/>
  <c r="Y101" i="1"/>
  <c r="Y258" i="1"/>
  <c r="Y579" i="1"/>
  <c r="Y452" i="1"/>
  <c r="Y411" i="1"/>
  <c r="Y217" i="1"/>
  <c r="Y357" i="1"/>
  <c r="Y393" i="1"/>
  <c r="AE674" i="1"/>
  <c r="AD674" i="1" s="1"/>
  <c r="AE626" i="1"/>
  <c r="AD626" i="1" s="1"/>
  <c r="AE168" i="1"/>
  <c r="AD168" i="1" s="1"/>
  <c r="AE357" i="1"/>
  <c r="AD357" i="1" s="1"/>
  <c r="AE307" i="1"/>
  <c r="AD307" i="1" s="1"/>
  <c r="AE82" i="1"/>
  <c r="AD82" i="1" s="1"/>
  <c r="AE499" i="1"/>
  <c r="AD499" i="1" s="1"/>
  <c r="BY428" i="1"/>
  <c r="BN428" i="1"/>
  <c r="BZ428" i="1"/>
  <c r="CB428" i="1" s="1"/>
  <c r="BO428" i="1"/>
  <c r="BP428" i="1"/>
  <c r="BT428" i="1"/>
  <c r="BQ428" i="1"/>
  <c r="BU428" i="1"/>
  <c r="BR428" i="1"/>
  <c r="BJ428" i="1"/>
  <c r="BL428" i="1"/>
  <c r="BV428" i="1"/>
  <c r="BS428" i="1"/>
  <c r="BK428" i="1"/>
  <c r="BX428" i="1"/>
  <c r="BW428" i="1"/>
  <c r="BM428" i="1"/>
  <c r="AE690" i="1"/>
  <c r="AD690" i="1" s="1"/>
  <c r="AE553" i="1"/>
  <c r="AD553" i="1" s="1"/>
  <c r="AE323" i="1"/>
  <c r="AD323" i="1" s="1"/>
  <c r="AE423" i="1"/>
  <c r="AD423" i="1" s="1"/>
  <c r="AE162" i="1"/>
  <c r="AD162" i="1" s="1"/>
  <c r="Y27" i="1"/>
  <c r="Y423" i="1"/>
  <c r="Y607" i="1"/>
  <c r="Y337" i="1"/>
  <c r="AE213" i="1"/>
  <c r="AD213" i="1" s="1"/>
  <c r="AE587" i="1"/>
  <c r="AD587" i="1" s="1"/>
  <c r="AE482" i="1"/>
  <c r="AD482" i="1" s="1"/>
  <c r="Y109" i="1"/>
  <c r="Y213" i="1"/>
  <c r="Y369" i="1"/>
  <c r="Y82" i="1"/>
  <c r="Y499" i="1"/>
  <c r="Y291" i="1"/>
  <c r="Y232" i="1"/>
  <c r="Y440" i="1"/>
  <c r="Y553" i="1"/>
  <c r="Y622" i="1"/>
  <c r="Y340" i="1"/>
  <c r="Y492" i="1"/>
  <c r="AE377" i="1"/>
  <c r="AD377" i="1" s="1"/>
  <c r="Y120" i="1"/>
  <c r="AE425" i="1"/>
  <c r="AD425" i="1" s="1"/>
  <c r="Y561" i="1"/>
  <c r="AE390" i="1"/>
  <c r="AD390" i="1" s="1"/>
  <c r="AE465" i="1"/>
  <c r="AD465" i="1" s="1"/>
  <c r="AE411" i="1"/>
  <c r="AD411" i="1" s="1"/>
  <c r="AE494" i="1"/>
  <c r="AD494" i="1" s="1"/>
  <c r="AE264" i="1"/>
  <c r="AD264" i="1" s="1"/>
  <c r="AE463" i="1"/>
  <c r="AD463" i="1" s="1"/>
  <c r="AE449" i="1"/>
  <c r="AD449" i="1" s="1"/>
  <c r="AE417" i="1"/>
  <c r="AD417" i="1" s="1"/>
  <c r="Y465" i="1"/>
  <c r="Y129" i="1"/>
  <c r="AE514" i="1"/>
  <c r="AD514" i="1" s="1"/>
  <c r="AE351" i="1"/>
  <c r="AD351" i="1" s="1"/>
  <c r="AE261" i="1"/>
  <c r="AD261" i="1" s="1"/>
  <c r="Y362" i="1"/>
  <c r="Y429" i="1"/>
  <c r="Y672" i="1"/>
  <c r="Y418" i="1"/>
  <c r="Y48" i="1"/>
  <c r="Y117" i="1"/>
  <c r="Y400" i="1"/>
  <c r="Y500" i="1"/>
  <c r="Y107" i="1"/>
  <c r="Y545" i="1"/>
  <c r="AE217" i="1"/>
  <c r="AD217" i="1" s="1"/>
  <c r="AE129" i="1"/>
  <c r="AD129" i="1" s="1"/>
  <c r="AE543" i="1"/>
  <c r="AD543" i="1" s="1"/>
  <c r="AE393" i="1"/>
  <c r="AD393" i="1" s="1"/>
  <c r="Y518" i="1"/>
  <c r="AE101" i="1"/>
  <c r="AD101" i="1" s="1"/>
  <c r="AE232" i="1"/>
  <c r="AD232" i="1" s="1"/>
  <c r="Y534" i="1"/>
  <c r="AE446" i="1"/>
  <c r="AD446" i="1" s="1"/>
  <c r="AE297" i="1"/>
  <c r="AD297" i="1" s="1"/>
  <c r="AE133" i="1"/>
  <c r="AD133" i="1" s="1"/>
  <c r="AE394" i="1"/>
  <c r="AD394" i="1" s="1"/>
  <c r="AE179" i="1"/>
  <c r="AD179" i="1" s="1"/>
  <c r="AE532" i="1"/>
  <c r="AD532" i="1" s="1"/>
  <c r="Y301" i="1"/>
  <c r="Y480" i="1"/>
  <c r="Y446" i="1"/>
  <c r="Y119" i="1"/>
  <c r="Y515" i="1"/>
  <c r="Y202" i="1"/>
  <c r="Y274" i="1"/>
  <c r="Y211" i="1"/>
  <c r="Y222" i="1"/>
  <c r="Y179" i="1"/>
  <c r="AE311" i="1"/>
  <c r="AD311" i="1" s="1"/>
  <c r="AE560" i="1"/>
  <c r="AD560" i="1" s="1"/>
  <c r="AE565" i="1"/>
  <c r="AD565" i="1" s="1"/>
  <c r="AE109" i="1"/>
  <c r="AD109" i="1" s="1"/>
  <c r="AE430" i="1"/>
  <c r="AD430" i="1" s="1"/>
  <c r="AE304" i="1"/>
  <c r="AD304" i="1" s="1"/>
  <c r="AE148" i="1"/>
  <c r="AD148" i="1" s="1"/>
  <c r="AE250" i="1"/>
  <c r="AD250" i="1" s="1"/>
  <c r="AE175" i="1"/>
  <c r="AD175" i="1" s="1"/>
  <c r="AE398" i="1"/>
  <c r="AD398" i="1" s="1"/>
  <c r="Y264" i="1"/>
  <c r="AE121" i="1"/>
  <c r="AD121" i="1" s="1"/>
  <c r="Y390" i="1"/>
  <c r="Y351" i="1"/>
  <c r="Y175" i="1"/>
  <c r="Y297" i="1"/>
  <c r="Y250" i="1"/>
  <c r="Y449" i="1"/>
  <c r="AE152" i="1"/>
  <c r="AD152" i="1" s="1"/>
  <c r="AE617" i="1"/>
  <c r="AD617" i="1" s="1"/>
  <c r="AE692" i="1"/>
  <c r="AD692" i="1" s="1"/>
  <c r="AE362" i="1"/>
  <c r="AD362" i="1" s="1"/>
  <c r="AE456" i="1"/>
  <c r="AD456" i="1" s="1"/>
  <c r="AE301" i="1"/>
  <c r="AD301" i="1" s="1"/>
  <c r="AE509" i="1"/>
  <c r="AD509" i="1" s="1"/>
  <c r="AE598" i="1"/>
  <c r="AD598" i="1" s="1"/>
  <c r="Y224" i="1"/>
  <c r="AE672" i="1"/>
  <c r="AD672" i="1" s="1"/>
  <c r="AE418" i="1"/>
  <c r="AD418" i="1" s="1"/>
  <c r="AE517" i="1"/>
  <c r="AD517" i="1" s="1"/>
  <c r="AE202" i="1"/>
  <c r="AD202" i="1" s="1"/>
  <c r="Y442" i="1"/>
  <c r="Y425" i="1"/>
  <c r="Y660" i="1"/>
  <c r="Y322" i="1"/>
  <c r="Y34" i="1"/>
  <c r="Y410" i="1"/>
  <c r="Y494" i="1"/>
  <c r="Y556" i="1"/>
  <c r="Y560" i="1"/>
  <c r="Y228" i="1"/>
  <c r="Y121" i="1"/>
  <c r="Y28" i="1"/>
  <c r="Y514" i="1"/>
  <c r="Y626" i="1"/>
  <c r="Y162" i="1"/>
  <c r="Y617" i="1"/>
  <c r="AE103" i="1"/>
  <c r="AD103" i="1" s="1"/>
  <c r="AE475" i="1"/>
  <c r="AD475" i="1" s="1"/>
  <c r="BM662" i="1"/>
  <c r="BX662" i="1"/>
  <c r="BQ662" i="1"/>
  <c r="BY662" i="1"/>
  <c r="BR662" i="1"/>
  <c r="BN662" i="1"/>
  <c r="BS662" i="1"/>
  <c r="BZ662" i="1"/>
  <c r="CB662" i="1" s="1"/>
  <c r="BT662" i="1"/>
  <c r="BO662" i="1"/>
  <c r="BU662" i="1"/>
  <c r="BP662" i="1"/>
  <c r="BJ662" i="1"/>
  <c r="BV662" i="1"/>
  <c r="BK662" i="1"/>
  <c r="BW662" i="1"/>
  <c r="BL662" i="1"/>
  <c r="AE228" i="1"/>
  <c r="AD228" i="1" s="1"/>
  <c r="AE117" i="1"/>
  <c r="AD117" i="1" s="1"/>
  <c r="Y505" i="1"/>
  <c r="AE500" i="1"/>
  <c r="AD500" i="1" s="1"/>
  <c r="AE452" i="1"/>
  <c r="AD452" i="1" s="1"/>
  <c r="Y103" i="1"/>
  <c r="Y307" i="1"/>
  <c r="Y95" i="1"/>
  <c r="Y441" i="1"/>
  <c r="Y320" i="1"/>
  <c r="Y343" i="1"/>
  <c r="Y665" i="1"/>
  <c r="Y474" i="1"/>
  <c r="Y165" i="1"/>
  <c r="Y598" i="1"/>
  <c r="AE622" i="1"/>
  <c r="AD622" i="1" s="1"/>
  <c r="AE660" i="1"/>
  <c r="AD660" i="1" s="1"/>
  <c r="AE34" i="1"/>
  <c r="AD34" i="1" s="1"/>
  <c r="AE535" i="1"/>
  <c r="AD535" i="1" s="1"/>
  <c r="AE655" i="1"/>
  <c r="AD655" i="1" s="1"/>
  <c r="AE556" i="1"/>
  <c r="AD556" i="1" s="1"/>
  <c r="AE474" i="1"/>
  <c r="AD474" i="1" s="1"/>
  <c r="AE402" i="1"/>
  <c r="AD402" i="1" s="1"/>
  <c r="AE579" i="1"/>
  <c r="AD579" i="1" s="1"/>
  <c r="Y532" i="1"/>
  <c r="AE343" i="1"/>
  <c r="AD343" i="1" s="1"/>
  <c r="AE119" i="1"/>
  <c r="AD119" i="1" s="1"/>
  <c r="Y374" i="1"/>
  <c r="Y302" i="1"/>
  <c r="Y391" i="1"/>
  <c r="Y569" i="1"/>
  <c r="Y402" i="1"/>
  <c r="Y417" i="1"/>
  <c r="Y593" i="1"/>
  <c r="Y133" i="1"/>
  <c r="Y330" i="1"/>
  <c r="Y692" i="1"/>
  <c r="Y199" i="1"/>
  <c r="Y275" i="1"/>
  <c r="AE222" i="1"/>
  <c r="AD222" i="1" s="1"/>
  <c r="AE337" i="1"/>
  <c r="AD337" i="1" s="1"/>
  <c r="BK405" i="1"/>
  <c r="BM405" i="1"/>
  <c r="BL405" i="1"/>
  <c r="BY405" i="1"/>
  <c r="BR405" i="1"/>
  <c r="BN405" i="1"/>
  <c r="BV405" i="1"/>
  <c r="BZ405" i="1"/>
  <c r="CB405" i="1" s="1"/>
  <c r="BW405" i="1"/>
  <c r="BO405" i="1"/>
  <c r="BX405" i="1"/>
  <c r="BP405" i="1"/>
  <c r="BQ405" i="1"/>
  <c r="BS405" i="1"/>
  <c r="BT405" i="1"/>
  <c r="BU405" i="1"/>
  <c r="BJ405" i="1"/>
  <c r="AE374" i="1"/>
  <c r="AD374" i="1" s="1"/>
  <c r="AE320" i="1"/>
  <c r="AD320" i="1" s="1"/>
  <c r="AE165" i="1"/>
  <c r="AD165" i="1" s="1"/>
  <c r="AE593" i="1"/>
  <c r="AD593" i="1" s="1"/>
  <c r="R21" i="8"/>
  <c r="Q21" i="8"/>
  <c r="P21" i="8"/>
  <c r="AE420" i="1" l="1"/>
  <c r="AD420" i="1" s="1"/>
  <c r="AE410" i="1"/>
  <c r="AD410" i="1" s="1"/>
  <c r="AE28" i="1"/>
  <c r="AD28" i="1" s="1"/>
  <c r="AE607" i="1"/>
  <c r="AD607" i="1" s="1"/>
  <c r="AE211" i="1"/>
  <c r="AD211" i="1" s="1"/>
  <c r="AF211" i="1" s="1"/>
  <c r="AE95" i="1"/>
  <c r="AD95" i="1" s="1"/>
  <c r="AE258" i="1"/>
  <c r="AD258" i="1" s="1"/>
  <c r="AE78" i="1"/>
  <c r="AD78" i="1" s="1"/>
  <c r="AF78" i="1" s="1"/>
  <c r="AE190" i="1"/>
  <c r="AD190" i="1" s="1"/>
  <c r="AP190" i="1" s="1"/>
  <c r="CE190" i="1" s="1"/>
  <c r="AE515" i="1"/>
  <c r="AD515" i="1" s="1"/>
  <c r="AF515" i="1" s="1"/>
  <c r="AE492" i="1"/>
  <c r="AD492" i="1" s="1"/>
  <c r="AE274" i="1"/>
  <c r="AD274" i="1" s="1"/>
  <c r="AO274" i="1" s="1"/>
  <c r="CD274" i="1" s="1"/>
  <c r="AE330" i="1"/>
  <c r="AD330" i="1" s="1"/>
  <c r="AN330" i="1" s="1"/>
  <c r="CC330" i="1" s="1"/>
  <c r="AE238" i="1"/>
  <c r="AD238" i="1" s="1"/>
  <c r="AF238" i="1" s="1"/>
  <c r="AE472" i="1"/>
  <c r="AD472" i="1" s="1"/>
  <c r="AP472" i="1" s="1"/>
  <c r="CE472" i="1" s="1"/>
  <c r="AE665" i="1"/>
  <c r="AD665" i="1" s="1"/>
  <c r="AE45" i="1"/>
  <c r="AD45" i="1" s="1"/>
  <c r="AO45" i="1" s="1"/>
  <c r="CD45" i="1" s="1"/>
  <c r="AE107" i="1"/>
  <c r="AD107" i="1" s="1"/>
  <c r="AE545" i="1"/>
  <c r="AD545" i="1" s="1"/>
  <c r="AO545" i="1" s="1"/>
  <c r="CD545" i="1" s="1"/>
  <c r="AE275" i="1"/>
  <c r="AD275" i="1" s="1"/>
  <c r="AN275" i="1" s="1"/>
  <c r="CC275" i="1" s="1"/>
  <c r="AE322" i="1"/>
  <c r="AD322" i="1" s="1"/>
  <c r="AE429" i="1"/>
  <c r="AD429" i="1" s="1"/>
  <c r="AQ429" i="1" s="1"/>
  <c r="CF429" i="1" s="1"/>
  <c r="AE291" i="1"/>
  <c r="AD291" i="1" s="1"/>
  <c r="AP291" i="1" s="1"/>
  <c r="CE291" i="1" s="1"/>
  <c r="AE408" i="1"/>
  <c r="AD408" i="1" s="1"/>
  <c r="AM408" i="1" s="1"/>
  <c r="AE247" i="1"/>
  <c r="AD247" i="1" s="1"/>
  <c r="AF247" i="1" s="1"/>
  <c r="AE569" i="1"/>
  <c r="AD569" i="1" s="1"/>
  <c r="AE400" i="1"/>
  <c r="AD400" i="1" s="1"/>
  <c r="AO400" i="1" s="1"/>
  <c r="CD400" i="1" s="1"/>
  <c r="AE302" i="1"/>
  <c r="AD302" i="1" s="1"/>
  <c r="AF302" i="1" s="1"/>
  <c r="BK176" i="1"/>
  <c r="BX176" i="1"/>
  <c r="BL176" i="1"/>
  <c r="BT176" i="1"/>
  <c r="BY176" i="1"/>
  <c r="BM176" i="1"/>
  <c r="BJ176" i="1"/>
  <c r="BQ176" i="1"/>
  <c r="BN176" i="1"/>
  <c r="BR176" i="1"/>
  <c r="BZ176" i="1"/>
  <c r="CB176" i="1" s="1"/>
  <c r="BS176" i="1"/>
  <c r="BO176" i="1"/>
  <c r="BU176" i="1"/>
  <c r="BP176" i="1"/>
  <c r="BV176" i="1"/>
  <c r="BW176" i="1"/>
  <c r="AF593" i="1"/>
  <c r="AO425" i="1"/>
  <c r="CD425" i="1" s="1"/>
  <c r="AP425" i="1"/>
  <c r="CE425" i="1" s="1"/>
  <c r="AF425" i="1"/>
  <c r="AN425" i="1"/>
  <c r="CC425" i="1" s="1"/>
  <c r="AQ425" i="1"/>
  <c r="CF425" i="1" s="1"/>
  <c r="AM425" i="1"/>
  <c r="AP420" i="1"/>
  <c r="CE420" i="1" s="1"/>
  <c r="AM420" i="1"/>
  <c r="AN420" i="1"/>
  <c r="CC420" i="1" s="1"/>
  <c r="AO420" i="1"/>
  <c r="CD420" i="1" s="1"/>
  <c r="AQ420" i="1"/>
  <c r="CF420" i="1" s="1"/>
  <c r="AF420" i="1"/>
  <c r="CG343" i="1"/>
  <c r="AO343" i="1"/>
  <c r="CD343" i="1" s="1"/>
  <c r="AF343" i="1"/>
  <c r="AM343" i="1"/>
  <c r="AN343" i="1"/>
  <c r="CC343" i="1" s="1"/>
  <c r="AP343" i="1"/>
  <c r="CE343" i="1" s="1"/>
  <c r="AQ343" i="1"/>
  <c r="CF343" i="1" s="1"/>
  <c r="AM556" i="1"/>
  <c r="AN556" i="1"/>
  <c r="CC556" i="1" s="1"/>
  <c r="AO556" i="1"/>
  <c r="CD556" i="1" s="1"/>
  <c r="AP556" i="1"/>
  <c r="CE556" i="1" s="1"/>
  <c r="AQ556" i="1"/>
  <c r="CF556" i="1" s="1"/>
  <c r="AF556" i="1"/>
  <c r="CG275" i="1"/>
  <c r="AE529" i="1"/>
  <c r="AD529" i="1" s="1"/>
  <c r="CG672" i="1"/>
  <c r="AP692" i="1"/>
  <c r="CE692" i="1" s="1"/>
  <c r="AQ692" i="1"/>
  <c r="CF692" i="1" s="1"/>
  <c r="AM692" i="1"/>
  <c r="AN692" i="1"/>
  <c r="CC692" i="1" s="1"/>
  <c r="AF692" i="1"/>
  <c r="AO692" i="1"/>
  <c r="CD692" i="1" s="1"/>
  <c r="AF148" i="1"/>
  <c r="CG190" i="1"/>
  <c r="AM393" i="1"/>
  <c r="AO393" i="1"/>
  <c r="CD393" i="1" s="1"/>
  <c r="AP393" i="1"/>
  <c r="CE393" i="1" s="1"/>
  <c r="AQ393" i="1"/>
  <c r="CF393" i="1" s="1"/>
  <c r="AF393" i="1"/>
  <c r="AN393" i="1"/>
  <c r="CC393" i="1" s="1"/>
  <c r="AE278" i="1"/>
  <c r="AD278" i="1" s="1"/>
  <c r="AO465" i="1"/>
  <c r="CD465" i="1" s="1"/>
  <c r="AP465" i="1"/>
  <c r="CE465" i="1" s="1"/>
  <c r="AQ465" i="1"/>
  <c r="CF465" i="1" s="1"/>
  <c r="AF465" i="1"/>
  <c r="AM465" i="1"/>
  <c r="AN465" i="1"/>
  <c r="CC465" i="1" s="1"/>
  <c r="CG441" i="1"/>
  <c r="AF202" i="1"/>
  <c r="CG430" i="1"/>
  <c r="CG103" i="1"/>
  <c r="CG393" i="1"/>
  <c r="AM480" i="1"/>
  <c r="AN480" i="1"/>
  <c r="CC480" i="1" s="1"/>
  <c r="AP480" i="1"/>
  <c r="CE480" i="1" s="1"/>
  <c r="AQ480" i="1"/>
  <c r="CF480" i="1" s="1"/>
  <c r="AO480" i="1"/>
  <c r="CD480" i="1" s="1"/>
  <c r="AF480" i="1"/>
  <c r="CG320" i="1"/>
  <c r="CG556" i="1"/>
  <c r="CG410" i="1"/>
  <c r="AQ622" i="1"/>
  <c r="CF622" i="1" s="1"/>
  <c r="AN622" i="1"/>
  <c r="CC622" i="1" s="1"/>
  <c r="AO622" i="1"/>
  <c r="CD622" i="1" s="1"/>
  <c r="AP622" i="1"/>
  <c r="CE622" i="1" s="1"/>
  <c r="AF622" i="1"/>
  <c r="AM622" i="1"/>
  <c r="CG692" i="1"/>
  <c r="AE563" i="1"/>
  <c r="AD563" i="1" s="1"/>
  <c r="AN311" i="1"/>
  <c r="CC311" i="1" s="1"/>
  <c r="AO311" i="1"/>
  <c r="CD311" i="1" s="1"/>
  <c r="AQ311" i="1"/>
  <c r="CF311" i="1" s="1"/>
  <c r="AF311" i="1"/>
  <c r="AM311" i="1"/>
  <c r="AP311" i="1"/>
  <c r="CE311" i="1" s="1"/>
  <c r="CG543" i="1"/>
  <c r="AF665" i="1"/>
  <c r="CG665" i="1" s="1"/>
  <c r="CG465" i="1"/>
  <c r="AF377" i="1"/>
  <c r="CG162" i="1"/>
  <c r="AQ690" i="1"/>
  <c r="CF690" i="1" s="1"/>
  <c r="AF690" i="1"/>
  <c r="AM690" i="1"/>
  <c r="AN690" i="1"/>
  <c r="CC690" i="1" s="1"/>
  <c r="AO690" i="1"/>
  <c r="CD690" i="1" s="1"/>
  <c r="AP690" i="1"/>
  <c r="CE690" i="1" s="1"/>
  <c r="AE120" i="1"/>
  <c r="AD120" i="1" s="1"/>
  <c r="AO441" i="1"/>
  <c r="CD441" i="1" s="1"/>
  <c r="AP441" i="1"/>
  <c r="CE441" i="1" s="1"/>
  <c r="AQ441" i="1"/>
  <c r="CF441" i="1" s="1"/>
  <c r="AM441" i="1"/>
  <c r="AF441" i="1"/>
  <c r="AN441" i="1"/>
  <c r="CC441" i="1" s="1"/>
  <c r="AF175" i="1"/>
  <c r="CG208" i="1"/>
  <c r="AQ553" i="1"/>
  <c r="CF553" i="1" s="1"/>
  <c r="AF553" i="1"/>
  <c r="AM553" i="1"/>
  <c r="AN553" i="1"/>
  <c r="CC553" i="1" s="1"/>
  <c r="AO553" i="1"/>
  <c r="CD553" i="1" s="1"/>
  <c r="AP553" i="1"/>
  <c r="CE553" i="1" s="1"/>
  <c r="CG301" i="1"/>
  <c r="AP320" i="1"/>
  <c r="CE320" i="1" s="1"/>
  <c r="AN320" i="1"/>
  <c r="CC320" i="1" s="1"/>
  <c r="AO320" i="1"/>
  <c r="CD320" i="1" s="1"/>
  <c r="AQ320" i="1"/>
  <c r="CF320" i="1" s="1"/>
  <c r="AF320" i="1"/>
  <c r="AM320" i="1"/>
  <c r="AF410" i="1"/>
  <c r="AQ410" i="1"/>
  <c r="CF410" i="1" s="1"/>
  <c r="AM410" i="1"/>
  <c r="AN410" i="1"/>
  <c r="CC410" i="1" s="1"/>
  <c r="AO410" i="1"/>
  <c r="CD410" i="1" s="1"/>
  <c r="AP410" i="1"/>
  <c r="CE410" i="1" s="1"/>
  <c r="CG622" i="1"/>
  <c r="CG95" i="1"/>
  <c r="CG617" i="1"/>
  <c r="CG311" i="1"/>
  <c r="AF133" i="1"/>
  <c r="AO543" i="1"/>
  <c r="AM543" i="1"/>
  <c r="AN543" i="1"/>
  <c r="AP543" i="1"/>
  <c r="AF543" i="1"/>
  <c r="AQ543" i="1"/>
  <c r="AQ162" i="1"/>
  <c r="CF162" i="1" s="1"/>
  <c r="AF162" i="1"/>
  <c r="AM162" i="1"/>
  <c r="AN162" i="1"/>
  <c r="CC162" i="1" s="1"/>
  <c r="AO162" i="1"/>
  <c r="CD162" i="1" s="1"/>
  <c r="AP162" i="1"/>
  <c r="CE162" i="1" s="1"/>
  <c r="CG690" i="1"/>
  <c r="AF357" i="1"/>
  <c r="AM674" i="1"/>
  <c r="AN674" i="1"/>
  <c r="CC674" i="1" s="1"/>
  <c r="AO674" i="1"/>
  <c r="CD674" i="1" s="1"/>
  <c r="AP674" i="1"/>
  <c r="CE674" i="1" s="1"/>
  <c r="AQ674" i="1"/>
  <c r="CF674" i="1" s="1"/>
  <c r="AF674" i="1"/>
  <c r="AP27" i="1"/>
  <c r="AQ27" i="1"/>
  <c r="AM27" i="1"/>
  <c r="AO27" i="1"/>
  <c r="AF27" i="1"/>
  <c r="AN27" i="1"/>
  <c r="CG337" i="1"/>
  <c r="CG500" i="1"/>
  <c r="AM418" i="1"/>
  <c r="AN418" i="1"/>
  <c r="CC418" i="1" s="1"/>
  <c r="AO418" i="1"/>
  <c r="CD418" i="1" s="1"/>
  <c r="AP418" i="1"/>
  <c r="CE418" i="1" s="1"/>
  <c r="AQ418" i="1"/>
  <c r="CF418" i="1" s="1"/>
  <c r="AF418" i="1"/>
  <c r="AM117" i="1"/>
  <c r="AN117" i="1"/>
  <c r="CC117" i="1" s="1"/>
  <c r="AO117" i="1"/>
  <c r="CD117" i="1" s="1"/>
  <c r="AP117" i="1"/>
  <c r="CE117" i="1" s="1"/>
  <c r="AQ117" i="1"/>
  <c r="CF117" i="1" s="1"/>
  <c r="AF117" i="1"/>
  <c r="AF598" i="1"/>
  <c r="AF95" i="1"/>
  <c r="AO95" i="1"/>
  <c r="CD95" i="1" s="1"/>
  <c r="AN95" i="1"/>
  <c r="CC95" i="1" s="1"/>
  <c r="AM95" i="1"/>
  <c r="AP95" i="1"/>
  <c r="CE95" i="1" s="1"/>
  <c r="AQ95" i="1"/>
  <c r="CF95" i="1" s="1"/>
  <c r="AM617" i="1"/>
  <c r="AN617" i="1"/>
  <c r="CC617" i="1" s="1"/>
  <c r="AO617" i="1"/>
  <c r="CD617" i="1" s="1"/>
  <c r="AP617" i="1"/>
  <c r="CE617" i="1" s="1"/>
  <c r="AF617" i="1"/>
  <c r="AQ617" i="1"/>
  <c r="CF617" i="1" s="1"/>
  <c r="CG532" i="1"/>
  <c r="CG446" i="1"/>
  <c r="CG129" i="1"/>
  <c r="AO351" i="1"/>
  <c r="CD351" i="1" s="1"/>
  <c r="AQ351" i="1"/>
  <c r="CF351" i="1" s="1"/>
  <c r="AF351" i="1"/>
  <c r="AM351" i="1"/>
  <c r="AN351" i="1"/>
  <c r="CC351" i="1" s="1"/>
  <c r="AP351" i="1"/>
  <c r="CE351" i="1" s="1"/>
  <c r="AF390" i="1"/>
  <c r="AF213" i="1"/>
  <c r="AF499" i="1"/>
  <c r="CG357" i="1"/>
  <c r="CG674" i="1"/>
  <c r="CG27" i="1"/>
  <c r="CG264" i="1"/>
  <c r="CG199" i="1"/>
  <c r="AN672" i="1"/>
  <c r="CC672" i="1" s="1"/>
  <c r="AO672" i="1"/>
  <c r="CD672" i="1" s="1"/>
  <c r="AP672" i="1"/>
  <c r="CE672" i="1" s="1"/>
  <c r="AQ672" i="1"/>
  <c r="CF672" i="1" s="1"/>
  <c r="AF672" i="1"/>
  <c r="AM672" i="1"/>
  <c r="AN430" i="1"/>
  <c r="CC430" i="1" s="1"/>
  <c r="AM430" i="1"/>
  <c r="AO430" i="1"/>
  <c r="CD430" i="1" s="1"/>
  <c r="AP430" i="1"/>
  <c r="CE430" i="1" s="1"/>
  <c r="AQ430" i="1"/>
  <c r="CF430" i="1" s="1"/>
  <c r="AF430" i="1"/>
  <c r="AM28" i="1"/>
  <c r="AN28" i="1"/>
  <c r="CC28" i="1" s="1"/>
  <c r="AO28" i="1"/>
  <c r="CD28" i="1" s="1"/>
  <c r="AP28" i="1"/>
  <c r="CE28" i="1" s="1"/>
  <c r="AQ28" i="1"/>
  <c r="CF28" i="1" s="1"/>
  <c r="AF28" i="1"/>
  <c r="AN655" i="1"/>
  <c r="CC655" i="1" s="1"/>
  <c r="AQ655" i="1"/>
  <c r="CF655" i="1" s="1"/>
  <c r="AF655" i="1"/>
  <c r="AM655" i="1"/>
  <c r="AO655" i="1"/>
  <c r="CD655" i="1" s="1"/>
  <c r="AP655" i="1"/>
  <c r="CE655" i="1" s="1"/>
  <c r="CG302" i="1"/>
  <c r="CG117" i="1"/>
  <c r="AF258" i="1"/>
  <c r="AE505" i="1"/>
  <c r="AD505" i="1" s="1"/>
  <c r="AF456" i="1"/>
  <c r="AM456" i="1"/>
  <c r="AN456" i="1"/>
  <c r="CC456" i="1" s="1"/>
  <c r="AO456" i="1"/>
  <c r="CD456" i="1" s="1"/>
  <c r="AP456" i="1"/>
  <c r="CE456" i="1" s="1"/>
  <c r="AQ456" i="1"/>
  <c r="CF456" i="1" s="1"/>
  <c r="CG152" i="1"/>
  <c r="CG121" i="1"/>
  <c r="AN45" i="1"/>
  <c r="CC45" i="1" s="1"/>
  <c r="AF304" i="1"/>
  <c r="AQ532" i="1"/>
  <c r="CF532" i="1" s="1"/>
  <c r="AM532" i="1"/>
  <c r="AO532" i="1"/>
  <c r="CD532" i="1" s="1"/>
  <c r="AP532" i="1"/>
  <c r="CE532" i="1" s="1"/>
  <c r="AF532" i="1"/>
  <c r="AN532" i="1"/>
  <c r="CC532" i="1" s="1"/>
  <c r="AN446" i="1"/>
  <c r="CC446" i="1" s="1"/>
  <c r="AO446" i="1"/>
  <c r="CD446" i="1" s="1"/>
  <c r="AM446" i="1"/>
  <c r="AP446" i="1"/>
  <c r="CE446" i="1" s="1"/>
  <c r="AQ446" i="1"/>
  <c r="CF446" i="1" s="1"/>
  <c r="AF446" i="1"/>
  <c r="AF101" i="1"/>
  <c r="AM129" i="1"/>
  <c r="AP129" i="1"/>
  <c r="CE129" i="1" s="1"/>
  <c r="AQ129" i="1"/>
  <c r="CF129" i="1" s="1"/>
  <c r="AF129" i="1"/>
  <c r="AN129" i="1"/>
  <c r="CC129" i="1" s="1"/>
  <c r="AO129" i="1"/>
  <c r="CD129" i="1" s="1"/>
  <c r="CG351" i="1"/>
  <c r="CG417" i="1"/>
  <c r="CG82" i="1"/>
  <c r="AF48" i="1"/>
  <c r="CG48" i="1" s="1"/>
  <c r="AF391" i="1"/>
  <c r="CG442" i="1"/>
  <c r="CG475" i="1"/>
  <c r="CG400" i="1"/>
  <c r="CG480" i="1"/>
  <c r="AQ374" i="1"/>
  <c r="CF374" i="1" s="1"/>
  <c r="AF374" i="1"/>
  <c r="AN374" i="1"/>
  <c r="CC374" i="1" s="1"/>
  <c r="AM374" i="1"/>
  <c r="AO374" i="1"/>
  <c r="CD374" i="1" s="1"/>
  <c r="AP374" i="1"/>
  <c r="CE374" i="1" s="1"/>
  <c r="CG28" i="1"/>
  <c r="AQ579" i="1"/>
  <c r="CF579" i="1" s="1"/>
  <c r="AF579" i="1"/>
  <c r="AM579" i="1"/>
  <c r="AN579" i="1"/>
  <c r="CC579" i="1" s="1"/>
  <c r="AO579" i="1"/>
  <c r="CD579" i="1" s="1"/>
  <c r="AP579" i="1"/>
  <c r="CE579" i="1" s="1"/>
  <c r="CG374" i="1"/>
  <c r="CG579" i="1"/>
  <c r="CG655" i="1"/>
  <c r="AF535" i="1"/>
  <c r="CG535" i="1" s="1"/>
  <c r="AF228" i="1"/>
  <c r="CG456" i="1"/>
  <c r="AO152" i="1"/>
  <c r="CD152" i="1" s="1"/>
  <c r="AP152" i="1"/>
  <c r="CE152" i="1" s="1"/>
  <c r="AQ152" i="1"/>
  <c r="CF152" i="1" s="1"/>
  <c r="AM152" i="1"/>
  <c r="AF152" i="1"/>
  <c r="AN152" i="1"/>
  <c r="CC152" i="1" s="1"/>
  <c r="AF121" i="1"/>
  <c r="AN121" i="1"/>
  <c r="CC121" i="1" s="1"/>
  <c r="AO121" i="1"/>
  <c r="CD121" i="1" s="1"/>
  <c r="AQ121" i="1"/>
  <c r="CF121" i="1" s="1"/>
  <c r="AP121" i="1"/>
  <c r="CE121" i="1" s="1"/>
  <c r="AM121" i="1"/>
  <c r="CG45" i="1"/>
  <c r="AM179" i="1"/>
  <c r="AN179" i="1"/>
  <c r="CC179" i="1" s="1"/>
  <c r="AO179" i="1"/>
  <c r="CD179" i="1" s="1"/>
  <c r="AP179" i="1"/>
  <c r="CE179" i="1" s="1"/>
  <c r="AQ179" i="1"/>
  <c r="CF179" i="1" s="1"/>
  <c r="AF179" i="1"/>
  <c r="AF297" i="1"/>
  <c r="AF217" i="1"/>
  <c r="CG217" i="1" s="1"/>
  <c r="AP417" i="1"/>
  <c r="CE417" i="1" s="1"/>
  <c r="AF417" i="1"/>
  <c r="AQ417" i="1"/>
  <c r="CF417" i="1" s="1"/>
  <c r="AN417" i="1"/>
  <c r="CC417" i="1" s="1"/>
  <c r="AO417" i="1"/>
  <c r="CD417" i="1" s="1"/>
  <c r="AM417" i="1"/>
  <c r="AN423" i="1"/>
  <c r="CC423" i="1" s="1"/>
  <c r="AO423" i="1"/>
  <c r="CD423" i="1" s="1"/>
  <c r="AP423" i="1"/>
  <c r="CE423" i="1" s="1"/>
  <c r="AQ423" i="1"/>
  <c r="CF423" i="1" s="1"/>
  <c r="AF423" i="1"/>
  <c r="AM423" i="1"/>
  <c r="AQ82" i="1"/>
  <c r="CF82" i="1" s="1"/>
  <c r="AF82" i="1"/>
  <c r="AO82" i="1"/>
  <c r="CD82" i="1" s="1"/>
  <c r="AP82" i="1"/>
  <c r="CE82" i="1" s="1"/>
  <c r="AM82" i="1"/>
  <c r="AN82" i="1"/>
  <c r="CC82" i="1" s="1"/>
  <c r="AP442" i="1"/>
  <c r="CE442" i="1" s="1"/>
  <c r="AF442" i="1"/>
  <c r="AM442" i="1"/>
  <c r="AN442" i="1"/>
  <c r="CC442" i="1" s="1"/>
  <c r="AO442" i="1"/>
  <c r="CD442" i="1" s="1"/>
  <c r="AQ442" i="1"/>
  <c r="CF442" i="1" s="1"/>
  <c r="CG330" i="1"/>
  <c r="AF509" i="1"/>
  <c r="AM250" i="1"/>
  <c r="AN250" i="1"/>
  <c r="CC250" i="1" s="1"/>
  <c r="AO250" i="1"/>
  <c r="CD250" i="1" s="1"/>
  <c r="AP250" i="1"/>
  <c r="CE250" i="1" s="1"/>
  <c r="AQ250" i="1"/>
  <c r="CF250" i="1" s="1"/>
  <c r="AF250" i="1"/>
  <c r="AF109" i="1"/>
  <c r="CG109" i="1" s="1"/>
  <c r="CG179" i="1"/>
  <c r="AE534" i="1"/>
  <c r="AD534" i="1" s="1"/>
  <c r="AF514" i="1"/>
  <c r="AO449" i="1"/>
  <c r="CD449" i="1" s="1"/>
  <c r="AP449" i="1"/>
  <c r="CE449" i="1" s="1"/>
  <c r="AQ449" i="1"/>
  <c r="CF449" i="1" s="1"/>
  <c r="AF449" i="1"/>
  <c r="AM449" i="1"/>
  <c r="AN449" i="1"/>
  <c r="CC449" i="1" s="1"/>
  <c r="AE422" i="1"/>
  <c r="AD422" i="1" s="1"/>
  <c r="CG423" i="1"/>
  <c r="CG168" i="1"/>
  <c r="CG32" i="1"/>
  <c r="AF277" i="1"/>
  <c r="CG277" i="1" s="1"/>
  <c r="AF369" i="1"/>
  <c r="AM369" i="1"/>
  <c r="AP369" i="1"/>
  <c r="CE369" i="1" s="1"/>
  <c r="AN369" i="1"/>
  <c r="CC369" i="1" s="1"/>
  <c r="AQ369" i="1"/>
  <c r="CF369" i="1" s="1"/>
  <c r="AO369" i="1"/>
  <c r="CD369" i="1" s="1"/>
  <c r="AQ103" i="1"/>
  <c r="AM103" i="1"/>
  <c r="AN103" i="1"/>
  <c r="AO103" i="1"/>
  <c r="AP103" i="1"/>
  <c r="AF103" i="1"/>
  <c r="AO560" i="1"/>
  <c r="AP560" i="1"/>
  <c r="AQ560" i="1"/>
  <c r="AF560" i="1"/>
  <c r="AM560" i="1"/>
  <c r="AN560" i="1"/>
  <c r="AE518" i="1"/>
  <c r="AD518" i="1" s="1"/>
  <c r="CG425" i="1"/>
  <c r="CG587" i="1"/>
  <c r="AO475" i="1"/>
  <c r="CD475" i="1" s="1"/>
  <c r="AP475" i="1"/>
  <c r="CE475" i="1" s="1"/>
  <c r="AQ475" i="1"/>
  <c r="CF475" i="1" s="1"/>
  <c r="AM475" i="1"/>
  <c r="AN475" i="1"/>
  <c r="CC475" i="1" s="1"/>
  <c r="AF475" i="1"/>
  <c r="AF107" i="1"/>
  <c r="AO402" i="1"/>
  <c r="CD402" i="1" s="1"/>
  <c r="AP402" i="1"/>
  <c r="CE402" i="1" s="1"/>
  <c r="AQ402" i="1"/>
  <c r="CF402" i="1" s="1"/>
  <c r="AF402" i="1"/>
  <c r="AN402" i="1"/>
  <c r="CC402" i="1" s="1"/>
  <c r="AM402" i="1"/>
  <c r="CG402" i="1"/>
  <c r="CG250" i="1"/>
  <c r="AE224" i="1"/>
  <c r="AD224" i="1" s="1"/>
  <c r="AO394" i="1"/>
  <c r="CD394" i="1" s="1"/>
  <c r="AP394" i="1"/>
  <c r="CE394" i="1" s="1"/>
  <c r="AQ394" i="1"/>
  <c r="CF394" i="1" s="1"/>
  <c r="AF394" i="1"/>
  <c r="AM394" i="1"/>
  <c r="AN394" i="1"/>
  <c r="CC394" i="1" s="1"/>
  <c r="AF261" i="1"/>
  <c r="CG449" i="1"/>
  <c r="AF494" i="1"/>
  <c r="CG494" i="1" s="1"/>
  <c r="AN323" i="1"/>
  <c r="CC323" i="1" s="1"/>
  <c r="AO323" i="1"/>
  <c r="CD323" i="1" s="1"/>
  <c r="AQ323" i="1"/>
  <c r="CF323" i="1" s="1"/>
  <c r="AF323" i="1"/>
  <c r="AM323" i="1"/>
  <c r="AP323" i="1"/>
  <c r="CE323" i="1" s="1"/>
  <c r="CG291" i="1"/>
  <c r="AF168" i="1"/>
  <c r="AN168" i="1"/>
  <c r="CC168" i="1" s="1"/>
  <c r="AQ168" i="1"/>
  <c r="CF168" i="1" s="1"/>
  <c r="AM168" i="1"/>
  <c r="AO168" i="1"/>
  <c r="CD168" i="1" s="1"/>
  <c r="AP168" i="1"/>
  <c r="CE168" i="1" s="1"/>
  <c r="AQ32" i="1"/>
  <c r="AF32" i="1"/>
  <c r="AN32" i="1"/>
  <c r="AP32" i="1"/>
  <c r="AO32" i="1"/>
  <c r="AM32" i="1"/>
  <c r="CG369" i="1"/>
  <c r="AP34" i="1"/>
  <c r="AM34" i="1"/>
  <c r="AQ34" i="1"/>
  <c r="AF34" i="1"/>
  <c r="AN34" i="1"/>
  <c r="AO34" i="1"/>
  <c r="AE124" i="1"/>
  <c r="AD124" i="1" s="1"/>
  <c r="AF307" i="1"/>
  <c r="CG34" i="1"/>
  <c r="AN500" i="1"/>
  <c r="CC500" i="1" s="1"/>
  <c r="AO500" i="1"/>
  <c r="CD500" i="1" s="1"/>
  <c r="AP500" i="1"/>
  <c r="CE500" i="1" s="1"/>
  <c r="AQ500" i="1"/>
  <c r="CF500" i="1" s="1"/>
  <c r="AF500" i="1"/>
  <c r="AM500" i="1"/>
  <c r="CG408" i="1"/>
  <c r="AF264" i="1"/>
  <c r="AP264" i="1"/>
  <c r="CE264" i="1" s="1"/>
  <c r="AQ264" i="1"/>
  <c r="CF264" i="1" s="1"/>
  <c r="AN264" i="1"/>
  <c r="CC264" i="1" s="1"/>
  <c r="AM264" i="1"/>
  <c r="AO264" i="1"/>
  <c r="CD264" i="1" s="1"/>
  <c r="AF165" i="1"/>
  <c r="AE279" i="1"/>
  <c r="AD279" i="1" s="1"/>
  <c r="AF222" i="1"/>
  <c r="AF474" i="1"/>
  <c r="CG429" i="1"/>
  <c r="AN452" i="1"/>
  <c r="CC452" i="1" s="1"/>
  <c r="AO452" i="1"/>
  <c r="CD452" i="1" s="1"/>
  <c r="AP452" i="1"/>
  <c r="CE452" i="1" s="1"/>
  <c r="AQ452" i="1"/>
  <c r="CF452" i="1" s="1"/>
  <c r="AF452" i="1"/>
  <c r="AM452" i="1"/>
  <c r="AF517" i="1"/>
  <c r="AF362" i="1"/>
  <c r="AF398" i="1"/>
  <c r="CG565" i="1"/>
  <c r="CG394" i="1"/>
  <c r="AF232" i="1"/>
  <c r="AF411" i="1"/>
  <c r="AQ411" i="1"/>
  <c r="CF411" i="1" s="1"/>
  <c r="AM411" i="1"/>
  <c r="AN411" i="1"/>
  <c r="CC411" i="1" s="1"/>
  <c r="AO411" i="1"/>
  <c r="CD411" i="1" s="1"/>
  <c r="AP411" i="1"/>
  <c r="CE411" i="1" s="1"/>
  <c r="CG274" i="1"/>
  <c r="CG323" i="1"/>
  <c r="CG440" i="1"/>
  <c r="AQ340" i="1"/>
  <c r="CF340" i="1" s="1"/>
  <c r="AM340" i="1"/>
  <c r="AN340" i="1"/>
  <c r="CC340" i="1" s="1"/>
  <c r="AP340" i="1"/>
  <c r="CE340" i="1" s="1"/>
  <c r="AF340" i="1"/>
  <c r="AO340" i="1"/>
  <c r="CD340" i="1" s="1"/>
  <c r="AF119" i="1"/>
  <c r="AN119" i="1"/>
  <c r="CC119" i="1" s="1"/>
  <c r="AO119" i="1"/>
  <c r="CD119" i="1" s="1"/>
  <c r="AM119" i="1"/>
  <c r="AQ119" i="1"/>
  <c r="CF119" i="1" s="1"/>
  <c r="AP119" i="1"/>
  <c r="CE119" i="1" s="1"/>
  <c r="AN301" i="1"/>
  <c r="CC301" i="1" s="1"/>
  <c r="AO301" i="1"/>
  <c r="CD301" i="1" s="1"/>
  <c r="AQ301" i="1"/>
  <c r="CF301" i="1" s="1"/>
  <c r="AF301" i="1"/>
  <c r="AM301" i="1"/>
  <c r="AP301" i="1"/>
  <c r="CE301" i="1" s="1"/>
  <c r="AE677" i="1"/>
  <c r="AD677" i="1" s="1"/>
  <c r="AQ337" i="1"/>
  <c r="CF337" i="1" s="1"/>
  <c r="AP337" i="1"/>
  <c r="CE337" i="1" s="1"/>
  <c r="AF337" i="1"/>
  <c r="AN337" i="1"/>
  <c r="CC337" i="1" s="1"/>
  <c r="AM337" i="1"/>
  <c r="AO337" i="1"/>
  <c r="CD337" i="1" s="1"/>
  <c r="CG119" i="1"/>
  <c r="AF660" i="1"/>
  <c r="CG660" i="1" s="1"/>
  <c r="CG545" i="1"/>
  <c r="CG452" i="1"/>
  <c r="CG202" i="1"/>
  <c r="CG418" i="1"/>
  <c r="AF607" i="1"/>
  <c r="CG472" i="1"/>
  <c r="AO565" i="1"/>
  <c r="AQ565" i="1"/>
  <c r="AF565" i="1"/>
  <c r="AM565" i="1"/>
  <c r="AN565" i="1"/>
  <c r="AP565" i="1"/>
  <c r="CG560" i="1"/>
  <c r="AE208" i="1"/>
  <c r="AD208" i="1" s="1"/>
  <c r="AF463" i="1"/>
  <c r="CG463" i="1" s="1"/>
  <c r="CG411" i="1"/>
  <c r="AF482" i="1"/>
  <c r="AN587" i="1"/>
  <c r="CC587" i="1" s="1"/>
  <c r="AO587" i="1"/>
  <c r="CD587" i="1" s="1"/>
  <c r="AP587" i="1"/>
  <c r="CE587" i="1" s="1"/>
  <c r="AQ587" i="1"/>
  <c r="CF587" i="1" s="1"/>
  <c r="AF587" i="1"/>
  <c r="AM587" i="1"/>
  <c r="CG420" i="1"/>
  <c r="CG553" i="1"/>
  <c r="AE561" i="1"/>
  <c r="AD561" i="1" s="1"/>
  <c r="AF626" i="1"/>
  <c r="CG626" i="1" s="1"/>
  <c r="AF440" i="1"/>
  <c r="AN440" i="1"/>
  <c r="CC440" i="1" s="1"/>
  <c r="AM440" i="1"/>
  <c r="AO440" i="1"/>
  <c r="CD440" i="1" s="1"/>
  <c r="AP440" i="1"/>
  <c r="CE440" i="1" s="1"/>
  <c r="AQ440" i="1"/>
  <c r="CF440" i="1" s="1"/>
  <c r="AF199" i="1"/>
  <c r="AP199" i="1"/>
  <c r="CE199" i="1" s="1"/>
  <c r="AM199" i="1"/>
  <c r="AN199" i="1"/>
  <c r="CC199" i="1" s="1"/>
  <c r="AO199" i="1"/>
  <c r="CD199" i="1" s="1"/>
  <c r="AQ199" i="1"/>
  <c r="CF199" i="1" s="1"/>
  <c r="CG340" i="1"/>
  <c r="CF23" i="1"/>
  <c r="CE23" i="1"/>
  <c r="CD23" i="1"/>
  <c r="CC23" i="1"/>
  <c r="CB23" i="1"/>
  <c r="AF45" i="1" l="1"/>
  <c r="CC27" i="1"/>
  <c r="CE103" i="1"/>
  <c r="CG107" i="1"/>
  <c r="CD27" i="1"/>
  <c r="CF27" i="1"/>
  <c r="CE27" i="1"/>
  <c r="CD103" i="1"/>
  <c r="CC103" i="1"/>
  <c r="CF103" i="1"/>
  <c r="CE565" i="1"/>
  <c r="CC560" i="1"/>
  <c r="CE560" i="1"/>
  <c r="CD32" i="1"/>
  <c r="CF560" i="1"/>
  <c r="CE32" i="1"/>
  <c r="CC32" i="1"/>
  <c r="CF32" i="1"/>
  <c r="CC565" i="1"/>
  <c r="CF543" i="1"/>
  <c r="CF565" i="1"/>
  <c r="CD560" i="1"/>
  <c r="CE543" i="1"/>
  <c r="CD565" i="1"/>
  <c r="CD34" i="1"/>
  <c r="CC543" i="1"/>
  <c r="CC34" i="1"/>
  <c r="CD543" i="1"/>
  <c r="CF34" i="1"/>
  <c r="CE34" i="1"/>
  <c r="AN190" i="1"/>
  <c r="CC190" i="1" s="1"/>
  <c r="AF190" i="1"/>
  <c r="AK190" i="1" s="1"/>
  <c r="AO190" i="1"/>
  <c r="CD190" i="1" s="1"/>
  <c r="AM190" i="1"/>
  <c r="BY190" i="1" s="1"/>
  <c r="AF275" i="1"/>
  <c r="AI275" i="1" s="1"/>
  <c r="AQ190" i="1"/>
  <c r="CF190" i="1" s="1"/>
  <c r="AQ291" i="1"/>
  <c r="CF291" i="1" s="1"/>
  <c r="AN291" i="1"/>
  <c r="CC291" i="1" s="1"/>
  <c r="AO291" i="1"/>
  <c r="CD291" i="1" s="1"/>
  <c r="AM291" i="1"/>
  <c r="BP291" i="1" s="1"/>
  <c r="AF291" i="1"/>
  <c r="AK291" i="1" s="1"/>
  <c r="AF569" i="1"/>
  <c r="AP569" i="1"/>
  <c r="CE569" i="1" s="1"/>
  <c r="AN472" i="1"/>
  <c r="CC472" i="1" s="1"/>
  <c r="AF492" i="1"/>
  <c r="AJ492" i="1" s="1"/>
  <c r="AP492" i="1" s="1"/>
  <c r="CE492" i="1" s="1"/>
  <c r="AM274" i="1"/>
  <c r="BW274" i="1" s="1"/>
  <c r="AN274" i="1"/>
  <c r="CC274" i="1" s="1"/>
  <c r="AF274" i="1"/>
  <c r="AH274" i="1" s="1"/>
  <c r="AQ274" i="1"/>
  <c r="CF274" i="1" s="1"/>
  <c r="AP274" i="1"/>
  <c r="CE274" i="1" s="1"/>
  <c r="AM330" i="1"/>
  <c r="BV330" i="1" s="1"/>
  <c r="AF330" i="1"/>
  <c r="AK330" i="1" s="1"/>
  <c r="AO472" i="1"/>
  <c r="CD472" i="1" s="1"/>
  <c r="AM545" i="1"/>
  <c r="BQ545" i="1" s="1"/>
  <c r="AF545" i="1"/>
  <c r="AK545" i="1" s="1"/>
  <c r="AP545" i="1"/>
  <c r="CE545" i="1" s="1"/>
  <c r="AN545" i="1"/>
  <c r="CC545" i="1" s="1"/>
  <c r="AQ545" i="1"/>
  <c r="CF545" i="1" s="1"/>
  <c r="AM472" i="1"/>
  <c r="BO472" i="1" s="1"/>
  <c r="AQ330" i="1"/>
  <c r="CF330" i="1" s="1"/>
  <c r="AF472" i="1"/>
  <c r="AG472" i="1" s="1"/>
  <c r="AO330" i="1"/>
  <c r="CD330" i="1" s="1"/>
  <c r="AQ472" i="1"/>
  <c r="CF472" i="1" s="1"/>
  <c r="AP330" i="1"/>
  <c r="CE330" i="1" s="1"/>
  <c r="AF322" i="1"/>
  <c r="AQ45" i="1"/>
  <c r="CF45" i="1" s="1"/>
  <c r="AM45" i="1"/>
  <c r="BS45" i="1" s="1"/>
  <c r="AP45" i="1"/>
  <c r="CE45" i="1" s="1"/>
  <c r="AF408" i="1"/>
  <c r="AK408" i="1" s="1"/>
  <c r="AQ408" i="1"/>
  <c r="CF408" i="1" s="1"/>
  <c r="AP408" i="1"/>
  <c r="CE408" i="1" s="1"/>
  <c r="AO408" i="1"/>
  <c r="CD408" i="1" s="1"/>
  <c r="AN408" i="1"/>
  <c r="CC408" i="1" s="1"/>
  <c r="AQ275" i="1"/>
  <c r="CF275" i="1" s="1"/>
  <c r="AP275" i="1"/>
  <c r="CE275" i="1" s="1"/>
  <c r="AM275" i="1"/>
  <c r="BW275" i="1" s="1"/>
  <c r="AO275" i="1"/>
  <c r="CD275" i="1" s="1"/>
  <c r="AP429" i="1"/>
  <c r="CE429" i="1" s="1"/>
  <c r="AO429" i="1"/>
  <c r="CD429" i="1" s="1"/>
  <c r="AM429" i="1"/>
  <c r="BO429" i="1" s="1"/>
  <c r="AN429" i="1"/>
  <c r="CC429" i="1" s="1"/>
  <c r="AF429" i="1"/>
  <c r="AJ429" i="1" s="1"/>
  <c r="AN400" i="1"/>
  <c r="CC400" i="1" s="1"/>
  <c r="AM400" i="1"/>
  <c r="BK400" i="1" s="1"/>
  <c r="AF400" i="1"/>
  <c r="AI400" i="1" s="1"/>
  <c r="AQ400" i="1"/>
  <c r="CF400" i="1" s="1"/>
  <c r="AP400" i="1"/>
  <c r="CE400" i="1" s="1"/>
  <c r="AM302" i="1"/>
  <c r="BL302" i="1" s="1"/>
  <c r="CG514" i="1"/>
  <c r="AJ514" i="1"/>
  <c r="AI514" i="1"/>
  <c r="AH514" i="1"/>
  <c r="AG514" i="1"/>
  <c r="AK514" i="1"/>
  <c r="AJ456" i="1"/>
  <c r="AI456" i="1"/>
  <c r="AH456" i="1"/>
  <c r="AG456" i="1"/>
  <c r="AK456" i="1"/>
  <c r="AG500" i="1"/>
  <c r="AJ500" i="1"/>
  <c r="AH500" i="1"/>
  <c r="AI500" i="1"/>
  <c r="AK500" i="1"/>
  <c r="AQ665" i="1"/>
  <c r="CF665" i="1" s="1"/>
  <c r="AP665" i="1"/>
  <c r="CE665" i="1" s="1"/>
  <c r="AO665" i="1"/>
  <c r="CD665" i="1" s="1"/>
  <c r="AN665" i="1"/>
  <c r="CC665" i="1" s="1"/>
  <c r="AM665" i="1"/>
  <c r="AJ480" i="1"/>
  <c r="AI480" i="1"/>
  <c r="AH480" i="1"/>
  <c r="AK480" i="1"/>
  <c r="AG480" i="1"/>
  <c r="CG607" i="1"/>
  <c r="AK607" i="1"/>
  <c r="AJ607" i="1"/>
  <c r="AI607" i="1"/>
  <c r="AH607" i="1"/>
  <c r="AG607" i="1"/>
  <c r="AK34" i="1"/>
  <c r="AJ34" i="1"/>
  <c r="AI34" i="1"/>
  <c r="AG34" i="1"/>
  <c r="BW34" i="1" s="1"/>
  <c r="AH34" i="1"/>
  <c r="AK107" i="1"/>
  <c r="AQ107" i="1" s="1"/>
  <c r="CF107" i="1" s="1"/>
  <c r="AJ107" i="1"/>
  <c r="AP107" i="1" s="1"/>
  <c r="CE107" i="1" s="1"/>
  <c r="AI107" i="1"/>
  <c r="AO107" i="1" s="1"/>
  <c r="CD107" i="1" s="1"/>
  <c r="AN107" i="1"/>
  <c r="CC107" i="1" s="1"/>
  <c r="AJ423" i="1"/>
  <c r="AI423" i="1"/>
  <c r="AH423" i="1"/>
  <c r="AG423" i="1"/>
  <c r="AK423" i="1"/>
  <c r="AP535" i="1"/>
  <c r="CE535" i="1" s="1"/>
  <c r="AO535" i="1"/>
  <c r="CD535" i="1" s="1"/>
  <c r="AN535" i="1"/>
  <c r="CC535" i="1" s="1"/>
  <c r="AQ535" i="1"/>
  <c r="CF535" i="1" s="1"/>
  <c r="AK543" i="1"/>
  <c r="AI543" i="1"/>
  <c r="AJ543" i="1"/>
  <c r="AH543" i="1"/>
  <c r="AG543" i="1"/>
  <c r="BY543" i="1" s="1"/>
  <c r="CG133" i="1"/>
  <c r="AI133" i="1"/>
  <c r="AO133" i="1" s="1"/>
  <c r="CD133" i="1" s="1"/>
  <c r="AK133" i="1"/>
  <c r="AQ133" i="1" s="1"/>
  <c r="CF133" i="1" s="1"/>
  <c r="AJ133" i="1"/>
  <c r="AP133" i="1" s="1"/>
  <c r="CE133" i="1" s="1"/>
  <c r="AK553" i="1"/>
  <c r="AI553" i="1"/>
  <c r="AH553" i="1"/>
  <c r="AG553" i="1"/>
  <c r="AJ553" i="1"/>
  <c r="AK622" i="1"/>
  <c r="AJ622" i="1"/>
  <c r="AI622" i="1"/>
  <c r="AH622" i="1"/>
  <c r="AG622" i="1"/>
  <c r="CG247" i="1"/>
  <c r="AK247" i="1"/>
  <c r="AI247" i="1"/>
  <c r="AH247" i="1"/>
  <c r="AG247" i="1"/>
  <c r="AJ247" i="1"/>
  <c r="AJ402" i="1"/>
  <c r="AI402" i="1"/>
  <c r="AH402" i="1"/>
  <c r="AG402" i="1"/>
  <c r="AK402" i="1"/>
  <c r="CG211" i="1"/>
  <c r="AK211" i="1"/>
  <c r="AJ211" i="1"/>
  <c r="AI211" i="1"/>
  <c r="AK340" i="1"/>
  <c r="AI340" i="1"/>
  <c r="AH340" i="1"/>
  <c r="AG340" i="1"/>
  <c r="AJ340" i="1"/>
  <c r="CG165" i="1"/>
  <c r="AK165" i="1"/>
  <c r="AJ165" i="1"/>
  <c r="AI165" i="1"/>
  <c r="AG165" i="1"/>
  <c r="AH165" i="1"/>
  <c r="CG307" i="1"/>
  <c r="AJ307" i="1"/>
  <c r="AP307" i="1" s="1"/>
  <c r="CE307" i="1" s="1"/>
  <c r="AI307" i="1"/>
  <c r="AO307" i="1" s="1"/>
  <c r="CD307" i="1" s="1"/>
  <c r="AK307" i="1"/>
  <c r="AQ307" i="1" s="1"/>
  <c r="CF307" i="1" s="1"/>
  <c r="AK32" i="1"/>
  <c r="AJ32" i="1"/>
  <c r="AI32" i="1"/>
  <c r="AG32" i="1"/>
  <c r="BX32" i="1" s="1"/>
  <c r="AH32" i="1"/>
  <c r="AK323" i="1"/>
  <c r="AI323" i="1"/>
  <c r="AH323" i="1"/>
  <c r="AG323" i="1"/>
  <c r="AJ323" i="1"/>
  <c r="AK394" i="1"/>
  <c r="AI394" i="1"/>
  <c r="AH394" i="1"/>
  <c r="AJ394" i="1"/>
  <c r="AG394" i="1"/>
  <c r="AJ369" i="1"/>
  <c r="AI369" i="1"/>
  <c r="AH369" i="1"/>
  <c r="AG369" i="1"/>
  <c r="AK369" i="1"/>
  <c r="AI152" i="1"/>
  <c r="AH152" i="1"/>
  <c r="AK152" i="1"/>
  <c r="AJ152" i="1"/>
  <c r="AG152" i="1"/>
  <c r="CG391" i="1"/>
  <c r="AG391" i="1"/>
  <c r="AJ391" i="1"/>
  <c r="AI391" i="1"/>
  <c r="AK391" i="1"/>
  <c r="AH391" i="1"/>
  <c r="AI129" i="1"/>
  <c r="AH129" i="1"/>
  <c r="AK129" i="1"/>
  <c r="AJ129" i="1"/>
  <c r="AG129" i="1"/>
  <c r="AG45" i="1"/>
  <c r="AK45" i="1"/>
  <c r="AJ45" i="1"/>
  <c r="AI45" i="1"/>
  <c r="AH45" i="1"/>
  <c r="CG390" i="1"/>
  <c r="AJ390" i="1"/>
  <c r="AI390" i="1"/>
  <c r="AH390" i="1"/>
  <c r="AG390" i="1"/>
  <c r="AK390" i="1"/>
  <c r="AK674" i="1"/>
  <c r="AJ674" i="1"/>
  <c r="AI674" i="1"/>
  <c r="AH674" i="1"/>
  <c r="AG674" i="1"/>
  <c r="AK343" i="1"/>
  <c r="AI343" i="1"/>
  <c r="AH343" i="1"/>
  <c r="AG343" i="1"/>
  <c r="AJ343" i="1"/>
  <c r="AK420" i="1"/>
  <c r="AI420" i="1"/>
  <c r="AH420" i="1"/>
  <c r="AJ420" i="1"/>
  <c r="AG420" i="1"/>
  <c r="CG398" i="1"/>
  <c r="AK398" i="1"/>
  <c r="AI398" i="1"/>
  <c r="AH398" i="1"/>
  <c r="AG398" i="1"/>
  <c r="AJ398" i="1"/>
  <c r="AJ103" i="1"/>
  <c r="AI103" i="1"/>
  <c r="AH103" i="1"/>
  <c r="AG103" i="1"/>
  <c r="AK103" i="1"/>
  <c r="AJ277" i="1"/>
  <c r="AP277" i="1" s="1"/>
  <c r="CE277" i="1" s="1"/>
  <c r="AK277" i="1"/>
  <c r="AQ277" i="1" s="1"/>
  <c r="CF277" i="1" s="1"/>
  <c r="AI277" i="1"/>
  <c r="AO277" i="1" s="1"/>
  <c r="CD277" i="1" s="1"/>
  <c r="AN277" i="1"/>
  <c r="CC277" i="1" s="1"/>
  <c r="CG228" i="1"/>
  <c r="AI228" i="1"/>
  <c r="AH228" i="1"/>
  <c r="AG228" i="1"/>
  <c r="AK228" i="1"/>
  <c r="AJ228" i="1"/>
  <c r="AK579" i="1"/>
  <c r="AJ579" i="1"/>
  <c r="AI579" i="1"/>
  <c r="AH579" i="1"/>
  <c r="AG579" i="1"/>
  <c r="CG304" i="1"/>
  <c r="AJ304" i="1"/>
  <c r="AK304" i="1"/>
  <c r="AI304" i="1"/>
  <c r="AG304" i="1"/>
  <c r="AH304" i="1"/>
  <c r="AJ430" i="1"/>
  <c r="AI430" i="1"/>
  <c r="AH430" i="1"/>
  <c r="AG430" i="1"/>
  <c r="AK430" i="1"/>
  <c r="AK418" i="1"/>
  <c r="AI418" i="1"/>
  <c r="AH418" i="1"/>
  <c r="AJ418" i="1"/>
  <c r="AG418" i="1"/>
  <c r="AK690" i="1"/>
  <c r="AJ690" i="1"/>
  <c r="AI690" i="1"/>
  <c r="AH690" i="1"/>
  <c r="AG690" i="1"/>
  <c r="AK202" i="1"/>
  <c r="AJ202" i="1"/>
  <c r="AI202" i="1"/>
  <c r="AG202" i="1"/>
  <c r="AH202" i="1"/>
  <c r="AK465" i="1"/>
  <c r="AJ465" i="1"/>
  <c r="AI465" i="1"/>
  <c r="AH465" i="1"/>
  <c r="AG465" i="1"/>
  <c r="AP626" i="1"/>
  <c r="CE626" i="1" s="1"/>
  <c r="AQ626" i="1"/>
  <c r="CF626" i="1" s="1"/>
  <c r="AO626" i="1"/>
  <c r="CD626" i="1" s="1"/>
  <c r="AN626" i="1"/>
  <c r="CC626" i="1" s="1"/>
  <c r="AK357" i="1"/>
  <c r="AQ357" i="1" s="1"/>
  <c r="CF357" i="1" s="1"/>
  <c r="AP357" i="1"/>
  <c r="CE357" i="1" s="1"/>
  <c r="AO357" i="1"/>
  <c r="CD357" i="1" s="1"/>
  <c r="AN357" i="1"/>
  <c r="CC357" i="1" s="1"/>
  <c r="AJ660" i="1"/>
  <c r="AP660" i="1" s="1"/>
  <c r="CE660" i="1" s="1"/>
  <c r="AO660" i="1"/>
  <c r="CD660" i="1" s="1"/>
  <c r="AN660" i="1"/>
  <c r="CC660" i="1" s="1"/>
  <c r="AK660" i="1"/>
  <c r="AQ660" i="1" s="1"/>
  <c r="CF660" i="1" s="1"/>
  <c r="CG362" i="1"/>
  <c r="AJ362" i="1"/>
  <c r="AI362" i="1"/>
  <c r="AH362" i="1"/>
  <c r="AG362" i="1"/>
  <c r="AK362" i="1"/>
  <c r="CG474" i="1"/>
  <c r="AG474" i="1"/>
  <c r="AK474" i="1"/>
  <c r="AJ474" i="1"/>
  <c r="AI474" i="1"/>
  <c r="AH474" i="1"/>
  <c r="CG261" i="1"/>
  <c r="AK261" i="1"/>
  <c r="AI261" i="1"/>
  <c r="AH261" i="1"/>
  <c r="AJ261" i="1"/>
  <c r="AG261" i="1"/>
  <c r="AJ217" i="1"/>
  <c r="AP217" i="1" s="1"/>
  <c r="CE217" i="1" s="1"/>
  <c r="AI217" i="1"/>
  <c r="AO217" i="1" s="1"/>
  <c r="CD217" i="1" s="1"/>
  <c r="AN217" i="1"/>
  <c r="CC217" i="1" s="1"/>
  <c r="AK217" i="1"/>
  <c r="AQ217" i="1" s="1"/>
  <c r="CF217" i="1" s="1"/>
  <c r="AK179" i="1"/>
  <c r="AJ179" i="1"/>
  <c r="AI179" i="1"/>
  <c r="AG179" i="1"/>
  <c r="AH179" i="1"/>
  <c r="AJ374" i="1"/>
  <c r="AI374" i="1"/>
  <c r="AH374" i="1"/>
  <c r="AG374" i="1"/>
  <c r="AK374" i="1"/>
  <c r="CG258" i="1"/>
  <c r="AK258" i="1"/>
  <c r="AQ258" i="1" s="1"/>
  <c r="CF258" i="1" s="1"/>
  <c r="AI258" i="1"/>
  <c r="AO258" i="1" s="1"/>
  <c r="CD258" i="1" s="1"/>
  <c r="AN258" i="1"/>
  <c r="CC258" i="1" s="1"/>
  <c r="AJ258" i="1"/>
  <c r="AP258" i="1" s="1"/>
  <c r="CE258" i="1" s="1"/>
  <c r="CG499" i="1"/>
  <c r="AJ499" i="1"/>
  <c r="AI499" i="1"/>
  <c r="AH499" i="1"/>
  <c r="AG499" i="1"/>
  <c r="AK499" i="1"/>
  <c r="AK95" i="1"/>
  <c r="AJ95" i="1"/>
  <c r="AI95" i="1"/>
  <c r="AG95" i="1"/>
  <c r="AH95" i="1"/>
  <c r="CG175" i="1"/>
  <c r="AI175" i="1"/>
  <c r="AH175" i="1"/>
  <c r="AK175" i="1"/>
  <c r="AG175" i="1"/>
  <c r="AJ175" i="1"/>
  <c r="AK441" i="1"/>
  <c r="AI441" i="1"/>
  <c r="AH441" i="1"/>
  <c r="AJ441" i="1"/>
  <c r="AG441" i="1"/>
  <c r="AJ393" i="1"/>
  <c r="AI393" i="1"/>
  <c r="AH393" i="1"/>
  <c r="AG393" i="1"/>
  <c r="AK393" i="1"/>
  <c r="AK556" i="1"/>
  <c r="AJ556" i="1"/>
  <c r="AI556" i="1"/>
  <c r="AG556" i="1"/>
  <c r="AH556" i="1"/>
  <c r="CG78" i="1"/>
  <c r="AH78" i="1"/>
  <c r="AK78" i="1"/>
  <c r="AJ78" i="1"/>
  <c r="AI78" i="1"/>
  <c r="AG78" i="1"/>
  <c r="AK301" i="1"/>
  <c r="AI301" i="1"/>
  <c r="AH301" i="1"/>
  <c r="AG301" i="1"/>
  <c r="AJ301" i="1"/>
  <c r="AJ440" i="1"/>
  <c r="AI440" i="1"/>
  <c r="AH440" i="1"/>
  <c r="AG440" i="1"/>
  <c r="AK440" i="1"/>
  <c r="AK587" i="1"/>
  <c r="AI587" i="1"/>
  <c r="AJ587" i="1"/>
  <c r="AH587" i="1"/>
  <c r="AG587" i="1"/>
  <c r="AJ463" i="1"/>
  <c r="AP463" i="1" s="1"/>
  <c r="CE463" i="1" s="1"/>
  <c r="AO463" i="1"/>
  <c r="CD463" i="1" s="1"/>
  <c r="AN463" i="1"/>
  <c r="CC463" i="1" s="1"/>
  <c r="AK463" i="1"/>
  <c r="AQ463" i="1" s="1"/>
  <c r="CF463" i="1" s="1"/>
  <c r="AK337" i="1"/>
  <c r="AI337" i="1"/>
  <c r="AH337" i="1"/>
  <c r="AG337" i="1"/>
  <c r="AJ337" i="1"/>
  <c r="CG232" i="1"/>
  <c r="AJ232" i="1"/>
  <c r="AI232" i="1"/>
  <c r="AH232" i="1"/>
  <c r="AK232" i="1"/>
  <c r="AG232" i="1"/>
  <c r="CG517" i="1"/>
  <c r="AG517" i="1"/>
  <c r="AJ517" i="1"/>
  <c r="AH517" i="1"/>
  <c r="AK517" i="1"/>
  <c r="AI517" i="1"/>
  <c r="AK560" i="1"/>
  <c r="AJ560" i="1"/>
  <c r="AI560" i="1"/>
  <c r="AH560" i="1"/>
  <c r="AG560" i="1"/>
  <c r="BO560" i="1" s="1"/>
  <c r="AQ109" i="1"/>
  <c r="CF109" i="1" s="1"/>
  <c r="AP109" i="1"/>
  <c r="CE109" i="1" s="1"/>
  <c r="AO109" i="1"/>
  <c r="CD109" i="1" s="1"/>
  <c r="AN109" i="1"/>
  <c r="CC109" i="1" s="1"/>
  <c r="AJ442" i="1"/>
  <c r="AI442" i="1"/>
  <c r="AH442" i="1"/>
  <c r="AG442" i="1"/>
  <c r="AK442" i="1"/>
  <c r="AJ417" i="1"/>
  <c r="AI417" i="1"/>
  <c r="AH417" i="1"/>
  <c r="AG417" i="1"/>
  <c r="AK417" i="1"/>
  <c r="AG655" i="1"/>
  <c r="AJ655" i="1"/>
  <c r="AK655" i="1"/>
  <c r="AI655" i="1"/>
  <c r="AH655" i="1"/>
  <c r="CG598" i="1"/>
  <c r="AK598" i="1"/>
  <c r="AI598" i="1"/>
  <c r="AJ598" i="1"/>
  <c r="AH598" i="1"/>
  <c r="AG598" i="1"/>
  <c r="AK410" i="1"/>
  <c r="AI410" i="1"/>
  <c r="AH410" i="1"/>
  <c r="AJ410" i="1"/>
  <c r="AG410" i="1"/>
  <c r="AJ425" i="1"/>
  <c r="AI425" i="1"/>
  <c r="AH425" i="1"/>
  <c r="AG425" i="1"/>
  <c r="AK425" i="1"/>
  <c r="CG222" i="1"/>
  <c r="AK222" i="1"/>
  <c r="AJ222" i="1"/>
  <c r="AI222" i="1"/>
  <c r="AG222" i="1"/>
  <c r="AH222" i="1"/>
  <c r="AP302" i="1"/>
  <c r="CE302" i="1" s="1"/>
  <c r="AK302" i="1"/>
  <c r="AQ302" i="1" s="1"/>
  <c r="CF302" i="1" s="1"/>
  <c r="AO302" i="1"/>
  <c r="CD302" i="1" s="1"/>
  <c r="AN302" i="1"/>
  <c r="CC302" i="1" s="1"/>
  <c r="CG101" i="1"/>
  <c r="AK101" i="1"/>
  <c r="AJ101" i="1"/>
  <c r="AI101" i="1"/>
  <c r="AG101" i="1"/>
  <c r="AH101" i="1"/>
  <c r="CG213" i="1"/>
  <c r="AK213" i="1"/>
  <c r="AQ213" i="1" s="1"/>
  <c r="CF213" i="1" s="1"/>
  <c r="AJ213" i="1"/>
  <c r="AI213" i="1"/>
  <c r="AO213" i="1" s="1"/>
  <c r="CD213" i="1" s="1"/>
  <c r="AN213" i="1"/>
  <c r="CC213" i="1" s="1"/>
  <c r="AH617" i="1"/>
  <c r="AG617" i="1"/>
  <c r="AK617" i="1"/>
  <c r="AJ617" i="1"/>
  <c r="AI617" i="1"/>
  <c r="AK320" i="1"/>
  <c r="AI320" i="1"/>
  <c r="AH320" i="1"/>
  <c r="AG320" i="1"/>
  <c r="AJ320" i="1"/>
  <c r="AJ494" i="1"/>
  <c r="AP494" i="1" s="1"/>
  <c r="CE494" i="1" s="1"/>
  <c r="AN494" i="1"/>
  <c r="CC494" i="1" s="1"/>
  <c r="AK494" i="1"/>
  <c r="AQ494" i="1" s="1"/>
  <c r="CF494" i="1" s="1"/>
  <c r="AO494" i="1"/>
  <c r="CD494" i="1" s="1"/>
  <c r="AJ449" i="1"/>
  <c r="AI449" i="1"/>
  <c r="AH449" i="1"/>
  <c r="AG449" i="1"/>
  <c r="AK449" i="1"/>
  <c r="AK250" i="1"/>
  <c r="AI250" i="1"/>
  <c r="AH250" i="1"/>
  <c r="AG250" i="1"/>
  <c r="AJ250" i="1"/>
  <c r="CG509" i="1"/>
  <c r="AJ509" i="1"/>
  <c r="AI509" i="1"/>
  <c r="AH509" i="1"/>
  <c r="AG509" i="1"/>
  <c r="AK509" i="1"/>
  <c r="AJ446" i="1"/>
  <c r="AI446" i="1"/>
  <c r="AH446" i="1"/>
  <c r="AG446" i="1"/>
  <c r="AK446" i="1"/>
  <c r="CG515" i="1"/>
  <c r="AJ515" i="1"/>
  <c r="AI515" i="1"/>
  <c r="AH515" i="1"/>
  <c r="AG515" i="1"/>
  <c r="AK515" i="1"/>
  <c r="AK27" i="1"/>
  <c r="AI27" i="1"/>
  <c r="AH27" i="1"/>
  <c r="AJ27" i="1"/>
  <c r="AG27" i="1"/>
  <c r="BQ27" i="1" s="1"/>
  <c r="AI162" i="1"/>
  <c r="AH162" i="1"/>
  <c r="AJ162" i="1"/>
  <c r="AK162" i="1"/>
  <c r="AG162" i="1"/>
  <c r="CG238" i="1"/>
  <c r="AK238" i="1"/>
  <c r="AJ238" i="1"/>
  <c r="AH238" i="1"/>
  <c r="AG238" i="1"/>
  <c r="AI238" i="1"/>
  <c r="CG148" i="1"/>
  <c r="AI148" i="1"/>
  <c r="AH148" i="1"/>
  <c r="AK148" i="1"/>
  <c r="AJ148" i="1"/>
  <c r="AG148" i="1"/>
  <c r="AI121" i="1"/>
  <c r="AH121" i="1"/>
  <c r="AK121" i="1"/>
  <c r="AJ121" i="1"/>
  <c r="AG121" i="1"/>
  <c r="AK565" i="1"/>
  <c r="AJ565" i="1"/>
  <c r="AI565" i="1"/>
  <c r="AH565" i="1"/>
  <c r="AG565" i="1"/>
  <c r="BJ565" i="1" s="1"/>
  <c r="AK411" i="1"/>
  <c r="AI411" i="1"/>
  <c r="AH411" i="1"/>
  <c r="AJ411" i="1"/>
  <c r="AG411" i="1"/>
  <c r="AK532" i="1"/>
  <c r="AI532" i="1"/>
  <c r="AJ532" i="1"/>
  <c r="AH532" i="1"/>
  <c r="AG532" i="1"/>
  <c r="AK28" i="1"/>
  <c r="AJ28" i="1"/>
  <c r="AI28" i="1"/>
  <c r="AG28" i="1"/>
  <c r="AH28" i="1"/>
  <c r="AK351" i="1"/>
  <c r="AI351" i="1"/>
  <c r="AH351" i="1"/>
  <c r="AG351" i="1"/>
  <c r="AJ351" i="1"/>
  <c r="AK117" i="1"/>
  <c r="AJ117" i="1"/>
  <c r="AI117" i="1"/>
  <c r="AG117" i="1"/>
  <c r="AH117" i="1"/>
  <c r="CG377" i="1"/>
  <c r="AK377" i="1"/>
  <c r="AI377" i="1"/>
  <c r="AG377" i="1"/>
  <c r="AJ377" i="1"/>
  <c r="AH377" i="1"/>
  <c r="AJ452" i="1"/>
  <c r="AI452" i="1"/>
  <c r="AH452" i="1"/>
  <c r="AG452" i="1"/>
  <c r="AK452" i="1"/>
  <c r="AK264" i="1"/>
  <c r="AI264" i="1"/>
  <c r="AH264" i="1"/>
  <c r="AG264" i="1"/>
  <c r="AJ264" i="1"/>
  <c r="AK168" i="1"/>
  <c r="AJ168" i="1"/>
  <c r="AI168" i="1"/>
  <c r="AG168" i="1"/>
  <c r="AH168" i="1"/>
  <c r="AI82" i="1"/>
  <c r="AH82" i="1"/>
  <c r="AK82" i="1"/>
  <c r="AJ82" i="1"/>
  <c r="AG82" i="1"/>
  <c r="CG297" i="1"/>
  <c r="AK297" i="1"/>
  <c r="AQ297" i="1" s="1"/>
  <c r="CF297" i="1" s="1"/>
  <c r="AI297" i="1"/>
  <c r="AO297" i="1" s="1"/>
  <c r="CD297" i="1" s="1"/>
  <c r="AJ297" i="1"/>
  <c r="AP297" i="1" s="1"/>
  <c r="CE297" i="1" s="1"/>
  <c r="AQ48" i="1"/>
  <c r="CF48" i="1" s="1"/>
  <c r="AP48" i="1"/>
  <c r="CE48" i="1" s="1"/>
  <c r="AO48" i="1"/>
  <c r="CD48" i="1" s="1"/>
  <c r="AN48" i="1"/>
  <c r="CC48" i="1" s="1"/>
  <c r="AK692" i="1"/>
  <c r="AJ692" i="1"/>
  <c r="AI692" i="1"/>
  <c r="AH692" i="1"/>
  <c r="AG692" i="1"/>
  <c r="CG593" i="1"/>
  <c r="AK593" i="1"/>
  <c r="AJ593" i="1"/>
  <c r="AI593" i="1"/>
  <c r="AH593" i="1"/>
  <c r="AG593" i="1"/>
  <c r="AG475" i="1"/>
  <c r="AJ475" i="1"/>
  <c r="AI475" i="1"/>
  <c r="AK475" i="1"/>
  <c r="AH475" i="1"/>
  <c r="AI119" i="1"/>
  <c r="AH119" i="1"/>
  <c r="AJ119" i="1"/>
  <c r="AK119" i="1"/>
  <c r="AG119" i="1"/>
  <c r="AK199" i="1"/>
  <c r="AJ199" i="1"/>
  <c r="AI199" i="1"/>
  <c r="AG199" i="1"/>
  <c r="AH199" i="1"/>
  <c r="CG482" i="1"/>
  <c r="AG482" i="1"/>
  <c r="AJ482" i="1"/>
  <c r="AI482" i="1"/>
  <c r="AK482" i="1"/>
  <c r="AH482" i="1"/>
  <c r="AK672" i="1"/>
  <c r="AJ672" i="1"/>
  <c r="AI672" i="1"/>
  <c r="AG672" i="1"/>
  <c r="AH672" i="1"/>
  <c r="AK311" i="1"/>
  <c r="AI311" i="1"/>
  <c r="AH311" i="1"/>
  <c r="AG311" i="1"/>
  <c r="AJ311" i="1"/>
  <c r="AN607" i="1"/>
  <c r="CC607" i="1" s="1"/>
  <c r="AO607" i="1"/>
  <c r="CD607" i="1" s="1"/>
  <c r="AP607" i="1"/>
  <c r="CE607" i="1" s="1"/>
  <c r="AQ607" i="1"/>
  <c r="CF607" i="1" s="1"/>
  <c r="AQ517" i="1"/>
  <c r="CF517" i="1" s="1"/>
  <c r="AN517" i="1"/>
  <c r="CC517" i="1" s="1"/>
  <c r="AO517" i="1"/>
  <c r="CD517" i="1" s="1"/>
  <c r="AP517" i="1"/>
  <c r="CE517" i="1" s="1"/>
  <c r="AO474" i="1"/>
  <c r="CD474" i="1" s="1"/>
  <c r="AP474" i="1"/>
  <c r="CE474" i="1" s="1"/>
  <c r="AQ474" i="1"/>
  <c r="CF474" i="1" s="1"/>
  <c r="AN474" i="1"/>
  <c r="CC474" i="1" s="1"/>
  <c r="AQ518" i="1"/>
  <c r="CF518" i="1" s="1"/>
  <c r="AF518" i="1"/>
  <c r="AM518" i="1"/>
  <c r="AN518" i="1"/>
  <c r="CC518" i="1" s="1"/>
  <c r="AO518" i="1"/>
  <c r="CD518" i="1" s="1"/>
  <c r="AP518" i="1"/>
  <c r="CE518" i="1" s="1"/>
  <c r="BT617" i="1"/>
  <c r="BV617" i="1"/>
  <c r="BX617" i="1"/>
  <c r="BU617" i="1"/>
  <c r="BJ617" i="1"/>
  <c r="BM617" i="1"/>
  <c r="BK617" i="1"/>
  <c r="BY617" i="1"/>
  <c r="BL617" i="1"/>
  <c r="BZ617" i="1"/>
  <c r="CB617" i="1" s="1"/>
  <c r="BQ617" i="1"/>
  <c r="BO617" i="1"/>
  <c r="BR617" i="1"/>
  <c r="BS617" i="1"/>
  <c r="BN617" i="1"/>
  <c r="BW617" i="1"/>
  <c r="BP617" i="1"/>
  <c r="BU410" i="1"/>
  <c r="BL410" i="1"/>
  <c r="BP410" i="1"/>
  <c r="BZ410" i="1"/>
  <c r="CB410" i="1" s="1"/>
  <c r="BQ410" i="1"/>
  <c r="BM410" i="1"/>
  <c r="BR410" i="1"/>
  <c r="BN410" i="1"/>
  <c r="BS410" i="1"/>
  <c r="BV410" i="1"/>
  <c r="BW410" i="1"/>
  <c r="BJ410" i="1"/>
  <c r="BX410" i="1"/>
  <c r="BK410" i="1"/>
  <c r="BO410" i="1"/>
  <c r="BT410" i="1"/>
  <c r="BY410" i="1"/>
  <c r="BO553" i="1"/>
  <c r="BR553" i="1"/>
  <c r="BU553" i="1"/>
  <c r="BS553" i="1"/>
  <c r="BJ553" i="1"/>
  <c r="BT553" i="1"/>
  <c r="BX553" i="1"/>
  <c r="BV553" i="1"/>
  <c r="BK553" i="1"/>
  <c r="BW553" i="1"/>
  <c r="BY553" i="1"/>
  <c r="BL553" i="1"/>
  <c r="BZ553" i="1"/>
  <c r="CB553" i="1" s="1"/>
  <c r="BM553" i="1"/>
  <c r="BN553" i="1"/>
  <c r="BP553" i="1"/>
  <c r="BQ553" i="1"/>
  <c r="BN692" i="1"/>
  <c r="BW692" i="1"/>
  <c r="BZ692" i="1"/>
  <c r="CB692" i="1" s="1"/>
  <c r="BO692" i="1"/>
  <c r="BP692" i="1"/>
  <c r="BS692" i="1"/>
  <c r="BT692" i="1"/>
  <c r="BU692" i="1"/>
  <c r="BJ692" i="1"/>
  <c r="BL692" i="1"/>
  <c r="BK692" i="1"/>
  <c r="BX692" i="1"/>
  <c r="BQ692" i="1"/>
  <c r="BM692" i="1"/>
  <c r="BR692" i="1"/>
  <c r="BY692" i="1"/>
  <c r="BV692" i="1"/>
  <c r="AN307" i="1"/>
  <c r="CC307" i="1" s="1"/>
  <c r="BW408" i="1"/>
  <c r="BT408" i="1"/>
  <c r="BL408" i="1"/>
  <c r="BU408" i="1"/>
  <c r="BX408" i="1"/>
  <c r="BJ408" i="1"/>
  <c r="BM408" i="1"/>
  <c r="BV408" i="1"/>
  <c r="BY408" i="1"/>
  <c r="BN408" i="1"/>
  <c r="BZ408" i="1"/>
  <c r="CB408" i="1" s="1"/>
  <c r="BO408" i="1"/>
  <c r="BP408" i="1"/>
  <c r="BQ408" i="1"/>
  <c r="BR408" i="1"/>
  <c r="BK408" i="1"/>
  <c r="BS408" i="1"/>
  <c r="BN323" i="1"/>
  <c r="BQ323" i="1"/>
  <c r="BT323" i="1"/>
  <c r="BO323" i="1"/>
  <c r="BW323" i="1"/>
  <c r="BP323" i="1"/>
  <c r="BY323" i="1"/>
  <c r="BR323" i="1"/>
  <c r="BZ323" i="1"/>
  <c r="CB323" i="1" s="1"/>
  <c r="BS323" i="1"/>
  <c r="BK323" i="1"/>
  <c r="BU323" i="1"/>
  <c r="BM323" i="1"/>
  <c r="BJ323" i="1"/>
  <c r="BV323" i="1"/>
  <c r="BL323" i="1"/>
  <c r="BX323" i="1"/>
  <c r="BK369" i="1"/>
  <c r="BJ369" i="1"/>
  <c r="BW369" i="1"/>
  <c r="BQ369" i="1"/>
  <c r="BX369" i="1"/>
  <c r="BU369" i="1"/>
  <c r="BY369" i="1"/>
  <c r="BZ369" i="1"/>
  <c r="CB369" i="1" s="1"/>
  <c r="BO369" i="1"/>
  <c r="BL369" i="1"/>
  <c r="BM369" i="1"/>
  <c r="BN369" i="1"/>
  <c r="BP369" i="1"/>
  <c r="BR369" i="1"/>
  <c r="BT369" i="1"/>
  <c r="BS369" i="1"/>
  <c r="BV369" i="1"/>
  <c r="CG534" i="1"/>
  <c r="BQ152" i="1"/>
  <c r="BK152" i="1"/>
  <c r="BL152" i="1"/>
  <c r="BN152" i="1"/>
  <c r="BR152" i="1"/>
  <c r="BU152" i="1"/>
  <c r="BS152" i="1"/>
  <c r="BJ152" i="1"/>
  <c r="BT152" i="1"/>
  <c r="BV152" i="1"/>
  <c r="BW152" i="1"/>
  <c r="BM152" i="1"/>
  <c r="BX152" i="1"/>
  <c r="BY152" i="1"/>
  <c r="BZ152" i="1"/>
  <c r="CB152" i="1" s="1"/>
  <c r="BO152" i="1"/>
  <c r="BP152" i="1"/>
  <c r="BZ672" i="1"/>
  <c r="CB672" i="1" s="1"/>
  <c r="BO672" i="1"/>
  <c r="BR672" i="1"/>
  <c r="BK672" i="1"/>
  <c r="BW672" i="1"/>
  <c r="BT672" i="1"/>
  <c r="BL672" i="1"/>
  <c r="BU672" i="1"/>
  <c r="BX672" i="1"/>
  <c r="BJ672" i="1"/>
  <c r="BY672" i="1"/>
  <c r="BM672" i="1"/>
  <c r="BN672" i="1"/>
  <c r="BP672" i="1"/>
  <c r="BQ672" i="1"/>
  <c r="BS672" i="1"/>
  <c r="BV672" i="1"/>
  <c r="AQ390" i="1"/>
  <c r="CF390" i="1" s="1"/>
  <c r="AN390" i="1"/>
  <c r="CC390" i="1" s="1"/>
  <c r="AO390" i="1"/>
  <c r="CD390" i="1" s="1"/>
  <c r="AP390" i="1"/>
  <c r="CE390" i="1" s="1"/>
  <c r="BZ351" i="1"/>
  <c r="CB351" i="1" s="1"/>
  <c r="BO351" i="1"/>
  <c r="BP351" i="1"/>
  <c r="BQ351" i="1"/>
  <c r="BR351" i="1"/>
  <c r="BW351" i="1"/>
  <c r="BU351" i="1"/>
  <c r="BL351" i="1"/>
  <c r="BV351" i="1"/>
  <c r="BX351" i="1"/>
  <c r="BS351" i="1"/>
  <c r="BY351" i="1"/>
  <c r="BK351" i="1"/>
  <c r="BM351" i="1"/>
  <c r="BN351" i="1"/>
  <c r="BT351" i="1"/>
  <c r="BJ351" i="1"/>
  <c r="AN377" i="1"/>
  <c r="CC377" i="1" s="1"/>
  <c r="AO377" i="1"/>
  <c r="CD377" i="1" s="1"/>
  <c r="AP377" i="1"/>
  <c r="CE377" i="1" s="1"/>
  <c r="AQ377" i="1"/>
  <c r="CF377" i="1" s="1"/>
  <c r="BK622" i="1"/>
  <c r="BX622" i="1"/>
  <c r="BZ622" i="1"/>
  <c r="CB622" i="1" s="1"/>
  <c r="BL622" i="1"/>
  <c r="BM622" i="1"/>
  <c r="BN622" i="1"/>
  <c r="BY622" i="1"/>
  <c r="BP622" i="1"/>
  <c r="BQ622" i="1"/>
  <c r="BO622" i="1"/>
  <c r="BR622" i="1"/>
  <c r="BT622" i="1"/>
  <c r="BS622" i="1"/>
  <c r="BU622" i="1"/>
  <c r="BV622" i="1"/>
  <c r="BJ622" i="1"/>
  <c r="BW622" i="1"/>
  <c r="AO561" i="1"/>
  <c r="CD561" i="1" s="1"/>
  <c r="AP561" i="1"/>
  <c r="CE561" i="1" s="1"/>
  <c r="AQ561" i="1"/>
  <c r="CF561" i="1" s="1"/>
  <c r="AF561" i="1"/>
  <c r="AM561" i="1"/>
  <c r="AN561" i="1"/>
  <c r="CC561" i="1" s="1"/>
  <c r="BT199" i="1"/>
  <c r="BK199" i="1"/>
  <c r="BM199" i="1"/>
  <c r="BL199" i="1"/>
  <c r="BZ199" i="1"/>
  <c r="CB199" i="1" s="1"/>
  <c r="BW199" i="1"/>
  <c r="BN199" i="1"/>
  <c r="BX199" i="1"/>
  <c r="BO199" i="1"/>
  <c r="BY199" i="1"/>
  <c r="BP199" i="1"/>
  <c r="BQ199" i="1"/>
  <c r="BR199" i="1"/>
  <c r="BS199" i="1"/>
  <c r="BU199" i="1"/>
  <c r="BV199" i="1"/>
  <c r="BJ199" i="1"/>
  <c r="CG561" i="1"/>
  <c r="BY119" i="1"/>
  <c r="BJ119" i="1"/>
  <c r="BN119" i="1"/>
  <c r="BK119" i="1"/>
  <c r="BZ119" i="1"/>
  <c r="CB119" i="1" s="1"/>
  <c r="BL119" i="1"/>
  <c r="BO119" i="1"/>
  <c r="BX119" i="1"/>
  <c r="BP119" i="1"/>
  <c r="BQ119" i="1"/>
  <c r="BT119" i="1"/>
  <c r="BU119" i="1"/>
  <c r="BR119" i="1"/>
  <c r="BS119" i="1"/>
  <c r="BV119" i="1"/>
  <c r="BM119" i="1"/>
  <c r="BW119" i="1"/>
  <c r="AP398" i="1"/>
  <c r="CE398" i="1" s="1"/>
  <c r="AQ398" i="1"/>
  <c r="CF398" i="1" s="1"/>
  <c r="AN398" i="1"/>
  <c r="CC398" i="1" s="1"/>
  <c r="AO398" i="1"/>
  <c r="CD398" i="1" s="1"/>
  <c r="AQ222" i="1"/>
  <c r="CF222" i="1" s="1"/>
  <c r="AP222" i="1"/>
  <c r="CE222" i="1" s="1"/>
  <c r="AN222" i="1"/>
  <c r="CC222" i="1" s="1"/>
  <c r="AO222" i="1"/>
  <c r="CD222" i="1" s="1"/>
  <c r="AN261" i="1"/>
  <c r="CC261" i="1" s="1"/>
  <c r="AP261" i="1"/>
  <c r="CE261" i="1" s="1"/>
  <c r="AQ261" i="1"/>
  <c r="CF261" i="1" s="1"/>
  <c r="AO261" i="1"/>
  <c r="CD261" i="1" s="1"/>
  <c r="AQ534" i="1"/>
  <c r="CF534" i="1" s="1"/>
  <c r="AM534" i="1"/>
  <c r="AN534" i="1"/>
  <c r="CC534" i="1" s="1"/>
  <c r="AF534" i="1"/>
  <c r="AO534" i="1"/>
  <c r="CD534" i="1" s="1"/>
  <c r="AP534" i="1"/>
  <c r="CE534" i="1" s="1"/>
  <c r="BJ579" i="1"/>
  <c r="BY579" i="1"/>
  <c r="BZ579" i="1"/>
  <c r="CB579" i="1" s="1"/>
  <c r="BL579" i="1"/>
  <c r="BM579" i="1"/>
  <c r="BN579" i="1"/>
  <c r="BP579" i="1"/>
  <c r="BQ579" i="1"/>
  <c r="BR579" i="1"/>
  <c r="BU579" i="1"/>
  <c r="BS579" i="1"/>
  <c r="BK579" i="1"/>
  <c r="BT579" i="1"/>
  <c r="BW579" i="1"/>
  <c r="BV579" i="1"/>
  <c r="BO579" i="1"/>
  <c r="BX579" i="1"/>
  <c r="BV446" i="1"/>
  <c r="BL446" i="1"/>
  <c r="BM446" i="1"/>
  <c r="BP446" i="1"/>
  <c r="BR446" i="1"/>
  <c r="BS446" i="1"/>
  <c r="BT446" i="1"/>
  <c r="BN446" i="1"/>
  <c r="BW446" i="1"/>
  <c r="BO446" i="1"/>
  <c r="BX446" i="1"/>
  <c r="BQ446" i="1"/>
  <c r="BY446" i="1"/>
  <c r="BU446" i="1"/>
  <c r="BZ446" i="1"/>
  <c r="CB446" i="1" s="1"/>
  <c r="BJ446" i="1"/>
  <c r="BK446" i="1"/>
  <c r="BT117" i="1"/>
  <c r="BU117" i="1"/>
  <c r="BY117" i="1"/>
  <c r="BX117" i="1"/>
  <c r="BZ117" i="1"/>
  <c r="CB117" i="1" s="1"/>
  <c r="BK117" i="1"/>
  <c r="BO117" i="1"/>
  <c r="BL117" i="1"/>
  <c r="BR117" i="1"/>
  <c r="BM117" i="1"/>
  <c r="BN117" i="1"/>
  <c r="BP117" i="1"/>
  <c r="BQ117" i="1"/>
  <c r="BS117" i="1"/>
  <c r="BV117" i="1"/>
  <c r="BJ117" i="1"/>
  <c r="BW117" i="1"/>
  <c r="BK343" i="1"/>
  <c r="BZ343" i="1"/>
  <c r="CB343" i="1" s="1"/>
  <c r="BM343" i="1"/>
  <c r="BN343" i="1"/>
  <c r="BO343" i="1"/>
  <c r="BP343" i="1"/>
  <c r="BQ343" i="1"/>
  <c r="BS343" i="1"/>
  <c r="BR343" i="1"/>
  <c r="BL343" i="1"/>
  <c r="BT343" i="1"/>
  <c r="BX343" i="1"/>
  <c r="BU343" i="1"/>
  <c r="BJ343" i="1"/>
  <c r="BV343" i="1"/>
  <c r="BY343" i="1"/>
  <c r="BW343" i="1"/>
  <c r="AN247" i="1"/>
  <c r="CC247" i="1" s="1"/>
  <c r="AO247" i="1"/>
  <c r="CD247" i="1" s="1"/>
  <c r="AP247" i="1"/>
  <c r="CE247" i="1" s="1"/>
  <c r="AQ247" i="1"/>
  <c r="CF247" i="1" s="1"/>
  <c r="BQ411" i="1"/>
  <c r="BM411" i="1"/>
  <c r="BR411" i="1"/>
  <c r="BN411" i="1"/>
  <c r="BS411" i="1"/>
  <c r="BT411" i="1"/>
  <c r="BV411" i="1"/>
  <c r="BW411" i="1"/>
  <c r="BJ411" i="1"/>
  <c r="BX411" i="1"/>
  <c r="BK411" i="1"/>
  <c r="BU411" i="1"/>
  <c r="BY411" i="1"/>
  <c r="BO411" i="1"/>
  <c r="BL411" i="1"/>
  <c r="BP411" i="1"/>
  <c r="BZ411" i="1"/>
  <c r="CB411" i="1" s="1"/>
  <c r="AN228" i="1"/>
  <c r="CC228" i="1" s="1"/>
  <c r="AO228" i="1"/>
  <c r="CD228" i="1" s="1"/>
  <c r="AP228" i="1"/>
  <c r="CE228" i="1" s="1"/>
  <c r="AQ228" i="1"/>
  <c r="CF228" i="1" s="1"/>
  <c r="BL374" i="1"/>
  <c r="BN374" i="1"/>
  <c r="BK374" i="1"/>
  <c r="BP374" i="1"/>
  <c r="BW374" i="1"/>
  <c r="BQ374" i="1"/>
  <c r="BM374" i="1"/>
  <c r="BS374" i="1"/>
  <c r="BY374" i="1"/>
  <c r="BT374" i="1"/>
  <c r="BO374" i="1"/>
  <c r="BU374" i="1"/>
  <c r="BR374" i="1"/>
  <c r="BV374" i="1"/>
  <c r="BJ374" i="1"/>
  <c r="BX374" i="1"/>
  <c r="BZ374" i="1"/>
  <c r="CB374" i="1" s="1"/>
  <c r="BT95" i="1"/>
  <c r="BU95" i="1"/>
  <c r="BK95" i="1"/>
  <c r="BW95" i="1"/>
  <c r="BM95" i="1"/>
  <c r="BJ95" i="1"/>
  <c r="BY95" i="1"/>
  <c r="BL95" i="1"/>
  <c r="BN95" i="1"/>
  <c r="BS95" i="1"/>
  <c r="BZ95" i="1"/>
  <c r="CB95" i="1" s="1"/>
  <c r="BV95" i="1"/>
  <c r="BO95" i="1"/>
  <c r="BX95" i="1"/>
  <c r="BP95" i="1"/>
  <c r="BQ95" i="1"/>
  <c r="BR95" i="1"/>
  <c r="AP515" i="1"/>
  <c r="CE515" i="1" s="1"/>
  <c r="AQ515" i="1"/>
  <c r="CF515" i="1" s="1"/>
  <c r="AN515" i="1"/>
  <c r="CC515" i="1" s="1"/>
  <c r="AO515" i="1"/>
  <c r="CD515" i="1" s="1"/>
  <c r="AO120" i="1"/>
  <c r="CD120" i="1" s="1"/>
  <c r="AP120" i="1"/>
  <c r="CE120" i="1" s="1"/>
  <c r="AQ120" i="1"/>
  <c r="CF120" i="1" s="1"/>
  <c r="AF120" i="1"/>
  <c r="AM120" i="1"/>
  <c r="AN120" i="1"/>
  <c r="CC120" i="1" s="1"/>
  <c r="AP238" i="1"/>
  <c r="CE238" i="1" s="1"/>
  <c r="AN238" i="1"/>
  <c r="CC238" i="1" s="1"/>
  <c r="AO238" i="1"/>
  <c r="CD238" i="1" s="1"/>
  <c r="AQ238" i="1"/>
  <c r="CF238" i="1" s="1"/>
  <c r="BZ425" i="1"/>
  <c r="CB425" i="1" s="1"/>
  <c r="BT425" i="1"/>
  <c r="BO425" i="1"/>
  <c r="BU425" i="1"/>
  <c r="BP425" i="1"/>
  <c r="BJ425" i="1"/>
  <c r="BQ425" i="1"/>
  <c r="BV425" i="1"/>
  <c r="BR425" i="1"/>
  <c r="BK425" i="1"/>
  <c r="BS425" i="1"/>
  <c r="BW425" i="1"/>
  <c r="BL425" i="1"/>
  <c r="BX425" i="1"/>
  <c r="BM425" i="1"/>
  <c r="BN425" i="1"/>
  <c r="BY425" i="1"/>
  <c r="BX420" i="1"/>
  <c r="BL420" i="1"/>
  <c r="BY420" i="1"/>
  <c r="BM420" i="1"/>
  <c r="BZ420" i="1"/>
  <c r="CB420" i="1" s="1"/>
  <c r="BP420" i="1"/>
  <c r="BO420" i="1"/>
  <c r="BQ420" i="1"/>
  <c r="BV420" i="1"/>
  <c r="BR420" i="1"/>
  <c r="BW420" i="1"/>
  <c r="BT420" i="1"/>
  <c r="BS420" i="1"/>
  <c r="BU420" i="1"/>
  <c r="BJ420" i="1"/>
  <c r="BK420" i="1"/>
  <c r="BN420" i="1"/>
  <c r="BL440" i="1"/>
  <c r="BN440" i="1"/>
  <c r="BM440" i="1"/>
  <c r="BZ440" i="1"/>
  <c r="CB440" i="1" s="1"/>
  <c r="BR440" i="1"/>
  <c r="BO440" i="1"/>
  <c r="BW440" i="1"/>
  <c r="BP440" i="1"/>
  <c r="BX440" i="1"/>
  <c r="BS440" i="1"/>
  <c r="BT440" i="1"/>
  <c r="BU440" i="1"/>
  <c r="BJ440" i="1"/>
  <c r="BV440" i="1"/>
  <c r="BQ440" i="1"/>
  <c r="BK440" i="1"/>
  <c r="BY440" i="1"/>
  <c r="AQ482" i="1"/>
  <c r="CF482" i="1" s="1"/>
  <c r="AN482" i="1"/>
  <c r="CC482" i="1" s="1"/>
  <c r="AP482" i="1"/>
  <c r="CE482" i="1" s="1"/>
  <c r="AO482" i="1"/>
  <c r="CD482" i="1" s="1"/>
  <c r="AM677" i="1"/>
  <c r="AN677" i="1"/>
  <c r="CC677" i="1" s="1"/>
  <c r="AO677" i="1"/>
  <c r="CD677" i="1" s="1"/>
  <c r="AP677" i="1"/>
  <c r="CE677" i="1" s="1"/>
  <c r="AQ677" i="1"/>
  <c r="CF677" i="1" s="1"/>
  <c r="AF677" i="1"/>
  <c r="BR168" i="1"/>
  <c r="BS168" i="1"/>
  <c r="BT168" i="1"/>
  <c r="BV168" i="1"/>
  <c r="BU168" i="1"/>
  <c r="BW168" i="1"/>
  <c r="BO168" i="1"/>
  <c r="BY168" i="1"/>
  <c r="BL168" i="1"/>
  <c r="BJ168" i="1"/>
  <c r="BZ168" i="1"/>
  <c r="CB168" i="1" s="1"/>
  <c r="BK168" i="1"/>
  <c r="BM168" i="1"/>
  <c r="BX168" i="1"/>
  <c r="BN168" i="1"/>
  <c r="BP168" i="1"/>
  <c r="BQ168" i="1"/>
  <c r="BJ82" i="1"/>
  <c r="BQ82" i="1"/>
  <c r="BV82" i="1"/>
  <c r="BR82" i="1"/>
  <c r="BK82" i="1"/>
  <c r="BT82" i="1"/>
  <c r="BW82" i="1"/>
  <c r="BY82" i="1"/>
  <c r="BL82" i="1"/>
  <c r="BX82" i="1"/>
  <c r="BN82" i="1"/>
  <c r="BZ82" i="1"/>
  <c r="CB82" i="1" s="1"/>
  <c r="BP82" i="1"/>
  <c r="BS82" i="1"/>
  <c r="BM82" i="1"/>
  <c r="BU82" i="1"/>
  <c r="BO82" i="1"/>
  <c r="AN297" i="1"/>
  <c r="CC297" i="1" s="1"/>
  <c r="BU129" i="1"/>
  <c r="BJ129" i="1"/>
  <c r="BV129" i="1"/>
  <c r="BW129" i="1"/>
  <c r="BX129" i="1"/>
  <c r="BY129" i="1"/>
  <c r="BN129" i="1"/>
  <c r="BK129" i="1"/>
  <c r="BZ129" i="1"/>
  <c r="CB129" i="1" s="1"/>
  <c r="BL129" i="1"/>
  <c r="BO129" i="1"/>
  <c r="BM129" i="1"/>
  <c r="BP129" i="1"/>
  <c r="BR129" i="1"/>
  <c r="BQ129" i="1"/>
  <c r="BS129" i="1"/>
  <c r="BT129" i="1"/>
  <c r="BN28" i="1"/>
  <c r="BZ28" i="1"/>
  <c r="CB28" i="1" s="1"/>
  <c r="BO28" i="1"/>
  <c r="BP28" i="1"/>
  <c r="BQ28" i="1"/>
  <c r="BR28" i="1"/>
  <c r="BK28" i="1"/>
  <c r="BS28" i="1"/>
  <c r="BW28" i="1"/>
  <c r="BT28" i="1"/>
  <c r="BL28" i="1"/>
  <c r="BU28" i="1"/>
  <c r="BX28" i="1"/>
  <c r="BJ28" i="1"/>
  <c r="BM28" i="1"/>
  <c r="BV28" i="1"/>
  <c r="BY28" i="1"/>
  <c r="BK674" i="1"/>
  <c r="BW674" i="1"/>
  <c r="BL674" i="1"/>
  <c r="BX674" i="1"/>
  <c r="BM674" i="1"/>
  <c r="BQ674" i="1"/>
  <c r="BY674" i="1"/>
  <c r="BV674" i="1"/>
  <c r="BR674" i="1"/>
  <c r="BN674" i="1"/>
  <c r="BS674" i="1"/>
  <c r="BZ674" i="1"/>
  <c r="CB674" i="1" s="1"/>
  <c r="BT674" i="1"/>
  <c r="BO674" i="1"/>
  <c r="BU674" i="1"/>
  <c r="BP674" i="1"/>
  <c r="BJ674" i="1"/>
  <c r="AN133" i="1"/>
  <c r="CC133" i="1" s="1"/>
  <c r="CG120" i="1"/>
  <c r="CG518" i="1"/>
  <c r="BV430" i="1"/>
  <c r="BL430" i="1"/>
  <c r="BX430" i="1"/>
  <c r="BN430" i="1"/>
  <c r="BK430" i="1"/>
  <c r="BZ430" i="1"/>
  <c r="CB430" i="1" s="1"/>
  <c r="BM430" i="1"/>
  <c r="BO430" i="1"/>
  <c r="BR430" i="1"/>
  <c r="BP430" i="1"/>
  <c r="BW430" i="1"/>
  <c r="BQ430" i="1"/>
  <c r="BY430" i="1"/>
  <c r="BS430" i="1"/>
  <c r="BT430" i="1"/>
  <c r="BU430" i="1"/>
  <c r="BJ430" i="1"/>
  <c r="BW402" i="1"/>
  <c r="BM402" i="1"/>
  <c r="BY402" i="1"/>
  <c r="BN402" i="1"/>
  <c r="BZ402" i="1"/>
  <c r="CB402" i="1" s="1"/>
  <c r="BO402" i="1"/>
  <c r="BS402" i="1"/>
  <c r="BL402" i="1"/>
  <c r="BT402" i="1"/>
  <c r="BP402" i="1"/>
  <c r="BU402" i="1"/>
  <c r="BQ402" i="1"/>
  <c r="BJ402" i="1"/>
  <c r="BR402" i="1"/>
  <c r="BV402" i="1"/>
  <c r="BX402" i="1"/>
  <c r="BK402" i="1"/>
  <c r="CG422" i="1"/>
  <c r="AN514" i="1"/>
  <c r="CC514" i="1" s="1"/>
  <c r="AO514" i="1"/>
  <c r="CD514" i="1" s="1"/>
  <c r="AP514" i="1"/>
  <c r="CE514" i="1" s="1"/>
  <c r="AQ514" i="1"/>
  <c r="CF514" i="1" s="1"/>
  <c r="BY121" i="1"/>
  <c r="BW121" i="1"/>
  <c r="BN121" i="1"/>
  <c r="BX121" i="1"/>
  <c r="BZ121" i="1"/>
  <c r="CB121" i="1" s="1"/>
  <c r="BJ121" i="1"/>
  <c r="BO121" i="1"/>
  <c r="BV121" i="1"/>
  <c r="BP121" i="1"/>
  <c r="BQ121" i="1"/>
  <c r="BT121" i="1"/>
  <c r="BU121" i="1"/>
  <c r="BK121" i="1"/>
  <c r="BL121" i="1"/>
  <c r="BR121" i="1"/>
  <c r="BM121" i="1"/>
  <c r="BS121" i="1"/>
  <c r="AQ391" i="1"/>
  <c r="CF391" i="1" s="1"/>
  <c r="AN391" i="1"/>
  <c r="CC391" i="1" s="1"/>
  <c r="AP391" i="1"/>
  <c r="CE391" i="1" s="1"/>
  <c r="AO391" i="1"/>
  <c r="CD391" i="1" s="1"/>
  <c r="AQ101" i="1"/>
  <c r="CF101" i="1" s="1"/>
  <c r="AO101" i="1"/>
  <c r="CD101" i="1" s="1"/>
  <c r="AN101" i="1"/>
  <c r="CC101" i="1" s="1"/>
  <c r="AP101" i="1"/>
  <c r="CE101" i="1" s="1"/>
  <c r="BJ532" i="1"/>
  <c r="BS532" i="1"/>
  <c r="BK532" i="1"/>
  <c r="BT532" i="1"/>
  <c r="BW532" i="1"/>
  <c r="BV532" i="1"/>
  <c r="BM532" i="1"/>
  <c r="BX532" i="1"/>
  <c r="BY532" i="1"/>
  <c r="BN532" i="1"/>
  <c r="BO532" i="1"/>
  <c r="BQ532" i="1"/>
  <c r="BR532" i="1"/>
  <c r="BL532" i="1"/>
  <c r="BU532" i="1"/>
  <c r="BZ532" i="1"/>
  <c r="CB532" i="1" s="1"/>
  <c r="BP532" i="1"/>
  <c r="CG505" i="1"/>
  <c r="BT655" i="1"/>
  <c r="BO655" i="1"/>
  <c r="BU655" i="1"/>
  <c r="BP655" i="1"/>
  <c r="BJ655" i="1"/>
  <c r="BV655" i="1"/>
  <c r="BZ655" i="1"/>
  <c r="CB655" i="1" s="1"/>
  <c r="BK655" i="1"/>
  <c r="BW655" i="1"/>
  <c r="BS655" i="1"/>
  <c r="BL655" i="1"/>
  <c r="BX655" i="1"/>
  <c r="BM655" i="1"/>
  <c r="BQ655" i="1"/>
  <c r="BY655" i="1"/>
  <c r="BR655" i="1"/>
  <c r="BN655" i="1"/>
  <c r="AP213" i="1"/>
  <c r="CE213" i="1" s="1"/>
  <c r="AQ175" i="1"/>
  <c r="CF175" i="1" s="1"/>
  <c r="AN175" i="1"/>
  <c r="CC175" i="1" s="1"/>
  <c r="AP175" i="1"/>
  <c r="CE175" i="1" s="1"/>
  <c r="AO175" i="1"/>
  <c r="CD175" i="1" s="1"/>
  <c r="AN598" i="1"/>
  <c r="CC598" i="1" s="1"/>
  <c r="AO598" i="1"/>
  <c r="CD598" i="1" s="1"/>
  <c r="AP598" i="1"/>
  <c r="CE598" i="1" s="1"/>
  <c r="AQ598" i="1"/>
  <c r="CF598" i="1" s="1"/>
  <c r="AN211" i="1"/>
  <c r="CC211" i="1" s="1"/>
  <c r="AO211" i="1"/>
  <c r="CD211" i="1" s="1"/>
  <c r="AP211" i="1"/>
  <c r="CE211" i="1" s="1"/>
  <c r="AQ211" i="1"/>
  <c r="CF211" i="1" s="1"/>
  <c r="AN593" i="1"/>
  <c r="CC593" i="1" s="1"/>
  <c r="AO593" i="1"/>
  <c r="CD593" i="1" s="1"/>
  <c r="AP593" i="1"/>
  <c r="CE593" i="1" s="1"/>
  <c r="AQ593" i="1"/>
  <c r="CF593" i="1" s="1"/>
  <c r="CG677" i="1"/>
  <c r="BU565" i="1"/>
  <c r="AN232" i="1"/>
  <c r="CC232" i="1" s="1"/>
  <c r="AO232" i="1"/>
  <c r="CD232" i="1" s="1"/>
  <c r="AP232" i="1"/>
  <c r="CE232" i="1" s="1"/>
  <c r="AQ232" i="1"/>
  <c r="CF232" i="1" s="1"/>
  <c r="BM452" i="1"/>
  <c r="BZ452" i="1"/>
  <c r="CB452" i="1" s="1"/>
  <c r="BT452" i="1"/>
  <c r="BQ452" i="1"/>
  <c r="BV452" i="1"/>
  <c r="BK452" i="1"/>
  <c r="BX452" i="1"/>
  <c r="BY452" i="1"/>
  <c r="BN452" i="1"/>
  <c r="BO452" i="1"/>
  <c r="BP452" i="1"/>
  <c r="BR452" i="1"/>
  <c r="BW452" i="1"/>
  <c r="BS452" i="1"/>
  <c r="BU452" i="1"/>
  <c r="BJ452" i="1"/>
  <c r="BL452" i="1"/>
  <c r="BJ500" i="1"/>
  <c r="BV500" i="1"/>
  <c r="BK500" i="1"/>
  <c r="BW500" i="1"/>
  <c r="BL500" i="1"/>
  <c r="BO500" i="1"/>
  <c r="BX500" i="1"/>
  <c r="BP500" i="1"/>
  <c r="BM500" i="1"/>
  <c r="BQ500" i="1"/>
  <c r="BY500" i="1"/>
  <c r="BR500" i="1"/>
  <c r="BN500" i="1"/>
  <c r="BS500" i="1"/>
  <c r="BZ500" i="1"/>
  <c r="CB500" i="1" s="1"/>
  <c r="BT500" i="1"/>
  <c r="BU500" i="1"/>
  <c r="CG124" i="1"/>
  <c r="AO422" i="1"/>
  <c r="CD422" i="1" s="1"/>
  <c r="AP422" i="1"/>
  <c r="CE422" i="1" s="1"/>
  <c r="AQ422" i="1"/>
  <c r="CF422" i="1" s="1"/>
  <c r="AM422" i="1"/>
  <c r="AF422" i="1"/>
  <c r="AN422" i="1"/>
  <c r="CC422" i="1" s="1"/>
  <c r="BT442" i="1"/>
  <c r="BL442" i="1"/>
  <c r="BU442" i="1"/>
  <c r="BN442" i="1"/>
  <c r="BJ442" i="1"/>
  <c r="BQ442" i="1"/>
  <c r="BV442" i="1"/>
  <c r="BR442" i="1"/>
  <c r="BK442" i="1"/>
  <c r="BS442" i="1"/>
  <c r="BM442" i="1"/>
  <c r="BY442" i="1"/>
  <c r="BO442" i="1"/>
  <c r="BP442" i="1"/>
  <c r="BX442" i="1"/>
  <c r="BW442" i="1"/>
  <c r="BZ442" i="1"/>
  <c r="CB442" i="1" s="1"/>
  <c r="AO505" i="1"/>
  <c r="CD505" i="1" s="1"/>
  <c r="AP505" i="1"/>
  <c r="CE505" i="1" s="1"/>
  <c r="AQ505" i="1"/>
  <c r="CF505" i="1" s="1"/>
  <c r="AF505" i="1"/>
  <c r="AM505" i="1"/>
  <c r="AN505" i="1"/>
  <c r="CC505" i="1" s="1"/>
  <c r="BO418" i="1"/>
  <c r="BL418" i="1"/>
  <c r="BP418" i="1"/>
  <c r="BY418" i="1"/>
  <c r="BQ418" i="1"/>
  <c r="BM418" i="1"/>
  <c r="BR418" i="1"/>
  <c r="BZ418" i="1"/>
  <c r="CB418" i="1" s="1"/>
  <c r="BS418" i="1"/>
  <c r="BN418" i="1"/>
  <c r="BT418" i="1"/>
  <c r="BU418" i="1"/>
  <c r="BV418" i="1"/>
  <c r="BJ418" i="1"/>
  <c r="BW418" i="1"/>
  <c r="BK418" i="1"/>
  <c r="BX418" i="1"/>
  <c r="BX162" i="1"/>
  <c r="BU162" i="1"/>
  <c r="BZ162" i="1"/>
  <c r="CB162" i="1" s="1"/>
  <c r="BV162" i="1"/>
  <c r="BL162" i="1"/>
  <c r="BY162" i="1"/>
  <c r="BQ162" i="1"/>
  <c r="BO162" i="1"/>
  <c r="BP162" i="1"/>
  <c r="BR162" i="1"/>
  <c r="BS162" i="1"/>
  <c r="BT162" i="1"/>
  <c r="BW162" i="1"/>
  <c r="BK162" i="1"/>
  <c r="BN162" i="1"/>
  <c r="BJ162" i="1"/>
  <c r="BM162" i="1"/>
  <c r="BJ311" i="1"/>
  <c r="BV311" i="1"/>
  <c r="BK311" i="1"/>
  <c r="BW311" i="1"/>
  <c r="BL311" i="1"/>
  <c r="BX311" i="1"/>
  <c r="BM311" i="1"/>
  <c r="BO311" i="1"/>
  <c r="BN311" i="1"/>
  <c r="BP311" i="1"/>
  <c r="BQ311" i="1"/>
  <c r="BR311" i="1"/>
  <c r="BT311" i="1"/>
  <c r="BS311" i="1"/>
  <c r="BY311" i="1"/>
  <c r="BU311" i="1"/>
  <c r="BZ311" i="1"/>
  <c r="CB311" i="1" s="1"/>
  <c r="BL465" i="1"/>
  <c r="BX465" i="1"/>
  <c r="BM465" i="1"/>
  <c r="BY465" i="1"/>
  <c r="BN465" i="1"/>
  <c r="BZ465" i="1"/>
  <c r="CB465" i="1" s="1"/>
  <c r="BO465" i="1"/>
  <c r="BS465" i="1"/>
  <c r="BP465" i="1"/>
  <c r="BT465" i="1"/>
  <c r="BQ465" i="1"/>
  <c r="BU465" i="1"/>
  <c r="BK465" i="1"/>
  <c r="BJ465" i="1"/>
  <c r="BR465" i="1"/>
  <c r="BV465" i="1"/>
  <c r="BW465" i="1"/>
  <c r="BP393" i="1"/>
  <c r="BQ393" i="1"/>
  <c r="BS393" i="1"/>
  <c r="BT393" i="1"/>
  <c r="BU393" i="1"/>
  <c r="BJ393" i="1"/>
  <c r="BV393" i="1"/>
  <c r="BM393" i="1"/>
  <c r="BK393" i="1"/>
  <c r="BY393" i="1"/>
  <c r="BL393" i="1"/>
  <c r="BN393" i="1"/>
  <c r="BR393" i="1"/>
  <c r="BZ393" i="1"/>
  <c r="CB393" i="1" s="1"/>
  <c r="BW393" i="1"/>
  <c r="BO393" i="1"/>
  <c r="BX393" i="1"/>
  <c r="AN148" i="1"/>
  <c r="CC148" i="1" s="1"/>
  <c r="AO148" i="1"/>
  <c r="CD148" i="1" s="1"/>
  <c r="AP148" i="1"/>
  <c r="CE148" i="1" s="1"/>
  <c r="AQ148" i="1"/>
  <c r="CF148" i="1" s="1"/>
  <c r="BY337" i="1"/>
  <c r="BW337" i="1"/>
  <c r="BJ337" i="1"/>
  <c r="BZ337" i="1"/>
  <c r="CB337" i="1" s="1"/>
  <c r="BK337" i="1"/>
  <c r="BM337" i="1"/>
  <c r="BN337" i="1"/>
  <c r="BO337" i="1"/>
  <c r="BP337" i="1"/>
  <c r="BS337" i="1"/>
  <c r="BQ337" i="1"/>
  <c r="BU337" i="1"/>
  <c r="BR337" i="1"/>
  <c r="BL337" i="1"/>
  <c r="BT337" i="1"/>
  <c r="BX337" i="1"/>
  <c r="BV337" i="1"/>
  <c r="AN124" i="1"/>
  <c r="CC124" i="1" s="1"/>
  <c r="AO124" i="1"/>
  <c r="CD124" i="1" s="1"/>
  <c r="AP124" i="1"/>
  <c r="CE124" i="1" s="1"/>
  <c r="AM124" i="1"/>
  <c r="AQ124" i="1"/>
  <c r="CF124" i="1" s="1"/>
  <c r="AF124" i="1"/>
  <c r="BU475" i="1"/>
  <c r="BW475" i="1"/>
  <c r="BM475" i="1"/>
  <c r="BV475" i="1"/>
  <c r="BZ475" i="1"/>
  <c r="CB475" i="1" s="1"/>
  <c r="BO475" i="1"/>
  <c r="BX475" i="1"/>
  <c r="BJ475" i="1"/>
  <c r="BS475" i="1"/>
  <c r="BQ475" i="1"/>
  <c r="BN475" i="1"/>
  <c r="BT475" i="1"/>
  <c r="BY475" i="1"/>
  <c r="BK475" i="1"/>
  <c r="BP475" i="1"/>
  <c r="BR475" i="1"/>
  <c r="BL475" i="1"/>
  <c r="BX103" i="1"/>
  <c r="BQ103" i="1"/>
  <c r="BM103" i="1"/>
  <c r="BR103" i="1"/>
  <c r="BZ103" i="1"/>
  <c r="CB103" i="1" s="1"/>
  <c r="BT103" i="1"/>
  <c r="BU103" i="1"/>
  <c r="BW103" i="1"/>
  <c r="BP103" i="1"/>
  <c r="BS103" i="1"/>
  <c r="BV103" i="1"/>
  <c r="BJ103" i="1"/>
  <c r="BK103" i="1"/>
  <c r="BL103" i="1"/>
  <c r="BY103" i="1"/>
  <c r="BN103" i="1"/>
  <c r="BO103" i="1"/>
  <c r="BZ417" i="1"/>
  <c r="CB417" i="1" s="1"/>
  <c r="BU417" i="1"/>
  <c r="BN417" i="1"/>
  <c r="BM417" i="1"/>
  <c r="BS417" i="1"/>
  <c r="BO417" i="1"/>
  <c r="BT417" i="1"/>
  <c r="BP417" i="1"/>
  <c r="BV417" i="1"/>
  <c r="BQ417" i="1"/>
  <c r="BJ417" i="1"/>
  <c r="BR417" i="1"/>
  <c r="BW417" i="1"/>
  <c r="BK417" i="1"/>
  <c r="BX417" i="1"/>
  <c r="BL417" i="1"/>
  <c r="BY417" i="1"/>
  <c r="BO456" i="1"/>
  <c r="BL456" i="1"/>
  <c r="BP456" i="1"/>
  <c r="BT456" i="1"/>
  <c r="BV456" i="1"/>
  <c r="BR456" i="1"/>
  <c r="BS456" i="1"/>
  <c r="BU456" i="1"/>
  <c r="BJ456" i="1"/>
  <c r="BK456" i="1"/>
  <c r="BW456" i="1"/>
  <c r="BX456" i="1"/>
  <c r="BQ456" i="1"/>
  <c r="BM456" i="1"/>
  <c r="BY456" i="1"/>
  <c r="BN456" i="1"/>
  <c r="BZ456" i="1"/>
  <c r="CB456" i="1" s="1"/>
  <c r="AO202" i="1"/>
  <c r="CD202" i="1" s="1"/>
  <c r="AQ202" i="1"/>
  <c r="CF202" i="1" s="1"/>
  <c r="AN202" i="1"/>
  <c r="CC202" i="1" s="1"/>
  <c r="AP202" i="1"/>
  <c r="CE202" i="1" s="1"/>
  <c r="AQ278" i="1"/>
  <c r="CF278" i="1" s="1"/>
  <c r="AF278" i="1"/>
  <c r="AN278" i="1"/>
  <c r="CC278" i="1" s="1"/>
  <c r="AO278" i="1"/>
  <c r="CD278" i="1" s="1"/>
  <c r="AM278" i="1"/>
  <c r="AP278" i="1"/>
  <c r="CE278" i="1" s="1"/>
  <c r="BO423" i="1"/>
  <c r="BX423" i="1"/>
  <c r="BP423" i="1"/>
  <c r="BM423" i="1"/>
  <c r="BQ423" i="1"/>
  <c r="BY423" i="1"/>
  <c r="BR423" i="1"/>
  <c r="BS423" i="1"/>
  <c r="BT423" i="1"/>
  <c r="BU423" i="1"/>
  <c r="BJ423" i="1"/>
  <c r="BV423" i="1"/>
  <c r="BK423" i="1"/>
  <c r="BN423" i="1"/>
  <c r="BW423" i="1"/>
  <c r="BZ423" i="1"/>
  <c r="CB423" i="1" s="1"/>
  <c r="BL423" i="1"/>
  <c r="AO499" i="1"/>
  <c r="CD499" i="1" s="1"/>
  <c r="AN499" i="1"/>
  <c r="CC499" i="1" s="1"/>
  <c r="AP499" i="1"/>
  <c r="CE499" i="1" s="1"/>
  <c r="AQ499" i="1"/>
  <c r="CF499" i="1" s="1"/>
  <c r="AQ208" i="1"/>
  <c r="CF208" i="1" s="1"/>
  <c r="AF208" i="1"/>
  <c r="AN208" i="1"/>
  <c r="CC208" i="1" s="1"/>
  <c r="AO208" i="1"/>
  <c r="CD208" i="1" s="1"/>
  <c r="AM208" i="1"/>
  <c r="AP208" i="1"/>
  <c r="CE208" i="1" s="1"/>
  <c r="BZ301" i="1"/>
  <c r="CB301" i="1" s="1"/>
  <c r="BP301" i="1"/>
  <c r="BQ301" i="1"/>
  <c r="BS301" i="1"/>
  <c r="BR301" i="1"/>
  <c r="BV301" i="1"/>
  <c r="BT301" i="1"/>
  <c r="BU301" i="1"/>
  <c r="BW301" i="1"/>
  <c r="BJ301" i="1"/>
  <c r="BX301" i="1"/>
  <c r="BK301" i="1"/>
  <c r="BY301" i="1"/>
  <c r="BM301" i="1"/>
  <c r="BL301" i="1"/>
  <c r="BN301" i="1"/>
  <c r="BO301" i="1"/>
  <c r="AP279" i="1"/>
  <c r="CE279" i="1" s="1"/>
  <c r="AQ279" i="1"/>
  <c r="CF279" i="1" s="1"/>
  <c r="AF279" i="1"/>
  <c r="AM279" i="1"/>
  <c r="AN279" i="1"/>
  <c r="CC279" i="1" s="1"/>
  <c r="AO279" i="1"/>
  <c r="CD279" i="1" s="1"/>
  <c r="BU449" i="1"/>
  <c r="BP449" i="1"/>
  <c r="BJ449" i="1"/>
  <c r="BQ449" i="1"/>
  <c r="BV449" i="1"/>
  <c r="BR449" i="1"/>
  <c r="BK449" i="1"/>
  <c r="BW449" i="1"/>
  <c r="BX449" i="1"/>
  <c r="BM449" i="1"/>
  <c r="BY449" i="1"/>
  <c r="BN449" i="1"/>
  <c r="BS449" i="1"/>
  <c r="BZ449" i="1"/>
  <c r="CB449" i="1" s="1"/>
  <c r="BT449" i="1"/>
  <c r="BL449" i="1"/>
  <c r="BO449" i="1"/>
  <c r="BS250" i="1"/>
  <c r="BM250" i="1"/>
  <c r="BT250" i="1"/>
  <c r="BJ250" i="1"/>
  <c r="BV250" i="1"/>
  <c r="BK250" i="1"/>
  <c r="BW250" i="1"/>
  <c r="BR250" i="1"/>
  <c r="BN250" i="1"/>
  <c r="BX250" i="1"/>
  <c r="BZ250" i="1"/>
  <c r="CB250" i="1" s="1"/>
  <c r="BY250" i="1"/>
  <c r="BO250" i="1"/>
  <c r="BL250" i="1"/>
  <c r="BP250" i="1"/>
  <c r="BQ250" i="1"/>
  <c r="BU250" i="1"/>
  <c r="BP179" i="1"/>
  <c r="BX179" i="1"/>
  <c r="BS179" i="1"/>
  <c r="BT179" i="1"/>
  <c r="BZ179" i="1"/>
  <c r="CB179" i="1" s="1"/>
  <c r="BL179" i="1"/>
  <c r="BJ179" i="1"/>
  <c r="BV179" i="1"/>
  <c r="BK179" i="1"/>
  <c r="BW179" i="1"/>
  <c r="BM179" i="1"/>
  <c r="BY179" i="1"/>
  <c r="BN179" i="1"/>
  <c r="BO179" i="1"/>
  <c r="BQ179" i="1"/>
  <c r="BR179" i="1"/>
  <c r="BU179" i="1"/>
  <c r="BQ690" i="1"/>
  <c r="BN690" i="1"/>
  <c r="BR690" i="1"/>
  <c r="BZ690" i="1"/>
  <c r="CB690" i="1" s="1"/>
  <c r="BS690" i="1"/>
  <c r="BO690" i="1"/>
  <c r="BT690" i="1"/>
  <c r="BP690" i="1"/>
  <c r="BU690" i="1"/>
  <c r="BX690" i="1"/>
  <c r="BJ690" i="1"/>
  <c r="BV690" i="1"/>
  <c r="BK690" i="1"/>
  <c r="BW690" i="1"/>
  <c r="BY690" i="1"/>
  <c r="BL690" i="1"/>
  <c r="BM690" i="1"/>
  <c r="BU480" i="1"/>
  <c r="BR480" i="1"/>
  <c r="BO480" i="1"/>
  <c r="BS480" i="1"/>
  <c r="BT480" i="1"/>
  <c r="BV480" i="1"/>
  <c r="BW480" i="1"/>
  <c r="BX480" i="1"/>
  <c r="BM480" i="1"/>
  <c r="BJ480" i="1"/>
  <c r="BY480" i="1"/>
  <c r="BK480" i="1"/>
  <c r="BP480" i="1"/>
  <c r="BN480" i="1"/>
  <c r="BL480" i="1"/>
  <c r="BZ480" i="1"/>
  <c r="CB480" i="1" s="1"/>
  <c r="BQ480" i="1"/>
  <c r="CG278" i="1"/>
  <c r="BJ587" i="1"/>
  <c r="BV587" i="1"/>
  <c r="BK587" i="1"/>
  <c r="BW587" i="1"/>
  <c r="BL587" i="1"/>
  <c r="BO587" i="1"/>
  <c r="BX587" i="1"/>
  <c r="BP587" i="1"/>
  <c r="BM587" i="1"/>
  <c r="BQ587" i="1"/>
  <c r="BY587" i="1"/>
  <c r="BR587" i="1"/>
  <c r="BN587" i="1"/>
  <c r="BS587" i="1"/>
  <c r="BZ587" i="1"/>
  <c r="CB587" i="1" s="1"/>
  <c r="BT587" i="1"/>
  <c r="BU587" i="1"/>
  <c r="AN509" i="1"/>
  <c r="CC509" i="1" s="1"/>
  <c r="AO509" i="1"/>
  <c r="CD509" i="1" s="1"/>
  <c r="AP509" i="1"/>
  <c r="CE509" i="1" s="1"/>
  <c r="AQ509" i="1"/>
  <c r="CF509" i="1" s="1"/>
  <c r="AP304" i="1"/>
  <c r="CE304" i="1" s="1"/>
  <c r="AO304" i="1"/>
  <c r="CD304" i="1" s="1"/>
  <c r="AQ304" i="1"/>
  <c r="CF304" i="1" s="1"/>
  <c r="AN304" i="1"/>
  <c r="CC304" i="1" s="1"/>
  <c r="BV320" i="1"/>
  <c r="BK320" i="1"/>
  <c r="BL320" i="1"/>
  <c r="BQ320" i="1"/>
  <c r="BO320" i="1"/>
  <c r="BT320" i="1"/>
  <c r="BP320" i="1"/>
  <c r="BY320" i="1"/>
  <c r="BR320" i="1"/>
  <c r="BS320" i="1"/>
  <c r="BU320" i="1"/>
  <c r="BJ320" i="1"/>
  <c r="BW320" i="1"/>
  <c r="BX320" i="1"/>
  <c r="BZ320" i="1"/>
  <c r="CB320" i="1" s="1"/>
  <c r="BM320" i="1"/>
  <c r="BN320" i="1"/>
  <c r="BT441" i="1"/>
  <c r="BQ441" i="1"/>
  <c r="BU441" i="1"/>
  <c r="BR441" i="1"/>
  <c r="BJ441" i="1"/>
  <c r="BS441" i="1"/>
  <c r="BV441" i="1"/>
  <c r="BX441" i="1"/>
  <c r="BK441" i="1"/>
  <c r="BZ441" i="1"/>
  <c r="CB441" i="1" s="1"/>
  <c r="BW441" i="1"/>
  <c r="BM441" i="1"/>
  <c r="BY441" i="1"/>
  <c r="BN441" i="1"/>
  <c r="BO441" i="1"/>
  <c r="BP441" i="1"/>
  <c r="BL441" i="1"/>
  <c r="AO563" i="1"/>
  <c r="CD563" i="1" s="1"/>
  <c r="AP563" i="1"/>
  <c r="CE563" i="1" s="1"/>
  <c r="AF563" i="1"/>
  <c r="AN563" i="1"/>
  <c r="CC563" i="1" s="1"/>
  <c r="AQ563" i="1"/>
  <c r="CF563" i="1" s="1"/>
  <c r="AM563" i="1"/>
  <c r="CG529" i="1"/>
  <c r="BY264" i="1"/>
  <c r="BK264" i="1"/>
  <c r="BL264" i="1"/>
  <c r="BT264" i="1"/>
  <c r="BO264" i="1"/>
  <c r="BU264" i="1"/>
  <c r="BP264" i="1"/>
  <c r="BN264" i="1"/>
  <c r="BM264" i="1"/>
  <c r="BZ264" i="1"/>
  <c r="CB264" i="1" s="1"/>
  <c r="BQ264" i="1"/>
  <c r="BS264" i="1"/>
  <c r="BR264" i="1"/>
  <c r="BV264" i="1"/>
  <c r="BW264" i="1"/>
  <c r="BX264" i="1"/>
  <c r="BJ264" i="1"/>
  <c r="AN78" i="1"/>
  <c r="CC78" i="1" s="1"/>
  <c r="AO78" i="1"/>
  <c r="CD78" i="1" s="1"/>
  <c r="AP78" i="1"/>
  <c r="CE78" i="1" s="1"/>
  <c r="AQ78" i="1"/>
  <c r="CF78" i="1" s="1"/>
  <c r="AQ362" i="1"/>
  <c r="CF362" i="1" s="1"/>
  <c r="AN362" i="1"/>
  <c r="CC362" i="1" s="1"/>
  <c r="AP362" i="1"/>
  <c r="CE362" i="1" s="1"/>
  <c r="AO362" i="1"/>
  <c r="CD362" i="1" s="1"/>
  <c r="CG279" i="1"/>
  <c r="AM224" i="1"/>
  <c r="AN224" i="1"/>
  <c r="CC224" i="1" s="1"/>
  <c r="AO224" i="1"/>
  <c r="CD224" i="1" s="1"/>
  <c r="AP224" i="1"/>
  <c r="CE224" i="1" s="1"/>
  <c r="AQ224" i="1"/>
  <c r="CF224" i="1" s="1"/>
  <c r="AF224" i="1"/>
  <c r="BK340" i="1"/>
  <c r="BS340" i="1"/>
  <c r="BM340" i="1"/>
  <c r="BU340" i="1"/>
  <c r="BN340" i="1"/>
  <c r="BL340" i="1"/>
  <c r="BO340" i="1"/>
  <c r="BX340" i="1"/>
  <c r="BP340" i="1"/>
  <c r="BR340" i="1"/>
  <c r="BQ340" i="1"/>
  <c r="BT340" i="1"/>
  <c r="BV340" i="1"/>
  <c r="BW340" i="1"/>
  <c r="BY340" i="1"/>
  <c r="BJ340" i="1"/>
  <c r="BZ340" i="1"/>
  <c r="CB340" i="1" s="1"/>
  <c r="AQ165" i="1"/>
  <c r="CF165" i="1" s="1"/>
  <c r="AN165" i="1"/>
  <c r="CC165" i="1" s="1"/>
  <c r="AO165" i="1"/>
  <c r="CD165" i="1" s="1"/>
  <c r="AP165" i="1"/>
  <c r="CE165" i="1" s="1"/>
  <c r="BJ394" i="1"/>
  <c r="BR394" i="1"/>
  <c r="BV394" i="1"/>
  <c r="BX394" i="1"/>
  <c r="BK394" i="1"/>
  <c r="BW394" i="1"/>
  <c r="BM394" i="1"/>
  <c r="BY394" i="1"/>
  <c r="BN394" i="1"/>
  <c r="BZ394" i="1"/>
  <c r="CB394" i="1" s="1"/>
  <c r="BO394" i="1"/>
  <c r="BS394" i="1"/>
  <c r="BP394" i="1"/>
  <c r="BT394" i="1"/>
  <c r="BL394" i="1"/>
  <c r="BU394" i="1"/>
  <c r="BQ394" i="1"/>
  <c r="CG224" i="1"/>
  <c r="CG563" i="1"/>
  <c r="AM529" i="1"/>
  <c r="AN529" i="1"/>
  <c r="CC529" i="1" s="1"/>
  <c r="AO529" i="1"/>
  <c r="CD529" i="1" s="1"/>
  <c r="AP529" i="1"/>
  <c r="CE529" i="1" s="1"/>
  <c r="AQ529" i="1"/>
  <c r="CF529" i="1" s="1"/>
  <c r="AF529" i="1"/>
  <c r="BJ556" i="1"/>
  <c r="BM556" i="1"/>
  <c r="BV556" i="1"/>
  <c r="BY556" i="1"/>
  <c r="BK556" i="1"/>
  <c r="BN556" i="1"/>
  <c r="BL556" i="1"/>
  <c r="BZ556" i="1"/>
  <c r="CB556" i="1" s="1"/>
  <c r="BW556" i="1"/>
  <c r="BO556" i="1"/>
  <c r="BX556" i="1"/>
  <c r="BP556" i="1"/>
  <c r="BQ556" i="1"/>
  <c r="BR556" i="1"/>
  <c r="BS556" i="1"/>
  <c r="BT556" i="1"/>
  <c r="BU556" i="1"/>
  <c r="BK330" i="1"/>
  <c r="AQ23" i="1"/>
  <c r="AP23" i="1"/>
  <c r="AO23" i="1"/>
  <c r="AN23" i="1"/>
  <c r="AM23" i="1"/>
  <c r="X23" i="1"/>
  <c r="W23" i="1"/>
  <c r="V23" i="1"/>
  <c r="U23" i="1"/>
  <c r="T23" i="1"/>
  <c r="AL217" i="1" l="1"/>
  <c r="AM217" i="1"/>
  <c r="AL213" i="1"/>
  <c r="AL211" i="1"/>
  <c r="BX472" i="1"/>
  <c r="BU27" i="1"/>
  <c r="BL27" i="1"/>
  <c r="AL463" i="1"/>
  <c r="AM463" i="1"/>
  <c r="CG492" i="1"/>
  <c r="AL494" i="1"/>
  <c r="AM494" i="1"/>
  <c r="BX560" i="1"/>
  <c r="BL560" i="1"/>
  <c r="BZ560" i="1"/>
  <c r="CB560" i="1" s="1"/>
  <c r="BS560" i="1"/>
  <c r="AL357" i="1"/>
  <c r="AM357" i="1"/>
  <c r="AQ322" i="1"/>
  <c r="CF322" i="1" s="1"/>
  <c r="CG322" i="1"/>
  <c r="BY27" i="1"/>
  <c r="BP27" i="1"/>
  <c r="BO27" i="1"/>
  <c r="BW27" i="1"/>
  <c r="BK27" i="1"/>
  <c r="BZ27" i="1"/>
  <c r="CB27" i="1" s="1"/>
  <c r="BM27" i="1"/>
  <c r="BN27" i="1"/>
  <c r="BV27" i="1"/>
  <c r="BS27" i="1"/>
  <c r="BX27" i="1"/>
  <c r="BR27" i="1"/>
  <c r="BT27" i="1"/>
  <c r="BJ27" i="1"/>
  <c r="BV665" i="1"/>
  <c r="BL665" i="1"/>
  <c r="BJ665" i="1"/>
  <c r="BT665" i="1"/>
  <c r="BY665" i="1"/>
  <c r="BU665" i="1"/>
  <c r="BO665" i="1"/>
  <c r="BN665" i="1"/>
  <c r="BZ665" i="1"/>
  <c r="CB665" i="1" s="1"/>
  <c r="BM665" i="1"/>
  <c r="BP665" i="1"/>
  <c r="BQ665" i="1"/>
  <c r="BR665" i="1"/>
  <c r="BK665" i="1"/>
  <c r="BW665" i="1"/>
  <c r="BX665" i="1"/>
  <c r="BS665" i="1"/>
  <c r="AL665" i="1"/>
  <c r="AL660" i="1"/>
  <c r="AM660" i="1"/>
  <c r="BQ190" i="1"/>
  <c r="BN190" i="1"/>
  <c r="AL626" i="1"/>
  <c r="AM626" i="1"/>
  <c r="BM190" i="1"/>
  <c r="BK32" i="1"/>
  <c r="BU190" i="1"/>
  <c r="BV32" i="1"/>
  <c r="BW190" i="1"/>
  <c r="BT190" i="1"/>
  <c r="BV190" i="1"/>
  <c r="BS190" i="1"/>
  <c r="BR190" i="1"/>
  <c r="BL190" i="1"/>
  <c r="BX190" i="1"/>
  <c r="BK190" i="1"/>
  <c r="BP190" i="1"/>
  <c r="BZ190" i="1"/>
  <c r="CB190" i="1" s="1"/>
  <c r="BO190" i="1"/>
  <c r="BJ190" i="1"/>
  <c r="CG569" i="1"/>
  <c r="AL535" i="1"/>
  <c r="AM535" i="1"/>
  <c r="AL133" i="1"/>
  <c r="AL258" i="1"/>
  <c r="AL307" i="1"/>
  <c r="AL302" i="1"/>
  <c r="AL297" i="1"/>
  <c r="AL277" i="1"/>
  <c r="AM277" i="1"/>
  <c r="AJ275" i="1"/>
  <c r="AK275" i="1"/>
  <c r="AG275" i="1"/>
  <c r="AH275" i="1"/>
  <c r="AL109" i="1"/>
  <c r="AM109" i="1"/>
  <c r="AL107" i="1"/>
  <c r="AM107" i="1"/>
  <c r="BP565" i="1"/>
  <c r="BM560" i="1"/>
  <c r="BT560" i="1"/>
  <c r="BO565" i="1"/>
  <c r="BT565" i="1"/>
  <c r="BW560" i="1"/>
  <c r="BZ565" i="1"/>
  <c r="CB565" i="1" s="1"/>
  <c r="BK560" i="1"/>
  <c r="BS565" i="1"/>
  <c r="BR560" i="1"/>
  <c r="BW565" i="1"/>
  <c r="BN565" i="1"/>
  <c r="BV560" i="1"/>
  <c r="BK565" i="1"/>
  <c r="BY565" i="1"/>
  <c r="BQ560" i="1"/>
  <c r="BQ565" i="1"/>
  <c r="BM565" i="1"/>
  <c r="BJ560" i="1"/>
  <c r="BV565" i="1"/>
  <c r="BX565" i="1"/>
  <c r="BP560" i="1"/>
  <c r="BR565" i="1"/>
  <c r="BL565" i="1"/>
  <c r="BN560" i="1"/>
  <c r="BU560" i="1"/>
  <c r="BY560" i="1"/>
  <c r="BL543" i="1"/>
  <c r="BQ543" i="1"/>
  <c r="BW543" i="1"/>
  <c r="BV543" i="1"/>
  <c r="BM472" i="1"/>
  <c r="BP34" i="1"/>
  <c r="BK34" i="1"/>
  <c r="AK274" i="1"/>
  <c r="BQ34" i="1"/>
  <c r="AI274" i="1"/>
  <c r="BZ429" i="1"/>
  <c r="CB429" i="1" s="1"/>
  <c r="BV34" i="1"/>
  <c r="BZ34" i="1"/>
  <c r="CB34" i="1" s="1"/>
  <c r="BO34" i="1"/>
  <c r="BN34" i="1"/>
  <c r="BJ34" i="1"/>
  <c r="BY34" i="1"/>
  <c r="BT34" i="1"/>
  <c r="BM34" i="1"/>
  <c r="BU34" i="1"/>
  <c r="BX34" i="1"/>
  <c r="BS34" i="1"/>
  <c r="BL34" i="1"/>
  <c r="BR34" i="1"/>
  <c r="AJ274" i="1"/>
  <c r="AG274" i="1"/>
  <c r="AQ569" i="1"/>
  <c r="CF569" i="1" s="1"/>
  <c r="AH190" i="1"/>
  <c r="AG190" i="1"/>
  <c r="AI190" i="1"/>
  <c r="AJ190" i="1"/>
  <c r="AH472" i="1"/>
  <c r="AN569" i="1"/>
  <c r="CC569" i="1" s="1"/>
  <c r="AO569" i="1"/>
  <c r="CD569" i="1" s="1"/>
  <c r="BJ32" i="1"/>
  <c r="BU543" i="1"/>
  <c r="BU32" i="1"/>
  <c r="BP543" i="1"/>
  <c r="BR32" i="1"/>
  <c r="BS543" i="1"/>
  <c r="BZ32" i="1"/>
  <c r="CB32" i="1" s="1"/>
  <c r="BN543" i="1"/>
  <c r="BP32" i="1"/>
  <c r="BN32" i="1"/>
  <c r="BO543" i="1"/>
  <c r="BO32" i="1"/>
  <c r="BM32" i="1"/>
  <c r="BM543" i="1"/>
  <c r="BT32" i="1"/>
  <c r="BL32" i="1"/>
  <c r="BK543" i="1"/>
  <c r="BS32" i="1"/>
  <c r="BQ32" i="1"/>
  <c r="BT543" i="1"/>
  <c r="BJ543" i="1"/>
  <c r="BY32" i="1"/>
  <c r="BW32" i="1"/>
  <c r="BX543" i="1"/>
  <c r="BZ543" i="1"/>
  <c r="CB543" i="1" s="1"/>
  <c r="BR543" i="1"/>
  <c r="AG545" i="1"/>
  <c r="AH545" i="1"/>
  <c r="AI545" i="1"/>
  <c r="AJ545" i="1"/>
  <c r="AL48" i="1"/>
  <c r="AM48" i="1"/>
  <c r="BV275" i="1"/>
  <c r="BJ275" i="1"/>
  <c r="BP275" i="1"/>
  <c r="BZ275" i="1"/>
  <c r="CB275" i="1" s="1"/>
  <c r="BQ275" i="1"/>
  <c r="BK275" i="1"/>
  <c r="BM291" i="1"/>
  <c r="BO274" i="1"/>
  <c r="BY45" i="1"/>
  <c r="BK472" i="1"/>
  <c r="BZ472" i="1"/>
  <c r="CB472" i="1" s="1"/>
  <c r="BR45" i="1"/>
  <c r="BV472" i="1"/>
  <c r="BN472" i="1"/>
  <c r="BJ472" i="1"/>
  <c r="BU472" i="1"/>
  <c r="BT472" i="1"/>
  <c r="BS472" i="1"/>
  <c r="BW472" i="1"/>
  <c r="BQ472" i="1"/>
  <c r="BR472" i="1"/>
  <c r="BY472" i="1"/>
  <c r="BP472" i="1"/>
  <c r="BL472" i="1"/>
  <c r="BS274" i="1"/>
  <c r="BR274" i="1"/>
  <c r="BN274" i="1"/>
  <c r="BQ274" i="1"/>
  <c r="BK274" i="1"/>
  <c r="BZ274" i="1"/>
  <c r="CB274" i="1" s="1"/>
  <c r="BP274" i="1"/>
  <c r="BY274" i="1"/>
  <c r="BM274" i="1"/>
  <c r="AJ291" i="1"/>
  <c r="BX274" i="1"/>
  <c r="BL274" i="1"/>
  <c r="AG291" i="1"/>
  <c r="BJ274" i="1"/>
  <c r="BV274" i="1"/>
  <c r="AH291" i="1"/>
  <c r="BT274" i="1"/>
  <c r="BU274" i="1"/>
  <c r="AI291" i="1"/>
  <c r="BL291" i="1"/>
  <c r="BZ291" i="1"/>
  <c r="CB291" i="1" s="1"/>
  <c r="BN291" i="1"/>
  <c r="BJ291" i="1"/>
  <c r="BR291" i="1"/>
  <c r="BO291" i="1"/>
  <c r="BU291" i="1"/>
  <c r="BX291" i="1"/>
  <c r="BT291" i="1"/>
  <c r="BW291" i="1"/>
  <c r="BK291" i="1"/>
  <c r="BV291" i="1"/>
  <c r="BS291" i="1"/>
  <c r="BQ291" i="1"/>
  <c r="BY291" i="1"/>
  <c r="AJ330" i="1"/>
  <c r="BZ545" i="1"/>
  <c r="CB545" i="1" s="1"/>
  <c r="BW545" i="1"/>
  <c r="BL330" i="1"/>
  <c r="BT330" i="1"/>
  <c r="BM330" i="1"/>
  <c r="BR330" i="1"/>
  <c r="BU330" i="1"/>
  <c r="BS330" i="1"/>
  <c r="BJ330" i="1"/>
  <c r="BP330" i="1"/>
  <c r="BZ330" i="1"/>
  <c r="CB330" i="1" s="1"/>
  <c r="BQ330" i="1"/>
  <c r="BY330" i="1"/>
  <c r="BO330" i="1"/>
  <c r="BX330" i="1"/>
  <c r="BW330" i="1"/>
  <c r="BN330" i="1"/>
  <c r="BO545" i="1"/>
  <c r="BP545" i="1"/>
  <c r="BJ545" i="1"/>
  <c r="AJ400" i="1"/>
  <c r="AG330" i="1"/>
  <c r="AH330" i="1"/>
  <c r="AI330" i="1"/>
  <c r="AK400" i="1"/>
  <c r="AG400" i="1"/>
  <c r="AH400" i="1"/>
  <c r="BO275" i="1"/>
  <c r="BS275" i="1"/>
  <c r="BY545" i="1"/>
  <c r="BN275" i="1"/>
  <c r="BX545" i="1"/>
  <c r="BY275" i="1"/>
  <c r="BV545" i="1"/>
  <c r="BM275" i="1"/>
  <c r="BL545" i="1"/>
  <c r="BX275" i="1"/>
  <c r="BT545" i="1"/>
  <c r="AK492" i="1"/>
  <c r="AQ492" i="1" s="1"/>
  <c r="CF492" i="1" s="1"/>
  <c r="BU275" i="1"/>
  <c r="BU545" i="1"/>
  <c r="BL275" i="1"/>
  <c r="BN545" i="1"/>
  <c r="BR545" i="1"/>
  <c r="AN492" i="1"/>
  <c r="CC492" i="1" s="1"/>
  <c r="BT275" i="1"/>
  <c r="BM545" i="1"/>
  <c r="BS545" i="1"/>
  <c r="AO492" i="1"/>
  <c r="CD492" i="1" s="1"/>
  <c r="BR275" i="1"/>
  <c r="BK545" i="1"/>
  <c r="AK472" i="1"/>
  <c r="AI472" i="1"/>
  <c r="AJ472" i="1"/>
  <c r="BM45" i="1"/>
  <c r="BX45" i="1"/>
  <c r="BL45" i="1"/>
  <c r="BO45" i="1"/>
  <c r="BV45" i="1"/>
  <c r="BK45" i="1"/>
  <c r="BJ45" i="1"/>
  <c r="BZ45" i="1"/>
  <c r="CB45" i="1" s="1"/>
  <c r="BQ45" i="1"/>
  <c r="BU45" i="1"/>
  <c r="BP45" i="1"/>
  <c r="BW45" i="1"/>
  <c r="BT45" i="1"/>
  <c r="BN45" i="1"/>
  <c r="AP322" i="1"/>
  <c r="CE322" i="1" s="1"/>
  <c r="AN322" i="1"/>
  <c r="CC322" i="1" s="1"/>
  <c r="AO322" i="1"/>
  <c r="CD322" i="1" s="1"/>
  <c r="BN302" i="1"/>
  <c r="BT302" i="1"/>
  <c r="BY302" i="1"/>
  <c r="BU302" i="1"/>
  <c r="BX302" i="1"/>
  <c r="BS302" i="1"/>
  <c r="BK302" i="1"/>
  <c r="AG408" i="1"/>
  <c r="BR302" i="1"/>
  <c r="BW302" i="1"/>
  <c r="AH408" i="1"/>
  <c r="BP302" i="1"/>
  <c r="BJ302" i="1"/>
  <c r="AI408" i="1"/>
  <c r="BQ302" i="1"/>
  <c r="BV302" i="1"/>
  <c r="AJ408" i="1"/>
  <c r="BM302" i="1"/>
  <c r="BO302" i="1"/>
  <c r="BZ302" i="1"/>
  <c r="CB302" i="1" s="1"/>
  <c r="AK429" i="1"/>
  <c r="AG429" i="1"/>
  <c r="AH429" i="1"/>
  <c r="AI429" i="1"/>
  <c r="BL429" i="1"/>
  <c r="BX429" i="1"/>
  <c r="BU429" i="1"/>
  <c r="BN429" i="1"/>
  <c r="BW429" i="1"/>
  <c r="BS429" i="1"/>
  <c r="BK429" i="1"/>
  <c r="BT429" i="1"/>
  <c r="BY429" i="1"/>
  <c r="BQ429" i="1"/>
  <c r="BJ429" i="1"/>
  <c r="BR429" i="1"/>
  <c r="BV429" i="1"/>
  <c r="BP429" i="1"/>
  <c r="BM429" i="1"/>
  <c r="BR400" i="1"/>
  <c r="BV400" i="1"/>
  <c r="BU400" i="1"/>
  <c r="BP400" i="1"/>
  <c r="BT400" i="1"/>
  <c r="BL400" i="1"/>
  <c r="BQ400" i="1"/>
  <c r="BJ400" i="1"/>
  <c r="BS400" i="1"/>
  <c r="BO400" i="1"/>
  <c r="BZ400" i="1"/>
  <c r="CB400" i="1" s="1"/>
  <c r="BN400" i="1"/>
  <c r="BY400" i="1"/>
  <c r="BM400" i="1"/>
  <c r="BW400" i="1"/>
  <c r="BX400" i="1"/>
  <c r="AK677" i="1"/>
  <c r="AJ677" i="1"/>
  <c r="AG677" i="1"/>
  <c r="AI677" i="1"/>
  <c r="AH677" i="1"/>
  <c r="AJ505" i="1"/>
  <c r="AI505" i="1"/>
  <c r="AH505" i="1"/>
  <c r="AG505" i="1"/>
  <c r="AK505" i="1"/>
  <c r="AK124" i="1"/>
  <c r="AJ124" i="1"/>
  <c r="AI124" i="1"/>
  <c r="AG124" i="1"/>
  <c r="AH124" i="1"/>
  <c r="AK422" i="1"/>
  <c r="AI422" i="1"/>
  <c r="AH422" i="1"/>
  <c r="AJ422" i="1"/>
  <c r="AG422" i="1"/>
  <c r="AH561" i="1"/>
  <c r="AG561" i="1"/>
  <c r="AK561" i="1"/>
  <c r="AI561" i="1"/>
  <c r="AJ561" i="1"/>
  <c r="AJ279" i="1"/>
  <c r="AK279" i="1"/>
  <c r="AI279" i="1"/>
  <c r="AH279" i="1"/>
  <c r="AG279" i="1"/>
  <c r="AJ208" i="1"/>
  <c r="AI208" i="1"/>
  <c r="AH208" i="1"/>
  <c r="AK208" i="1"/>
  <c r="AG208" i="1"/>
  <c r="AK120" i="1"/>
  <c r="AJ120" i="1"/>
  <c r="AI120" i="1"/>
  <c r="AG120" i="1"/>
  <c r="AH120" i="1"/>
  <c r="AG518" i="1"/>
  <c r="AJ518" i="1"/>
  <c r="AH518" i="1"/>
  <c r="AK518" i="1"/>
  <c r="AI518" i="1"/>
  <c r="AG534" i="1"/>
  <c r="AJ534" i="1"/>
  <c r="AH534" i="1"/>
  <c r="AK534" i="1"/>
  <c r="AI534" i="1"/>
  <c r="AK563" i="1"/>
  <c r="AJ563" i="1"/>
  <c r="AI563" i="1"/>
  <c r="AH563" i="1"/>
  <c r="AG563" i="1"/>
  <c r="AK278" i="1"/>
  <c r="AI278" i="1"/>
  <c r="AH278" i="1"/>
  <c r="AG278" i="1"/>
  <c r="AJ278" i="1"/>
  <c r="AK529" i="1"/>
  <c r="AJ529" i="1"/>
  <c r="AI529" i="1"/>
  <c r="AH529" i="1"/>
  <c r="AG529" i="1"/>
  <c r="AK224" i="1"/>
  <c r="AJ224" i="1"/>
  <c r="AH224" i="1"/>
  <c r="AG224" i="1"/>
  <c r="AI224" i="1"/>
  <c r="AM607" i="1"/>
  <c r="AM598" i="1"/>
  <c r="AM593" i="1"/>
  <c r="AM202" i="1"/>
  <c r="AM515" i="1"/>
  <c r="AM514" i="1"/>
  <c r="AM517" i="1"/>
  <c r="AM509" i="1"/>
  <c r="AM499" i="1"/>
  <c r="AM482" i="1"/>
  <c r="AM474" i="1"/>
  <c r="AM101" i="1"/>
  <c r="AM78" i="1"/>
  <c r="AM222" i="1"/>
  <c r="AM398" i="1"/>
  <c r="AM391" i="1"/>
  <c r="AM390" i="1"/>
  <c r="AM377" i="1"/>
  <c r="AM362" i="1"/>
  <c r="AM238" i="1"/>
  <c r="AM232" i="1"/>
  <c r="AM228" i="1"/>
  <c r="AM213" i="1"/>
  <c r="AM211" i="1"/>
  <c r="AM307" i="1"/>
  <c r="AM304" i="1"/>
  <c r="AM297" i="1"/>
  <c r="AM261" i="1"/>
  <c r="AM258" i="1"/>
  <c r="AM247" i="1"/>
  <c r="AM175" i="1"/>
  <c r="AM165" i="1"/>
  <c r="AM148" i="1"/>
  <c r="AM133" i="1"/>
  <c r="BQ224" i="1"/>
  <c r="BN224" i="1"/>
  <c r="BR224" i="1"/>
  <c r="BO224" i="1"/>
  <c r="BS224" i="1"/>
  <c r="BP224" i="1"/>
  <c r="BT224" i="1"/>
  <c r="BW224" i="1"/>
  <c r="BU224" i="1"/>
  <c r="BZ224" i="1"/>
  <c r="CB224" i="1" s="1"/>
  <c r="BJ224" i="1"/>
  <c r="BV224" i="1"/>
  <c r="BL224" i="1"/>
  <c r="BX224" i="1"/>
  <c r="BM224" i="1"/>
  <c r="BK224" i="1"/>
  <c r="BY224" i="1"/>
  <c r="BY677" i="1"/>
  <c r="BN677" i="1"/>
  <c r="BZ677" i="1"/>
  <c r="CB677" i="1" s="1"/>
  <c r="BO677" i="1"/>
  <c r="BP677" i="1"/>
  <c r="BQ677" i="1"/>
  <c r="BR677" i="1"/>
  <c r="BK677" i="1"/>
  <c r="BS677" i="1"/>
  <c r="BW677" i="1"/>
  <c r="BT677" i="1"/>
  <c r="BL677" i="1"/>
  <c r="BU677" i="1"/>
  <c r="BX677" i="1"/>
  <c r="BJ677" i="1"/>
  <c r="BM677" i="1"/>
  <c r="BV677" i="1"/>
  <c r="BO561" i="1"/>
  <c r="BX561" i="1"/>
  <c r="BP561" i="1"/>
  <c r="BQ561" i="1"/>
  <c r="BR561" i="1"/>
  <c r="BS561" i="1"/>
  <c r="BT561" i="1"/>
  <c r="BU561" i="1"/>
  <c r="BJ561" i="1"/>
  <c r="BM561" i="1"/>
  <c r="BV561" i="1"/>
  <c r="BY561" i="1"/>
  <c r="BK561" i="1"/>
  <c r="BN561" i="1"/>
  <c r="BL561" i="1"/>
  <c r="BZ561" i="1"/>
  <c r="CB561" i="1" s="1"/>
  <c r="BW561" i="1"/>
  <c r="BV208" i="1"/>
  <c r="BS208" i="1"/>
  <c r="BL208" i="1"/>
  <c r="BW208" i="1"/>
  <c r="BX208" i="1"/>
  <c r="BM208" i="1"/>
  <c r="BY208" i="1"/>
  <c r="BN208" i="1"/>
  <c r="BZ208" i="1"/>
  <c r="CB208" i="1" s="1"/>
  <c r="BO208" i="1"/>
  <c r="BP208" i="1"/>
  <c r="BT208" i="1"/>
  <c r="BK208" i="1"/>
  <c r="BU208" i="1"/>
  <c r="BQ208" i="1"/>
  <c r="BJ208" i="1"/>
  <c r="BR208" i="1"/>
  <c r="BM518" i="1"/>
  <c r="BY518" i="1"/>
  <c r="BN518" i="1"/>
  <c r="BZ518" i="1"/>
  <c r="CB518" i="1" s="1"/>
  <c r="BO518" i="1"/>
  <c r="BU518" i="1"/>
  <c r="BP518" i="1"/>
  <c r="BJ518" i="1"/>
  <c r="BQ518" i="1"/>
  <c r="BV518" i="1"/>
  <c r="BR518" i="1"/>
  <c r="BK518" i="1"/>
  <c r="BS518" i="1"/>
  <c r="BW518" i="1"/>
  <c r="BT518" i="1"/>
  <c r="BL518" i="1"/>
  <c r="BX518" i="1"/>
  <c r="BV120" i="1"/>
  <c r="BY120" i="1"/>
  <c r="BK120" i="1"/>
  <c r="BW120" i="1"/>
  <c r="BN120" i="1"/>
  <c r="BZ120" i="1"/>
  <c r="CB120" i="1" s="1"/>
  <c r="BO120" i="1"/>
  <c r="BM120" i="1"/>
  <c r="BP120" i="1"/>
  <c r="BS120" i="1"/>
  <c r="BQ120" i="1"/>
  <c r="BT120" i="1"/>
  <c r="BR120" i="1"/>
  <c r="BU120" i="1"/>
  <c r="BX120" i="1"/>
  <c r="BJ120" i="1"/>
  <c r="BL120" i="1"/>
  <c r="BU279" i="1"/>
  <c r="BJ279" i="1"/>
  <c r="BV279" i="1"/>
  <c r="BL279" i="1"/>
  <c r="BX279" i="1"/>
  <c r="BY279" i="1"/>
  <c r="BP279" i="1"/>
  <c r="BO279" i="1"/>
  <c r="BQ279" i="1"/>
  <c r="BW279" i="1"/>
  <c r="BR279" i="1"/>
  <c r="BK279" i="1"/>
  <c r="BS279" i="1"/>
  <c r="BN279" i="1"/>
  <c r="BT279" i="1"/>
  <c r="BM279" i="1"/>
  <c r="BZ279" i="1"/>
  <c r="CB279" i="1" s="1"/>
  <c r="BW534" i="1"/>
  <c r="BS534" i="1"/>
  <c r="BM534" i="1"/>
  <c r="BV534" i="1"/>
  <c r="BK534" i="1"/>
  <c r="BY534" i="1"/>
  <c r="BT534" i="1"/>
  <c r="BP534" i="1"/>
  <c r="BN534" i="1"/>
  <c r="BZ534" i="1"/>
  <c r="CB534" i="1" s="1"/>
  <c r="BO534" i="1"/>
  <c r="BQ534" i="1"/>
  <c r="BR534" i="1"/>
  <c r="BX534" i="1"/>
  <c r="BJ534" i="1"/>
  <c r="BU534" i="1"/>
  <c r="BL534" i="1"/>
  <c r="BZ422" i="1"/>
  <c r="CB422" i="1" s="1"/>
  <c r="BT422" i="1"/>
  <c r="BO422" i="1"/>
  <c r="BU422" i="1"/>
  <c r="BP422" i="1"/>
  <c r="BJ422" i="1"/>
  <c r="BQ422" i="1"/>
  <c r="BV422" i="1"/>
  <c r="BR422" i="1"/>
  <c r="BK422" i="1"/>
  <c r="BS422" i="1"/>
  <c r="BL422" i="1"/>
  <c r="BX422" i="1"/>
  <c r="BM422" i="1"/>
  <c r="BY422" i="1"/>
  <c r="BW422" i="1"/>
  <c r="BN422" i="1"/>
  <c r="BW529" i="1"/>
  <c r="BL529" i="1"/>
  <c r="BO529" i="1"/>
  <c r="BX529" i="1"/>
  <c r="BP529" i="1"/>
  <c r="BM529" i="1"/>
  <c r="BQ529" i="1"/>
  <c r="BN529" i="1"/>
  <c r="BR529" i="1"/>
  <c r="BY529" i="1"/>
  <c r="BS529" i="1"/>
  <c r="BZ529" i="1"/>
  <c r="CB529" i="1" s="1"/>
  <c r="BT529" i="1"/>
  <c r="BU529" i="1"/>
  <c r="BJ529" i="1"/>
  <c r="BV529" i="1"/>
  <c r="BK529" i="1"/>
  <c r="BL278" i="1"/>
  <c r="BQ278" i="1"/>
  <c r="BX278" i="1"/>
  <c r="BM278" i="1"/>
  <c r="BY278" i="1"/>
  <c r="BN278" i="1"/>
  <c r="BZ278" i="1"/>
  <c r="CB278" i="1" s="1"/>
  <c r="BO278" i="1"/>
  <c r="BP278" i="1"/>
  <c r="BJ278" i="1"/>
  <c r="BR278" i="1"/>
  <c r="BV278" i="1"/>
  <c r="BS278" i="1"/>
  <c r="BK278" i="1"/>
  <c r="BT278" i="1"/>
  <c r="BW278" i="1"/>
  <c r="BU278" i="1"/>
  <c r="BN563" i="1"/>
  <c r="BS563" i="1"/>
  <c r="BZ563" i="1"/>
  <c r="CB563" i="1" s="1"/>
  <c r="BJ563" i="1"/>
  <c r="BQ563" i="1"/>
  <c r="BK563" i="1"/>
  <c r="BW563" i="1"/>
  <c r="BM563" i="1"/>
  <c r="BT563" i="1"/>
  <c r="BU563" i="1"/>
  <c r="BV563" i="1"/>
  <c r="BP563" i="1"/>
  <c r="BL563" i="1"/>
  <c r="BX563" i="1"/>
  <c r="BY563" i="1"/>
  <c r="BO563" i="1"/>
  <c r="BR563" i="1"/>
  <c r="BO505" i="1"/>
  <c r="BU505" i="1"/>
  <c r="BP505" i="1"/>
  <c r="BJ505" i="1"/>
  <c r="BQ505" i="1"/>
  <c r="BV505" i="1"/>
  <c r="BR505" i="1"/>
  <c r="BK505" i="1"/>
  <c r="BS505" i="1"/>
  <c r="BW505" i="1"/>
  <c r="BT505" i="1"/>
  <c r="BL505" i="1"/>
  <c r="BX505" i="1"/>
  <c r="BM505" i="1"/>
  <c r="BY505" i="1"/>
  <c r="BN505" i="1"/>
  <c r="BZ505" i="1"/>
  <c r="CB505" i="1" s="1"/>
  <c r="BJ124" i="1"/>
  <c r="BM124" i="1"/>
  <c r="BK124" i="1"/>
  <c r="BY124" i="1"/>
  <c r="BZ124" i="1"/>
  <c r="CB124" i="1" s="1"/>
  <c r="BR124" i="1"/>
  <c r="BO124" i="1"/>
  <c r="BS124" i="1"/>
  <c r="BT124" i="1"/>
  <c r="BV124" i="1"/>
  <c r="BW124" i="1"/>
  <c r="BQ124" i="1"/>
  <c r="BU124" i="1"/>
  <c r="BX124" i="1"/>
  <c r="BL124" i="1"/>
  <c r="BP124" i="1"/>
  <c r="BN124" i="1"/>
  <c r="R37" i="8"/>
  <c r="Q37" i="8"/>
  <c r="M24" i="1"/>
  <c r="L24" i="1" s="1"/>
  <c r="E24" i="1"/>
  <c r="BZ22" i="1"/>
  <c r="CB22" i="1" s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Z22" i="1"/>
  <c r="AA22" i="1" s="1"/>
  <c r="AE22" i="1" s="1"/>
  <c r="AD22" i="1" s="1"/>
  <c r="S22" i="1"/>
  <c r="W22" i="1" s="1"/>
  <c r="K22" i="1"/>
  <c r="M22" i="1" s="1"/>
  <c r="E22" i="1"/>
  <c r="R47" i="8"/>
  <c r="Q47" i="8"/>
  <c r="R46" i="8"/>
  <c r="Q46" i="8"/>
  <c r="R45" i="8"/>
  <c r="Q45" i="8"/>
  <c r="R44" i="8"/>
  <c r="Q44" i="8"/>
  <c r="R43" i="8"/>
  <c r="Q43" i="8"/>
  <c r="R42" i="8"/>
  <c r="Q42" i="8"/>
  <c r="R41" i="8"/>
  <c r="Q41" i="8"/>
  <c r="R40" i="8"/>
  <c r="Q40" i="8"/>
  <c r="R39" i="8"/>
  <c r="Q39" i="8"/>
  <c r="R38" i="8"/>
  <c r="Q38" i="8"/>
  <c r="R31" i="8"/>
  <c r="Q31" i="8"/>
  <c r="P31" i="8"/>
  <c r="R30" i="8"/>
  <c r="Q30" i="8"/>
  <c r="P30" i="8"/>
  <c r="R29" i="8"/>
  <c r="Q29" i="8"/>
  <c r="P29" i="8"/>
  <c r="R28" i="8"/>
  <c r="Q28" i="8"/>
  <c r="P28" i="8"/>
  <c r="R27" i="8"/>
  <c r="Q27" i="8"/>
  <c r="P27" i="8"/>
  <c r="R26" i="8"/>
  <c r="Q26" i="8"/>
  <c r="P26" i="8"/>
  <c r="R25" i="8"/>
  <c r="Q25" i="8"/>
  <c r="P25" i="8"/>
  <c r="R24" i="8"/>
  <c r="Q24" i="8"/>
  <c r="P24" i="8"/>
  <c r="R23" i="8"/>
  <c r="Q23" i="8"/>
  <c r="P23" i="8"/>
  <c r="R22" i="8"/>
  <c r="Q22" i="8"/>
  <c r="P22" i="8"/>
  <c r="BZ217" i="1" l="1"/>
  <c r="CB217" i="1" s="1"/>
  <c r="BU217" i="1"/>
  <c r="BJ217" i="1"/>
  <c r="BV217" i="1"/>
  <c r="BO217" i="1"/>
  <c r="BX217" i="1"/>
  <c r="BY217" i="1"/>
  <c r="BK217" i="1"/>
  <c r="BQ217" i="1"/>
  <c r="BP217" i="1"/>
  <c r="BL217" i="1"/>
  <c r="BR217" i="1"/>
  <c r="BM217" i="1"/>
  <c r="BT217" i="1"/>
  <c r="BS217" i="1"/>
  <c r="BW217" i="1"/>
  <c r="BN217" i="1"/>
  <c r="BZ463" i="1"/>
  <c r="CB463" i="1" s="1"/>
  <c r="BQ463" i="1"/>
  <c r="BN463" i="1"/>
  <c r="BO463" i="1"/>
  <c r="BL463" i="1"/>
  <c r="BX463" i="1"/>
  <c r="BW463" i="1"/>
  <c r="BS463" i="1"/>
  <c r="BM463" i="1"/>
  <c r="BU463" i="1"/>
  <c r="BP463" i="1"/>
  <c r="BV463" i="1"/>
  <c r="BK463" i="1"/>
  <c r="BJ463" i="1"/>
  <c r="BR463" i="1"/>
  <c r="BY463" i="1"/>
  <c r="BT463" i="1"/>
  <c r="AL492" i="1"/>
  <c r="AM492" i="1"/>
  <c r="BJ494" i="1"/>
  <c r="BO494" i="1"/>
  <c r="BK494" i="1"/>
  <c r="BV494" i="1"/>
  <c r="BM494" i="1"/>
  <c r="BZ494" i="1"/>
  <c r="CB494" i="1" s="1"/>
  <c r="BQ494" i="1"/>
  <c r="BW494" i="1"/>
  <c r="BN494" i="1"/>
  <c r="BR494" i="1"/>
  <c r="BP494" i="1"/>
  <c r="BT494" i="1"/>
  <c r="BY494" i="1"/>
  <c r="BS494" i="1"/>
  <c r="BU494" i="1"/>
  <c r="BL494" i="1"/>
  <c r="BX494" i="1"/>
  <c r="BU357" i="1"/>
  <c r="BL357" i="1"/>
  <c r="BV357" i="1"/>
  <c r="BX357" i="1"/>
  <c r="BJ357" i="1"/>
  <c r="BO357" i="1"/>
  <c r="BM357" i="1"/>
  <c r="BP357" i="1"/>
  <c r="BS357" i="1"/>
  <c r="BQ357" i="1"/>
  <c r="BY357" i="1"/>
  <c r="BR357" i="1"/>
  <c r="BN357" i="1"/>
  <c r="BK357" i="1"/>
  <c r="BZ357" i="1"/>
  <c r="CB357" i="1" s="1"/>
  <c r="BT357" i="1"/>
  <c r="BW357" i="1"/>
  <c r="AL322" i="1"/>
  <c r="AM322" i="1"/>
  <c r="BL660" i="1"/>
  <c r="BJ660" i="1"/>
  <c r="BU660" i="1"/>
  <c r="BN660" i="1"/>
  <c r="BR660" i="1"/>
  <c r="BZ660" i="1"/>
  <c r="CB660" i="1" s="1"/>
  <c r="BW660" i="1"/>
  <c r="BO660" i="1"/>
  <c r="BX660" i="1"/>
  <c r="BP660" i="1"/>
  <c r="BV660" i="1"/>
  <c r="BQ660" i="1"/>
  <c r="BM660" i="1"/>
  <c r="BS660" i="1"/>
  <c r="BY660" i="1"/>
  <c r="BK660" i="1"/>
  <c r="BT660" i="1"/>
  <c r="BQ626" i="1"/>
  <c r="BV626" i="1"/>
  <c r="BZ626" i="1"/>
  <c r="CB626" i="1" s="1"/>
  <c r="BW626" i="1"/>
  <c r="BO626" i="1"/>
  <c r="BX626" i="1"/>
  <c r="BL626" i="1"/>
  <c r="BJ626" i="1"/>
  <c r="BY626" i="1"/>
  <c r="BS626" i="1"/>
  <c r="BT626" i="1"/>
  <c r="BM626" i="1"/>
  <c r="BK626" i="1"/>
  <c r="BU626" i="1"/>
  <c r="BN626" i="1"/>
  <c r="BR626" i="1"/>
  <c r="BP626" i="1"/>
  <c r="AL569" i="1"/>
  <c r="AM569" i="1"/>
  <c r="BV535" i="1"/>
  <c r="BT535" i="1"/>
  <c r="BL535" i="1"/>
  <c r="BY535" i="1"/>
  <c r="BX535" i="1"/>
  <c r="BU535" i="1"/>
  <c r="BJ535" i="1"/>
  <c r="BZ535" i="1"/>
  <c r="CB535" i="1" s="1"/>
  <c r="BM535" i="1"/>
  <c r="BK535" i="1"/>
  <c r="BN535" i="1"/>
  <c r="BW535" i="1"/>
  <c r="BO535" i="1"/>
  <c r="BP535" i="1"/>
  <c r="BS535" i="1"/>
  <c r="BQ535" i="1"/>
  <c r="BR535" i="1"/>
  <c r="BR277" i="1"/>
  <c r="BV277" i="1"/>
  <c r="BN277" i="1"/>
  <c r="BM277" i="1"/>
  <c r="BS277" i="1"/>
  <c r="BY277" i="1"/>
  <c r="BT277" i="1"/>
  <c r="BO277" i="1"/>
  <c r="BK277" i="1"/>
  <c r="BJ277" i="1"/>
  <c r="BU277" i="1"/>
  <c r="BL277" i="1"/>
  <c r="BX277" i="1"/>
  <c r="BP277" i="1"/>
  <c r="BZ277" i="1"/>
  <c r="CB277" i="1" s="1"/>
  <c r="BW277" i="1"/>
  <c r="BQ277" i="1"/>
  <c r="BN109" i="1"/>
  <c r="BQ109" i="1"/>
  <c r="BO109" i="1"/>
  <c r="BU109" i="1"/>
  <c r="BP109" i="1"/>
  <c r="BV109" i="1"/>
  <c r="BM109" i="1"/>
  <c r="BS109" i="1"/>
  <c r="BK109" i="1"/>
  <c r="BY109" i="1"/>
  <c r="BR109" i="1"/>
  <c r="BT109" i="1"/>
  <c r="BZ109" i="1"/>
  <c r="CB109" i="1" s="1"/>
  <c r="BW109" i="1"/>
  <c r="BL109" i="1"/>
  <c r="BX109" i="1"/>
  <c r="BJ109" i="1"/>
  <c r="BN107" i="1"/>
  <c r="BM107" i="1"/>
  <c r="BZ107" i="1"/>
  <c r="CB107" i="1" s="1"/>
  <c r="BQ107" i="1"/>
  <c r="BO107" i="1"/>
  <c r="BP107" i="1"/>
  <c r="BX107" i="1"/>
  <c r="BR107" i="1"/>
  <c r="BL107" i="1"/>
  <c r="BT107" i="1"/>
  <c r="BV107" i="1"/>
  <c r="BJ107" i="1"/>
  <c r="BY107" i="1"/>
  <c r="BK107" i="1"/>
  <c r="BS107" i="1"/>
  <c r="BU107" i="1"/>
  <c r="BW107" i="1"/>
  <c r="BR48" i="1"/>
  <c r="BY48" i="1"/>
  <c r="BO48" i="1"/>
  <c r="BK48" i="1"/>
  <c r="BL48" i="1"/>
  <c r="BS48" i="1"/>
  <c r="BZ48" i="1"/>
  <c r="CB48" i="1" s="1"/>
  <c r="BX48" i="1"/>
  <c r="BP48" i="1"/>
  <c r="BM48" i="1"/>
  <c r="BT48" i="1"/>
  <c r="BQ48" i="1"/>
  <c r="BV48" i="1"/>
  <c r="BU48" i="1"/>
  <c r="BW48" i="1"/>
  <c r="BN48" i="1"/>
  <c r="BJ48" i="1"/>
  <c r="Z24" i="1"/>
  <c r="X24" i="1"/>
  <c r="BX607" i="1"/>
  <c r="BM607" i="1"/>
  <c r="BL607" i="1"/>
  <c r="BY607" i="1"/>
  <c r="BN607" i="1"/>
  <c r="BR607" i="1"/>
  <c r="BZ607" i="1"/>
  <c r="CB607" i="1" s="1"/>
  <c r="BO607" i="1"/>
  <c r="BU607" i="1"/>
  <c r="BK607" i="1"/>
  <c r="BP607" i="1"/>
  <c r="BS607" i="1"/>
  <c r="BJ607" i="1"/>
  <c r="BW607" i="1"/>
  <c r="BQ607" i="1"/>
  <c r="BT607" i="1"/>
  <c r="BV607" i="1"/>
  <c r="BX598" i="1"/>
  <c r="BK598" i="1"/>
  <c r="BM598" i="1"/>
  <c r="BS598" i="1"/>
  <c r="BY598" i="1"/>
  <c r="BT598" i="1"/>
  <c r="BL598" i="1"/>
  <c r="BN598" i="1"/>
  <c r="BW598" i="1"/>
  <c r="BZ598" i="1"/>
  <c r="CB598" i="1" s="1"/>
  <c r="BO598" i="1"/>
  <c r="BU598" i="1"/>
  <c r="BP598" i="1"/>
  <c r="BJ598" i="1"/>
  <c r="BQ598" i="1"/>
  <c r="BV598" i="1"/>
  <c r="BR598" i="1"/>
  <c r="BL593" i="1"/>
  <c r="BX593" i="1"/>
  <c r="BJ593" i="1"/>
  <c r="BY593" i="1"/>
  <c r="BW593" i="1"/>
  <c r="BN593" i="1"/>
  <c r="BP593" i="1"/>
  <c r="BO593" i="1"/>
  <c r="BM593" i="1"/>
  <c r="BQ593" i="1"/>
  <c r="BS593" i="1"/>
  <c r="BR593" i="1"/>
  <c r="BZ593" i="1"/>
  <c r="CB593" i="1" s="1"/>
  <c r="BT593" i="1"/>
  <c r="BU593" i="1"/>
  <c r="BV593" i="1"/>
  <c r="BK593" i="1"/>
  <c r="BJ202" i="1"/>
  <c r="BR202" i="1"/>
  <c r="BK202" i="1"/>
  <c r="BY202" i="1"/>
  <c r="BL202" i="1"/>
  <c r="BZ202" i="1"/>
  <c r="CB202" i="1" s="1"/>
  <c r="BU202" i="1"/>
  <c r="BN202" i="1"/>
  <c r="BT202" i="1"/>
  <c r="BV202" i="1"/>
  <c r="BP202" i="1"/>
  <c r="BM202" i="1"/>
  <c r="BQ202" i="1"/>
  <c r="BX202" i="1"/>
  <c r="BW202" i="1"/>
  <c r="BS202" i="1"/>
  <c r="BO202" i="1"/>
  <c r="BR515" i="1"/>
  <c r="BQ515" i="1"/>
  <c r="BN515" i="1"/>
  <c r="BS515" i="1"/>
  <c r="BZ515" i="1"/>
  <c r="CB515" i="1" s="1"/>
  <c r="BT515" i="1"/>
  <c r="BU515" i="1"/>
  <c r="BL515" i="1"/>
  <c r="BO515" i="1"/>
  <c r="BJ515" i="1"/>
  <c r="BX515" i="1"/>
  <c r="BV515" i="1"/>
  <c r="BP515" i="1"/>
  <c r="BK515" i="1"/>
  <c r="BM515" i="1"/>
  <c r="BW515" i="1"/>
  <c r="BY515" i="1"/>
  <c r="BU514" i="1"/>
  <c r="BM514" i="1"/>
  <c r="BP514" i="1"/>
  <c r="BY514" i="1"/>
  <c r="BJ514" i="1"/>
  <c r="BN514" i="1"/>
  <c r="BQ514" i="1"/>
  <c r="BZ514" i="1"/>
  <c r="CB514" i="1" s="1"/>
  <c r="BV514" i="1"/>
  <c r="BR514" i="1"/>
  <c r="BK514" i="1"/>
  <c r="BS514" i="1"/>
  <c r="BW514" i="1"/>
  <c r="BT514" i="1"/>
  <c r="BL514" i="1"/>
  <c r="BO514" i="1"/>
  <c r="BX514" i="1"/>
  <c r="BY517" i="1"/>
  <c r="BW517" i="1"/>
  <c r="BN517" i="1"/>
  <c r="BT517" i="1"/>
  <c r="BZ517" i="1"/>
  <c r="CB517" i="1" s="1"/>
  <c r="BL517" i="1"/>
  <c r="BO517" i="1"/>
  <c r="BX517" i="1"/>
  <c r="BU517" i="1"/>
  <c r="BM517" i="1"/>
  <c r="BP517" i="1"/>
  <c r="BJ517" i="1"/>
  <c r="BQ517" i="1"/>
  <c r="BV517" i="1"/>
  <c r="BR517" i="1"/>
  <c r="BK517" i="1"/>
  <c r="BS517" i="1"/>
  <c r="BU509" i="1"/>
  <c r="BJ509" i="1"/>
  <c r="BV509" i="1"/>
  <c r="BK509" i="1"/>
  <c r="BW509" i="1"/>
  <c r="BQ509" i="1"/>
  <c r="BL509" i="1"/>
  <c r="BY509" i="1"/>
  <c r="BO509" i="1"/>
  <c r="BR509" i="1"/>
  <c r="BX509" i="1"/>
  <c r="BN509" i="1"/>
  <c r="BP509" i="1"/>
  <c r="BS509" i="1"/>
  <c r="BM509" i="1"/>
  <c r="BZ509" i="1"/>
  <c r="CB509" i="1" s="1"/>
  <c r="BT509" i="1"/>
  <c r="BK499" i="1"/>
  <c r="BS499" i="1"/>
  <c r="BW499" i="1"/>
  <c r="BT499" i="1"/>
  <c r="BZ499" i="1"/>
  <c r="CB499" i="1" s="1"/>
  <c r="BL499" i="1"/>
  <c r="BO499" i="1"/>
  <c r="BX499" i="1"/>
  <c r="BU499" i="1"/>
  <c r="BM499" i="1"/>
  <c r="BP499" i="1"/>
  <c r="BY499" i="1"/>
  <c r="BJ499" i="1"/>
  <c r="BN499" i="1"/>
  <c r="BQ499" i="1"/>
  <c r="BV499" i="1"/>
  <c r="BR499" i="1"/>
  <c r="BO482" i="1"/>
  <c r="BX482" i="1"/>
  <c r="BU482" i="1"/>
  <c r="BJ482" i="1"/>
  <c r="BL482" i="1"/>
  <c r="BQ482" i="1"/>
  <c r="BM482" i="1"/>
  <c r="BY482" i="1"/>
  <c r="BN482" i="1"/>
  <c r="BW482" i="1"/>
  <c r="BP482" i="1"/>
  <c r="BK482" i="1"/>
  <c r="BR482" i="1"/>
  <c r="BZ482" i="1"/>
  <c r="CB482" i="1" s="1"/>
  <c r="BS482" i="1"/>
  <c r="BT482" i="1"/>
  <c r="BV482" i="1"/>
  <c r="BX474" i="1"/>
  <c r="BJ474" i="1"/>
  <c r="BM474" i="1"/>
  <c r="BY474" i="1"/>
  <c r="BV474" i="1"/>
  <c r="BU474" i="1"/>
  <c r="BK474" i="1"/>
  <c r="BN474" i="1"/>
  <c r="BL474" i="1"/>
  <c r="BZ474" i="1"/>
  <c r="CB474" i="1" s="1"/>
  <c r="BQ474" i="1"/>
  <c r="BO474" i="1"/>
  <c r="BP474" i="1"/>
  <c r="BR474" i="1"/>
  <c r="BS474" i="1"/>
  <c r="BW474" i="1"/>
  <c r="BT474" i="1"/>
  <c r="BW101" i="1"/>
  <c r="BO101" i="1"/>
  <c r="BT101" i="1"/>
  <c r="BJ101" i="1"/>
  <c r="BV101" i="1"/>
  <c r="BM101" i="1"/>
  <c r="BY101" i="1"/>
  <c r="BX101" i="1"/>
  <c r="BQ101" i="1"/>
  <c r="BZ101" i="1"/>
  <c r="CB101" i="1" s="1"/>
  <c r="BU101" i="1"/>
  <c r="BR101" i="1"/>
  <c r="BK101" i="1"/>
  <c r="BN101" i="1"/>
  <c r="BP101" i="1"/>
  <c r="BS101" i="1"/>
  <c r="BL101" i="1"/>
  <c r="BJ78" i="1"/>
  <c r="BW78" i="1"/>
  <c r="BS78" i="1"/>
  <c r="BR78" i="1"/>
  <c r="BV78" i="1"/>
  <c r="BL78" i="1"/>
  <c r="BQ78" i="1"/>
  <c r="BX78" i="1"/>
  <c r="BT78" i="1"/>
  <c r="BM78" i="1"/>
  <c r="BK78" i="1"/>
  <c r="BY78" i="1"/>
  <c r="BN78" i="1"/>
  <c r="BZ78" i="1"/>
  <c r="CB78" i="1" s="1"/>
  <c r="BO78" i="1"/>
  <c r="BU78" i="1"/>
  <c r="BP78" i="1"/>
  <c r="BK222" i="1"/>
  <c r="BY222" i="1"/>
  <c r="BO222" i="1"/>
  <c r="BN222" i="1"/>
  <c r="BQ222" i="1"/>
  <c r="BR222" i="1"/>
  <c r="BS222" i="1"/>
  <c r="BJ222" i="1"/>
  <c r="BP222" i="1"/>
  <c r="BT222" i="1"/>
  <c r="BW222" i="1"/>
  <c r="BM222" i="1"/>
  <c r="BU222" i="1"/>
  <c r="BX222" i="1"/>
  <c r="BV222" i="1"/>
  <c r="BZ222" i="1"/>
  <c r="CB222" i="1" s="1"/>
  <c r="BL222" i="1"/>
  <c r="BM398" i="1"/>
  <c r="BL398" i="1"/>
  <c r="BY398" i="1"/>
  <c r="BX398" i="1"/>
  <c r="BZ398" i="1"/>
  <c r="CB398" i="1" s="1"/>
  <c r="BN398" i="1"/>
  <c r="BP398" i="1"/>
  <c r="BJ398" i="1"/>
  <c r="BK398" i="1"/>
  <c r="BW398" i="1"/>
  <c r="BQ398" i="1"/>
  <c r="BU398" i="1"/>
  <c r="BR398" i="1"/>
  <c r="BV398" i="1"/>
  <c r="BT398" i="1"/>
  <c r="BO398" i="1"/>
  <c r="BS398" i="1"/>
  <c r="BS391" i="1"/>
  <c r="BW391" i="1"/>
  <c r="BO391" i="1"/>
  <c r="BK391" i="1"/>
  <c r="BT391" i="1"/>
  <c r="BP391" i="1"/>
  <c r="BL391" i="1"/>
  <c r="BU391" i="1"/>
  <c r="BM391" i="1"/>
  <c r="BX391" i="1"/>
  <c r="BY391" i="1"/>
  <c r="BN391" i="1"/>
  <c r="BJ391" i="1"/>
  <c r="BQ391" i="1"/>
  <c r="BV391" i="1"/>
  <c r="BZ391" i="1"/>
  <c r="CB391" i="1" s="1"/>
  <c r="BR391" i="1"/>
  <c r="BT390" i="1"/>
  <c r="BM390" i="1"/>
  <c r="BV390" i="1"/>
  <c r="BP390" i="1"/>
  <c r="BX390" i="1"/>
  <c r="BQ390" i="1"/>
  <c r="BN390" i="1"/>
  <c r="BW390" i="1"/>
  <c r="BO390" i="1"/>
  <c r="BS390" i="1"/>
  <c r="BY390" i="1"/>
  <c r="BU390" i="1"/>
  <c r="BZ390" i="1"/>
  <c r="CB390" i="1" s="1"/>
  <c r="BL390" i="1"/>
  <c r="BJ390" i="1"/>
  <c r="BR390" i="1"/>
  <c r="BK390" i="1"/>
  <c r="BZ377" i="1"/>
  <c r="CB377" i="1" s="1"/>
  <c r="BJ377" i="1"/>
  <c r="BX377" i="1"/>
  <c r="BK377" i="1"/>
  <c r="BO377" i="1"/>
  <c r="BP377" i="1"/>
  <c r="BV377" i="1"/>
  <c r="BR377" i="1"/>
  <c r="BW377" i="1"/>
  <c r="BT377" i="1"/>
  <c r="BQ377" i="1"/>
  <c r="BU377" i="1"/>
  <c r="BY377" i="1"/>
  <c r="BM377" i="1"/>
  <c r="BS377" i="1"/>
  <c r="BN377" i="1"/>
  <c r="BL377" i="1"/>
  <c r="BZ362" i="1"/>
  <c r="CB362" i="1" s="1"/>
  <c r="BR362" i="1"/>
  <c r="BM362" i="1"/>
  <c r="BS362" i="1"/>
  <c r="BO362" i="1"/>
  <c r="BT362" i="1"/>
  <c r="BK362" i="1"/>
  <c r="BP362" i="1"/>
  <c r="BW362" i="1"/>
  <c r="BU362" i="1"/>
  <c r="BL362" i="1"/>
  <c r="BY362" i="1"/>
  <c r="BN362" i="1"/>
  <c r="BX362" i="1"/>
  <c r="BV362" i="1"/>
  <c r="BQ362" i="1"/>
  <c r="BJ362" i="1"/>
  <c r="BL238" i="1"/>
  <c r="BV238" i="1"/>
  <c r="BO238" i="1"/>
  <c r="BM238" i="1"/>
  <c r="BP238" i="1"/>
  <c r="BX238" i="1"/>
  <c r="BQ238" i="1"/>
  <c r="BY238" i="1"/>
  <c r="BR238" i="1"/>
  <c r="BK238" i="1"/>
  <c r="BS238" i="1"/>
  <c r="BN238" i="1"/>
  <c r="BT238" i="1"/>
  <c r="BW238" i="1"/>
  <c r="BU238" i="1"/>
  <c r="BZ238" i="1"/>
  <c r="CB238" i="1" s="1"/>
  <c r="BJ238" i="1"/>
  <c r="BR232" i="1"/>
  <c r="BO232" i="1"/>
  <c r="BY232" i="1"/>
  <c r="BS232" i="1"/>
  <c r="BZ232" i="1"/>
  <c r="CB232" i="1" s="1"/>
  <c r="BU232" i="1"/>
  <c r="BK232" i="1"/>
  <c r="BJ232" i="1"/>
  <c r="BN232" i="1"/>
  <c r="BL232" i="1"/>
  <c r="BQ232" i="1"/>
  <c r="BT232" i="1"/>
  <c r="BV232" i="1"/>
  <c r="BW232" i="1"/>
  <c r="BM232" i="1"/>
  <c r="BX232" i="1"/>
  <c r="BP232" i="1"/>
  <c r="BM228" i="1"/>
  <c r="BV228" i="1"/>
  <c r="BY228" i="1"/>
  <c r="BP228" i="1"/>
  <c r="BN228" i="1"/>
  <c r="BJ228" i="1"/>
  <c r="BZ228" i="1"/>
  <c r="CB228" i="1" s="1"/>
  <c r="BQ228" i="1"/>
  <c r="BL228" i="1"/>
  <c r="BK228" i="1"/>
  <c r="BO228" i="1"/>
  <c r="BR228" i="1"/>
  <c r="BT228" i="1"/>
  <c r="BW228" i="1"/>
  <c r="BS228" i="1"/>
  <c r="BX228" i="1"/>
  <c r="BU228" i="1"/>
  <c r="BX213" i="1"/>
  <c r="BR213" i="1"/>
  <c r="BS213" i="1"/>
  <c r="BY213" i="1"/>
  <c r="BU213" i="1"/>
  <c r="BJ213" i="1"/>
  <c r="BV213" i="1"/>
  <c r="BQ213" i="1"/>
  <c r="BL213" i="1"/>
  <c r="BZ213" i="1"/>
  <c r="CB213" i="1" s="1"/>
  <c r="BN213" i="1"/>
  <c r="BK213" i="1"/>
  <c r="BM213" i="1"/>
  <c r="BO213" i="1"/>
  <c r="BT213" i="1"/>
  <c r="BW213" i="1"/>
  <c r="BP213" i="1"/>
  <c r="BT211" i="1"/>
  <c r="BZ211" i="1"/>
  <c r="CB211" i="1" s="1"/>
  <c r="BO211" i="1"/>
  <c r="BK211" i="1"/>
  <c r="BL211" i="1"/>
  <c r="BQ211" i="1"/>
  <c r="BR211" i="1"/>
  <c r="BW211" i="1"/>
  <c r="BJ211" i="1"/>
  <c r="BX211" i="1"/>
  <c r="BM211" i="1"/>
  <c r="BV211" i="1"/>
  <c r="BY211" i="1"/>
  <c r="BS211" i="1"/>
  <c r="BN211" i="1"/>
  <c r="BP211" i="1"/>
  <c r="BU211" i="1"/>
  <c r="BR307" i="1"/>
  <c r="BS307" i="1"/>
  <c r="BJ307" i="1"/>
  <c r="BV307" i="1"/>
  <c r="BW307" i="1"/>
  <c r="BK307" i="1"/>
  <c r="BL307" i="1"/>
  <c r="BX307" i="1"/>
  <c r="BY307" i="1"/>
  <c r="BO307" i="1"/>
  <c r="BN307" i="1"/>
  <c r="BZ307" i="1"/>
  <c r="CB307" i="1" s="1"/>
  <c r="BQ307" i="1"/>
  <c r="BP307" i="1"/>
  <c r="BM307" i="1"/>
  <c r="BU307" i="1"/>
  <c r="BT307" i="1"/>
  <c r="BW304" i="1"/>
  <c r="BY304" i="1"/>
  <c r="BO304" i="1"/>
  <c r="BN304" i="1"/>
  <c r="BP304" i="1"/>
  <c r="BJ304" i="1"/>
  <c r="BR304" i="1"/>
  <c r="BZ304" i="1"/>
  <c r="CB304" i="1" s="1"/>
  <c r="BS304" i="1"/>
  <c r="BM304" i="1"/>
  <c r="BT304" i="1"/>
  <c r="BK304" i="1"/>
  <c r="BU304" i="1"/>
  <c r="BQ304" i="1"/>
  <c r="BL304" i="1"/>
  <c r="BX304" i="1"/>
  <c r="BV304" i="1"/>
  <c r="BW297" i="1"/>
  <c r="BJ297" i="1"/>
  <c r="BV297" i="1"/>
  <c r="BU297" i="1"/>
  <c r="BM297" i="1"/>
  <c r="BY297" i="1"/>
  <c r="BX297" i="1"/>
  <c r="BN297" i="1"/>
  <c r="BZ297" i="1"/>
  <c r="CB297" i="1" s="1"/>
  <c r="BS297" i="1"/>
  <c r="BK297" i="1"/>
  <c r="BO297" i="1"/>
  <c r="BP297" i="1"/>
  <c r="BT297" i="1"/>
  <c r="BL297" i="1"/>
  <c r="BR297" i="1"/>
  <c r="BQ297" i="1"/>
  <c r="BS261" i="1"/>
  <c r="BT261" i="1"/>
  <c r="BR261" i="1"/>
  <c r="BV261" i="1"/>
  <c r="BW261" i="1"/>
  <c r="BX261" i="1"/>
  <c r="BU261" i="1"/>
  <c r="BJ261" i="1"/>
  <c r="BY261" i="1"/>
  <c r="BZ261" i="1"/>
  <c r="CB261" i="1" s="1"/>
  <c r="BK261" i="1"/>
  <c r="BP261" i="1"/>
  <c r="BM261" i="1"/>
  <c r="BO261" i="1"/>
  <c r="BQ261" i="1"/>
  <c r="BL261" i="1"/>
  <c r="BN261" i="1"/>
  <c r="BP258" i="1"/>
  <c r="BL258" i="1"/>
  <c r="BZ258" i="1"/>
  <c r="CB258" i="1" s="1"/>
  <c r="BQ258" i="1"/>
  <c r="BO258" i="1"/>
  <c r="BM258" i="1"/>
  <c r="BV258" i="1"/>
  <c r="BN258" i="1"/>
  <c r="BS258" i="1"/>
  <c r="BW258" i="1"/>
  <c r="BR258" i="1"/>
  <c r="BX258" i="1"/>
  <c r="BT258" i="1"/>
  <c r="BY258" i="1"/>
  <c r="BU258" i="1"/>
  <c r="BK258" i="1"/>
  <c r="BJ258" i="1"/>
  <c r="BR247" i="1"/>
  <c r="BU247" i="1"/>
  <c r="BK247" i="1"/>
  <c r="BP247" i="1"/>
  <c r="BS247" i="1"/>
  <c r="BJ247" i="1"/>
  <c r="BW247" i="1"/>
  <c r="BQ247" i="1"/>
  <c r="BL247" i="1"/>
  <c r="BX247" i="1"/>
  <c r="BM247" i="1"/>
  <c r="BY247" i="1"/>
  <c r="BO247" i="1"/>
  <c r="BN247" i="1"/>
  <c r="BV247" i="1"/>
  <c r="BZ247" i="1"/>
  <c r="CB247" i="1" s="1"/>
  <c r="BT247" i="1"/>
  <c r="BU175" i="1"/>
  <c r="BR175" i="1"/>
  <c r="BJ175" i="1"/>
  <c r="BS175" i="1"/>
  <c r="BV175" i="1"/>
  <c r="BZ175" i="1"/>
  <c r="CB175" i="1" s="1"/>
  <c r="BK175" i="1"/>
  <c r="BT175" i="1"/>
  <c r="BN175" i="1"/>
  <c r="BL175" i="1"/>
  <c r="BW175" i="1"/>
  <c r="BY175" i="1"/>
  <c r="BO175" i="1"/>
  <c r="BM175" i="1"/>
  <c r="BP175" i="1"/>
  <c r="BX175" i="1"/>
  <c r="BQ175" i="1"/>
  <c r="BS165" i="1"/>
  <c r="BL165" i="1"/>
  <c r="BY165" i="1"/>
  <c r="BT165" i="1"/>
  <c r="BO165" i="1"/>
  <c r="BV165" i="1"/>
  <c r="BP165" i="1"/>
  <c r="BW165" i="1"/>
  <c r="BU165" i="1"/>
  <c r="BJ165" i="1"/>
  <c r="BM165" i="1"/>
  <c r="BK165" i="1"/>
  <c r="BN165" i="1"/>
  <c r="BX165" i="1"/>
  <c r="BZ165" i="1"/>
  <c r="CB165" i="1" s="1"/>
  <c r="BQ165" i="1"/>
  <c r="BR165" i="1"/>
  <c r="BS148" i="1"/>
  <c r="BT148" i="1"/>
  <c r="BZ148" i="1"/>
  <c r="CB148" i="1" s="1"/>
  <c r="BQ148" i="1"/>
  <c r="BU148" i="1"/>
  <c r="BX148" i="1"/>
  <c r="BJ148" i="1"/>
  <c r="BR148" i="1"/>
  <c r="BV148" i="1"/>
  <c r="BY148" i="1"/>
  <c r="BK148" i="1"/>
  <c r="BP148" i="1"/>
  <c r="BW148" i="1"/>
  <c r="BL148" i="1"/>
  <c r="BM148" i="1"/>
  <c r="BO148" i="1"/>
  <c r="BN148" i="1"/>
  <c r="BK133" i="1"/>
  <c r="BZ133" i="1"/>
  <c r="CB133" i="1" s="1"/>
  <c r="BQ133" i="1"/>
  <c r="BX133" i="1"/>
  <c r="BL133" i="1"/>
  <c r="BO133" i="1"/>
  <c r="BT133" i="1"/>
  <c r="BY133" i="1"/>
  <c r="BU133" i="1"/>
  <c r="BJ133" i="1"/>
  <c r="BV133" i="1"/>
  <c r="BM133" i="1"/>
  <c r="BR133" i="1"/>
  <c r="BS133" i="1"/>
  <c r="BN133" i="1"/>
  <c r="BP133" i="1"/>
  <c r="BW133" i="1"/>
  <c r="U22" i="1"/>
  <c r="AN22" i="1" s="1"/>
  <c r="CC22" i="1" s="1"/>
  <c r="V22" i="1"/>
  <c r="AO22" i="1" s="1"/>
  <c r="CD22" i="1" s="1"/>
  <c r="X22" i="1"/>
  <c r="AQ22" i="1" s="1"/>
  <c r="CF22" i="1" s="1"/>
  <c r="T22" i="1"/>
  <c r="N24" i="1"/>
  <c r="Q24" i="1" s="1"/>
  <c r="AC22" i="1"/>
  <c r="AP22" i="1"/>
  <c r="CE22" i="1" s="1"/>
  <c r="AF22" i="1"/>
  <c r="AB22" i="1"/>
  <c r="L22" i="1"/>
  <c r="N22" i="1"/>
  <c r="Q22" i="1" s="1"/>
  <c r="BS492" i="1" l="1"/>
  <c r="BY492" i="1"/>
  <c r="BN492" i="1"/>
  <c r="BJ492" i="1"/>
  <c r="BL492" i="1"/>
  <c r="BK492" i="1"/>
  <c r="BR492" i="1"/>
  <c r="BU492" i="1"/>
  <c r="BX492" i="1"/>
  <c r="BV492" i="1"/>
  <c r="BP492" i="1"/>
  <c r="BO492" i="1"/>
  <c r="BM492" i="1"/>
  <c r="BT492" i="1"/>
  <c r="BW492" i="1"/>
  <c r="BZ492" i="1"/>
  <c r="CB492" i="1" s="1"/>
  <c r="BQ492" i="1"/>
  <c r="BT322" i="1"/>
  <c r="BS322" i="1"/>
  <c r="BK322" i="1"/>
  <c r="BN322" i="1"/>
  <c r="BO322" i="1"/>
  <c r="BY322" i="1"/>
  <c r="BR322" i="1"/>
  <c r="BV322" i="1"/>
  <c r="BX322" i="1"/>
  <c r="BM322" i="1"/>
  <c r="BJ322" i="1"/>
  <c r="BL322" i="1"/>
  <c r="BP322" i="1"/>
  <c r="BU322" i="1"/>
  <c r="BQ322" i="1"/>
  <c r="BW322" i="1"/>
  <c r="BZ322" i="1"/>
  <c r="CB322" i="1" s="1"/>
  <c r="BJ569" i="1"/>
  <c r="BQ569" i="1"/>
  <c r="BL569" i="1"/>
  <c r="BU569" i="1"/>
  <c r="BY569" i="1"/>
  <c r="BS569" i="1"/>
  <c r="BP569" i="1"/>
  <c r="BX569" i="1"/>
  <c r="BZ569" i="1"/>
  <c r="CB569" i="1" s="1"/>
  <c r="BR569" i="1"/>
  <c r="BV569" i="1"/>
  <c r="BM569" i="1"/>
  <c r="BT569" i="1"/>
  <c r="BK569" i="1"/>
  <c r="BO569" i="1"/>
  <c r="BW569" i="1"/>
  <c r="BN569" i="1"/>
  <c r="AB24" i="1"/>
  <c r="AA24" i="1"/>
  <c r="AC24" i="1" s="1"/>
  <c r="AM22" i="1"/>
  <c r="Y22" i="1"/>
  <c r="Y24" i="1"/>
  <c r="AI22" i="1"/>
  <c r="AH22" i="1"/>
  <c r="AJ22" i="1"/>
  <c r="AK22" i="1"/>
  <c r="AG22" i="1"/>
  <c r="CG24" i="1" l="1"/>
  <c r="AE24" i="1"/>
  <c r="AD24" i="1" s="1"/>
  <c r="AF24" i="1" l="1"/>
  <c r="AP24" i="1"/>
  <c r="CE24" i="1" s="1"/>
  <c r="AO24" i="1"/>
  <c r="CD24" i="1" s="1"/>
  <c r="AM24" i="1" l="1"/>
  <c r="BY24" i="1" s="1"/>
  <c r="AK24" i="1"/>
  <c r="AJ24" i="1"/>
  <c r="AI24" i="1"/>
  <c r="AH24" i="1"/>
  <c r="AG24" i="1"/>
  <c r="AQ24" i="1"/>
  <c r="CF24" i="1" s="1"/>
  <c r="BX24" i="1"/>
  <c r="BT24" i="1"/>
  <c r="BP24" i="1"/>
  <c r="BL24" i="1"/>
  <c r="BW24" i="1"/>
  <c r="BO24" i="1"/>
  <c r="BQ24" i="1"/>
  <c r="BV24" i="1"/>
  <c r="BS24" i="1"/>
  <c r="BR24" i="1"/>
  <c r="BK24" i="1"/>
  <c r="BN24" i="1"/>
  <c r="BU24" i="1"/>
  <c r="BJ24" i="1"/>
  <c r="BM24" i="1"/>
  <c r="BZ24" i="1" l="1"/>
  <c r="CB24" i="1" s="1"/>
  <c r="AN24" i="1"/>
  <c r="CC24" i="1" s="1"/>
  <c r="AL24" i="1"/>
  <c r="AF23" i="1"/>
  <c r="AK23" i="1"/>
  <c r="AJ23" i="1"/>
  <c r="AI23" i="1"/>
  <c r="AH23" i="1"/>
  <c r="AG23" i="1"/>
</calcChain>
</file>

<file path=xl/sharedStrings.xml><?xml version="1.0" encoding="utf-8"?>
<sst xmlns="http://schemas.openxmlformats.org/spreadsheetml/2006/main" count="26708" uniqueCount="3402">
  <si>
    <t>Contract No.</t>
  </si>
  <si>
    <t>Player</t>
  </si>
  <si>
    <t>Position</t>
  </si>
  <si>
    <t>Team</t>
  </si>
  <si>
    <t>Contract</t>
  </si>
  <si>
    <t>% Guaranteed</t>
  </si>
  <si>
    <t>Rookie Year (before 2014 = 2013)</t>
  </si>
  <si>
    <t>Drafted (2016 onwards)</t>
  </si>
  <si>
    <t>Original Contract Year Signed</t>
  </si>
  <si>
    <t>Contract Signed After Game</t>
  </si>
  <si>
    <t>Extension Signed</t>
  </si>
  <si>
    <t>Contract Length</t>
  </si>
  <si>
    <t>Contract Years Left</t>
  </si>
  <si>
    <t>Yearly Guarantee</t>
  </si>
  <si>
    <t>Annual Salary</t>
  </si>
  <si>
    <t>Outstanding Guarantee</t>
  </si>
  <si>
    <t>Extension Available?</t>
  </si>
  <si>
    <t>Extension Cost</t>
  </si>
  <si>
    <t>Extension Length</t>
  </si>
  <si>
    <t>New Annual Guarantee</t>
  </si>
  <si>
    <t>New Annual Salary</t>
  </si>
  <si>
    <t>If cut, accelerate?</t>
  </si>
  <si>
    <t>Cap 1</t>
  </si>
  <si>
    <t>Cap 2</t>
  </si>
  <si>
    <t>Cap 3</t>
  </si>
  <si>
    <t>Cap 4</t>
  </si>
  <si>
    <t>Cap 5</t>
  </si>
  <si>
    <t>Cap 6</t>
  </si>
  <si>
    <t>Cap 7</t>
  </si>
  <si>
    <t>Cap 8</t>
  </si>
  <si>
    <t>Cap 9</t>
  </si>
  <si>
    <t>Cap 10</t>
  </si>
  <si>
    <t>Cap 11</t>
  </si>
  <si>
    <t>Cap 12</t>
  </si>
  <si>
    <t>Cap 13</t>
  </si>
  <si>
    <t>Cap 14</t>
  </si>
  <si>
    <t>Cap 15</t>
  </si>
  <si>
    <t>Cap 16</t>
  </si>
  <si>
    <t>Cap 17</t>
  </si>
  <si>
    <t>Retire Spend</t>
  </si>
  <si>
    <t>Y</t>
  </si>
  <si>
    <t>On Roster</t>
  </si>
  <si>
    <t>N</t>
  </si>
  <si>
    <t>Not on Roster</t>
  </si>
  <si>
    <t>C</t>
  </si>
  <si>
    <t>Cut</t>
  </si>
  <si>
    <t>T</t>
  </si>
  <si>
    <t>Traded</t>
  </si>
  <si>
    <t>IR</t>
  </si>
  <si>
    <t>Injured Reserve</t>
  </si>
  <si>
    <t>R</t>
  </si>
  <si>
    <t>Retired</t>
  </si>
  <si>
    <t>East Flanders Dungeoneers</t>
  </si>
  <si>
    <t>Here Comes The Brees</t>
  </si>
  <si>
    <t>The 4th Dynmension: Dynasty of Sadness</t>
  </si>
  <si>
    <t>Champions of the Sun</t>
  </si>
  <si>
    <t>Dyna Hard</t>
  </si>
  <si>
    <t>Tamworth Two</t>
  </si>
  <si>
    <t>Dynasore Losers</t>
  </si>
  <si>
    <t>Dynablaster Bombermen</t>
  </si>
  <si>
    <t>Kelkowski Don't Play By No Dyna Rules</t>
  </si>
  <si>
    <t>QB</t>
  </si>
  <si>
    <t>RB</t>
  </si>
  <si>
    <t>WR</t>
  </si>
  <si>
    <t>TE</t>
  </si>
  <si>
    <t>K</t>
  </si>
  <si>
    <t>P</t>
  </si>
  <si>
    <t>DT</t>
  </si>
  <si>
    <t>DE</t>
  </si>
  <si>
    <t>LB</t>
  </si>
  <si>
    <t>CB</t>
  </si>
  <si>
    <t>S</t>
  </si>
  <si>
    <t>DM</t>
  </si>
  <si>
    <t>Year</t>
  </si>
  <si>
    <t>Darnold, Sam QB</t>
  </si>
  <si>
    <t>N/A</t>
  </si>
  <si>
    <t>Rookie Year</t>
  </si>
  <si>
    <t>Abdullah, Ameer RB</t>
  </si>
  <si>
    <t>Abdul-Quddus, Isa S</t>
  </si>
  <si>
    <t>Abram, Johnathan S</t>
  </si>
  <si>
    <t>Acker, Kenneth CB</t>
  </si>
  <si>
    <t>Adams, Davante WR</t>
  </si>
  <si>
    <t>Adams, Jamal S</t>
  </si>
  <si>
    <t>Adams, Jerell TE</t>
  </si>
  <si>
    <t>Adams, Josh RB</t>
  </si>
  <si>
    <t>Adams, Mike S</t>
  </si>
  <si>
    <t>Addae, Jahleel S</t>
  </si>
  <si>
    <t>Adderley, Nasir S</t>
  </si>
  <si>
    <t>Addison, Mario DE</t>
  </si>
  <si>
    <t>Adjei-Barimah, Jude CB</t>
  </si>
  <si>
    <t>Agholor, Nelson WR</t>
  </si>
  <si>
    <t>Agnew, Ray RB</t>
  </si>
  <si>
    <t>Aguaya, Roberto K</t>
  </si>
  <si>
    <t>Aguayo, Roberto K</t>
  </si>
  <si>
    <t>Aiken, Kamar WR</t>
  </si>
  <si>
    <t>Aikens, Walt S</t>
  </si>
  <si>
    <t>Ajayi, Jay RB</t>
  </si>
  <si>
    <t>Akins, Jordan TE</t>
  </si>
  <si>
    <t>Alexander, D.J. LB</t>
  </si>
  <si>
    <t>Alexander, Deontez WR</t>
  </si>
  <si>
    <t>Alexander, Jaire CB</t>
  </si>
  <si>
    <t>Alexander, Kwon LB</t>
  </si>
  <si>
    <t>Alexander, Lorenzo LB</t>
  </si>
  <si>
    <t>Alexander, Mackensie CB</t>
  </si>
  <si>
    <t>Alexander, Maurice S</t>
  </si>
  <si>
    <t>Alford, Mario WR</t>
  </si>
  <si>
    <t>Alford, Robert CB</t>
  </si>
  <si>
    <t>Allen, Beau DT</t>
  </si>
  <si>
    <t>Allen, Dwayne TE</t>
  </si>
  <si>
    <t>Allen, Jared LB</t>
  </si>
  <si>
    <t>Allen, Javorius RB</t>
  </si>
  <si>
    <t>Allen, Jonathan DE</t>
  </si>
  <si>
    <t>Allen, Josh DE</t>
  </si>
  <si>
    <t>Allen, Josh QB</t>
  </si>
  <si>
    <t>Allen, Keenan WR</t>
  </si>
  <si>
    <t>Allen, Marcus S</t>
  </si>
  <si>
    <t>Allen, Rashaun TE</t>
  </si>
  <si>
    <t>Allen, Ricardo S</t>
  </si>
  <si>
    <t>Allen, Will S</t>
  </si>
  <si>
    <t>Allen, Zach DE</t>
  </si>
  <si>
    <t>Allison, Geronimo WR</t>
  </si>
  <si>
    <t>Alonso, Kiko LB</t>
  </si>
  <si>
    <t>Alualu, Tyson DT</t>
  </si>
  <si>
    <t>Amaro, Jace TE</t>
  </si>
  <si>
    <t>Amendola, Danny WR</t>
  </si>
  <si>
    <t>Amerson, David CB</t>
  </si>
  <si>
    <t>Amos, Adrian S</t>
  </si>
  <si>
    <t>Amukamara, Prince CB</t>
  </si>
  <si>
    <t>Anderson, Bruce RB</t>
  </si>
  <si>
    <t>Anderson, C.J. RB</t>
  </si>
  <si>
    <t>Anderson, Henry DT</t>
  </si>
  <si>
    <t>Anderson, Jonathan LB</t>
  </si>
  <si>
    <t>Anderson, Robby WR</t>
  </si>
  <si>
    <t>Anderson, Rodney RB</t>
  </si>
  <si>
    <t>Anderson, Stephen TE</t>
  </si>
  <si>
    <t>Andrews, Antonio RB</t>
  </si>
  <si>
    <t>Andrews, Mark TE</t>
  </si>
  <si>
    <t>Anger, Bryan P</t>
  </si>
  <si>
    <t>Ankrah, Jason LB</t>
  </si>
  <si>
    <t>Annen, Blake TE</t>
  </si>
  <si>
    <t>Ansah, Ezekiel DE</t>
  </si>
  <si>
    <t>Anthony, Stephone LB</t>
  </si>
  <si>
    <t>Anzalone, Alex LB</t>
  </si>
  <si>
    <t>Apke, Troy S</t>
  </si>
  <si>
    <t>Apple, Eli CB</t>
  </si>
  <si>
    <t>Arcega-Whiteside, J.J WR</t>
  </si>
  <si>
    <t>Archer, Dri RB</t>
  </si>
  <si>
    <t>Armbrister, Thurston LB</t>
  </si>
  <si>
    <t>Armstead, Arik DE</t>
  </si>
  <si>
    <t>Armstead, Ryquell RB</t>
  </si>
  <si>
    <t>Armstrong, Dorance DE</t>
  </si>
  <si>
    <t>Armstrong, Ray-Ray LB</t>
  </si>
  <si>
    <t>Artis-Payne, Cameron RB</t>
  </si>
  <si>
    <t>Asiata, Matt RB</t>
  </si>
  <si>
    <t>Ateman, Marcell WR</t>
  </si>
  <si>
    <t>Atkins, Geno DT</t>
  </si>
  <si>
    <t>Atkinson, George RB</t>
  </si>
  <si>
    <t>Attaochu, Jeremiah LB</t>
  </si>
  <si>
    <t>Austin, Tavon RB</t>
  </si>
  <si>
    <t>Austin, Tavon WR</t>
  </si>
  <si>
    <t>Autry, Denico DT</t>
  </si>
  <si>
    <t>Avery, Genard LB</t>
  </si>
  <si>
    <t>Avril, Cliff DE</t>
  </si>
  <si>
    <t>Awuzie, Chidobe CB</t>
  </si>
  <si>
    <t>Ayers, Robert DE</t>
  </si>
  <si>
    <t>Babineaux, Jonathan DT</t>
  </si>
  <si>
    <t>Backman, Kennard TE</t>
  </si>
  <si>
    <t>Badgley, Mike K</t>
  </si>
  <si>
    <t>Bailey, Allen DE</t>
  </si>
  <si>
    <t>Bailey, Dan K</t>
  </si>
  <si>
    <t>Bailey, Jake P</t>
  </si>
  <si>
    <t>Baker, Budda S</t>
  </si>
  <si>
    <t>Baker, Chris DE</t>
  </si>
  <si>
    <t>Baker, Chris DT</t>
  </si>
  <si>
    <t>Baker, Deandre CB</t>
  </si>
  <si>
    <t>Baker, Jerome LB</t>
  </si>
  <si>
    <t>Baldwin, Doug WR</t>
  </si>
  <si>
    <t>Ball, Marcus S</t>
  </si>
  <si>
    <t>Ball, Montee RB</t>
  </si>
  <si>
    <t>Ball, Neiron LB</t>
  </si>
  <si>
    <t>Ballage, Kalen RB</t>
  </si>
  <si>
    <t>Barber, Peyton RB</t>
  </si>
  <si>
    <t>Barkley, Saquon RB</t>
  </si>
  <si>
    <t>Barner, Kenjon RB</t>
  </si>
  <si>
    <t>Barnes, Tavaris DE</t>
  </si>
  <si>
    <t>Barnett, Derek DE</t>
  </si>
  <si>
    <t>Barnidge, Gary TE</t>
  </si>
  <si>
    <t>Barr, Anthony LB</t>
  </si>
  <si>
    <t>Barrett, Shaq LB</t>
  </si>
  <si>
    <t>Barron, Mark LB</t>
  </si>
  <si>
    <t>Barrow, Lamin LB</t>
  </si>
  <si>
    <t>Barton, Cody LB</t>
  </si>
  <si>
    <t>Barwin, Connor LB</t>
  </si>
  <si>
    <t>Bates, Houston LB</t>
  </si>
  <si>
    <t>Bates, Jessie S</t>
  </si>
  <si>
    <t>Bayer, Alex TE</t>
  </si>
  <si>
    <t>Beasley, Cole WR</t>
  </si>
  <si>
    <t>Beasley, Vic DE</t>
  </si>
  <si>
    <t>Beathard, C.J. QB</t>
  </si>
  <si>
    <t>Beckham, Odell WR</t>
  </si>
  <si>
    <t>Beckwith, Kendell LB</t>
  </si>
  <si>
    <t>Bell, Blake TE</t>
  </si>
  <si>
    <t>Bell, Joique RB</t>
  </si>
  <si>
    <t>Bell, Kenny WR</t>
  </si>
  <si>
    <t>Bell, Le'Veon RB</t>
  </si>
  <si>
    <t>Bell, Vonn S</t>
  </si>
  <si>
    <t>Bellore, Nick LB</t>
  </si>
  <si>
    <t>Benjamin, Kelvin WR</t>
  </si>
  <si>
    <t>Benjamin, Travis WR</t>
  </si>
  <si>
    <t>Bennett, Martellus TE</t>
  </si>
  <si>
    <t>Bennett, Michael DE</t>
  </si>
  <si>
    <t>Bennett, Michael DT</t>
  </si>
  <si>
    <t>Bentley, Ja'Whaun LB</t>
  </si>
  <si>
    <t>Benwikere, Bene CB</t>
  </si>
  <si>
    <t>Berhe, Nat S</t>
  </si>
  <si>
    <t>Bernard, Giovani RB</t>
  </si>
  <si>
    <t>Berrios, Braxton WR</t>
  </si>
  <si>
    <t>Berry, Eric S</t>
  </si>
  <si>
    <t>Berry, Jordan P</t>
  </si>
  <si>
    <t>Bethea, Antoine S</t>
  </si>
  <si>
    <t>Bethel, Justin CB</t>
  </si>
  <si>
    <t>Bibbs, E.J. TE</t>
  </si>
  <si>
    <t>Bibbs, Kapri RB</t>
  </si>
  <si>
    <t>Biegel, Vince LB</t>
  </si>
  <si>
    <t>Billings, Andrew DT</t>
  </si>
  <si>
    <t>Bishop, Ken DT</t>
  </si>
  <si>
    <t>Blackson, Angelo DT</t>
  </si>
  <si>
    <t>Blair, Marquise S</t>
  </si>
  <si>
    <t>Blake, Antwon CB</t>
  </si>
  <si>
    <t>Blewitt, Chris K</t>
  </si>
  <si>
    <t>Blount, LeGarrette RB</t>
  </si>
  <si>
    <t>Blue, Alfred RB</t>
  </si>
  <si>
    <t>Board, Chris LB</t>
  </si>
  <si>
    <t>Boddy-Calhoun, Briean S</t>
  </si>
  <si>
    <t>Boehringer, Moritz WR</t>
  </si>
  <si>
    <t>Bojorquez, Corey P</t>
  </si>
  <si>
    <t>Bolden, Brandon RB</t>
  </si>
  <si>
    <t>Boldin, Anquan WR</t>
  </si>
  <si>
    <t>Bonnafon, Reggie RB</t>
  </si>
  <si>
    <t>Booker, Devontae RB</t>
  </si>
  <si>
    <t>Borland, Chris LB</t>
  </si>
  <si>
    <t>Bortles, Blake QB</t>
  </si>
  <si>
    <t>Bosa, Joey DE</t>
  </si>
  <si>
    <t>Bosa, Nick DE</t>
  </si>
  <si>
    <t>Bostic, Jon LB</t>
  </si>
  <si>
    <t>Boston, Tre S</t>
  </si>
  <si>
    <t>Boswell, Chris K</t>
  </si>
  <si>
    <t>Bourne, Kendrick WR</t>
  </si>
  <si>
    <t>Bouye, A.J. CB</t>
  </si>
  <si>
    <t>Bowe, Dwayne WR</t>
  </si>
  <si>
    <t>Bowman, Braedon TE</t>
  </si>
  <si>
    <t>Bowman, Navorro LB</t>
  </si>
  <si>
    <t>Bowser, Tyus LB</t>
  </si>
  <si>
    <t>Boyd, Kris CB</t>
  </si>
  <si>
    <t>Boyd, Tyler WR</t>
  </si>
  <si>
    <t>Boykin, Brandon CB</t>
  </si>
  <si>
    <t>Boykin, Miles WR</t>
  </si>
  <si>
    <t>Boyle, Nick TE</t>
  </si>
  <si>
    <t>Bradberry, James CB</t>
  </si>
  <si>
    <t>Bradford, Sam QB</t>
  </si>
  <si>
    <t>Bradham, Nigel LB</t>
  </si>
  <si>
    <t>Bradshaw, Ahmad RB</t>
  </si>
  <si>
    <t>Brady, Tom QB</t>
  </si>
  <si>
    <t>Branch, Alan DT</t>
  </si>
  <si>
    <t>Branch, Andre DE</t>
  </si>
  <si>
    <t>Branch, Tyvon S</t>
  </si>
  <si>
    <t>Brantley, Caleb DT</t>
  </si>
  <si>
    <t>Brate, Cameron TE</t>
  </si>
  <si>
    <t>Braverman, Daniel WR</t>
  </si>
  <si>
    <t>Bray, Quan WR</t>
  </si>
  <si>
    <t>Breaux, Delvin CB</t>
  </si>
  <si>
    <t>Breeland, Bashaud CB</t>
  </si>
  <si>
    <t>Brees, Drew QB</t>
  </si>
  <si>
    <t>Breida, Matt RB</t>
  </si>
  <si>
    <t>Bridgewater, Teddy QB</t>
  </si>
  <si>
    <t>Brindza, Kyle K</t>
  </si>
  <si>
    <t>Brissett, Jacoby QB</t>
  </si>
  <si>
    <t>Britt, Kenny WR</t>
  </si>
  <si>
    <t>Brock, Tramaine CB</t>
  </si>
  <si>
    <t>Brockers, Michael DT</t>
  </si>
  <si>
    <t>Bromley, Jay DT</t>
  </si>
  <si>
    <t>Brooks, Cariel CB</t>
  </si>
  <si>
    <t>Brooks, Terrence S</t>
  </si>
  <si>
    <t>Brothers, Kentrell LB</t>
  </si>
  <si>
    <t>Broughton, Cortez DE</t>
  </si>
  <si>
    <t>Brown, A.J. WR</t>
  </si>
  <si>
    <t>Brown, Antonio WR</t>
  </si>
  <si>
    <t>Brown, Blair LB</t>
  </si>
  <si>
    <t>Brown, Bryce RB</t>
  </si>
  <si>
    <t>Brown, Daniel WR</t>
  </si>
  <si>
    <t>Brown, Jaron WR</t>
  </si>
  <si>
    <t>Brown, Jatavis LB</t>
  </si>
  <si>
    <t>Brown, Jayon LB</t>
  </si>
  <si>
    <t>Brown, John WR</t>
  </si>
  <si>
    <t>Brown, Josh K</t>
  </si>
  <si>
    <t>Brown, Malcolm DT</t>
  </si>
  <si>
    <t>Brown, Malcolm RB</t>
  </si>
  <si>
    <t>Brown, Malcom DT</t>
  </si>
  <si>
    <t>Brown, Marquise WR</t>
  </si>
  <si>
    <t>Brown, Philly WR</t>
  </si>
  <si>
    <t>Brown, Preston LB</t>
  </si>
  <si>
    <t>Brown, Zach LB</t>
  </si>
  <si>
    <t>Bruton, David S</t>
  </si>
  <si>
    <t>Bryan, Taven DT</t>
  </si>
  <si>
    <t>Bryant, Armonty LB</t>
  </si>
  <si>
    <t>Bryant, Dez WR</t>
  </si>
  <si>
    <t>Bryant, Martavis WR</t>
  </si>
  <si>
    <t>Bryant, Matt K</t>
  </si>
  <si>
    <t>Bucannon, Deone LB</t>
  </si>
  <si>
    <t>Buckner, DeForest DE</t>
  </si>
  <si>
    <t>Bullard, Jonathan DE</t>
  </si>
  <si>
    <t>Bullough, Max LB</t>
  </si>
  <si>
    <t>Burfict, Vontaze LB</t>
  </si>
  <si>
    <t>Burgess, James LB</t>
  </si>
  <si>
    <t>Burkhead, Rex RB</t>
  </si>
  <si>
    <t>Burks, Oren LB</t>
  </si>
  <si>
    <t>Burnett, Morgan S</t>
  </si>
  <si>
    <t>Burns, Artie CB</t>
  </si>
  <si>
    <t>Burns, Brian DE</t>
  </si>
  <si>
    <t>Burr-Kirven, Ben LB</t>
  </si>
  <si>
    <t>Burse, Isaiah WR</t>
  </si>
  <si>
    <t>Burton, Michael RB</t>
  </si>
  <si>
    <t>Burton, Trey TE</t>
  </si>
  <si>
    <t>Bush, Deon S</t>
  </si>
  <si>
    <t>Bush, Devin LB</t>
  </si>
  <si>
    <t>Bush, Reggie RB</t>
  </si>
  <si>
    <t>Butker, Harrison K</t>
  </si>
  <si>
    <t>Butler, Adam DT</t>
  </si>
  <si>
    <t>Butler, Brice WR</t>
  </si>
  <si>
    <t>Butler, Donald LB</t>
  </si>
  <si>
    <t>Butler, Emmanuel WR</t>
  </si>
  <si>
    <t>Butler, Hakeem WR</t>
  </si>
  <si>
    <t>Butler, Malcolm CB</t>
  </si>
  <si>
    <t>Butler, Vernon DT</t>
  </si>
  <si>
    <t>Butt, Jake TE</t>
  </si>
  <si>
    <t>Byard, Kevin S</t>
  </si>
  <si>
    <t>Bynes, Josh LB</t>
  </si>
  <si>
    <t>Byrd, Jairus S</t>
  </si>
  <si>
    <t>Cain, Deon WR</t>
  </si>
  <si>
    <t>Calhoun, Shalique LB</t>
  </si>
  <si>
    <t>Callahan, Bryce CB</t>
  </si>
  <si>
    <t>Callaway, Antonio WR</t>
  </si>
  <si>
    <t>Cameron, Jordan TE</t>
  </si>
  <si>
    <t>Campanaro, Michael WR</t>
  </si>
  <si>
    <t>Campbell, Calais DE</t>
  </si>
  <si>
    <t>Campbell, De'Vondre LB</t>
  </si>
  <si>
    <t>Campbell, Ibraheim S</t>
  </si>
  <si>
    <t>Campbell, Parris WR</t>
  </si>
  <si>
    <t>Cannon, Trenton RB</t>
  </si>
  <si>
    <t>Cantrell, Dylan WR</t>
  </si>
  <si>
    <t>Carey, Ka'deem RB</t>
  </si>
  <si>
    <t>Carlson, Daniel  K</t>
  </si>
  <si>
    <t>Carpenter, Dan K</t>
  </si>
  <si>
    <t>Carr, Austin WR</t>
  </si>
  <si>
    <t>Carr, Brandon CB</t>
  </si>
  <si>
    <t>Carr, Derek QB</t>
  </si>
  <si>
    <t>Carradine, Cornellius DE</t>
  </si>
  <si>
    <t>Carrethers, Ryan DT</t>
  </si>
  <si>
    <t>Carrie, Travis CB</t>
  </si>
  <si>
    <t>Carroll, Nolan CB</t>
  </si>
  <si>
    <t>Carroo, Leonte WR</t>
  </si>
  <si>
    <t>Carson, Chris RB</t>
  </si>
  <si>
    <t>Carson, Glenn LB</t>
  </si>
  <si>
    <t>Carter, Lorenzo LB</t>
  </si>
  <si>
    <t>Casey, Jurrell DE</t>
  </si>
  <si>
    <t>Cashman, Blake LB</t>
  </si>
  <si>
    <t>Catanzaro, Chandler K</t>
  </si>
  <si>
    <t>Celek, Garrett TE</t>
  </si>
  <si>
    <t>Chancellor, Kam S</t>
  </si>
  <si>
    <t>Chandler, Scott TE</t>
  </si>
  <si>
    <t>Chark, D.J. WR</t>
  </si>
  <si>
    <t>Charles, Jamaal RB</t>
  </si>
  <si>
    <t>Charlton, Taco DE</t>
  </si>
  <si>
    <t>Chesson, Jehu WR</t>
  </si>
  <si>
    <t>Chickillo, Anthony LB</t>
  </si>
  <si>
    <t>Chubb, Bradley LB</t>
  </si>
  <si>
    <t>Chubb, Nick RB</t>
  </si>
  <si>
    <t>Chung, Patrick S</t>
  </si>
  <si>
    <t>Church, Barry S</t>
  </si>
  <si>
    <t>Claiborne, Morris CB</t>
  </si>
  <si>
    <t>Clark, Frank DE</t>
  </si>
  <si>
    <t>Clark, Kenny DE</t>
  </si>
  <si>
    <t>Clark, Kenny DT</t>
  </si>
  <si>
    <t>Clarke, Will DE</t>
  </si>
  <si>
    <t>Clay, Charles TE</t>
  </si>
  <si>
    <t>Clay, Kaelin WR</t>
  </si>
  <si>
    <t>Clayborn, Adrian DE</t>
  </si>
  <si>
    <t>Clement, Corey RB</t>
  </si>
  <si>
    <t>Cleveland, Asante TE</t>
  </si>
  <si>
    <t>Clinton-Dix, Ha Ha S</t>
  </si>
  <si>
    <t>Coates, Sammie WR</t>
  </si>
  <si>
    <t>Cobb, David RB</t>
  </si>
  <si>
    <t>Cobb, Randall WR</t>
  </si>
  <si>
    <t>Cockrell, Ross CB</t>
  </si>
  <si>
    <t>Cohen, Tarik RB</t>
  </si>
  <si>
    <t>Cole, Dylan LB</t>
  </si>
  <si>
    <t>Cole, Keelan WR</t>
  </si>
  <si>
    <t>Coleman, Brandon WR</t>
  </si>
  <si>
    <t>Coleman, Corey WR</t>
  </si>
  <si>
    <t>Coleman, Davon DT</t>
  </si>
  <si>
    <t>Coleman, Justin CB</t>
  </si>
  <si>
    <t>Coleman, Kurt S</t>
  </si>
  <si>
    <t>Coleman, Tevin RB</t>
  </si>
  <si>
    <t>Coley, Trevon DT</t>
  </si>
  <si>
    <t>Collier, L.J. DE</t>
  </si>
  <si>
    <t>Collins, Alex RB</t>
  </si>
  <si>
    <t>Collins, Jalen CB</t>
  </si>
  <si>
    <t>Collins, Jamie LB</t>
  </si>
  <si>
    <t>Collins, Landon S</t>
  </si>
  <si>
    <t>Collins, Maliek DT</t>
  </si>
  <si>
    <t>Colquitt, Britton P</t>
  </si>
  <si>
    <t>Colquitt, Dustin P</t>
  </si>
  <si>
    <t>Colston, Marques WR</t>
  </si>
  <si>
    <t>Colvin, Aaron CB</t>
  </si>
  <si>
    <t>Cominsky, John DE</t>
  </si>
  <si>
    <t>Compton, Will LB</t>
  </si>
  <si>
    <t>Coney, Te'von LB</t>
  </si>
  <si>
    <t>Conklin, Tyler TE</t>
  </si>
  <si>
    <t>Conley, Chris WR</t>
  </si>
  <si>
    <t>Conley, Gareon CB</t>
  </si>
  <si>
    <t>Conner, James RB</t>
  </si>
  <si>
    <t>Conte, Chris S</t>
  </si>
  <si>
    <t>Cook, Dalvin RB</t>
  </si>
  <si>
    <t>Cook, Jared TE</t>
  </si>
  <si>
    <t>Cooke, Logan P</t>
  </si>
  <si>
    <t>Cooks, Brandin WR</t>
  </si>
  <si>
    <t>Cooper, Amari WR</t>
  </si>
  <si>
    <t>Cooper, Marcus CB</t>
  </si>
  <si>
    <t>Cooper, Pharoh WR</t>
  </si>
  <si>
    <t>Cooper, Xavier DE</t>
  </si>
  <si>
    <t>Core, Cody WR</t>
  </si>
  <si>
    <t>Correa, Kamalei LB</t>
  </si>
  <si>
    <t>Couplin, Jerome S</t>
  </si>
  <si>
    <t>Cousins, Kirk QB</t>
  </si>
  <si>
    <t>Coutee, Keke WR</t>
  </si>
  <si>
    <t>Covington, Christian DT</t>
  </si>
  <si>
    <t>Cox, Fletcher DT</t>
  </si>
  <si>
    <t>Cox, Perrish CB</t>
  </si>
  <si>
    <t>Coyle, Brock LB</t>
  </si>
  <si>
    <t>Crabtree, Michael WR</t>
  </si>
  <si>
    <t>Cravens, Su'a S</t>
  </si>
  <si>
    <t>Crawford, Jack DT</t>
  </si>
  <si>
    <t>Crawford, Tyrone DE</t>
  </si>
  <si>
    <t>Crawford, Tyrone DT</t>
  </si>
  <si>
    <t>Crawley, Ken CB</t>
  </si>
  <si>
    <t>Crichton, Scott DE</t>
  </si>
  <si>
    <t>Crockett, Damarea RB</t>
  </si>
  <si>
    <t>Crockett, John RB</t>
  </si>
  <si>
    <t>Cromartie, Antonio CB</t>
  </si>
  <si>
    <t>Crosby, Mason K</t>
  </si>
  <si>
    <t>Crosby, Maxx DE</t>
  </si>
  <si>
    <t>Crowder, Jamison WR</t>
  </si>
  <si>
    <t>Crowell, Isaiah RB</t>
  </si>
  <si>
    <t>Cruz, Victor WR</t>
  </si>
  <si>
    <t>Culkin, Sean TE</t>
  </si>
  <si>
    <t>Culliver, Chris CB</t>
  </si>
  <si>
    <t>Cunningham, Benny RB</t>
  </si>
  <si>
    <t>Cunningham, Zach LB</t>
  </si>
  <si>
    <t>Curry, Vinny DE</t>
  </si>
  <si>
    <t>Cushing, Brian LB</t>
  </si>
  <si>
    <t>Cutler, Jay QB</t>
  </si>
  <si>
    <t>Cyprien, Johnathan S</t>
  </si>
  <si>
    <t>Dalton, Andy QB</t>
  </si>
  <si>
    <t>Daniel, Trevor P</t>
  </si>
  <si>
    <t>Daniels, Mike DE</t>
  </si>
  <si>
    <t>Daniels, Owen TE</t>
  </si>
  <si>
    <t>Dansby, Karlos LB</t>
  </si>
  <si>
    <t>Darby, Ronald CB</t>
  </si>
  <si>
    <t>Dareus, Marcell DT</t>
  </si>
  <si>
    <t>Darkwa, Orleans RB</t>
  </si>
  <si>
    <t>Darr, Matt P</t>
  </si>
  <si>
    <t>Davenport, Marcus DE</t>
  </si>
  <si>
    <t>David, Lavonte LB</t>
  </si>
  <si>
    <t>Davidson, James LB</t>
  </si>
  <si>
    <t>Davis, Akeem S</t>
  </si>
  <si>
    <t>Davis, Carl DT</t>
  </si>
  <si>
    <t>Davis, Carlton CB</t>
  </si>
  <si>
    <t>Davis, Chris CB</t>
  </si>
  <si>
    <t>Davis, Corey WR</t>
  </si>
  <si>
    <t>Davis, Demario LB</t>
  </si>
  <si>
    <t>Davis, Geremy WR</t>
  </si>
  <si>
    <t>Davis, Jarrad LB</t>
  </si>
  <si>
    <t>Davis, Justin RB</t>
  </si>
  <si>
    <t>Davis, Knile RB</t>
  </si>
  <si>
    <t>Davis, Michael CB</t>
  </si>
  <si>
    <t>Davis, Mike RB</t>
  </si>
  <si>
    <t>Davis, Robert WR</t>
  </si>
  <si>
    <t>Davis, Sean S</t>
  </si>
  <si>
    <t>Davis, Thomas LB</t>
  </si>
  <si>
    <t>Davis, Todd LB</t>
  </si>
  <si>
    <t>Davis, Trevor WR</t>
  </si>
  <si>
    <t>Davis, Vernon TE</t>
  </si>
  <si>
    <t>Davis, Vontae CB</t>
  </si>
  <si>
    <t>Davison, Tyeler DT</t>
  </si>
  <si>
    <t>Dawson, Paul LB</t>
  </si>
  <si>
    <t>Decker, Eric WR</t>
  </si>
  <si>
    <t>Delaire, Ryan DE</t>
  </si>
  <si>
    <t>Demps, Quinton S</t>
  </si>
  <si>
    <t>Dennard, Darqueze CB</t>
  </si>
  <si>
    <t>Desir, Pierre CB</t>
  </si>
  <si>
    <t>DeValve, Seth TE</t>
  </si>
  <si>
    <t>Dickson, Ed TE</t>
  </si>
  <si>
    <t>Dickson, Michael P</t>
  </si>
  <si>
    <t>Diggs, Quandre CB</t>
  </si>
  <si>
    <t>Diggs, Quandre S</t>
  </si>
  <si>
    <t>Diggs, Stefon WR</t>
  </si>
  <si>
    <t>Dislley, Will TE</t>
  </si>
  <si>
    <t>Dissly, Will TE</t>
  </si>
  <si>
    <t>Dixon, Ahmad S</t>
  </si>
  <si>
    <t>Dixon, Brandon CB</t>
  </si>
  <si>
    <t>Dixon, Brian CB</t>
  </si>
  <si>
    <t>Dixon, Kenneth RB</t>
  </si>
  <si>
    <t>Dixon, Riley P</t>
  </si>
  <si>
    <t>Dobson, Aaron WR</t>
  </si>
  <si>
    <t>Doctson, Josh WR</t>
  </si>
  <si>
    <t>Dodd, Kevin LB</t>
  </si>
  <si>
    <t>Donald, Aaron DE</t>
  </si>
  <si>
    <t>Donnell, Larry TE</t>
  </si>
  <si>
    <t>Dorsett, Phillip WR</t>
  </si>
  <si>
    <t>Doss, Lorenzo CB</t>
  </si>
  <si>
    <t>Douzable, Leger DE</t>
  </si>
  <si>
    <t>Dowling, Jonathan S</t>
  </si>
  <si>
    <t>Doyle, Jack TE</t>
  </si>
  <si>
    <t>Drake, Kenyan RB</t>
  </si>
  <si>
    <t>Draughn, Shaun RB</t>
  </si>
  <si>
    <t>Drummond, Kurtis S</t>
  </si>
  <si>
    <t>Duarte, Thomas TE</t>
  </si>
  <si>
    <t>Dumervil, Elvis LB</t>
  </si>
  <si>
    <t>Dunbar, Lance RB</t>
  </si>
  <si>
    <t>Dunbar, Quinton CB</t>
  </si>
  <si>
    <t>Dunbar, Quinton WR</t>
  </si>
  <si>
    <t>Dunlap, Carlos DE</t>
  </si>
  <si>
    <t>Dunn, Brandon DT</t>
  </si>
  <si>
    <t>Dupre, Malachai WR</t>
  </si>
  <si>
    <t>Dupree, Bud LB</t>
  </si>
  <si>
    <t>Dye, Donteea WR</t>
  </si>
  <si>
    <t>Dyer, Michael RB</t>
  </si>
  <si>
    <t>Dzubnar, Nick LB</t>
  </si>
  <si>
    <t>Ealy, Kony DE</t>
  </si>
  <si>
    <t>Easley, Dominique DT</t>
  </si>
  <si>
    <t>Easley, Dominque DT</t>
  </si>
  <si>
    <t>Ebron, Eric TE</t>
  </si>
  <si>
    <t>Ebukam, Samson LB</t>
  </si>
  <si>
    <t>Edebali, Kasim LB</t>
  </si>
  <si>
    <t>Edelman, Julian WR</t>
  </si>
  <si>
    <t>Edmonds, Chase RB</t>
  </si>
  <si>
    <t>Edmunds, Terrell S</t>
  </si>
  <si>
    <t>Edmunds, Tremaine LB</t>
  </si>
  <si>
    <t>Edwards, Ben WR</t>
  </si>
  <si>
    <t>Edwards, Gus RB</t>
  </si>
  <si>
    <t>Edwards, Lachlan P</t>
  </si>
  <si>
    <t>Edwards, Mario DE</t>
  </si>
  <si>
    <t>Edwards, Mike S</t>
  </si>
  <si>
    <t>Edwards, T.J. LB</t>
  </si>
  <si>
    <t>Eifert, Tyler TE</t>
  </si>
  <si>
    <t>Ekeler, Austin RB</t>
  </si>
  <si>
    <t>Ellerbe, Dannell LB</t>
  </si>
  <si>
    <t>Ellington, Andre RB</t>
  </si>
  <si>
    <t>Ellington, Bruce WR</t>
  </si>
  <si>
    <t>Elliot, Jake K</t>
  </si>
  <si>
    <t>Elliott, Ezekiel RB</t>
  </si>
  <si>
    <t>Elliott, Jake K</t>
  </si>
  <si>
    <t>Elliott, Jayrone LB</t>
  </si>
  <si>
    <t>Ellis, Justin DT</t>
  </si>
  <si>
    <t>Emanuel, Kyle LB</t>
  </si>
  <si>
    <t>Enemkpali, IK LB</t>
  </si>
  <si>
    <t>Engram, Evan TE</t>
  </si>
  <si>
    <t>Enunwa, Quincy WR</t>
  </si>
  <si>
    <t>Ertz, Zach TE</t>
  </si>
  <si>
    <t>Ervin, Tyler RB</t>
  </si>
  <si>
    <t>Evans, Justin S</t>
  </si>
  <si>
    <t>Evans, Mike WR</t>
  </si>
  <si>
    <t>Evans, Randall CB</t>
  </si>
  <si>
    <t>Evans, Rashaan LB</t>
  </si>
  <si>
    <t>Everett, Deshazor CB</t>
  </si>
  <si>
    <t>Everett, Gerald TE</t>
  </si>
  <si>
    <t>Exum, Antone S</t>
  </si>
  <si>
    <t>Fackrell, Kyler LB</t>
  </si>
  <si>
    <t>Fairbairn, Ka'imi K</t>
  </si>
  <si>
    <t>Fairley, Nick DT</t>
  </si>
  <si>
    <t>Fant, Noah TE</t>
  </si>
  <si>
    <t>Farley, Matthias S</t>
  </si>
  <si>
    <t>Farrow, Kenneth RB</t>
  </si>
  <si>
    <t>Fatinikun, T.J. DE</t>
  </si>
  <si>
    <t>Fede, Terrence DE</t>
  </si>
  <si>
    <t>Fejedelem, Clayton S</t>
  </si>
  <si>
    <t>Fells, Darren TE</t>
  </si>
  <si>
    <t>Ferguson, Ego DT</t>
  </si>
  <si>
    <t>Ferguson, Jaylon LB</t>
  </si>
  <si>
    <t>Ferguson, Josh RB</t>
  </si>
  <si>
    <t>Ferrell, Clelin DE</t>
  </si>
  <si>
    <t>Fiedorowicz, C.J. TE</t>
  </si>
  <si>
    <t>Filimoeatu, Bojay LB</t>
  </si>
  <si>
    <t>Fitzgerald, Larry WR</t>
  </si>
  <si>
    <t>Fitzpatrick, Minkah S</t>
  </si>
  <si>
    <t>Fitzpatrick, Ryan QB</t>
  </si>
  <si>
    <t>Flacco, Joe QB</t>
  </si>
  <si>
    <t>Fleener, Coby TE</t>
  </si>
  <si>
    <t>Flowers, Marquis LB</t>
  </si>
  <si>
    <t>Flowers, Tre CB</t>
  </si>
  <si>
    <t>Flowers, Trey DE</t>
  </si>
  <si>
    <t>Floyd, Leonard LB</t>
  </si>
  <si>
    <t>Floyd, Michael WR</t>
  </si>
  <si>
    <t>Floyd, Sharrif DT</t>
  </si>
  <si>
    <t>Foles, Nick QB</t>
  </si>
  <si>
    <t>Folk, Nick K</t>
  </si>
  <si>
    <t>Forbath, Kai K</t>
  </si>
  <si>
    <t>Ford, Isaiah WR</t>
  </si>
  <si>
    <t>Ford, Poona DT</t>
  </si>
  <si>
    <t>Foreman, D'Onta RB</t>
  </si>
  <si>
    <t>Forsett, Justin RB</t>
  </si>
  <si>
    <t>Forte, Matt RB</t>
  </si>
  <si>
    <t>Fortt, Khairi LB</t>
  </si>
  <si>
    <t>Foster, Arian RB</t>
  </si>
  <si>
    <t>Foster, D.J. RB</t>
  </si>
  <si>
    <t>Foster, Mason LB</t>
  </si>
  <si>
    <t>Foster, Reuben LB</t>
  </si>
  <si>
    <t>Foster, Robert WR</t>
  </si>
  <si>
    <t>Fountain, Daurice WR</t>
  </si>
  <si>
    <t>Fournette, Leonard RB</t>
  </si>
  <si>
    <t>Fowler, Dante DE</t>
  </si>
  <si>
    <t>Fowler, Jalston RB</t>
  </si>
  <si>
    <t>Fox, Dan LB</t>
  </si>
  <si>
    <t>Franks, Andrew K</t>
  </si>
  <si>
    <t>Freeman, Devonta RB</t>
  </si>
  <si>
    <t>Freeman, Jerrell LB</t>
  </si>
  <si>
    <t>Freeman, Royce RB</t>
  </si>
  <si>
    <t>Freeney, Dwight DE</t>
  </si>
  <si>
    <t>Freese, Nate K</t>
  </si>
  <si>
    <t>Fua, Alani LB</t>
  </si>
  <si>
    <t>Fuller, Kendall CB</t>
  </si>
  <si>
    <t>Fuller, Kyle CB</t>
  </si>
  <si>
    <t>Fuller, Will WR</t>
  </si>
  <si>
    <t>Funchess, Devin WR</t>
  </si>
  <si>
    <t>Gabriel, Taylor WR</t>
  </si>
  <si>
    <t>Gaffney, Tyler RB</t>
  </si>
  <si>
    <t>Gaines, Charles CB</t>
  </si>
  <si>
    <t>Gaines, E.J. CB</t>
  </si>
  <si>
    <t>Gaines, EJ CB</t>
  </si>
  <si>
    <t>Gaines, Greg DT</t>
  </si>
  <si>
    <t>Gaines, Phillip CB</t>
  </si>
  <si>
    <t>Galette, Junior LB</t>
  </si>
  <si>
    <t>Gallman, Wayne RB</t>
  </si>
  <si>
    <t>Gallup, Michael WR</t>
  </si>
  <si>
    <t>Gano, Graham K</t>
  </si>
  <si>
    <t>Garcon, Pierre WR</t>
  </si>
  <si>
    <t>Gardner-Johnson, Chauncey S</t>
  </si>
  <si>
    <t>Garopollo, Jimmy QB</t>
  </si>
  <si>
    <t>Garoppolo, Jimmy QB</t>
  </si>
  <si>
    <t>Garrett, Keyarris WR</t>
  </si>
  <si>
    <t>Garrett, Myles DE</t>
  </si>
  <si>
    <t>Gary, Rashan DE</t>
  </si>
  <si>
    <t>Gaskin, Myles RB</t>
  </si>
  <si>
    <t>Gates, Antonio TE</t>
  </si>
  <si>
    <t>Gathers, Rico TE</t>
  </si>
  <si>
    <t>Gaulden, Rashaan S</t>
  </si>
  <si>
    <t>Gay, William CB</t>
  </si>
  <si>
    <t>Geathers, Clayton S</t>
  </si>
  <si>
    <t>George, Jeremiah LB</t>
  </si>
  <si>
    <t>Gerhart, Toby RB</t>
  </si>
  <si>
    <t>Gesicki, Mike TE</t>
  </si>
  <si>
    <t>Gholston, William DE</t>
  </si>
  <si>
    <t>Gilberry, Wallace DE</t>
  </si>
  <si>
    <t>Gilbert, Justin CB</t>
  </si>
  <si>
    <t>Gilbert, Reggie LB</t>
  </si>
  <si>
    <t>Gilchrist, Marcus S</t>
  </si>
  <si>
    <t>Gillan, Jamie P</t>
  </si>
  <si>
    <t>Gillislee, Mike RB</t>
  </si>
  <si>
    <t>Gillmore, Crockett TE</t>
  </si>
  <si>
    <t>Gilmore, Stephon CB</t>
  </si>
  <si>
    <t>Ginn Jr., Ted WR</t>
  </si>
  <si>
    <t>Gipson, Tashaun S</t>
  </si>
  <si>
    <t>Glanton, Adarius LB</t>
  </si>
  <si>
    <t>Glenn, Jacoby CB</t>
  </si>
  <si>
    <t>Glennon, Mike QB</t>
  </si>
  <si>
    <t>Godwin, Chris WR</t>
  </si>
  <si>
    <t>Goedert, Dallas TE</t>
  </si>
  <si>
    <t>Goff, Jared QB</t>
  </si>
  <si>
    <t>Golden, Markus DE</t>
  </si>
  <si>
    <t>Golden, Markus LB</t>
  </si>
  <si>
    <t>Goldman, Eddie DT</t>
  </si>
  <si>
    <t>Golladay, Kenny WR</t>
  </si>
  <si>
    <t>Gonzalez, Zane K</t>
  </si>
  <si>
    <t>Goodson, B.J. LB</t>
  </si>
  <si>
    <t>Goodson, Demetri CB</t>
  </si>
  <si>
    <t>Goodwin, Marquise WR</t>
  </si>
  <si>
    <t>Gordon, Josh WR</t>
  </si>
  <si>
    <t>Gordon, Melvin RB</t>
  </si>
  <si>
    <t>Gore, Frank RB</t>
  </si>
  <si>
    <t>Gostkowski, Stephen K</t>
  </si>
  <si>
    <t>Gould, Robbie K</t>
  </si>
  <si>
    <t>Graham, Brandon DE</t>
  </si>
  <si>
    <t>Graham, Brandon LB</t>
  </si>
  <si>
    <t>Graham, Corey S</t>
  </si>
  <si>
    <t>Graham, Jimmy TE</t>
  </si>
  <si>
    <t>Grant, Corey RB</t>
  </si>
  <si>
    <t>Grant, Doran CB</t>
  </si>
  <si>
    <t>Grant, Jakeem WR</t>
  </si>
  <si>
    <t>Grant, Ryan WR</t>
  </si>
  <si>
    <t>Gray, Jonas RB</t>
  </si>
  <si>
    <t>Grayson, Garrett QB</t>
  </si>
  <si>
    <t>Green, A.J. WR</t>
  </si>
  <si>
    <t>Green, Ladarius TE</t>
  </si>
  <si>
    <t>Green, Rasheem DE</t>
  </si>
  <si>
    <t>Green, Virgil TE</t>
  </si>
  <si>
    <t>Green-Beckham, Dorial WR</t>
  </si>
  <si>
    <t>Greene, Rashad WR</t>
  </si>
  <si>
    <t>Greenlaw, Dre LB</t>
  </si>
  <si>
    <t>Gregory, Randy DE</t>
  </si>
  <si>
    <t>Gresham, Jermaine TE</t>
  </si>
  <si>
    <t>Grice, Marion RB</t>
  </si>
  <si>
    <t>Grier, Will QB</t>
  </si>
  <si>
    <t>Griffen, Everson DE</t>
  </si>
  <si>
    <t>Griffin III, Robert QB</t>
  </si>
  <si>
    <t>Griffin, Shaq CB</t>
  </si>
  <si>
    <t>Griffin, Shaquem LB</t>
  </si>
  <si>
    <t>Grimble, Xavier TE</t>
  </si>
  <si>
    <t>Grimes, Brent CB</t>
  </si>
  <si>
    <t>Grissom, Geneo LB</t>
  </si>
  <si>
    <t>Gronkowski, Rob TE</t>
  </si>
  <si>
    <t>Grugier-Hill, Kamu LB</t>
  </si>
  <si>
    <t>Guice, Derrius RB</t>
  </si>
  <si>
    <t>Gunter, Ladarius CB</t>
  </si>
  <si>
    <t>Gunter, Rodney DT</t>
  </si>
  <si>
    <t>Gurley, Todd RB</t>
  </si>
  <si>
    <t>Guy, Lawrence DE</t>
  </si>
  <si>
    <t>Gwacham, Obum DE</t>
  </si>
  <si>
    <t>Haack, Matt P</t>
  </si>
  <si>
    <t>Hackett, Tom P</t>
  </si>
  <si>
    <t>Haden, Joe CB</t>
  </si>
  <si>
    <t>Hageman, Ra'Shede DE</t>
  </si>
  <si>
    <t>Hageman, Ra'Shede DT</t>
  </si>
  <si>
    <t>Hager, Bryce LB</t>
  </si>
  <si>
    <t>Hairston, Nate CB</t>
  </si>
  <si>
    <t>Hal, Dre CB</t>
  </si>
  <si>
    <t>Hal, Dre S</t>
  </si>
  <si>
    <t>Hali, Tamba LB</t>
  </si>
  <si>
    <t>Hall, Emanuel WR</t>
  </si>
  <si>
    <t>Hall, Marvin WR</t>
  </si>
  <si>
    <t>Hall, P.J. DE</t>
  </si>
  <si>
    <t>Hall, Rannell WR</t>
  </si>
  <si>
    <t>Hamilton, DaeSean WR</t>
  </si>
  <si>
    <t>Hamilton, Shaun Dion LB</t>
  </si>
  <si>
    <t>Hand, Da'Shawn DT</t>
  </si>
  <si>
    <t>Hankins, Johnathan DT</t>
  </si>
  <si>
    <t>Hansen, Chad WR</t>
  </si>
  <si>
    <t>Hardman, Mecole WR</t>
  </si>
  <si>
    <t>Hardy, Greg DE</t>
  </si>
  <si>
    <t>Hardy, Justin WR</t>
  </si>
  <si>
    <t>Hargrave, Javon DT</t>
  </si>
  <si>
    <t>Hargreaves, Vernon CB</t>
  </si>
  <si>
    <t>Harmon, Kelvin WR</t>
  </si>
  <si>
    <t>Harold, Eli LB</t>
  </si>
  <si>
    <t>Harper, Chris WR</t>
  </si>
  <si>
    <t>Harris, Alonzo RB</t>
  </si>
  <si>
    <t>Harris, Anthony S</t>
  </si>
  <si>
    <t>Harris, Charles DE</t>
  </si>
  <si>
    <t>Harris, Chris CB</t>
  </si>
  <si>
    <t>Harris, Connor LB</t>
  </si>
  <si>
    <t>Harris, Damien RB</t>
  </si>
  <si>
    <t>Harris, David LB</t>
  </si>
  <si>
    <t>Harris, DuJuan RB</t>
  </si>
  <si>
    <t>Harris, Dwayne WR</t>
  </si>
  <si>
    <t>Harris, Josh RB</t>
  </si>
  <si>
    <t>Harris, Maurice WR</t>
  </si>
  <si>
    <t>Harris, Shelby DE</t>
  </si>
  <si>
    <t>Harrison, Damon DT</t>
  </si>
  <si>
    <t>Harrison, James LB</t>
  </si>
  <si>
    <t>Harrison, Ronnie S</t>
  </si>
  <si>
    <t>Harry, N'Keal WR</t>
  </si>
  <si>
    <t>Hart, Penny WR</t>
  </si>
  <si>
    <t>Hart, Taylor DE</t>
  </si>
  <si>
    <t>Hartline, Brian WR</t>
  </si>
  <si>
    <t>Harvin, Percy WR</t>
  </si>
  <si>
    <t>Haskins, Dwayne QB</t>
  </si>
  <si>
    <t>Hauschka, Steven K</t>
  </si>
  <si>
    <t>Hayden, D.J. CB</t>
  </si>
  <si>
    <t>Hayes, William DE</t>
  </si>
  <si>
    <t>Hayne, Jarryd RB</t>
  </si>
  <si>
    <t>Haynes, Marquis DE</t>
  </si>
  <si>
    <t>Hayward, Casey CB</t>
  </si>
  <si>
    <t>Heeney, Ben LB</t>
  </si>
  <si>
    <t>Hekker, Johnny P</t>
  </si>
  <si>
    <t>Henderson, Carlos WR</t>
  </si>
  <si>
    <t>Henderson, Darrell RB</t>
  </si>
  <si>
    <t>Henderson, De'Angelo RB</t>
  </si>
  <si>
    <t>Hendrickson, Trey DE</t>
  </si>
  <si>
    <t>Henry, Derrick RB</t>
  </si>
  <si>
    <t>Henry, Hunter TE</t>
  </si>
  <si>
    <t>Henry, Mitchell TE</t>
  </si>
  <si>
    <t>Henry, Willie DT</t>
  </si>
  <si>
    <t>Herndon IV, Christopher TE</t>
  </si>
  <si>
    <t>Herndon, Chris TE</t>
  </si>
  <si>
    <t>Herrera, Amarlo LB</t>
  </si>
  <si>
    <t>Herron, Robert WR</t>
  </si>
  <si>
    <t>Heuerman, Jeff TE</t>
  </si>
  <si>
    <t>Hewitt, Neville LB</t>
  </si>
  <si>
    <t>Hewitt, Ryan RB</t>
  </si>
  <si>
    <t>Heyward, Cameron DE</t>
  </si>
  <si>
    <t>Hicks, Akiem DE</t>
  </si>
  <si>
    <t>Hicks, Jordan LB</t>
  </si>
  <si>
    <t>Higbee, Tyler TE</t>
  </si>
  <si>
    <t>Higgins, Rashard WR</t>
  </si>
  <si>
    <t>Hightower, Dont'a LB</t>
  </si>
  <si>
    <t>Hightower, Tim RB</t>
  </si>
  <si>
    <t>Hill, B.J. DT</t>
  </si>
  <si>
    <t>Hill, Brian RB</t>
  </si>
  <si>
    <t>Hill, Jeremy RB</t>
  </si>
  <si>
    <t>Hill, Jordan DT</t>
  </si>
  <si>
    <t>Hill, Josh TE</t>
  </si>
  <si>
    <t>Hill, Justice RB</t>
  </si>
  <si>
    <t>Hill, Troy CB</t>
  </si>
  <si>
    <t>Hill, Trysten DT</t>
  </si>
  <si>
    <t>Hill, Tyreek WR</t>
  </si>
  <si>
    <t>Hill, Will S</t>
  </si>
  <si>
    <t>Hilliard, Dontrell RB</t>
  </si>
  <si>
    <t>Hillman, Ronnie RB</t>
  </si>
  <si>
    <t>Hilton, T.Y. WR</t>
  </si>
  <si>
    <t>Hines, Nyheim RB</t>
  </si>
  <si>
    <t>Hitchens, Anthony LB</t>
  </si>
  <si>
    <t>Hockenson, T.J. TE</t>
  </si>
  <si>
    <t>Hodges, Bucky TE</t>
  </si>
  <si>
    <t>Hodges, Gerald LB</t>
  </si>
  <si>
    <t>Hogan, Chris WR</t>
  </si>
  <si>
    <t>Holcomb, Cole LB</t>
  </si>
  <si>
    <t>Hollins, Mack WR</t>
  </si>
  <si>
    <t>Holmes, Andre WR</t>
  </si>
  <si>
    <t>Hood, Elijah RB</t>
  </si>
  <si>
    <t>Hooker, Amani S</t>
  </si>
  <si>
    <t>Hooker, Malik S</t>
  </si>
  <si>
    <t>Hooper, Austin TE</t>
  </si>
  <si>
    <t>Hopkins, DeAndre WR</t>
  </si>
  <si>
    <t>Hopkins, Dustin K</t>
  </si>
  <si>
    <t>Hoskins, Gator TE</t>
  </si>
  <si>
    <t>House, Davon CB</t>
  </si>
  <si>
    <t>Houston, Lamarr LB</t>
  </si>
  <si>
    <t>Howard, Jaye DT</t>
  </si>
  <si>
    <t>Howard, Jordan RB</t>
  </si>
  <si>
    <t>Howard, O.J. TE</t>
  </si>
  <si>
    <t>Howard, Xavien CB</t>
  </si>
  <si>
    <t>Hubbard, Sam DE</t>
  </si>
  <si>
    <t>Huber, Kevin P</t>
  </si>
  <si>
    <t>Huff, Josh WR</t>
  </si>
  <si>
    <t>Huff, Marqueston CB</t>
  </si>
  <si>
    <t>Hughes, Jerry DE</t>
  </si>
  <si>
    <t>Hughes, Mike CB</t>
  </si>
  <si>
    <t>Hull, Mike LB</t>
  </si>
  <si>
    <t>Humphrey, Lil'Jordan WR</t>
  </si>
  <si>
    <t>Humphrey, Marlon CB</t>
  </si>
  <si>
    <t>Humphries, Adam WR</t>
  </si>
  <si>
    <t>Hundley, Brett QB</t>
  </si>
  <si>
    <t>Hunt, Akeem RB</t>
  </si>
  <si>
    <t>Hunt, Kareem RB</t>
  </si>
  <si>
    <t>Hunt, Margus DT</t>
  </si>
  <si>
    <t>Hunter, Danielle DE</t>
  </si>
  <si>
    <t>Hunter, Justin WR</t>
  </si>
  <si>
    <t>Hurd, Jalen WR</t>
  </si>
  <si>
    <t>Hurns, Allen WR</t>
  </si>
  <si>
    <t>Hurst, Hayden TE</t>
  </si>
  <si>
    <t>Hurst, Maurice DT</t>
  </si>
  <si>
    <t>Hyde, Carlos RB</t>
  </si>
  <si>
    <t>Hyde, Micah S</t>
  </si>
  <si>
    <t>Hyder, Kerry DT</t>
  </si>
  <si>
    <t>Ihedigbo, James S</t>
  </si>
  <si>
    <t>Iloka, George S</t>
  </si>
  <si>
    <t>Ingram, Mark RB</t>
  </si>
  <si>
    <t>Ingram, Melvin DE</t>
  </si>
  <si>
    <t>Inman, Dontrelle WR</t>
  </si>
  <si>
    <t>Ioannidis, Matt DE</t>
  </si>
  <si>
    <t>Iosefa, Joey RB</t>
  </si>
  <si>
    <t>Irvin, Bruce DE</t>
  </si>
  <si>
    <t>Irvin, Bruce LB</t>
  </si>
  <si>
    <t>Irving, David DT</t>
  </si>
  <si>
    <t>Isabella, Andy WR</t>
  </si>
  <si>
    <t>Ishmael, Kemal S</t>
  </si>
  <si>
    <t>Ivory, Chris RB</t>
  </si>
  <si>
    <t>Iyiegbuniwe, Joel LB</t>
  </si>
  <si>
    <t>Jack, Myles LB</t>
  </si>
  <si>
    <t>Jackson, Adoree CB</t>
  </si>
  <si>
    <t>Jackson, Andrew LB</t>
  </si>
  <si>
    <t>Jackson, DeSean WR</t>
  </si>
  <si>
    <t>Jackson, Don RB</t>
  </si>
  <si>
    <t>Jackson, Donte CB</t>
  </si>
  <si>
    <t>Jackson, D'Qwell LB</t>
  </si>
  <si>
    <t>Jackson, Eddie S</t>
  </si>
  <si>
    <t>Jackson, J.C. CB</t>
  </si>
  <si>
    <t>Jackson, Joe DE</t>
  </si>
  <si>
    <t>Jackson, Josh CB</t>
  </si>
  <si>
    <t>Jackson, Justin RB</t>
  </si>
  <si>
    <t>Jackson, Kareem S</t>
  </si>
  <si>
    <t>Jackson, Lamar QB</t>
  </si>
  <si>
    <t>Jackson, Malik DT</t>
  </si>
  <si>
    <t>Jackson, Vincent WR</t>
  </si>
  <si>
    <t>Jackson, William CB</t>
  </si>
  <si>
    <t>Jacobs, Josh RB</t>
  </si>
  <si>
    <t>Jacobs, Nic TE</t>
  </si>
  <si>
    <t>James, Cory LB</t>
  </si>
  <si>
    <t>James, Derwin S</t>
  </si>
  <si>
    <t>James, Jesse TE</t>
  </si>
  <si>
    <t>James, Richie WR</t>
  </si>
  <si>
    <t>Janikowski, Sebastian K</t>
  </si>
  <si>
    <t>Janis, Jeff WR</t>
  </si>
  <si>
    <t>Jarrett, Grady DT</t>
  </si>
  <si>
    <t>Jarrett, Kyshoen S</t>
  </si>
  <si>
    <t>Jarwin, Blake TE</t>
  </si>
  <si>
    <t>Jean-Baptiste, Stanley CB</t>
  </si>
  <si>
    <t>Jeffcoat, Jackson DE</t>
  </si>
  <si>
    <t>Jefferson, Malik LB</t>
  </si>
  <si>
    <t>Jefferson, Quinton DT</t>
  </si>
  <si>
    <t>Jefferson, Tony S</t>
  </si>
  <si>
    <t>Jeffery, Alshon WR</t>
  </si>
  <si>
    <t>Jelks, Jalen DE</t>
  </si>
  <si>
    <t>Jenkins, Janoris CB</t>
  </si>
  <si>
    <t>Jenkins, Jelani LB</t>
  </si>
  <si>
    <t>Jenkins, Jordan LB</t>
  </si>
  <si>
    <t>Jenkins, Malcolm S</t>
  </si>
  <si>
    <t>Jennings, Darius WR</t>
  </si>
  <si>
    <t>Jennings, Rashad RB</t>
  </si>
  <si>
    <t>Jensen, Marcel TE</t>
  </si>
  <si>
    <t>Jernigan, Timmy DE</t>
  </si>
  <si>
    <t>Jernigan, Timmy DT</t>
  </si>
  <si>
    <t>Jewell, Josey LB</t>
  </si>
  <si>
    <t>Johnson, Andre WR</t>
  </si>
  <si>
    <t>Johnson, Anthony DT</t>
  </si>
  <si>
    <t>Johnson, Austin DT</t>
  </si>
  <si>
    <t>Johnson, Ben TE</t>
  </si>
  <si>
    <t>Johnson, Calvin WR</t>
  </si>
  <si>
    <t>Johnson, Charles DE</t>
  </si>
  <si>
    <t>Johnson, Charles WR</t>
  </si>
  <si>
    <t>Johnson, Chris RB</t>
  </si>
  <si>
    <t>Johnson, David RB</t>
  </si>
  <si>
    <t>Johnson, Derrick LB</t>
  </si>
  <si>
    <t>Johnson, Diontae WR</t>
  </si>
  <si>
    <t>Johnson, Dontae S</t>
  </si>
  <si>
    <t>Johnson, Duke RB</t>
  </si>
  <si>
    <t>Johnson, Isaiah S</t>
  </si>
  <si>
    <t>Johnson, John S</t>
  </si>
  <si>
    <t>Johnson, Keesean WR</t>
  </si>
  <si>
    <t>Johnson, Kerryon RB</t>
  </si>
  <si>
    <t>Johnson, Kevin CB</t>
  </si>
  <si>
    <t>Johnson, Malcolm TE</t>
  </si>
  <si>
    <t>Johnson, Michael DE</t>
  </si>
  <si>
    <t>Johnson, Olabisi WR</t>
  </si>
  <si>
    <t>Johnson, Randell LB</t>
  </si>
  <si>
    <t>Johnson, Rashad S</t>
  </si>
  <si>
    <t>Johnson, Stevie WR</t>
  </si>
  <si>
    <t>Johnson, Storm RB</t>
  </si>
  <si>
    <t>Johnson, Tom DT</t>
  </si>
  <si>
    <t>Johnson, Trumaine CB</t>
  </si>
  <si>
    <t>Johnson, Ty RB</t>
  </si>
  <si>
    <t>Johnston, Cam P</t>
  </si>
  <si>
    <t>Jones, Aaron RB</t>
  </si>
  <si>
    <t>Jones, Adam CB</t>
  </si>
  <si>
    <t>Jones, Byron CB</t>
  </si>
  <si>
    <t>Jones, Byron S</t>
  </si>
  <si>
    <t>Jones, Cardale QB</t>
  </si>
  <si>
    <t>Jones, Chandler LB</t>
  </si>
  <si>
    <t>Jones, Chris DE</t>
  </si>
  <si>
    <t>Jones, Chris P</t>
  </si>
  <si>
    <t>Jones, Christian LB</t>
  </si>
  <si>
    <t>Jones, Cyrus CB</t>
  </si>
  <si>
    <t>Jones, Daniel QB</t>
  </si>
  <si>
    <t>Jones, DaQuan DT</t>
  </si>
  <si>
    <t>Jones, Datone DE</t>
  </si>
  <si>
    <t>Jones, Deion LB</t>
  </si>
  <si>
    <t>Jones, Donnie P</t>
  </si>
  <si>
    <t>Jones, Dre'Mont DT</t>
  </si>
  <si>
    <t>Jones, Howard LB</t>
  </si>
  <si>
    <t>Jones, James WR</t>
  </si>
  <si>
    <t>Jones, Jason DE</t>
  </si>
  <si>
    <t>Jones, Jonathan CB</t>
  </si>
  <si>
    <t>Jones, Josh S</t>
  </si>
  <si>
    <t>Jones, Julio WR</t>
  </si>
  <si>
    <t>Jones, Justin DT</t>
  </si>
  <si>
    <t>Jones, Marvin WR</t>
  </si>
  <si>
    <t>Jones, Matt RB</t>
  </si>
  <si>
    <t>Jones, Nazair DT</t>
  </si>
  <si>
    <t>Jones, Reshad S</t>
  </si>
  <si>
    <t>Jones, Ronald RB</t>
  </si>
  <si>
    <t>Jones, Sidney CB</t>
  </si>
  <si>
    <t>Jones, T.J. WR</t>
  </si>
  <si>
    <t>Jones, Zay WR</t>
  </si>
  <si>
    <t>Jones-Quartey, Harold S</t>
  </si>
  <si>
    <t>Jordan, Cameron DE</t>
  </si>
  <si>
    <t>Jordan, Dion DE</t>
  </si>
  <si>
    <t>Joseph, Johnathan CB</t>
  </si>
  <si>
    <t>Joseph, Karl S</t>
  </si>
  <si>
    <t>Joseph, Linval DT</t>
  </si>
  <si>
    <t>Joyner, Lamarcus CB</t>
  </si>
  <si>
    <t>Joyner, Lamarcus S</t>
  </si>
  <si>
    <t>Judon, Matt DE</t>
  </si>
  <si>
    <t>Judon, Matt LB</t>
  </si>
  <si>
    <t>Juszczyk, Kyle RB</t>
  </si>
  <si>
    <t>Juwan Thompson RB</t>
  </si>
  <si>
    <t>Kaepernick, Colin QB</t>
  </si>
  <si>
    <t>Kamalu, Ufomba DE</t>
  </si>
  <si>
    <t>Kamara, Alvin RB</t>
  </si>
  <si>
    <t>Kaser, Drew P</t>
  </si>
  <si>
    <t>Kazee, Damontae S</t>
  </si>
  <si>
    <t>Kearse, Jermaine WR</t>
  </si>
  <si>
    <t>Keenum, Case QB</t>
  </si>
  <si>
    <t>Kelce, Travis TE</t>
  </si>
  <si>
    <t>Kelley, Rob RB</t>
  </si>
  <si>
    <t>Kelly, Chad QB</t>
  </si>
  <si>
    <t>Kelly, John RB</t>
  </si>
  <si>
    <t>Kendricks, Eric LB</t>
  </si>
  <si>
    <t>Kendricks, Lance TE</t>
  </si>
  <si>
    <t>Kendricks, Mychal LB</t>
  </si>
  <si>
    <t>Kennard, Devon LB</t>
  </si>
  <si>
    <t>Kerley, Jeremy WR</t>
  </si>
  <si>
    <t>Kern, Brett P</t>
  </si>
  <si>
    <t>Kerr, Zach DT</t>
  </si>
  <si>
    <t>Kerrigan, Ryan LB</t>
  </si>
  <si>
    <t>Kessler, Cody QB</t>
  </si>
  <si>
    <t>Key, Arden DE</t>
  </si>
  <si>
    <t>Kikaha, Hau'oli LB</t>
  </si>
  <si>
    <t>Kilgo, Darius DT</t>
  </si>
  <si>
    <t>Killebrew, Miles S</t>
  </si>
  <si>
    <t>Kindred, Derrick S</t>
  </si>
  <si>
    <t>King, Akeem S</t>
  </si>
  <si>
    <t>King, Brandon S</t>
  </si>
  <si>
    <t>King, Desmond CB</t>
  </si>
  <si>
    <t>King, Kevin CB</t>
  </si>
  <si>
    <t>King, Marquette P</t>
  </si>
  <si>
    <t>Kirk, Christian WR</t>
  </si>
  <si>
    <t>Kirkpatrick, Dre CB</t>
  </si>
  <si>
    <t>Kirksey, Christian LB</t>
  </si>
  <si>
    <t>Kirkwood, Keith WR</t>
  </si>
  <si>
    <t>Kiser, Micah LB</t>
  </si>
  <si>
    <t>Kittle, George TE</t>
  </si>
  <si>
    <t>Kizer, Deshone QB</t>
  </si>
  <si>
    <t>Klein, A.J. LB</t>
  </si>
  <si>
    <t>Knox, Dawson TE</t>
  </si>
  <si>
    <t>Koch, Sam P</t>
  </si>
  <si>
    <t>Kpassagnon, Tanoh DE</t>
  </si>
  <si>
    <t>Kroft, Tyler TE</t>
  </si>
  <si>
    <t>Kuechly, Luke LB</t>
  </si>
  <si>
    <t>Kumerow, Jake WR</t>
  </si>
  <si>
    <t>Kupp, Cooper WR</t>
  </si>
  <si>
    <t>LaCosse, Matt TE</t>
  </si>
  <si>
    <t>LaCrosse, Matt TE</t>
  </si>
  <si>
    <t>Lacy, Eddie RB</t>
  </si>
  <si>
    <t>Ladler, Kenny S</t>
  </si>
  <si>
    <t>LaFell, Brandon WR</t>
  </si>
  <si>
    <t>Lambert, Keena S</t>
  </si>
  <si>
    <t>Lambo, Josh K</t>
  </si>
  <si>
    <t>Landry, Harold LB</t>
  </si>
  <si>
    <t>Landry, Jarvis WR</t>
  </si>
  <si>
    <t>Lane, Jeremy CB</t>
  </si>
  <si>
    <t>Langford, Jeremy RB</t>
  </si>
  <si>
    <t>Lasco, Daniel RB</t>
  </si>
  <si>
    <t>Lasley, Jordan WR</t>
  </si>
  <si>
    <t>Latimer, Cody WR</t>
  </si>
  <si>
    <t>Lattimore, DeDe LB</t>
  </si>
  <si>
    <t>Lattimore, Marshon CB</t>
  </si>
  <si>
    <t>Lattmore, Marshon CB</t>
  </si>
  <si>
    <t>Laurinaitis, James LB</t>
  </si>
  <si>
    <t>Lawrence, Demarcus DE</t>
  </si>
  <si>
    <t>Lawrence, Dexter DT</t>
  </si>
  <si>
    <t>Lawson, Carl DE</t>
  </si>
  <si>
    <t>Lawson, Nevin CB</t>
  </si>
  <si>
    <t>Lawson, Shaq DE</t>
  </si>
  <si>
    <t>Layne, Justin CB</t>
  </si>
  <si>
    <t>Lazard, Allen WR</t>
  </si>
  <si>
    <t>Lechler, Shane P</t>
  </si>
  <si>
    <t>Lee, Andy P</t>
  </si>
  <si>
    <t>Lee, Darron LB</t>
  </si>
  <si>
    <t>Lee, Elijah LB</t>
  </si>
  <si>
    <t>Lee, Eric LB</t>
  </si>
  <si>
    <t>Lee, Khari TE</t>
  </si>
  <si>
    <t>Lee, Marqise WR</t>
  </si>
  <si>
    <t>Lee, Marquel LB</t>
  </si>
  <si>
    <t>Lee, Sean LB</t>
  </si>
  <si>
    <t>Leonard, Darius LB</t>
  </si>
  <si>
    <t>Levy, DeAndre LB</t>
  </si>
  <si>
    <t>Lewis, Dezmin WR</t>
  </si>
  <si>
    <t>Lewis, Dion RB</t>
  </si>
  <si>
    <t>Lewis, Jourdan CB</t>
  </si>
  <si>
    <t>Lewis, Marcedes TE</t>
  </si>
  <si>
    <t>Lewis, Roger WR</t>
  </si>
  <si>
    <t>Lindsay, Phillip RB</t>
  </si>
  <si>
    <t>Lippett, Tony CB</t>
  </si>
  <si>
    <t>Littleton, Cory LB</t>
  </si>
  <si>
    <t>Liuget, Corey DT</t>
  </si>
  <si>
    <t>Lock, Drew QB</t>
  </si>
  <si>
    <t>Locke, Jeff P</t>
  </si>
  <si>
    <t>Lockett, Tyler WR</t>
  </si>
  <si>
    <t>Logan, Bennie DT</t>
  </si>
  <si>
    <t>Logan, T.J. RB</t>
  </si>
  <si>
    <t>Long, Chris DE</t>
  </si>
  <si>
    <t>Long, Ty P</t>
  </si>
  <si>
    <t>Longacre, Matt DE</t>
  </si>
  <si>
    <t>Loston, Craig S</t>
  </si>
  <si>
    <t>Lotulelei, Star DT</t>
  </si>
  <si>
    <t>Louis, Ricardo WR</t>
  </si>
  <si>
    <t>Louis-Jean, Al CB</t>
  </si>
  <si>
    <t>Love, Bryce RB</t>
  </si>
  <si>
    <t>Lowery, Dwight S</t>
  </si>
  <si>
    <t>Lowry, Dean DE</t>
  </si>
  <si>
    <t>Luck, Andrew QB</t>
  </si>
  <si>
    <t>Luiget, Corey DE</t>
  </si>
  <si>
    <t>Lutz, Wil K</t>
  </si>
  <si>
    <t>Lynch, Aaron DE</t>
  </si>
  <si>
    <t>Lynch, Cameron LB</t>
  </si>
  <si>
    <t>Lynch, Marshawn RB</t>
  </si>
  <si>
    <t>Lynch, Paxton QB</t>
  </si>
  <si>
    <t>Mack, Khalil LB</t>
  </si>
  <si>
    <t>Mack, Marlon RB</t>
  </si>
  <si>
    <t>Maclin, Jeremy WR</t>
  </si>
  <si>
    <t>Magee, Terrence RB</t>
  </si>
  <si>
    <t>Mager, Craig CB</t>
  </si>
  <si>
    <t>Maher, Brett K</t>
  </si>
  <si>
    <t>Mahomes, Patrick QB</t>
  </si>
  <si>
    <t>Malone, Josh WR</t>
  </si>
  <si>
    <t>Manning, Eli QB</t>
  </si>
  <si>
    <t>Mannion, Sean QB</t>
  </si>
  <si>
    <t>Manziel, Johnny QB</t>
  </si>
  <si>
    <t>Mariota, Marcus QB</t>
  </si>
  <si>
    <t>Marks, Sen'Derrick DT</t>
  </si>
  <si>
    <t>Marquez, Bradley WR</t>
  </si>
  <si>
    <t>Marsh, Cassius DE</t>
  </si>
  <si>
    <t>Marshall, Brandon LB</t>
  </si>
  <si>
    <t>Marshall, Brandon WR</t>
  </si>
  <si>
    <t>Marshall, Byron RB</t>
  </si>
  <si>
    <t>Marshall, Keith RB</t>
  </si>
  <si>
    <t>Marshall, Nick CB</t>
  </si>
  <si>
    <t>Martin, Doug RB</t>
  </si>
  <si>
    <t>Martin, Kareem DE</t>
  </si>
  <si>
    <t>Martin, Keshawn WR</t>
  </si>
  <si>
    <t>Martinez, Blake LB</t>
  </si>
  <si>
    <t>Martino, Freddie WR</t>
  </si>
  <si>
    <t>Mason, Tre RB</t>
  </si>
  <si>
    <t>Mathews, Mitch WR</t>
  </si>
  <si>
    <t>Mathews, Ryan RB</t>
  </si>
  <si>
    <t>Mathieu, Tyrann S</t>
  </si>
  <si>
    <t>Matthew, Rishard WR</t>
  </si>
  <si>
    <t>Matthews, Chris WR</t>
  </si>
  <si>
    <t>Matthews, Clay LB</t>
  </si>
  <si>
    <t>Matthews, Jordan WR</t>
  </si>
  <si>
    <t>Matthews, Rishard WR</t>
  </si>
  <si>
    <t>Mattison, Alexander RB</t>
  </si>
  <si>
    <t>Mauldin, Lorenzo LB</t>
  </si>
  <si>
    <t>Mauro, Josh DE</t>
  </si>
  <si>
    <t>Maxwell, Byron CB</t>
  </si>
  <si>
    <t>Maye, Marcus S</t>
  </si>
  <si>
    <t>Mayfield, Baker QB</t>
  </si>
  <si>
    <t>Mayle, Vince WR</t>
  </si>
  <si>
    <t>Mayo, David LB</t>
  </si>
  <si>
    <t>Mayowa, Benson DE</t>
  </si>
  <si>
    <t>McAfee, Pat P</t>
  </si>
  <si>
    <t>McBride, Tre WR</t>
  </si>
  <si>
    <t>McCaffrey, Christian RB</t>
  </si>
  <si>
    <t>McCain, Bobby CB</t>
  </si>
  <si>
    <t>McCain, Chris DE</t>
  </si>
  <si>
    <t>McCain, Chris LB</t>
  </si>
  <si>
    <t>McCarron, A.J. QB</t>
  </si>
  <si>
    <t>McCarron, Riley WR</t>
  </si>
  <si>
    <t>McClain, Rolando LB</t>
  </si>
  <si>
    <t>McClain, Terrell DT</t>
  </si>
  <si>
    <t>McClellin, Shea LB</t>
  </si>
  <si>
    <t>McCluster, Dexter RB</t>
  </si>
  <si>
    <t>McCourty, Devin S</t>
  </si>
  <si>
    <t>McCourty, Jason CB</t>
  </si>
  <si>
    <t>McCown, Josh QB</t>
  </si>
  <si>
    <t>McCoy, Gerald DT</t>
  </si>
  <si>
    <t>McCoy, LeSean RB</t>
  </si>
  <si>
    <t>McCray, James S</t>
  </si>
  <si>
    <t>McCullers, Daniel DT</t>
  </si>
  <si>
    <t>McDaniel, Jacobbi DT</t>
  </si>
  <si>
    <t>McDonald, Clinton DT</t>
  </si>
  <si>
    <t>McDonald, Dewey S</t>
  </si>
  <si>
    <t>McDonald, Dexter CB</t>
  </si>
  <si>
    <t>McDonald, T.J. S</t>
  </si>
  <si>
    <t>McDonald, Vance TE</t>
  </si>
  <si>
    <t>McDougald, Bradley S</t>
  </si>
  <si>
    <t>McDowell, Malik DE</t>
  </si>
  <si>
    <t>McFadden, Darren RB</t>
  </si>
  <si>
    <t>McGill, Keith CB</t>
  </si>
  <si>
    <t>McGill, T.Y. DE</t>
  </si>
  <si>
    <t>McGuire, Elijah RB</t>
  </si>
  <si>
    <t>McKinley, Takkarist DE</t>
  </si>
  <si>
    <t>McKinney, Benardrick LB</t>
  </si>
  <si>
    <t>McKinnon, Jerick RB</t>
  </si>
  <si>
    <t>McKissic, J.D. RB</t>
  </si>
  <si>
    <t>McLaurin, Terry WR</t>
  </si>
  <si>
    <t>McLendon, Steve DT</t>
  </si>
  <si>
    <t>McLeod, Rodney S</t>
  </si>
  <si>
    <t>McManus, Brandon K</t>
  </si>
  <si>
    <t>McMillan, Raekwon LB</t>
  </si>
  <si>
    <t>McNichols, Jeremy RB</t>
  </si>
  <si>
    <t>McPhee, Pernell LB</t>
  </si>
  <si>
    <t>Mebane, Brandon DT</t>
  </si>
  <si>
    <t>Melifonwu, Obi S</t>
  </si>
  <si>
    <t>Melton, Henry DT</t>
  </si>
  <si>
    <t>Melvin, Rashaan CB</t>
  </si>
  <si>
    <t>Mercilus, Whitney LB</t>
  </si>
  <si>
    <t>Meredith, Cameron WR</t>
  </si>
  <si>
    <t>Metcalf, D.K. WR</t>
  </si>
  <si>
    <t>Mettenberger, Zach QB</t>
  </si>
  <si>
    <t>Meyers, Jakobi WR</t>
  </si>
  <si>
    <t>Michael, Christine RB</t>
  </si>
  <si>
    <t>Michel, Sony RB</t>
  </si>
  <si>
    <t>Milano, Matt LB</t>
  </si>
  <si>
    <t>Miller, Anthony WR</t>
  </si>
  <si>
    <t>Miller, Braxton WR</t>
  </si>
  <si>
    <t>Miller, Chirstian LB</t>
  </si>
  <si>
    <t>Miller, Heath TE</t>
  </si>
  <si>
    <t>Miller, Lamar RB</t>
  </si>
  <si>
    <t>Miller, Von LB</t>
  </si>
  <si>
    <t>Miller, Zach TE</t>
  </si>
  <si>
    <t>Mills, Jalen CB</t>
  </si>
  <si>
    <t>Mingo, Barkevious LB</t>
  </si>
  <si>
    <t>Minshew, Gardner QB</t>
  </si>
  <si>
    <t>Minter, Kevin LB</t>
  </si>
  <si>
    <t>Mitchell, Malcolm WR</t>
  </si>
  <si>
    <t>Mitchell, Michael S</t>
  </si>
  <si>
    <t>Mitchell, Terrance CB</t>
  </si>
  <si>
    <t>Mixon, Joe RB</t>
  </si>
  <si>
    <t>Moncrief, Donte WR</t>
  </si>
  <si>
    <t>Montgomery, David RB</t>
  </si>
  <si>
    <t>Montgomery, Ty RB</t>
  </si>
  <si>
    <t>Moore, Chris WR</t>
  </si>
  <si>
    <t>Moore, D.J. WR</t>
  </si>
  <si>
    <t>Moore, DaMontre DE</t>
  </si>
  <si>
    <t>Moore, David WR</t>
  </si>
  <si>
    <t>Moore, J'Mon WR</t>
  </si>
  <si>
    <t>Moore, Kenny CB</t>
  </si>
  <si>
    <t>Moore, Sio LB</t>
  </si>
  <si>
    <t>Moore, Sterling CB</t>
  </si>
  <si>
    <t>Moore, Tarvarius S</t>
  </si>
  <si>
    <t>Moore, William S</t>
  </si>
  <si>
    <t>Moore, Zach DE</t>
  </si>
  <si>
    <t>Moreau, Foster TE</t>
  </si>
  <si>
    <t>Moreno, Knowshon RB</t>
  </si>
  <si>
    <t>Morgan, Derrick LB</t>
  </si>
  <si>
    <t>Morris, Alfred RB</t>
  </si>
  <si>
    <t>Morrison, Antonio LB</t>
  </si>
  <si>
    <t>Mosley, C.J. LB</t>
  </si>
  <si>
    <t>Mostert, Raheem RB</t>
  </si>
  <si>
    <t>Mount, Deiontrez LB</t>
  </si>
  <si>
    <t>Muamba, Henoc LB</t>
  </si>
  <si>
    <t>Muhammad, Al-Quadin DE</t>
  </si>
  <si>
    <t>Mumphery, Keith WR</t>
  </si>
  <si>
    <t>Munnerlyn, Captain CB</t>
  </si>
  <si>
    <t>Murphy, Byron CB</t>
  </si>
  <si>
    <t>Murphy, Marcus RB</t>
  </si>
  <si>
    <t>Murphy, Trent DE</t>
  </si>
  <si>
    <t>Murphy, Trent LB</t>
  </si>
  <si>
    <t>Murphy, Tyler WR</t>
  </si>
  <si>
    <t>Murray, DeMarco RB</t>
  </si>
  <si>
    <t>Murray, Kyler QB</t>
  </si>
  <si>
    <t>Murray, Latavius RB</t>
  </si>
  <si>
    <t>Murray, Patrick K</t>
  </si>
  <si>
    <t>Myers, Jason K</t>
  </si>
  <si>
    <t>Neal, Keanu S</t>
  </si>
  <si>
    <t>Nelson, Anthony DE</t>
  </si>
  <si>
    <t>Nelson, Corey LB</t>
  </si>
  <si>
    <t>Nelson, J.J. WR</t>
  </si>
  <si>
    <t>Nelson, JJ WR</t>
  </si>
  <si>
    <t>Nelson, Jordy WR</t>
  </si>
  <si>
    <t>Nelson, Reggie S</t>
  </si>
  <si>
    <t>Nelson, Robert CB</t>
  </si>
  <si>
    <t>Nelson, Steven CB</t>
  </si>
  <si>
    <t>Newsome, Detrez RB</t>
  </si>
  <si>
    <t>Newsome, Jonathan LB</t>
  </si>
  <si>
    <t>Newton, Cam QB</t>
  </si>
  <si>
    <t>Ngakoue, Yannick DE</t>
  </si>
  <si>
    <t>Ngata, Haloti DT</t>
  </si>
  <si>
    <t>Nichols, Bilal DT</t>
  </si>
  <si>
    <t>Nicholson, Montae S</t>
  </si>
  <si>
    <t>Nicks, Hakeem WR</t>
  </si>
  <si>
    <t>Niklas, Troy TE</t>
  </si>
  <si>
    <t>Ninkovich, Rob DE</t>
  </si>
  <si>
    <t>Njoku, David TE</t>
  </si>
  <si>
    <t>Nkemdiche, Robert DE</t>
  </si>
  <si>
    <t>Norman, Josh CB</t>
  </si>
  <si>
    <t>Nortman, Brad P</t>
  </si>
  <si>
    <t>Norwood, Kevin WR</t>
  </si>
  <si>
    <t>Novak, Nick K</t>
  </si>
  <si>
    <t>Nugent, Mike K</t>
  </si>
  <si>
    <t>Nunez-Roches, Rakeem DT</t>
  </si>
  <si>
    <t>Nzeocha, Mark LB</t>
  </si>
  <si>
    <t>Obada, Efe DE</t>
  </si>
  <si>
    <t>O'Daniel, Dorian LB</t>
  </si>
  <si>
    <t>Odighizuwa, Owamagbe DE</t>
  </si>
  <si>
    <t>O'Donnell, Pat P</t>
  </si>
  <si>
    <t>Ogbah, Emmanuel DE</t>
  </si>
  <si>
    <t>Ogbah, Emmanuel LB</t>
  </si>
  <si>
    <t>Ogletree, Alec LB</t>
  </si>
  <si>
    <t>Ogunbowale, Dare RB</t>
  </si>
  <si>
    <t>Ogunjobi, Larry DT</t>
  </si>
  <si>
    <t>Okafor, Alex DE</t>
  </si>
  <si>
    <t>Okafor, Alex LB</t>
  </si>
  <si>
    <t>Okereke, Bobby LB</t>
  </si>
  <si>
    <t>Okoro, Kenny CB</t>
  </si>
  <si>
    <t>Okoronkwo, Ogbonnia LB</t>
  </si>
  <si>
    <t>Okwara, Romeo LB</t>
  </si>
  <si>
    <t>Olawale, Jamize RB</t>
  </si>
  <si>
    <t>O'Leary, Nick TE</t>
  </si>
  <si>
    <t>Oliver, Branden RB</t>
  </si>
  <si>
    <t>Oliver, Ed DT</t>
  </si>
  <si>
    <t>Oliver, Isaiah CB</t>
  </si>
  <si>
    <t>Oliver, Josh TE</t>
  </si>
  <si>
    <t>Ollison, Qadree RB</t>
  </si>
  <si>
    <t>Olsen, Greg TE</t>
  </si>
  <si>
    <t>Oluokun, Foyesade LB</t>
  </si>
  <si>
    <t>Onwuasor, Patrick LB</t>
  </si>
  <si>
    <t>Onyemata, David DT</t>
  </si>
  <si>
    <t>Orakpo, Brian LB</t>
  </si>
  <si>
    <t>Orchard, Nate LB</t>
  </si>
  <si>
    <t>Orr, Zachary LB</t>
  </si>
  <si>
    <t>O'Shaughnessy, James TE</t>
  </si>
  <si>
    <t>Osweiler, Brock QB</t>
  </si>
  <si>
    <t>Ozigbo, Devine RB</t>
  </si>
  <si>
    <t>Paea, Stephen DE</t>
  </si>
  <si>
    <t>Paea, Stephen DT</t>
  </si>
  <si>
    <t>Pagan, Jeoffrey DE</t>
  </si>
  <si>
    <t>Palmer, Carson QB</t>
  </si>
  <si>
    <t>Parker, Brian TE</t>
  </si>
  <si>
    <t>Parker, DeVante WR</t>
  </si>
  <si>
    <t>Parker, Ron S</t>
  </si>
  <si>
    <t>Parkey, Cody K</t>
  </si>
  <si>
    <t>Parry, David DT</t>
  </si>
  <si>
    <t>Pascal, Zach WR</t>
  </si>
  <si>
    <t>Patmon, Tyler CB</t>
  </si>
  <si>
    <t>Patrick, Tim WR</t>
  </si>
  <si>
    <t>Patterson, Cordarrelle WR</t>
  </si>
  <si>
    <t>Patterson, Eric CB</t>
  </si>
  <si>
    <t>Patton, Solomon WR</t>
  </si>
  <si>
    <t>Paul, Niles TE</t>
  </si>
  <si>
    <t>Payne, Da'Ron DT</t>
  </si>
  <si>
    <t>Payton, Jordan WR</t>
  </si>
  <si>
    <t>Peake, Charone WR</t>
  </si>
  <si>
    <t>Pennel, Mike DT</t>
  </si>
  <si>
    <t>Penny, Rashaad RB</t>
  </si>
  <si>
    <t>Peppers, Jabrill S</t>
  </si>
  <si>
    <t>Peppers, Julius DE</t>
  </si>
  <si>
    <t>Peppers, Julius LB</t>
  </si>
  <si>
    <t>Perillo, Justin TE</t>
  </si>
  <si>
    <t>Perine, Samaje RB</t>
  </si>
  <si>
    <t>Perkins, Paul RB</t>
  </si>
  <si>
    <t>Perriman, Breshad WR</t>
  </si>
  <si>
    <t>Perry, Joshua LB</t>
  </si>
  <si>
    <t>Perry, Nick LB</t>
  </si>
  <si>
    <t>Perry, Senorise RB</t>
  </si>
  <si>
    <t>Perryman, Denzel LB</t>
  </si>
  <si>
    <t>Peterman, Nathan QB</t>
  </si>
  <si>
    <t>Peters, Marcus CB</t>
  </si>
  <si>
    <t>Peterson, Adrian RB</t>
  </si>
  <si>
    <t>Peterson, Patrick CB</t>
  </si>
  <si>
    <t>Pettis, Dante WR</t>
  </si>
  <si>
    <t>Petty, Bryce QB</t>
  </si>
  <si>
    <t>Phillips, Adrian S</t>
  </si>
  <si>
    <t>Phillips, Harrison DT</t>
  </si>
  <si>
    <t>Phillips, Jordan DT</t>
  </si>
  <si>
    <t>Philon, Darius DE</t>
  </si>
  <si>
    <t>Philon, Darius DT</t>
  </si>
  <si>
    <t>Pierce, Michael DT</t>
  </si>
  <si>
    <t>Pierre, Olsen DT</t>
  </si>
  <si>
    <t>Pierre-Louis, Kevin LB</t>
  </si>
  <si>
    <t>Pierre-Paul, Jason DE</t>
  </si>
  <si>
    <t>Pinion, Bradley P</t>
  </si>
  <si>
    <t>Pitta, Dennis TE</t>
  </si>
  <si>
    <t>Poe, Dontari DT</t>
  </si>
  <si>
    <t>Polite, Jachai LB</t>
  </si>
  <si>
    <t>Pollard, Bernard S</t>
  </si>
  <si>
    <t>Pollard, Tony RB</t>
  </si>
  <si>
    <t>Poole, Brian CB</t>
  </si>
  <si>
    <t>Pope, Troymaine RB</t>
  </si>
  <si>
    <t>Posluszny, Paul LB</t>
  </si>
  <si>
    <t>Powell, Bilal RB</t>
  </si>
  <si>
    <t>Powell, Brandon WR</t>
  </si>
  <si>
    <t>Powell, Ronald LB</t>
  </si>
  <si>
    <t>Powell, Walter WR</t>
  </si>
  <si>
    <t>Powers, Jerraud CB</t>
  </si>
  <si>
    <t>Poyer, Jordan S</t>
  </si>
  <si>
    <t>Prater, Matt K</t>
  </si>
  <si>
    <t>Pratt, Germaine LB</t>
  </si>
  <si>
    <t>Prescott, Dak QB</t>
  </si>
  <si>
    <t>Pressley, Jhurell RB</t>
  </si>
  <si>
    <t>Price, Jabari CB</t>
  </si>
  <si>
    <t>Pringle, Byron WR</t>
  </si>
  <si>
    <t>Prosch, Jay RB</t>
  </si>
  <si>
    <t>Prosise, C.J. RB</t>
  </si>
  <si>
    <t>Pruitt, MyCole TE</t>
  </si>
  <si>
    <t>Pryor, Calvin S</t>
  </si>
  <si>
    <t>Pryor, Terrelle WR</t>
  </si>
  <si>
    <t>Pullard, Hayes LB</t>
  </si>
  <si>
    <t>Pumphrey, Donnel RB</t>
  </si>
  <si>
    <t>Purifoy, Louchiez CB</t>
  </si>
  <si>
    <t>Quarles, Kelcy DE</t>
  </si>
  <si>
    <t>Quick, Brian WR</t>
  </si>
  <si>
    <t>Quigley, Ryan P</t>
  </si>
  <si>
    <t>Quin, Glover S</t>
  </si>
  <si>
    <t>Quinn, Robert DE</t>
  </si>
  <si>
    <t>Quinn, Trey WR</t>
  </si>
  <si>
    <t>Ragland, Reggie LB</t>
  </si>
  <si>
    <t>Rainey, Bobby RB</t>
  </si>
  <si>
    <t>Ramsey, Jalen CB</t>
  </si>
  <si>
    <t>Randall, Damarious CB</t>
  </si>
  <si>
    <t>Randall, Damarious S</t>
  </si>
  <si>
    <t>Randle, Rueben WR</t>
  </si>
  <si>
    <t>Rankins, Sheldon DT</t>
  </si>
  <si>
    <t>Rapp, Taylor S</t>
  </si>
  <si>
    <t>Rawls, Thomas RB</t>
  </si>
  <si>
    <t>Ray, Shane LB</t>
  </si>
  <si>
    <t>Reader, D.J. DT</t>
  </si>
  <si>
    <t>Reaves, Darrin RB</t>
  </si>
  <si>
    <t>Redd, Silas RB</t>
  </si>
  <si>
    <t>Reddick, Haason LB</t>
  </si>
  <si>
    <t>Reed, D.J. S</t>
  </si>
  <si>
    <t>Reed, Jarran DT</t>
  </si>
  <si>
    <t>Reed, Jordan TE</t>
  </si>
  <si>
    <t>Reeves-Maybin, Jalen LB</t>
  </si>
  <si>
    <t>Reid, Caraun DT</t>
  </si>
  <si>
    <t>Reid, Eric S</t>
  </si>
  <si>
    <t>Reid, Justin S</t>
  </si>
  <si>
    <t>Reilly, Trevor LB</t>
  </si>
  <si>
    <t>Renfrow, Hunter WR</t>
  </si>
  <si>
    <t>Revis, Darrelle CB</t>
  </si>
  <si>
    <t>Rey, Vincent LB</t>
  </si>
  <si>
    <t>Reynolds, Josh WR</t>
  </si>
  <si>
    <t>Rhodes, Xavier CB</t>
  </si>
  <si>
    <t>Rice, Denzel CB</t>
  </si>
  <si>
    <t>Richard, Jalen RB</t>
  </si>
  <si>
    <t>Richards, Jordan S</t>
  </si>
  <si>
    <t>Richardson, Bobby DE</t>
  </si>
  <si>
    <t>Richardson, Paul WR</t>
  </si>
  <si>
    <t>Richardson, Sheldon DT</t>
  </si>
  <si>
    <t>Richardson, Trent RB</t>
  </si>
  <si>
    <t>Riddick, Theo RB</t>
  </si>
  <si>
    <t>Ridley, Calvin WR</t>
  </si>
  <si>
    <t>Ridley, Riley WR</t>
  </si>
  <si>
    <t>Ridley, Stevan RB</t>
  </si>
  <si>
    <t>Riggs, Cody CB</t>
  </si>
  <si>
    <t>Riley, Curtis S</t>
  </si>
  <si>
    <t>Ringo, Christian DE</t>
  </si>
  <si>
    <t>Ripkowski, Aaron RB</t>
  </si>
  <si>
    <t>Rivers, Derek DE</t>
  </si>
  <si>
    <t>Rivers, Philip QB</t>
  </si>
  <si>
    <t>Roberson, Marcus CB</t>
  </si>
  <si>
    <t>Roberts, Elandon LB</t>
  </si>
  <si>
    <t>Roberts, Michael TE</t>
  </si>
  <si>
    <t>Roberts, Seth WR</t>
  </si>
  <si>
    <t>Robertson, Craig LB</t>
  </si>
  <si>
    <t>Robertson, Korey WR</t>
  </si>
  <si>
    <t>Robertson-Harris, Roy DE</t>
  </si>
  <si>
    <t>Robey, Nickell CB</t>
  </si>
  <si>
    <t>Robinson, Allen WR</t>
  </si>
  <si>
    <t>Robinson, A'Shawn DT</t>
  </si>
  <si>
    <t>Robinson, Demarcus WR</t>
  </si>
  <si>
    <t>Robinson, Denard RB</t>
  </si>
  <si>
    <t>Robinson, Edmond LB</t>
  </si>
  <si>
    <t>Robinson, Josh RB</t>
  </si>
  <si>
    <t>Robinson, Khiry RB</t>
  </si>
  <si>
    <t>Robinson, Luther DE</t>
  </si>
  <si>
    <t>Robinson, Patrick CB</t>
  </si>
  <si>
    <t>Robinson, Rashard CB</t>
  </si>
  <si>
    <t>Robison, Brian DE</t>
  </si>
  <si>
    <t>Roby, Bradley CB</t>
  </si>
  <si>
    <t>Roby, Bradley S</t>
  </si>
  <si>
    <t>Rodgers, Aaron QB</t>
  </si>
  <si>
    <t>Rodgers, Jacquizz RB</t>
  </si>
  <si>
    <t>Rodgers, Richard TE</t>
  </si>
  <si>
    <t>Rodgers-Cromartie, Dominique CB</t>
  </si>
  <si>
    <t>Roethlisberger, Ben QB</t>
  </si>
  <si>
    <t>Rogers, Chester WR</t>
  </si>
  <si>
    <t>Rogers, Eli WR</t>
  </si>
  <si>
    <t>Rogers, Eric WR</t>
  </si>
  <si>
    <t>Rollins, Quinten CB</t>
  </si>
  <si>
    <t>Romo, Tony QB</t>
  </si>
  <si>
    <t>Rosas, Aldrick K</t>
  </si>
  <si>
    <t>Rosen, Josh QB</t>
  </si>
  <si>
    <t>Ross, John WR</t>
  </si>
  <si>
    <t>Rowe, Eric CB</t>
  </si>
  <si>
    <t>Royal, Eddie WR</t>
  </si>
  <si>
    <t>Rudolph, Kyle TE</t>
  </si>
  <si>
    <t>Rudolph, Mason QB</t>
  </si>
  <si>
    <t>Rudolph, Travis WR</t>
  </si>
  <si>
    <t>Russell, Ryan DE</t>
  </si>
  <si>
    <t>Ryan, Jake LB</t>
  </si>
  <si>
    <t>Ryan, Jon P</t>
  </si>
  <si>
    <t>Ryan, Logan CB</t>
  </si>
  <si>
    <t>Ryan, Matt QB</t>
  </si>
  <si>
    <t>Sam, Christian LB</t>
  </si>
  <si>
    <t>Sample, James S</t>
  </si>
  <si>
    <t>Samuel, Curtis WR</t>
  </si>
  <si>
    <t>Samuel, Deebo WR</t>
  </si>
  <si>
    <t>Samuels, Jaylen RB</t>
  </si>
  <si>
    <t>Sanchez, Rigoberto P</t>
  </si>
  <si>
    <t>Sanders, Emmanuel WR</t>
  </si>
  <si>
    <t>Sanders, Jason K</t>
  </si>
  <si>
    <t>Sanders, Miles RB</t>
  </si>
  <si>
    <t>Sankey, Bishop RB</t>
  </si>
  <si>
    <t>Santos, Cairo K</t>
  </si>
  <si>
    <t>Sanu, Mohamed WR</t>
  </si>
  <si>
    <t>Saunders, Jalen WR</t>
  </si>
  <si>
    <t>Savage, Darnell S</t>
  </si>
  <si>
    <t>Savage, Tom QB</t>
  </si>
  <si>
    <t>Saxton, Wes TE</t>
  </si>
  <si>
    <t>Scandrick, Orlando CB</t>
  </si>
  <si>
    <t>Scarbrough, Bo RB</t>
  </si>
  <si>
    <t>Schmidt, Colton P</t>
  </si>
  <si>
    <t>Schobert, Joe LB</t>
  </si>
  <si>
    <t>Schultz, Dalton TE</t>
  </si>
  <si>
    <t>Scott, Boston RB</t>
  </si>
  <si>
    <t>Scott, J.K. P</t>
  </si>
  <si>
    <t>Scott, Jaleel WR</t>
  </si>
  <si>
    <t>Seals-Jones, Ricky TE</t>
  </si>
  <si>
    <t>Seamster, Sammy CB</t>
  </si>
  <si>
    <t>Searcy, DaNorris S</t>
  </si>
  <si>
    <t>Seferian-Jenkins, Austin TE</t>
  </si>
  <si>
    <t>Seisay, Mohammed CB</t>
  </si>
  <si>
    <t>Sendejo, Andrew S</t>
  </si>
  <si>
    <t>Shaheen, Adam TE</t>
  </si>
  <si>
    <t>Sharpe, Tajae WR</t>
  </si>
  <si>
    <t>Shaw, Connor QB</t>
  </si>
  <si>
    <t>Shaw, Josh CB</t>
  </si>
  <si>
    <t>Shazier, Ryan LB</t>
  </si>
  <si>
    <t>Shead, Deshawn CB</t>
  </si>
  <si>
    <t>Sheard, Jabaal DE</t>
  </si>
  <si>
    <t>Shelton, Danny DT</t>
  </si>
  <si>
    <t>Shembo, Prince LB</t>
  </si>
  <si>
    <t>Shepard, Sterling WR</t>
  </si>
  <si>
    <t>Sheppard, Kelvin LB</t>
  </si>
  <si>
    <t>Sherman, Richard CB</t>
  </si>
  <si>
    <t>Shields, Sam CB</t>
  </si>
  <si>
    <t>Shirley, Josh LB</t>
  </si>
  <si>
    <t>Short, Kawann DT</t>
  </si>
  <si>
    <t>Shorts, Cecil WR</t>
  </si>
  <si>
    <t>Siemian, Trevor QB</t>
  </si>
  <si>
    <t>Siliga, Sealver DT</t>
  </si>
  <si>
    <t>Sills, David WR</t>
  </si>
  <si>
    <t>Simmons, Jeffery DT</t>
  </si>
  <si>
    <t>Simmons, Justin S</t>
  </si>
  <si>
    <t>Simon, John LB</t>
  </si>
  <si>
    <t>Sims, Cam WR</t>
  </si>
  <si>
    <t>Sims, Charles RB</t>
  </si>
  <si>
    <t>Singletary, Devin RB</t>
  </si>
  <si>
    <t>Skinner, Deontae LB</t>
  </si>
  <si>
    <t>Skrine, Buster CB</t>
  </si>
  <si>
    <t>Slay, Darius CB</t>
  </si>
  <si>
    <t>Slayton, Darius WR</t>
  </si>
  <si>
    <t>Slye, Joey K</t>
  </si>
  <si>
    <t>Small, Kiero RB</t>
  </si>
  <si>
    <t>Smallwood, Wendell RB</t>
  </si>
  <si>
    <t>Smelter, DeAndre WR</t>
  </si>
  <si>
    <t>Smith, Alex QB</t>
  </si>
  <si>
    <t>Smith, Chris DE</t>
  </si>
  <si>
    <t>Smith, Daryl LB</t>
  </si>
  <si>
    <t>Smith, Derron S</t>
  </si>
  <si>
    <t>Smith, Devin WR</t>
  </si>
  <si>
    <t>Smith, D'Joun CB</t>
  </si>
  <si>
    <t>Smith, Dreamius RB</t>
  </si>
  <si>
    <t>Smith, Harrison S</t>
  </si>
  <si>
    <t>Smith, Ito RB</t>
  </si>
  <si>
    <t>Smith, Jacquies DE</t>
  </si>
  <si>
    <t>Smith, Jaylon LB</t>
  </si>
  <si>
    <t>Smith, Jimmy CB</t>
  </si>
  <si>
    <t>Smith, Jonnu TE</t>
  </si>
  <si>
    <t>Smith, Keith LB</t>
  </si>
  <si>
    <t>Smith, Malcolm LB</t>
  </si>
  <si>
    <t>Smith, Marcus LB</t>
  </si>
  <si>
    <t>Smith, Preston LB</t>
  </si>
  <si>
    <t>Smith, Rod RB</t>
  </si>
  <si>
    <t>Smith, Roquan LB</t>
  </si>
  <si>
    <t>Smith, Sean CB</t>
  </si>
  <si>
    <t>Smith, Steve WR</t>
  </si>
  <si>
    <t>Smith, Telvin LB</t>
  </si>
  <si>
    <t>Smith, Torrey WR</t>
  </si>
  <si>
    <t>Smith, Tre'Quan WR</t>
  </si>
  <si>
    <t>Smith, Tye CB</t>
  </si>
  <si>
    <t>Smith, ZaDarius LB</t>
  </si>
  <si>
    <t>Smith, Za'Darius LB</t>
  </si>
  <si>
    <t>Smith-Schuster, JuJu WR</t>
  </si>
  <si>
    <t>Snead, Willie WR</t>
  </si>
  <si>
    <t>Snell, Benny RB</t>
  </si>
  <si>
    <t>Sorensen, Daniel S</t>
  </si>
  <si>
    <t>Sorenson, Daniel S</t>
  </si>
  <si>
    <t>Southward, Dezmen S</t>
  </si>
  <si>
    <t>Spaight, Martrell LB</t>
  </si>
  <si>
    <t>Speaks, Breeland LB</t>
  </si>
  <si>
    <t>Spence, Noah DE</t>
  </si>
  <si>
    <t>Spencer, Evan WR</t>
  </si>
  <si>
    <t>Spiller, CJ RB</t>
  </si>
  <si>
    <t>Sproles, Darren RB</t>
  </si>
  <si>
    <t>St. Brown, Equanimeous WR</t>
  </si>
  <si>
    <t>Stacy, Zac RB</t>
  </si>
  <si>
    <t>Stafford, Matthew QB</t>
  </si>
  <si>
    <t>Starks, James RB</t>
  </si>
  <si>
    <t>Stephen, Shamar DT</t>
  </si>
  <si>
    <t>Sterling, Neal WR</t>
  </si>
  <si>
    <t>Sternberger, Jace TE</t>
  </si>
  <si>
    <t>Steward, Tony LB</t>
  </si>
  <si>
    <t>Stewart, ArDarius WR</t>
  </si>
  <si>
    <t>Stewart, Jonathan RB</t>
  </si>
  <si>
    <t>Stills, Kenny WR</t>
  </si>
  <si>
    <t>Stinson, Ed DE</t>
  </si>
  <si>
    <t>Street, Devin WR</t>
  </si>
  <si>
    <t>Stroman, Greg CB</t>
  </si>
  <si>
    <t>Strong, Jaelen WR</t>
  </si>
  <si>
    <t>Stupar, Nathan LB</t>
  </si>
  <si>
    <t>Sturgis, Caleb K</t>
  </si>
  <si>
    <t>Succop, Ryan K</t>
  </si>
  <si>
    <t>Sudfeld, Nate QB</t>
  </si>
  <si>
    <t>Suggs, Terrell LB</t>
  </si>
  <si>
    <t>Suh, Ndamukong DT</t>
  </si>
  <si>
    <t>Sunseri, Vinnie S</t>
  </si>
  <si>
    <t>Sutton, Courtland WR</t>
  </si>
  <si>
    <t>Sutton, Will DT</t>
  </si>
  <si>
    <t>Swaim, Geoff TE</t>
  </si>
  <si>
    <t>Swann, Damian CB</t>
  </si>
  <si>
    <t>Swanson, Terry RB</t>
  </si>
  <si>
    <t>Swearinger, D.J. S</t>
  </si>
  <si>
    <t>Sweat, Josh DE</t>
  </si>
  <si>
    <t>Sweat, Montez LB</t>
  </si>
  <si>
    <t>Switzer, Ryan WR</t>
  </si>
  <si>
    <t>Swoope, Eric TE</t>
  </si>
  <si>
    <t>Swoope, Erik TE</t>
  </si>
  <si>
    <t>Takitaki, Sione LB</t>
  </si>
  <si>
    <t>Taliaferro, Lorenzo RB</t>
  </si>
  <si>
    <t>Talib, Aqib CB</t>
  </si>
  <si>
    <t>Tamme, Jacob TE</t>
  </si>
  <si>
    <t>Tandy, Keith S</t>
  </si>
  <si>
    <t>Tannehill, Ryan QB</t>
  </si>
  <si>
    <t>Tarpley, A.J. LB</t>
  </si>
  <si>
    <t>Tartt, Jaquiski S</t>
  </si>
  <si>
    <t>Tate, Auden WR</t>
  </si>
  <si>
    <t>Tate, Golden WR</t>
  </si>
  <si>
    <t>Tavai, Jahlani LB</t>
  </si>
  <si>
    <t>Tavecchio, Giorgio K</t>
  </si>
  <si>
    <t>Taylor, Ardarius LB</t>
  </si>
  <si>
    <t>Taylor, Devin DE</t>
  </si>
  <si>
    <t>Taylor, Jamar CB</t>
  </si>
  <si>
    <t>Taylor, Kelvin RB</t>
  </si>
  <si>
    <t>Taylor, Taywan WR</t>
  </si>
  <si>
    <t>Taylor, Trent WR</t>
  </si>
  <si>
    <t>Taylor, Tyrod QB</t>
  </si>
  <si>
    <t>Taylor, Vincent DT</t>
  </si>
  <si>
    <t>Te'o, Manti LB</t>
  </si>
  <si>
    <t>Thielen, Adam WR</t>
  </si>
  <si>
    <t>Thomas, Chad DE</t>
  </si>
  <si>
    <t>Thomas, De'Anthony RB</t>
  </si>
  <si>
    <t>Thomas, De'Anthony WR</t>
  </si>
  <si>
    <t>Thomas, Demaryius WR</t>
  </si>
  <si>
    <t>Thomas, Earl S</t>
  </si>
  <si>
    <t>Thomas, Ian TE</t>
  </si>
  <si>
    <t>Thomas, Jemea CB</t>
  </si>
  <si>
    <t>Thomas, Jordan TE</t>
  </si>
  <si>
    <t>Thomas, Julius TE</t>
  </si>
  <si>
    <t>Thomas, Logan QB</t>
  </si>
  <si>
    <t>Thomas, Michael S</t>
  </si>
  <si>
    <t>Thomas, Michael WR</t>
  </si>
  <si>
    <t>Thomas, Mike WR</t>
  </si>
  <si>
    <t>Thomas, Pierre RB</t>
  </si>
  <si>
    <t>Thomas, Solomon DE</t>
  </si>
  <si>
    <t>Thompson, Chris RB</t>
  </si>
  <si>
    <t>Thompson, Darian S</t>
  </si>
  <si>
    <t>Thompson, Darwin RB</t>
  </si>
  <si>
    <t>Thompson, Deionte S</t>
  </si>
  <si>
    <t>Thompson, Deonte WR</t>
  </si>
  <si>
    <t>Thompson, Juwan RB</t>
  </si>
  <si>
    <t>Thompson, Shaq LB</t>
  </si>
  <si>
    <t>Thompson, Tedric S</t>
  </si>
  <si>
    <t>Thornhill, Juan S</t>
  </si>
  <si>
    <t>Thornton, Cedric DT</t>
  </si>
  <si>
    <t>Thurmond, Walter S</t>
  </si>
  <si>
    <t>Tillery, Jerry DT</t>
  </si>
  <si>
    <t>Timmons, Lawrence LB</t>
  </si>
  <si>
    <t>Timu, John LB</t>
  </si>
  <si>
    <t>Tipton, Zurlon RB</t>
  </si>
  <si>
    <t>Todman, Jordan RB</t>
  </si>
  <si>
    <t>Tolbert, Mike RB</t>
  </si>
  <si>
    <t>Toler, Greg CB</t>
  </si>
  <si>
    <t>Tomlinson, Dalvin DE</t>
  </si>
  <si>
    <t>Tomlinson, Dalvin DT</t>
  </si>
  <si>
    <t>Toomer, Korey LB</t>
  </si>
  <si>
    <t>Toussaint, Fitzgerald RB</t>
  </si>
  <si>
    <t>Townsend, Johnny P</t>
  </si>
  <si>
    <t>Tranquill, Drue LB</t>
  </si>
  <si>
    <t>Treadwell, Laquon WR</t>
  </si>
  <si>
    <t>Treggs, Bryce WR</t>
  </si>
  <si>
    <t>Trevathan, Danny LB</t>
  </si>
  <si>
    <t>Tripp, Jordan LB</t>
  </si>
  <si>
    <t>Trubisky, Mitchell QB</t>
  </si>
  <si>
    <t>Trufant, Desmond CB</t>
  </si>
  <si>
    <t>Tucker, Justin K</t>
  </si>
  <si>
    <t>Tuitt, Stephon DE</t>
  </si>
  <si>
    <t>Turay, Kemoko DE</t>
  </si>
  <si>
    <t>Turbin, Robert RB</t>
  </si>
  <si>
    <t>Turzilli, Andrew WR</t>
  </si>
  <si>
    <t>Tye, Will TE</t>
  </si>
  <si>
    <t>Unga, 'Uani LB</t>
  </si>
  <si>
    <t>Uzomah, C.J. TE</t>
  </si>
  <si>
    <t>Vaccaro, Kenny S</t>
  </si>
  <si>
    <t>Valdes-Scantling, Marquez WR</t>
  </si>
  <si>
    <t>Valentine, Vincent DT</t>
  </si>
  <si>
    <t>Valles, Hakeem TE</t>
  </si>
  <si>
    <t>Van Noy, Kyle LB</t>
  </si>
  <si>
    <t>Vander Esch, Leighton LB</t>
  </si>
  <si>
    <t>Vanderdoes, Eddie DT</t>
  </si>
  <si>
    <t>Vannett, Nick TE</t>
  </si>
  <si>
    <t>Varga, Tyler RB</t>
  </si>
  <si>
    <t>Vea, Vita DT</t>
  </si>
  <si>
    <t>Vereen, Brock S</t>
  </si>
  <si>
    <t>Vereen, Shane RB</t>
  </si>
  <si>
    <t>Verner, Alterraun CB</t>
  </si>
  <si>
    <t>Vernon, Olivier LB</t>
  </si>
  <si>
    <t>Verrett, Jason CB</t>
  </si>
  <si>
    <t>Vigil, Nick LB</t>
  </si>
  <si>
    <t>Vigil, Zach LB</t>
  </si>
  <si>
    <t>Vinatieri, Adam K</t>
  </si>
  <si>
    <t>Vogel, Justin P</t>
  </si>
  <si>
    <t>Wadley, Akrum RB</t>
  </si>
  <si>
    <t>Wadman, Colby P</t>
  </si>
  <si>
    <t>Wagner, Bobby LB</t>
  </si>
  <si>
    <t>Wake, Cameron DE</t>
  </si>
  <si>
    <t>Wake, Cameron LB</t>
  </si>
  <si>
    <t>Walden, Erik LB</t>
  </si>
  <si>
    <t>Walford, Clive TE</t>
  </si>
  <si>
    <t>Walker, Anthony LB</t>
  </si>
  <si>
    <t>Walker, D'Andre LB</t>
  </si>
  <si>
    <t>Walker, Delanie TE</t>
  </si>
  <si>
    <t>Walker, DeMarcus DE</t>
  </si>
  <si>
    <t>Walker, Tracy S</t>
  </si>
  <si>
    <t>Walker, Tray CB</t>
  </si>
  <si>
    <t>Wallace, Levi CB</t>
  </si>
  <si>
    <t>Wallace, Mike WR</t>
  </si>
  <si>
    <t>Waller, Darren TE</t>
  </si>
  <si>
    <t>Waller, Darren WR</t>
  </si>
  <si>
    <t>Walsh, Blair K</t>
  </si>
  <si>
    <t>Walton, Leterrius DE</t>
  </si>
  <si>
    <t>Walton, Mark RB</t>
  </si>
  <si>
    <t>Ward, Denzel CB</t>
  </si>
  <si>
    <t>Ward, Jimmie CB</t>
  </si>
  <si>
    <t>Ward, Jimmie S</t>
  </si>
  <si>
    <t>Ward, T.J. S</t>
  </si>
  <si>
    <t>Ward, Terron RB</t>
  </si>
  <si>
    <t>Ware, Demarcus LB</t>
  </si>
  <si>
    <t>Ware, Spencer RB</t>
  </si>
  <si>
    <t>Warner, Fred LB</t>
  </si>
  <si>
    <t>Warren, Chris RB</t>
  </si>
  <si>
    <t>Warren, Pierre S</t>
  </si>
  <si>
    <t>Warring, Kahale TE</t>
  </si>
  <si>
    <t>Washington, Adolphus DT</t>
  </si>
  <si>
    <t>Washington, Corey WR</t>
  </si>
  <si>
    <t>Washington, DeAndre RB</t>
  </si>
  <si>
    <t>Washington, Dwayne RB</t>
  </si>
  <si>
    <t>Washington, James WR</t>
  </si>
  <si>
    <t>Washington, Nate WR</t>
  </si>
  <si>
    <t>Watkins, Jaylen CB</t>
  </si>
  <si>
    <t>Watkins, Sammy WR</t>
  </si>
  <si>
    <t>Watson, Ben TE</t>
  </si>
  <si>
    <t>Watson, Dekoda LB</t>
  </si>
  <si>
    <t>Watson, Deshaun QB</t>
  </si>
  <si>
    <t>Watson, Terrell RB</t>
  </si>
  <si>
    <t>Watt, J.J. DE</t>
  </si>
  <si>
    <t>Watt, T.J. LB</t>
  </si>
  <si>
    <t>Watts, Brandon LB</t>
  </si>
  <si>
    <t>Watts, Trey RB</t>
  </si>
  <si>
    <t>Way, Tress P</t>
  </si>
  <si>
    <t>Waynes, Trae CB</t>
  </si>
  <si>
    <t>Weatherly, Stephen DE</t>
  </si>
  <si>
    <t>Webb, Lardarius S</t>
  </si>
  <si>
    <t>Weddle, Eric S</t>
  </si>
  <si>
    <t>Wegher, Brandon RB</t>
  </si>
  <si>
    <t>Welker, Wes WR</t>
  </si>
  <si>
    <t>Wentz, Carson QB</t>
  </si>
  <si>
    <t>Wesco, Trevon TE</t>
  </si>
  <si>
    <t>West, Charcandrick RB</t>
  </si>
  <si>
    <t>West, Terrance RB</t>
  </si>
  <si>
    <t>Westbrook, Dede WR</t>
  </si>
  <si>
    <t>Westbrooks, Ethan DE</t>
  </si>
  <si>
    <t>Westbrooks, Ethan DT</t>
  </si>
  <si>
    <t>Wheaton, Markus WR</t>
  </si>
  <si>
    <t>White Jr, Reggie WR</t>
  </si>
  <si>
    <t>White, DeAndrew WR</t>
  </si>
  <si>
    <t>White, Devin LB</t>
  </si>
  <si>
    <t>White, James RB</t>
  </si>
  <si>
    <t>White, Kevin WR</t>
  </si>
  <si>
    <t>White, Kyzir LB</t>
  </si>
  <si>
    <t>White, Tre'Davious CB</t>
  </si>
  <si>
    <t>Whitehead, Jermaine S</t>
  </si>
  <si>
    <t>Whitehead, Lucky WR</t>
  </si>
  <si>
    <t>Whitehead, Tahir LB</t>
  </si>
  <si>
    <t>Whittaker, Fozzy RB</t>
  </si>
  <si>
    <t>Wick, Cole TE</t>
  </si>
  <si>
    <t>Wile, Matt P</t>
  </si>
  <si>
    <t>Wilkerson, Muhammad DE</t>
  </si>
  <si>
    <t>Wilkins, Christian DT</t>
  </si>
  <si>
    <t>Wilkins, Jordan RB</t>
  </si>
  <si>
    <t>Williams, Aaron S</t>
  </si>
  <si>
    <t>Williams, Andre RB</t>
  </si>
  <si>
    <t>Williams, Brandon CB</t>
  </si>
  <si>
    <t>Williams, Brandon DT</t>
  </si>
  <si>
    <t>Williams, Cary CB</t>
  </si>
  <si>
    <t>Williams, Chad WR</t>
  </si>
  <si>
    <t>Williams, Damien RB</t>
  </si>
  <si>
    <t>Williams, Darrel RB</t>
  </si>
  <si>
    <t>Williams, DeAngelo RB</t>
  </si>
  <si>
    <t>Williams, Dexter RB</t>
  </si>
  <si>
    <t>Williams, Duke WR</t>
  </si>
  <si>
    <t>Williams, Greedy CB</t>
  </si>
  <si>
    <t>Williams, Jamaal RB</t>
  </si>
  <si>
    <t>Williams, James RB</t>
  </si>
  <si>
    <t>Williams, Joe RB</t>
  </si>
  <si>
    <t>Williams, Jonathan RB</t>
  </si>
  <si>
    <t>Williams, Karlos RB</t>
  </si>
  <si>
    <t>Williams, Kasen WR</t>
  </si>
  <si>
    <t>Williams, Kerwynn RB</t>
  </si>
  <si>
    <t>Williams, Kyle DE</t>
  </si>
  <si>
    <t>Williams, Kyle DT</t>
  </si>
  <si>
    <t>Williams, Leonard DE</t>
  </si>
  <si>
    <t>Williams, Marcus CB</t>
  </si>
  <si>
    <t>Williams, Mario DE</t>
  </si>
  <si>
    <t>Williams, Maxx TE</t>
  </si>
  <si>
    <t>Williams, Mike WR</t>
  </si>
  <si>
    <t>Williams, Nick DE</t>
  </si>
  <si>
    <t>Williams, P.J. CB</t>
  </si>
  <si>
    <t>Williams, Preston WR</t>
  </si>
  <si>
    <t>Williams, Quincy LB</t>
  </si>
  <si>
    <t>Williams, Quinnen DT</t>
  </si>
  <si>
    <t>Williams, Shawn S</t>
  </si>
  <si>
    <t>Williams, Sylvester DT</t>
  </si>
  <si>
    <t>Williams, Terrance WR</t>
  </si>
  <si>
    <t>Williams, Tim LB</t>
  </si>
  <si>
    <t>Williams, Tramon CB</t>
  </si>
  <si>
    <t>Williams, Trayveon RB</t>
  </si>
  <si>
    <t>Williams, Trevor CB</t>
  </si>
  <si>
    <t>Williams, Trey RB</t>
  </si>
  <si>
    <t>Williams, Tyrell WR</t>
  </si>
  <si>
    <t>Williams, Vince LB</t>
  </si>
  <si>
    <t>Williams, Xavier DT</t>
  </si>
  <si>
    <t>Williamson, Avery LB</t>
  </si>
  <si>
    <t>Willis, Damion WR</t>
  </si>
  <si>
    <t>Willis, Patrick LB</t>
  </si>
  <si>
    <t>Wilson, Albert WR</t>
  </si>
  <si>
    <t>Wilson, Caleb TE</t>
  </si>
  <si>
    <t>Wilson, Cedrick WR</t>
  </si>
  <si>
    <t>Wilson, Damien LB</t>
  </si>
  <si>
    <t>Wilson, De'Runnya WR</t>
  </si>
  <si>
    <t>Wilson, Jeffery RB</t>
  </si>
  <si>
    <t>Wilson, Jeffrey RB</t>
  </si>
  <si>
    <t>Wilson, Mack LB</t>
  </si>
  <si>
    <t>Wilson, Marquess WR</t>
  </si>
  <si>
    <t>Wilson, Quincy CB</t>
  </si>
  <si>
    <t>Wilson, Ramik LB</t>
  </si>
  <si>
    <t>Wilson, Russell QB</t>
  </si>
  <si>
    <t>Wilson, Tavon S</t>
  </si>
  <si>
    <t>Wims, Javon WR</t>
  </si>
  <si>
    <t>Wing, Brad P</t>
  </si>
  <si>
    <t>Wingard, Andrew S</t>
  </si>
  <si>
    <t>Winovich, Chase DE</t>
  </si>
  <si>
    <t>Winston, Glenn RB</t>
  </si>
  <si>
    <t>Winston, Jameis QB</t>
  </si>
  <si>
    <t>Wise, Deatrich DE</t>
  </si>
  <si>
    <t>Wishnowsky, Mitch P</t>
  </si>
  <si>
    <t>Witherspoon, Ahkello CB</t>
  </si>
  <si>
    <t>Witten, Jason TE</t>
  </si>
  <si>
    <t>Wolfe, Derek DE</t>
  </si>
  <si>
    <t>Woodhead, Danny RB</t>
  </si>
  <si>
    <t>Woods, Robert WR</t>
  </si>
  <si>
    <t>Woods, Xavier S</t>
  </si>
  <si>
    <t>Woodson, Charles S</t>
  </si>
  <si>
    <t>Woodyard, Wesley LB</t>
  </si>
  <si>
    <t>Worley, Daryl CB</t>
  </si>
  <si>
    <t>Wormley, Chris DE</t>
  </si>
  <si>
    <t>Worrilow, Paul LB</t>
  </si>
  <si>
    <t>Worthy, Chandler WR</t>
  </si>
  <si>
    <t>Wright, Gabe DT</t>
  </si>
  <si>
    <t>Wright, James WR</t>
  </si>
  <si>
    <t>Wright, K.J. LB</t>
  </si>
  <si>
    <t>Wright, Kendall WR</t>
  </si>
  <si>
    <t>Wright, Scooby LB</t>
  </si>
  <si>
    <t>Wright, Shareece CB</t>
  </si>
  <si>
    <t>Wynn, Kerry DE</t>
  </si>
  <si>
    <t>Ximines, Oshane DE</t>
  </si>
  <si>
    <t>Ya-Sin, Rock CB</t>
  </si>
  <si>
    <t>Yeldon, T.J. RB</t>
  </si>
  <si>
    <t>Young, Kenny LB</t>
  </si>
  <si>
    <t>Young, Willie LB</t>
  </si>
  <si>
    <t>Zamora, Ishmael WR</t>
  </si>
  <si>
    <t>Zenner, Zach RB</t>
  </si>
  <si>
    <t>Zettel, Anthony DE</t>
  </si>
  <si>
    <t>Zuerlein, Greg K</t>
  </si>
  <si>
    <t>Harris, Shelby DT</t>
  </si>
  <si>
    <t>Johnson, A.J. LB</t>
  </si>
  <si>
    <t>Gay, Matt K</t>
  </si>
  <si>
    <t>Teamer, Roderic S</t>
  </si>
  <si>
    <t>Palardy, Michael P</t>
  </si>
  <si>
    <t>Ward, Charvarius CB</t>
  </si>
  <si>
    <t>Allen, Kyle QB</t>
  </si>
  <si>
    <t>Seibert, Austin K</t>
  </si>
  <si>
    <t>Guy, Lawrence DT</t>
  </si>
  <si>
    <t>Scarborough, Bo RB</t>
  </si>
  <si>
    <t>Williams, Marcus S</t>
  </si>
  <si>
    <t>Hollister, Jacob TE</t>
  </si>
  <si>
    <t>Driskel, Jeff QB</t>
  </si>
  <si>
    <t>Koo, Younghoe K</t>
  </si>
  <si>
    <t>Laird, Patrick RB</t>
  </si>
  <si>
    <t>Johnson, Marcus WR</t>
  </si>
  <si>
    <t>Possible Extension Length</t>
  </si>
  <si>
    <t>Contract Value</t>
  </si>
  <si>
    <t>Total Guarantee</t>
  </si>
  <si>
    <t>Paid Guarantee</t>
  </si>
  <si>
    <t>Guarantee Check</t>
  </si>
  <si>
    <t>Best</t>
  </si>
  <si>
    <t>Tier 1</t>
  </si>
  <si>
    <t>Tier 2</t>
  </si>
  <si>
    <t>Tier 3</t>
  </si>
  <si>
    <t>Tier 4</t>
  </si>
  <si>
    <t>Tier</t>
  </si>
  <si>
    <t>Max Extension Length</t>
  </si>
  <si>
    <t>Tier Rank</t>
  </si>
  <si>
    <t>Tier Count</t>
  </si>
  <si>
    <t>Tier Recency</t>
  </si>
  <si>
    <t>Tier Accellerator</t>
  </si>
  <si>
    <t>Change From Current Contract</t>
  </si>
  <si>
    <t>Clowney, Jadeveon DE</t>
  </si>
  <si>
    <t>Houston, Justin DE</t>
  </si>
  <si>
    <t>Lewis, Tyquan DT</t>
  </si>
  <si>
    <t>Mata'afa, Hercules DT</t>
  </si>
  <si>
    <t>Ford, Dee DE</t>
  </si>
  <si>
    <t>Nwosu, Uchenna LB</t>
  </si>
  <si>
    <t>Shepherd, Nathan DE</t>
  </si>
  <si>
    <t>Practice Squad</t>
  </si>
  <si>
    <t>D</t>
  </si>
  <si>
    <t>FA</t>
  </si>
  <si>
    <t>PS</t>
  </si>
  <si>
    <t>Anderson, Ryan LB</t>
  </si>
  <si>
    <t>Griffin, Ryan TE</t>
  </si>
  <si>
    <t>Payne, Donald LB</t>
  </si>
  <si>
    <t>Hawkesville Hurricanes</t>
  </si>
  <si>
    <t>Extension Guarantee Adjustment</t>
  </si>
  <si>
    <t>Column Labels</t>
  </si>
  <si>
    <t>Values</t>
  </si>
  <si>
    <t>Sum of Cap 1</t>
  </si>
  <si>
    <t>Sum of Cap 2</t>
  </si>
  <si>
    <t>Sum of Cap 3</t>
  </si>
  <si>
    <t>Sum of Cap 4</t>
  </si>
  <si>
    <t>Sum of Cap 5</t>
  </si>
  <si>
    <t>Sum of Cap 6</t>
  </si>
  <si>
    <t>Sum of Cap 7</t>
  </si>
  <si>
    <t>Sum of Cap 8</t>
  </si>
  <si>
    <t>Sum of Cap 9</t>
  </si>
  <si>
    <t>Sum of Cap 10</t>
  </si>
  <si>
    <t>Sum of Cap 11</t>
  </si>
  <si>
    <t>Sum of Cap 12</t>
  </si>
  <si>
    <t>Sum of Cap 13</t>
  </si>
  <si>
    <t>Sum of Cap 14</t>
  </si>
  <si>
    <t>Sum of Cap 15</t>
  </si>
  <si>
    <t>Sum of Cap 16</t>
  </si>
  <si>
    <t>(Multiple Items)</t>
  </si>
  <si>
    <t>Count of 17</t>
  </si>
  <si>
    <t>Row Labels</t>
  </si>
  <si>
    <t>Grand Total</t>
  </si>
  <si>
    <t>17</t>
  </si>
  <si>
    <t>Off</t>
  </si>
  <si>
    <t>ST</t>
  </si>
  <si>
    <t>Def</t>
  </si>
  <si>
    <t>Sum of Cap 17</t>
  </si>
  <si>
    <t>Count of Position</t>
  </si>
  <si>
    <t>(All)</t>
  </si>
  <si>
    <t>This should be a fairly accurate guide to future years cap hits. However, I can't guarantee it is 100% accurate.</t>
  </si>
  <si>
    <t>Formulas</t>
  </si>
  <si>
    <t>Buckner, DeForest DT</t>
  </si>
  <si>
    <t>Nichols, Bilal DE</t>
  </si>
  <si>
    <t>Extension Guarantee Check</t>
  </si>
  <si>
    <t>Allen, Zach DT</t>
  </si>
  <si>
    <t>Broughton, Cortez DT</t>
  </si>
  <si>
    <t>Chubb, Bradley DE</t>
  </si>
  <si>
    <t>Kerrigan, Ryan DE</t>
  </si>
  <si>
    <t>Miller, Chirstian DE</t>
  </si>
  <si>
    <t>Nwosu, Uchenna DE</t>
  </si>
  <si>
    <t>Smith, Preston DE</t>
  </si>
  <si>
    <t>Allen, Jonathan DT</t>
  </si>
  <si>
    <t>Jones, Chris DT</t>
  </si>
  <si>
    <t>Dupree, Bud DE</t>
  </si>
  <si>
    <t>Landry, Harold DE</t>
  </si>
  <si>
    <t>Campbell, Calais DT</t>
  </si>
  <si>
    <t>Barton, Cody DE</t>
  </si>
  <si>
    <t>Griffin, Shaquem DE</t>
  </si>
  <si>
    <t>Polite, Jachai DE</t>
  </si>
  <si>
    <t>Sweat, Montez DE</t>
  </si>
  <si>
    <t>Donald, Aaron DT</t>
  </si>
  <si>
    <t>Carter, Lorenzo DE</t>
  </si>
  <si>
    <t>Ferguson, Jaylon DE</t>
  </si>
  <si>
    <t>Jones, Chandler DE</t>
  </si>
  <si>
    <t>Mercilus, Whitney DE</t>
  </si>
  <si>
    <t>Suggs, Terrell DE</t>
  </si>
  <si>
    <t>Walker, D'Andre DE</t>
  </si>
  <si>
    <t>Mack, Khalil DE</t>
  </si>
  <si>
    <t>Miller, Von DE</t>
  </si>
  <si>
    <t>Cominsky, John DT</t>
  </si>
  <si>
    <t>drafted</t>
  </si>
  <si>
    <t>free agency</t>
  </si>
  <si>
    <t>pre-season</t>
  </si>
  <si>
    <t>W</t>
  </si>
  <si>
    <t>Waiver Tag</t>
  </si>
  <si>
    <t>Johnson, Jaleel DT</t>
  </si>
  <si>
    <t>Williams, Nick DT</t>
  </si>
  <si>
    <t>Sims, Steven WR</t>
  </si>
  <si>
    <t>Casey, Jurrell DT</t>
  </si>
  <si>
    <t>Heyward, Cameron DT</t>
  </si>
  <si>
    <t>Hicks, Akiem DT</t>
  </si>
  <si>
    <t>Ioannidis, Matt DT</t>
  </si>
  <si>
    <t>Barrett, Shaq DE</t>
  </si>
  <si>
    <t>Connelly, Ryan LB</t>
  </si>
  <si>
    <t>Gerry, Nate LB</t>
  </si>
  <si>
    <t>Kwiatkoski, Nick LB</t>
  </si>
  <si>
    <t>Moreland, Jimmy CB</t>
  </si>
  <si>
    <t>Martin, Sam P</t>
  </si>
  <si>
    <t>Watt, T.J. DE</t>
  </si>
  <si>
    <t>Stidham, Jarrett QB</t>
  </si>
  <si>
    <t>Sample, Drew TE</t>
  </si>
  <si>
    <t>Fackrell, Kyler DE</t>
  </si>
  <si>
    <t>Matthews, Clay DE</t>
  </si>
  <si>
    <t>Smith, Aldon LB</t>
  </si>
  <si>
    <t>Phillips, Jordan DE</t>
  </si>
  <si>
    <t>Clark, Chuck S</t>
  </si>
  <si>
    <t>Van Noy, Kyle DE</t>
  </si>
  <si>
    <t>Edwards-Helaire, Clyde RB</t>
  </si>
  <si>
    <t>Taylor, Jonathan RB</t>
  </si>
  <si>
    <t>Akers, Cam RB</t>
  </si>
  <si>
    <t>Lamb, CeeDee WR</t>
  </si>
  <si>
    <t>Dobbins, J.K. RB</t>
  </si>
  <si>
    <t>Young, Chase DE</t>
  </si>
  <si>
    <t>Jeudy, Jerry WR</t>
  </si>
  <si>
    <t>Swift, D'Andre RB</t>
  </si>
  <si>
    <t>Jefferson, Justin WR</t>
  </si>
  <si>
    <t>Queen, Patrick LB</t>
  </si>
  <si>
    <t>Mims, Denzel WR</t>
  </si>
  <si>
    <t>Simmons, Isaiah LB</t>
  </si>
  <si>
    <t>Reagor, Jalen WR</t>
  </si>
  <si>
    <t>Ruggs, Henry WR</t>
  </si>
  <si>
    <t>Pittman, Michael WR</t>
  </si>
  <si>
    <t>Higgins, Tee WR</t>
  </si>
  <si>
    <t>Aiyuk, Brandon WR</t>
  </si>
  <si>
    <t>Vaughn, Ke'Shawn RB</t>
  </si>
  <si>
    <t>Shenault, Laviska WR</t>
  </si>
  <si>
    <t>Gibson, Antonio RB</t>
  </si>
  <si>
    <t>Kinlaw, Javon DT</t>
  </si>
  <si>
    <t>Claypool, Chase WR</t>
  </si>
  <si>
    <t>Dillon, AJ RB</t>
  </si>
  <si>
    <t>Kelley, Joshua RB</t>
  </si>
  <si>
    <t>Murray, Kenneth LB</t>
  </si>
  <si>
    <t>Moss, Zack RB</t>
  </si>
  <si>
    <t>Hamler, KJ WR</t>
  </si>
  <si>
    <t>Chinn, Jeremy S</t>
  </si>
  <si>
    <t>Burrow, Joe QB</t>
  </si>
  <si>
    <t>Johnson, Tyler WR</t>
  </si>
  <si>
    <t>McFarland, Anthony RB</t>
  </si>
  <si>
    <t>Tagovailoa, Tua QB</t>
  </si>
  <si>
    <t>Evans, Darrynton RB</t>
  </si>
  <si>
    <t>Trautman, Adam TE</t>
  </si>
  <si>
    <t>Edwards, Bryan WR</t>
  </si>
  <si>
    <t>Gay, Willie LB</t>
  </si>
  <si>
    <t>Chaisson, K'Lavon DE</t>
  </si>
  <si>
    <t>Asiasi, Devin TE</t>
  </si>
  <si>
    <t>Benjamin, Eno RB</t>
  </si>
  <si>
    <t>Gandy-Golden, Antonio WR</t>
  </si>
  <si>
    <t>Gross-Matos, Yetur DE</t>
  </si>
  <si>
    <t>Duvernay, Devin WR</t>
  </si>
  <si>
    <t>Jefferson, Van WR</t>
  </si>
  <si>
    <t>Bowden, Lynn RB</t>
  </si>
  <si>
    <t>Wilson, Logan LB</t>
  </si>
  <si>
    <t>Herbert, Justin QB</t>
  </si>
  <si>
    <t>Dallas, DeeJay RB</t>
  </si>
  <si>
    <t>Cephus, Quintez WR</t>
  </si>
  <si>
    <t>Weaver, Curtis DE</t>
  </si>
  <si>
    <t>McKinney, Xavier S</t>
  </si>
  <si>
    <t>Brown, Derrick DT</t>
  </si>
  <si>
    <t>Epenesa, A.J. DE</t>
  </si>
  <si>
    <t>Brooks, Jordyn LB</t>
  </si>
  <si>
    <t>Lewis, Terrell DE</t>
  </si>
  <si>
    <t>Madubuike, Justin DT</t>
  </si>
  <si>
    <t>Dugger, Kyle S</t>
  </si>
  <si>
    <t>Blacklock, Ross DT</t>
  </si>
  <si>
    <t>Reed, Joe WR</t>
  </si>
  <si>
    <t>Okudah, Jeff CB</t>
  </si>
  <si>
    <t>Davis, Gabriel WR</t>
  </si>
  <si>
    <t>Kmet, Cole TE</t>
  </si>
  <si>
    <t>Peoples-Jones, Donovan WR</t>
  </si>
  <si>
    <t>Hodgins, Isaiah WR</t>
  </si>
  <si>
    <t>Perine, Lamical RB</t>
  </si>
  <si>
    <t>Delpit, Grant S</t>
  </si>
  <si>
    <t>Winfield, Antoine S</t>
  </si>
  <si>
    <t>Taylor, Davion LB</t>
  </si>
  <si>
    <t>Hurts, Jalen QB</t>
  </si>
  <si>
    <t>Gallimore, Neville DT</t>
  </si>
  <si>
    <t>Harrison, Malik LB</t>
  </si>
  <si>
    <t>Elliott, Jordan DT</t>
  </si>
  <si>
    <t>Hasty, JaMycal RB</t>
  </si>
  <si>
    <t>Henderson, CJ CB</t>
  </si>
  <si>
    <t>Diggs, Trevon CB</t>
  </si>
  <si>
    <t>Hopkins, Brycen TE</t>
  </si>
  <si>
    <t>Mooney, Darnell WR</t>
  </si>
  <si>
    <t>Davis-Gaither, Akeem LB</t>
  </si>
  <si>
    <t>Okwuegbunam, Albert TE</t>
  </si>
  <si>
    <t>Blackmon, Julian S</t>
  </si>
  <si>
    <t>Taylor, Darrell DE</t>
  </si>
  <si>
    <t>Bryant, Harrison TE</t>
  </si>
  <si>
    <t>Walker, Mykal LB</t>
  </si>
  <si>
    <t>Dye, Troy LB</t>
  </si>
  <si>
    <t>Hill, K.J. WR</t>
  </si>
  <si>
    <t>Warren, Michael RB</t>
  </si>
  <si>
    <t>Highsmith, Alex DE</t>
  </si>
  <si>
    <t>Parkinson, Colby TE</t>
  </si>
  <si>
    <t>Agim, McTelvin DT</t>
  </si>
  <si>
    <t>Hightower, John WR</t>
  </si>
  <si>
    <t>Love, Jordan QB</t>
  </si>
  <si>
    <t>Hastings, Will WR</t>
  </si>
  <si>
    <t>Arnette, Damon CB</t>
  </si>
  <si>
    <t>Gladney, Jeff CB</t>
  </si>
  <si>
    <t>Phillips, Jacob LB</t>
  </si>
  <si>
    <t>Uche, Josh DE</t>
  </si>
  <si>
    <t>Proche, James WR</t>
  </si>
  <si>
    <t>Strnad, Justin LB</t>
  </si>
  <si>
    <t>Moss, Thaddeus TE</t>
  </si>
  <si>
    <t>Anae, Bradlee DE</t>
  </si>
  <si>
    <t>Davis, Ashtyn S</t>
  </si>
  <si>
    <t>Thomas, Jeff WR</t>
  </si>
  <si>
    <t>Igbinoghene, Noah CB</t>
  </si>
  <si>
    <t>Begelton, Reggie WR</t>
  </si>
  <si>
    <t>Burgess, Terrell S</t>
  </si>
  <si>
    <t>Robinson, James RB</t>
  </si>
  <si>
    <t>Davis, Raekwon DT</t>
  </si>
  <si>
    <t>Coulter, Isaiah WR</t>
  </si>
  <si>
    <t>Johnson, Collin WR</t>
  </si>
  <si>
    <t>Taylor, J.J. RB</t>
  </si>
  <si>
    <t>Quarterman, Shaquille LB</t>
  </si>
  <si>
    <t>Keene, Dalton TE</t>
  </si>
  <si>
    <t>Davidson, Marlon DT</t>
  </si>
  <si>
    <t>Jennings, Jauan WR</t>
  </si>
  <si>
    <t>Terrell, A.J. CB</t>
  </si>
  <si>
    <t>Weaver, Evan LB</t>
  </si>
  <si>
    <t>Calais, Raymond RB</t>
  </si>
  <si>
    <t>Patmon, Dezmon WR</t>
  </si>
  <si>
    <t>Bryant, Hunter TE</t>
  </si>
  <si>
    <t>Bradley, Shaun LB</t>
  </si>
  <si>
    <t>Ward, Jonathan RB</t>
  </si>
  <si>
    <t>Okwara, Julian DE</t>
  </si>
  <si>
    <t>D1.01</t>
  </si>
  <si>
    <t>D1.02</t>
  </si>
  <si>
    <t>D1.03</t>
  </si>
  <si>
    <t>D1.04</t>
  </si>
  <si>
    <t>D1.05</t>
  </si>
  <si>
    <t>D1.06</t>
  </si>
  <si>
    <t>D1.07</t>
  </si>
  <si>
    <t>D1.08</t>
  </si>
  <si>
    <t>D1.09</t>
  </si>
  <si>
    <t>D1.10</t>
  </si>
  <si>
    <t>D2.01</t>
  </si>
  <si>
    <t>D2.02</t>
  </si>
  <si>
    <t>D2.03</t>
  </si>
  <si>
    <t>D2.04</t>
  </si>
  <si>
    <t>D2.05</t>
  </si>
  <si>
    <t>D2.06</t>
  </si>
  <si>
    <t>D2.07</t>
  </si>
  <si>
    <t>D2.08</t>
  </si>
  <si>
    <t>D2.09</t>
  </si>
  <si>
    <t>D2.10</t>
  </si>
  <si>
    <t>D3.01</t>
  </si>
  <si>
    <t>D3.02</t>
  </si>
  <si>
    <t>D3.03</t>
  </si>
  <si>
    <t>D3.04</t>
  </si>
  <si>
    <t>D3.05</t>
  </si>
  <si>
    <t>D3.06</t>
  </si>
  <si>
    <t>D3.07</t>
  </si>
  <si>
    <t>D3.08</t>
  </si>
  <si>
    <t>D3.09</t>
  </si>
  <si>
    <t>D3.10</t>
  </si>
  <si>
    <t>D4.01</t>
  </si>
  <si>
    <t>D4.02</t>
  </si>
  <si>
    <t>D4.03</t>
  </si>
  <si>
    <t>D4.04</t>
  </si>
  <si>
    <t>D4.05</t>
  </si>
  <si>
    <t>D4.06</t>
  </si>
  <si>
    <t>D4.07</t>
  </si>
  <si>
    <t>D4.08</t>
  </si>
  <si>
    <t>D4.09</t>
  </si>
  <si>
    <t>D4.10</t>
  </si>
  <si>
    <t>D5.01</t>
  </si>
  <si>
    <t>D5.02</t>
  </si>
  <si>
    <t>D5.03</t>
  </si>
  <si>
    <t>D5.04</t>
  </si>
  <si>
    <t>D5.05</t>
  </si>
  <si>
    <t>D5.06</t>
  </si>
  <si>
    <t>D5.07</t>
  </si>
  <si>
    <t>D5.08</t>
  </si>
  <si>
    <t>D5.09</t>
  </si>
  <si>
    <t>D5.10</t>
  </si>
  <si>
    <t>D5.11</t>
  </si>
  <si>
    <t>D6.01</t>
  </si>
  <si>
    <t>D6.02</t>
  </si>
  <si>
    <t>D6.03</t>
  </si>
  <si>
    <t>D6.04</t>
  </si>
  <si>
    <t>D6.05</t>
  </si>
  <si>
    <t>D6.06</t>
  </si>
  <si>
    <t>D6.07</t>
  </si>
  <si>
    <t>D6.08</t>
  </si>
  <si>
    <t>D6.09</t>
  </si>
  <si>
    <t>D6.10</t>
  </si>
  <si>
    <t>D6.11</t>
  </si>
  <si>
    <t>D7.01</t>
  </si>
  <si>
    <t>D7.03</t>
  </si>
  <si>
    <t>D7.04</t>
  </si>
  <si>
    <t>D7.05</t>
  </si>
  <si>
    <t>D7.06</t>
  </si>
  <si>
    <t>D7.07</t>
  </si>
  <si>
    <t>D7.08</t>
  </si>
  <si>
    <t>D7.09</t>
  </si>
  <si>
    <t>D7.10</t>
  </si>
  <si>
    <t>D8.01</t>
  </si>
  <si>
    <t>D8.03</t>
  </si>
  <si>
    <t>D8.04</t>
  </si>
  <si>
    <t>D8.05</t>
  </si>
  <si>
    <t>D8.06</t>
  </si>
  <si>
    <t>D8.07</t>
  </si>
  <si>
    <t>D8.08</t>
  </si>
  <si>
    <t>D8.09</t>
  </si>
  <si>
    <t>D9.01</t>
  </si>
  <si>
    <t>D9.03</t>
  </si>
  <si>
    <t>D9.04</t>
  </si>
  <si>
    <t>D9.05</t>
  </si>
  <si>
    <t>D9.06</t>
  </si>
  <si>
    <t>D9.07</t>
  </si>
  <si>
    <t>D9.09</t>
  </si>
  <si>
    <t>D9.10</t>
  </si>
  <si>
    <t>D10.01</t>
  </si>
  <si>
    <t>D10.02</t>
  </si>
  <si>
    <t>D10.03</t>
  </si>
  <si>
    <t>D10.04</t>
  </si>
  <si>
    <t>D10.06</t>
  </si>
  <si>
    <t>D10.07</t>
  </si>
  <si>
    <t>D10.10</t>
  </si>
  <si>
    <t>D11.01</t>
  </si>
  <si>
    <t>D11.02</t>
  </si>
  <si>
    <t>D11.03</t>
  </si>
  <si>
    <t>D11.04</t>
  </si>
  <si>
    <t>D11.05</t>
  </si>
  <si>
    <t>D11.06</t>
  </si>
  <si>
    <t>D11.07</t>
  </si>
  <si>
    <t>D11.09</t>
  </si>
  <si>
    <t>D12.06</t>
  </si>
  <si>
    <t>Bailey, Markus LB</t>
  </si>
  <si>
    <t>Boone, Mike RB</t>
  </si>
  <si>
    <t>Stone, Geno S</t>
  </si>
  <si>
    <t>Tuitt, Stephon DT</t>
  </si>
  <si>
    <t>Watkins, Quez WR</t>
  </si>
  <si>
    <t>Thomas, Logan TE</t>
  </si>
  <si>
    <t>Alie-Cox, Mo TE</t>
  </si>
  <si>
    <t>Arnold, Dan TE</t>
  </si>
  <si>
    <t>Miller, Scott WR</t>
  </si>
  <si>
    <t>Hilton, Mike CB</t>
  </si>
  <si>
    <t>Harris, Erik S</t>
  </si>
  <si>
    <t>Hudson, Khaleke LB</t>
  </si>
  <si>
    <t>Odenhigbo, Ifeadi DE</t>
  </si>
  <si>
    <t>Gage, Russell WR</t>
  </si>
  <si>
    <t>Harris, Deonte WR</t>
  </si>
  <si>
    <t>Fort, L.J. LB</t>
  </si>
  <si>
    <t>Jones, D.J. DT</t>
  </si>
  <si>
    <t>Morstead, Thomas P</t>
  </si>
  <si>
    <t>Wilson, Eric LB</t>
  </si>
  <si>
    <t>Sneed, L'Jarius CB</t>
  </si>
  <si>
    <t>Willis, Khari S</t>
  </si>
  <si>
    <t>Morrow, Nicholas LB</t>
  </si>
  <si>
    <t>Dodson, Tyrel LB</t>
  </si>
  <si>
    <t>Williams, Leonard DT</t>
  </si>
  <si>
    <t>Whitehead, Jordan S</t>
  </si>
  <si>
    <t>Robinson, Alton DE</t>
  </si>
  <si>
    <t>Fox, Jack P</t>
  </si>
  <si>
    <t>Johnson, D'Ernest RB</t>
  </si>
  <si>
    <t>Tonyan, Robert TE</t>
  </si>
  <si>
    <t>Gholston, William DT</t>
  </si>
  <si>
    <t>Blankenship, Rodrigo K</t>
  </si>
  <si>
    <t>Johnson, Jaylon CB</t>
  </si>
  <si>
    <t>Carlson, Daniel K</t>
  </si>
  <si>
    <t>Homer, Travis RB</t>
  </si>
  <si>
    <t>Neal, Ryan S</t>
  </si>
  <si>
    <t>Ward, Greg WR</t>
  </si>
  <si>
    <t>Smith, Jeff WR</t>
  </si>
  <si>
    <t>Thomas, Joe LB</t>
  </si>
  <si>
    <t>Fulgham, Travis WR</t>
  </si>
  <si>
    <t>Elliott, DeShon S</t>
  </si>
  <si>
    <t>Williams, Darious CB</t>
  </si>
  <si>
    <t>Firkser, Anthony TE</t>
  </si>
  <si>
    <t>Spillane, Robert LB</t>
  </si>
  <si>
    <t>Okwara, Romeo DT</t>
  </si>
  <si>
    <t>Barnes, Krys LB</t>
  </si>
  <si>
    <t>Bullock, Randy K</t>
  </si>
  <si>
    <t>Harmon, Duron S</t>
  </si>
  <si>
    <t>Reddick, Haason DE</t>
  </si>
  <si>
    <t>Adams, Tyrell LB</t>
  </si>
  <si>
    <t>Mills, Jalen S</t>
  </si>
  <si>
    <t>Guyton, Jalen WR</t>
  </si>
  <si>
    <t>Reed, Malik DE</t>
  </si>
  <si>
    <t>Curl, Kamren S</t>
  </si>
  <si>
    <t>Bass, Tyler K</t>
  </si>
  <si>
    <t>Nall, Ryan RB</t>
  </si>
  <si>
    <t>Wlliams, DeShawn DT</t>
  </si>
  <si>
    <t>Rowe, Eric S</t>
  </si>
  <si>
    <t>Ahmed, Salvon RB</t>
  </si>
  <si>
    <t>Hamilton, Davon DT</t>
  </si>
  <si>
    <t>Austin, Blessuan CB</t>
  </si>
  <si>
    <t>Floyd, Leonard DE</t>
  </si>
  <si>
    <t>Hill, Taysom QB</t>
  </si>
  <si>
    <t>Roberts, Eladon LB</t>
  </si>
  <si>
    <t>Van Ginkel, Andrew DE</t>
  </si>
  <si>
    <t>Singleton, Alex LB</t>
  </si>
  <si>
    <t>Yiadom, Isaac CB</t>
  </si>
  <si>
    <t>Mullen, Trayvon CB</t>
  </si>
  <si>
    <t>Vernon, Olivier DE</t>
  </si>
  <si>
    <t>Settle, Tim DT</t>
  </si>
  <si>
    <t>Needham, Nik CB</t>
  </si>
  <si>
    <t>Johnson, Taron CB</t>
  </si>
  <si>
    <t>Douglas, Rasul CB</t>
  </si>
  <si>
    <t>Parham, Donald TE</t>
  </si>
  <si>
    <t>Banogu, Ben DE</t>
  </si>
  <si>
    <t>Cost to Re-Sign</t>
  </si>
  <si>
    <t>Autry, Denico DE</t>
  </si>
  <si>
    <t>Okwara, Romeo DE</t>
  </si>
  <si>
    <t>Sieler, Zach DE</t>
  </si>
  <si>
    <t>Smith, Aldon DE</t>
  </si>
  <si>
    <t>Reeder, Troy LB</t>
  </si>
  <si>
    <t>Pitts, Kyle TE</t>
  </si>
  <si>
    <t>Chase, Ja'Marr WR</t>
  </si>
  <si>
    <t>Harris, Najee RB</t>
  </si>
  <si>
    <t>Smith, DeVonta WR</t>
  </si>
  <si>
    <t>Etienne, Travis RB</t>
  </si>
  <si>
    <t>Waddle, Jaylen WR</t>
  </si>
  <si>
    <t>Bateman, Rashod WR</t>
  </si>
  <si>
    <t>Williams, Javonte RB</t>
  </si>
  <si>
    <t>Marshall, Terrace WR</t>
  </si>
  <si>
    <t>Lawrence, Trevor QB</t>
  </si>
  <si>
    <t>Sermon, Trey RB</t>
  </si>
  <si>
    <t>Moore, Rondale WR</t>
  </si>
  <si>
    <t>Davis, Jamin LB</t>
  </si>
  <si>
    <t>Carter, Michael RB</t>
  </si>
  <si>
    <t>Parsons, Micah LB</t>
  </si>
  <si>
    <t>Moore, Elijah WR</t>
  </si>
  <si>
    <t>Brown, Dyami WR</t>
  </si>
  <si>
    <t>Stevenson, Rhamondre RB</t>
  </si>
  <si>
    <t>Lance, Trey QB</t>
  </si>
  <si>
    <t>Paye, Kwity DE</t>
  </si>
  <si>
    <t>Collins, Zaven LB</t>
  </si>
  <si>
    <t>Phillips, Jaelan DE</t>
  </si>
  <si>
    <t>Oweh, Jayson DE</t>
  </si>
  <si>
    <t>Owusu-Koramoah, Jeremiah LB</t>
  </si>
  <si>
    <t>Fields, Justin QB</t>
  </si>
  <si>
    <t>Collins, Nico WR</t>
  </si>
  <si>
    <t>Bolton, Nick LB</t>
  </si>
  <si>
    <t>Barmore, Christian DT</t>
  </si>
  <si>
    <t>Toney, Kadarius WR</t>
  </si>
  <si>
    <t>Grant, Richie S</t>
  </si>
  <si>
    <t>Palmer, Josh WR</t>
  </si>
  <si>
    <t>St. Brown, Amon-Ra WR</t>
  </si>
  <si>
    <t>Eskridge, D'Wayne WR</t>
  </si>
  <si>
    <t>Rodgers, Amari WR</t>
  </si>
  <si>
    <t>Werner, Pete LB</t>
  </si>
  <si>
    <t>Hubbard, Chuba RB</t>
  </si>
  <si>
    <t>Horn, Jaycee CB</t>
  </si>
  <si>
    <t>Schwartz, Anthony WR</t>
  </si>
  <si>
    <t>Atwell, Tutu WR</t>
  </si>
  <si>
    <t>Wilson, Zach QB</t>
  </si>
  <si>
    <t>Tryon, Joe DE</t>
  </si>
  <si>
    <t>Ojulari, Azeez DE</t>
  </si>
  <si>
    <t>Rousseau, Gregory DE</t>
  </si>
  <si>
    <t>Jones, Mac QB</t>
  </si>
  <si>
    <t>Freiermuth, Pat TE</t>
  </si>
  <si>
    <t>Wallace, Tylan WR</t>
  </si>
  <si>
    <t>Gainwell, Kenneth RB</t>
  </si>
  <si>
    <t>Felton, Demetric RB</t>
  </si>
  <si>
    <t>Evans, Chris RB</t>
  </si>
  <si>
    <t>Rice, Monty LB</t>
  </si>
  <si>
    <t>Cox, Jabril LB</t>
  </si>
  <si>
    <t>Herbert, Khalil RB</t>
  </si>
  <si>
    <t>Basham, Carlos DE</t>
  </si>
  <si>
    <t>Hufanga, Talanoa S</t>
  </si>
  <si>
    <t>Smith, Elerson DE</t>
  </si>
  <si>
    <t>Ossai, Joseph DE</t>
  </si>
  <si>
    <t>Mitchell, Elijah RB</t>
  </si>
  <si>
    <t>Hawkins, Javian RB</t>
  </si>
  <si>
    <t>Hill, Kylin RB</t>
  </si>
  <si>
    <t>Surratt, Chazz LB</t>
  </si>
  <si>
    <t>Jones, Ernest LB</t>
  </si>
  <si>
    <t>Camp, Jalen WR</t>
  </si>
  <si>
    <t>Rountree, Larry RB</t>
  </si>
  <si>
    <t>Patterson, Jaret RB</t>
  </si>
  <si>
    <t>Granson, Kylen TE</t>
  </si>
  <si>
    <t>Onwuzurike, Levi DT</t>
  </si>
  <si>
    <t>Long, Hunter TE</t>
  </si>
  <si>
    <t>Barnes, Derrick LB</t>
  </si>
  <si>
    <t>Doaks, Gerrid RB</t>
  </si>
  <si>
    <t>Turner, Payton DE</t>
  </si>
  <si>
    <t>Johnson, Buddy LB</t>
  </si>
  <si>
    <t>Harris, Jacob TE</t>
  </si>
  <si>
    <t>Strachan, Mike WR</t>
  </si>
  <si>
    <t>Darden, Jaelon WR</t>
  </si>
  <si>
    <t>Williams, Milton DT</t>
  </si>
  <si>
    <t>Powell, Cornell WR</t>
  </si>
  <si>
    <t>Moehrig, Trevon S</t>
  </si>
  <si>
    <t>Smith, Shi WR</t>
  </si>
  <si>
    <t>Surtain II, Patrick CB</t>
  </si>
  <si>
    <t>Fitzpatrick, Dez WR</t>
  </si>
  <si>
    <t>Smith-Marsette, Ihmir WR</t>
  </si>
  <si>
    <t>Funk, Jake RB</t>
  </si>
  <si>
    <t>Tremble, Tommy TE</t>
  </si>
  <si>
    <t>Jefferson, Jermar RB</t>
  </si>
  <si>
    <t>Adams, Jonathan WR</t>
  </si>
  <si>
    <t>Farley, Caleb CB</t>
  </si>
  <si>
    <t>Washington, Ar'Darius S</t>
  </si>
  <si>
    <t>Odighizuwa, Osa DT</t>
  </si>
  <si>
    <t>Johnson, Jamar S</t>
  </si>
  <si>
    <t>Jordan, Brevin TE</t>
  </si>
  <si>
    <t>Stokes, Eric CB</t>
  </si>
  <si>
    <t>Nwangwu, Kene RB</t>
  </si>
  <si>
    <t>Holland, Jevon S</t>
  </si>
  <si>
    <t>Tufele, Jay DT</t>
  </si>
  <si>
    <t>Browning, Baron LB</t>
  </si>
  <si>
    <t>Yeboah, Kenny TE</t>
  </si>
  <si>
    <t>Baker, Kawaan WR</t>
  </si>
  <si>
    <t>Campbell, Tyson CB</t>
  </si>
  <si>
    <t>Brown, Spencer RB</t>
  </si>
  <si>
    <t>Nixon, Daviyon DT</t>
  </si>
  <si>
    <t>D10.05</t>
  </si>
  <si>
    <t>Smith, Jordan DE</t>
  </si>
  <si>
    <t>Gray, Noah TE</t>
  </si>
  <si>
    <t>Davidson, Zach TE</t>
  </si>
  <si>
    <t>Fisher, Paddy LB</t>
  </si>
  <si>
    <t>Cisco, Andre S</t>
  </si>
  <si>
    <t>Johnson, Cade WR</t>
  </si>
  <si>
    <t>Molden, Elijah CB</t>
  </si>
  <si>
    <t>Golston, Chauncey DE</t>
  </si>
  <si>
    <t>Fehoko, Simi WR</t>
  </si>
  <si>
    <t>Sherwood, Jamien LB</t>
  </si>
  <si>
    <t>Mills, Davis QB</t>
  </si>
  <si>
    <t>Perkins, Ronnie DE</t>
  </si>
  <si>
    <t>Williams, Seth WR</t>
  </si>
  <si>
    <t>Jones, Patrick DE</t>
  </si>
  <si>
    <t>Morris, Quintin TE</t>
  </si>
  <si>
    <t>Deablo, Divine S</t>
  </si>
  <si>
    <t>Darby, Frank WR</t>
  </si>
  <si>
    <t>Newsome, Greg CB</t>
  </si>
  <si>
    <t>D12.03</t>
  </si>
  <si>
    <t>Moses, Dylan LB</t>
  </si>
  <si>
    <t>McKitty, Tre' TE</t>
  </si>
  <si>
    <t>Watkins, Austin WR</t>
  </si>
  <si>
    <t>Odeyingbo, Dayo DE</t>
  </si>
  <si>
    <t>Joseph, Kelvin CB</t>
  </si>
  <si>
    <t>McMath, Racey WR</t>
  </si>
  <si>
    <t>Bowden, Lynn WR</t>
  </si>
  <si>
    <t>Harvin, Pressley P</t>
  </si>
  <si>
    <t>Hofrichter, Sterling P</t>
  </si>
  <si>
    <t>Mann, Braden P</t>
  </si>
  <si>
    <t>Callaway, Marquez WR</t>
  </si>
  <si>
    <t>Fuller, Jordan S</t>
  </si>
  <si>
    <t>Jones, Xavier RB</t>
  </si>
  <si>
    <t>Baun, Zack DE</t>
  </si>
  <si>
    <t>Jones, Tony RB</t>
  </si>
  <si>
    <t>McPherson, Evan K</t>
  </si>
  <si>
    <t>Williams, Ty'Son RB</t>
  </si>
  <si>
    <t>Carter, Jermaine LB</t>
  </si>
  <si>
    <t>Wilson, Marco CB</t>
  </si>
  <si>
    <t>Neal, Keanu LB</t>
  </si>
  <si>
    <t>Franklin-Myers, John DT</t>
  </si>
  <si>
    <t>McDowell, Malik DT</t>
  </si>
  <si>
    <t>Green, Rasheem DT</t>
  </si>
  <si>
    <t>Phillips, Del'Shawn LB</t>
  </si>
  <si>
    <t>Hollins, Justin DE</t>
  </si>
  <si>
    <t>Al-Shaair, Azeez LB</t>
  </si>
  <si>
    <t>Sutton, Cameron CB</t>
  </si>
  <si>
    <t>Cole, A.J. P</t>
  </si>
  <si>
    <t>Johnson, Juwan TE</t>
  </si>
  <si>
    <t>Brown, Anthony CB</t>
  </si>
  <si>
    <t>Osborn, K.J. WR</t>
  </si>
  <si>
    <t>Jenkins, Rayshawn S</t>
  </si>
  <si>
    <t>Patrick, Jacques RB</t>
  </si>
  <si>
    <t>Kearse, Jayron S</t>
  </si>
  <si>
    <t>Long, David LB</t>
  </si>
  <si>
    <t>Crowder, Tae LB</t>
  </si>
  <si>
    <t>Samuel, Asante CB</t>
  </si>
  <si>
    <t>Nizialek, Cameron P</t>
  </si>
  <si>
    <t>Joseph-Day, Sebastian DT</t>
  </si>
  <si>
    <t>Sterns, Caden S</t>
  </si>
  <si>
    <t>Oruwariye, Amani CB</t>
  </si>
  <si>
    <t>Averett, Anthony CB</t>
  </si>
  <si>
    <t>Raymond, Kalif WR</t>
  </si>
  <si>
    <t>Siposs, Arryn P</t>
  </si>
  <si>
    <t>Fulton, Kristian CB</t>
  </si>
  <si>
    <t>Hall, Bryce CB</t>
  </si>
  <si>
    <t>McLaughlin, Chase K</t>
  </si>
  <si>
    <t>Jackson, Chris CB</t>
  </si>
  <si>
    <t>Thomas, Solomon DT</t>
  </si>
  <si>
    <t>Dwelley, Ross TE</t>
  </si>
  <si>
    <t>Lowry, Dean DT</t>
  </si>
  <si>
    <t>Greenard, Jonathan DE</t>
  </si>
  <si>
    <t>Keke, Kingsley DT</t>
  </si>
  <si>
    <t>Sweeney, Tommy TE</t>
  </si>
  <si>
    <t>Agnew, Jamal WR</t>
  </si>
  <si>
    <t>Awuzie, Chibode CB</t>
  </si>
  <si>
    <t>Joseph, Greg K</t>
  </si>
  <si>
    <t>Wormley, Chris DT</t>
  </si>
  <si>
    <t>Houston-Carson, DeAndre S</t>
  </si>
  <si>
    <t>Gore, Derrick RB</t>
  </si>
  <si>
    <t>Penny, Elijhaa RB</t>
  </si>
  <si>
    <t>Smoot, Dawuane DE</t>
  </si>
  <si>
    <t>Stephens, Brandon CB</t>
  </si>
  <si>
    <t>Moreau, Fabian CB</t>
  </si>
  <si>
    <t>Watts, Armon DT</t>
  </si>
  <si>
    <t>Smith, Geno QB</t>
  </si>
  <si>
    <t>Gillikin, Blake P</t>
  </si>
  <si>
    <t>Carter, DeAndre WR</t>
  </si>
  <si>
    <t>Bowser, Tyus DE</t>
  </si>
  <si>
    <t>Maddox, Avonte CB</t>
  </si>
  <si>
    <t>Murphy-Bunting, Sean CB</t>
  </si>
  <si>
    <t>Dean, Jamel CB</t>
  </si>
  <si>
    <t>Godchaux, Davon DT</t>
  </si>
  <si>
    <t>Robinson, Aaron CB</t>
  </si>
  <si>
    <t>Igwebuike, Godwin RB</t>
  </si>
  <si>
    <t>Robertson-Harris, Roy DT</t>
  </si>
  <si>
    <t>Wilson, Donovan S</t>
  </si>
  <si>
    <t>Thompson, Jalen S</t>
  </si>
  <si>
    <t>Woods, Josh LB</t>
  </si>
  <si>
    <t>Reynolds, Craig RB</t>
  </si>
  <si>
    <t>Dantzler, Cameron CB</t>
  </si>
  <si>
    <t>Griffith, Jonas LB</t>
  </si>
  <si>
    <t>Heinicke, Taylor QB</t>
  </si>
  <si>
    <t>Smith, Za'Darius DE</t>
  </si>
  <si>
    <t>Sieler, Zach DT</t>
  </si>
  <si>
    <t>Patterson, Cordarrelle RB</t>
  </si>
  <si>
    <t>Zaccheaus, Olamide WR</t>
  </si>
  <si>
    <t>Bynum, Camryn CB</t>
  </si>
  <si>
    <t>Reed, D.J. CB</t>
  </si>
  <si>
    <t>Wonnum, D.J. DE</t>
  </si>
  <si>
    <t>Hall, Breece RB</t>
  </si>
  <si>
    <t>Walker III, Kenneth RB</t>
  </si>
  <si>
    <t>London, Drake WR</t>
  </si>
  <si>
    <t>Burks, Treylon WR</t>
  </si>
  <si>
    <t>Cook, James RB</t>
  </si>
  <si>
    <t>Wilson, Garrett WR</t>
  </si>
  <si>
    <t>Williams, Jameson WR</t>
  </si>
  <si>
    <t>Olave, Chris WR</t>
  </si>
  <si>
    <t>Moore, Skyy WR</t>
  </si>
  <si>
    <t>Walker, Quay LB</t>
  </si>
  <si>
    <t>Watson, Christian WR</t>
  </si>
  <si>
    <t>Lloyd, Devin LB</t>
  </si>
  <si>
    <t>Thibodeaux, Kayvon DE</t>
  </si>
  <si>
    <t>Pickens, George WR</t>
  </si>
  <si>
    <t>Hutchinson, Aidan DE</t>
  </si>
  <si>
    <t>Karlaftis, George DE</t>
  </si>
  <si>
    <t>Pierce, Dameon RB</t>
  </si>
  <si>
    <t>White, Rachaad RB</t>
  </si>
  <si>
    <t>Allgeier, Tyler RB</t>
  </si>
  <si>
    <t>Dotson, Jahan WR</t>
  </si>
  <si>
    <t>Bell, David WR</t>
  </si>
  <si>
    <t>Hamilton, Kyle S</t>
  </si>
  <si>
    <t>Davis, Jordan DT</t>
  </si>
  <si>
    <t>Walker, Travon DE</t>
  </si>
  <si>
    <t>Tolbert, Jalen WR</t>
  </si>
  <si>
    <t>Pierce, Alec WR</t>
  </si>
  <si>
    <t>Dean, Nakobe LB</t>
  </si>
  <si>
    <t>Johnson, Jermaine DE</t>
  </si>
  <si>
    <t>Robinson, Wan'Dale WR</t>
  </si>
  <si>
    <t>Spiller, Isaiah RB</t>
  </si>
  <si>
    <t>Andersen, Troy LB</t>
  </si>
  <si>
    <t>White, Zamir RB</t>
  </si>
  <si>
    <t>Chenal, Leo LB</t>
  </si>
  <si>
    <t>Robinson, Brian RB</t>
  </si>
  <si>
    <t>Metchie, John WR</t>
  </si>
  <si>
    <t>Mafe, Boye DE</t>
  </si>
  <si>
    <t>Hall, Logan DT</t>
  </si>
  <si>
    <t>Doubs, Romeo WR</t>
  </si>
  <si>
    <t>Leal, DeMarvin DT</t>
  </si>
  <si>
    <t>Ojabo, David DE</t>
  </si>
  <si>
    <t>Jackson, Drake DE</t>
  </si>
  <si>
    <t>McBride, Trey TE</t>
  </si>
  <si>
    <t>Bonitto, Nik DE</t>
  </si>
  <si>
    <t>Wyatt, Devonte DT</t>
  </si>
  <si>
    <t>Willis, Malik QB</t>
  </si>
  <si>
    <t>Davis-Price, Tyrion RB</t>
  </si>
  <si>
    <t>Asamoah, Brian LB</t>
  </si>
  <si>
    <t>Cine, Lewis S</t>
  </si>
  <si>
    <t>Haskins, Hassan RB</t>
  </si>
  <si>
    <t>Shakir, Khalil WR</t>
  </si>
  <si>
    <t>Williams, Kyren RB</t>
  </si>
  <si>
    <t>Ebiketie, Arnold DE</t>
  </si>
  <si>
    <t>Harris, Christian LB</t>
  </si>
  <si>
    <t>Woods, Jelani TE</t>
  </si>
  <si>
    <t>Strong Jr., Pierre RB</t>
  </si>
  <si>
    <t>Paschal, Josh DE</t>
  </si>
  <si>
    <t>Thornton, Tyquan WR</t>
  </si>
  <si>
    <t>Brisker, Jaquan S</t>
  </si>
  <si>
    <t>Austin III, Calvin WR</t>
  </si>
  <si>
    <t>Dulcich, Greg TE</t>
  </si>
  <si>
    <t>Stingley Jr., Derek CB</t>
  </si>
  <si>
    <t>Smith, Abram RB</t>
  </si>
  <si>
    <t>Ingram, Keaontay RB</t>
  </si>
  <si>
    <t>Pitre, Jalen S</t>
  </si>
  <si>
    <t>Tindall, Channing LB</t>
  </si>
  <si>
    <t>Badie, Tyler RB</t>
  </si>
  <si>
    <t>Ford, Jerome RB</t>
  </si>
  <si>
    <t>Howell, Sam QB</t>
  </si>
  <si>
    <t>Gray, Danny WR</t>
  </si>
  <si>
    <t>Gardner, Ahmad CB</t>
  </si>
  <si>
    <t>McDuffie, Trent CB</t>
  </si>
  <si>
    <t>Chandler, Ty RB</t>
  </si>
  <si>
    <t>Thomas, Cameron DE</t>
  </si>
  <si>
    <t>Hill, Daxton S</t>
  </si>
  <si>
    <t>Cross, Nick S</t>
  </si>
  <si>
    <t>Ridder, Desmond QB</t>
  </si>
  <si>
    <t>Otton, Cade TE</t>
  </si>
  <si>
    <t>Pickett, Kenny QB</t>
  </si>
  <si>
    <t>Ross, Justyn WR</t>
  </si>
  <si>
    <t>Cook, Bryan S</t>
  </si>
  <si>
    <t>Mathis, Phidarian DT</t>
  </si>
  <si>
    <t>Corral, Matt QB</t>
  </si>
  <si>
    <t>Philips, Kyle WR</t>
  </si>
  <si>
    <t>Ruckert, Jeremy TE</t>
  </si>
  <si>
    <t>Williams, Sam DE</t>
  </si>
  <si>
    <t>Corbin, Jashaun RB</t>
  </si>
  <si>
    <t>Gordon, Kyler CB</t>
  </si>
  <si>
    <t>Rodriguez, Malcolm LB</t>
  </si>
  <si>
    <t>Muma, Chad LB</t>
  </si>
  <si>
    <t>Bernard, Terrel LB</t>
  </si>
  <si>
    <t>Brooks, Kennedy RB</t>
  </si>
  <si>
    <t>Sanders, Myjai DE</t>
  </si>
  <si>
    <t>Pacheco, Isiah RB</t>
  </si>
  <si>
    <t>Conner, Snoop RB</t>
  </si>
  <si>
    <t>Jones, Travis DT</t>
  </si>
  <si>
    <t>Enagbare, Kingsley DE</t>
  </si>
  <si>
    <t>Winfrey, Perrion DT</t>
  </si>
  <si>
    <t>Bellinger, Daniel TE</t>
  </si>
  <si>
    <t>Turner, Cole TE</t>
  </si>
  <si>
    <t>Clark, Damone LB</t>
  </si>
  <si>
    <t>Harris, Kevin RB</t>
  </si>
  <si>
    <t>Toure, Samori WR</t>
  </si>
  <si>
    <t>Ezukanma, Erik WR</t>
  </si>
  <si>
    <t>Jones, Velus WR</t>
  </si>
  <si>
    <t>Kolar, Charlie TE</t>
  </si>
  <si>
    <t>Ebner, Trestan RB</t>
  </si>
  <si>
    <t>Elam, Kaiir CB</t>
  </si>
  <si>
    <t>Okonkwo, Chigoziem TE</t>
  </si>
  <si>
    <t>Booth, Andrew CB</t>
  </si>
  <si>
    <t>Melton, Bo WR</t>
  </si>
  <si>
    <t>Nailor, Jalen WR</t>
  </si>
  <si>
    <t>Smith, Brandon LB</t>
  </si>
  <si>
    <t>Washington, Montrell WR</t>
  </si>
  <si>
    <t>Likely, Isaiah TE</t>
  </si>
  <si>
    <t>Joseph, Kerby S</t>
  </si>
  <si>
    <t>D8.02</t>
  </si>
  <si>
    <t>D8.10</t>
  </si>
  <si>
    <t>D9.02</t>
  </si>
  <si>
    <t>D9.08</t>
  </si>
  <si>
    <t>D10.09</t>
  </si>
  <si>
    <t>D12.09</t>
  </si>
  <si>
    <t>McKenzie, Isaiah WR</t>
  </si>
  <si>
    <t>Ryan, Logan S</t>
  </si>
  <si>
    <t>Vasher, T.J. WR</t>
  </si>
  <si>
    <t>Harty, Deonte WR</t>
  </si>
  <si>
    <t>Warren, Jaylen RB</t>
  </si>
  <si>
    <t>McFadden, Micah LB</t>
  </si>
  <si>
    <t>Sanborn, Jack LB</t>
  </si>
  <si>
    <t>Hill,Troy CB</t>
  </si>
  <si>
    <t>McCutcheon, Lance WR</t>
  </si>
  <si>
    <t>Mason, Jordan RB</t>
  </si>
  <si>
    <t>Luvu, Frankie LB</t>
  </si>
  <si>
    <t>Hill, Taysom TE</t>
  </si>
  <si>
    <t>Forrest, Darrick S</t>
  </si>
  <si>
    <t>Lawrence, Rashard DT</t>
  </si>
  <si>
    <t>Jones, Brandon S</t>
  </si>
  <si>
    <t>Gardner-Johnson, Chauncy S</t>
  </si>
  <si>
    <t>Brown, Noah WR</t>
  </si>
  <si>
    <t>Hobbs, Nate CB</t>
  </si>
  <si>
    <t>Watson, Jaylon CB</t>
  </si>
  <si>
    <t>Owens, Jonathan S</t>
  </si>
  <si>
    <t>Dortch, Greg WR</t>
  </si>
  <si>
    <t>Dean, Jamal CB</t>
  </si>
  <si>
    <t>Patterson, Riley K</t>
  </si>
  <si>
    <t>Harris, Darius LB</t>
  </si>
  <si>
    <t>Frankin, Zaire LB</t>
  </si>
  <si>
    <t>Huntley, Caleb RB</t>
  </si>
  <si>
    <t>Weaver, Rashad DE</t>
  </si>
  <si>
    <t>McCreary, Roger CB</t>
  </si>
  <si>
    <t>MFL</t>
  </si>
  <si>
    <t>Season max</t>
  </si>
  <si>
    <t>Carry over</t>
  </si>
  <si>
    <t>Jones, Jack CB</t>
  </si>
  <si>
    <t>Moseley, Emmanuel CB</t>
  </si>
  <si>
    <t>Zaccheaus, Olimide WR</t>
  </si>
  <si>
    <t>Waitman, Corliss P</t>
  </si>
  <si>
    <t>Love, Julian S</t>
  </si>
  <si>
    <t>Stewart, Grover DT</t>
  </si>
  <si>
    <t>Stonehouse, Ryan P</t>
  </si>
  <si>
    <t>Bryant, Coby CB</t>
  </si>
  <si>
    <t>Skowronek, Ben WR</t>
  </si>
  <si>
    <t>St-Juste, Benjamin CB</t>
  </si>
  <si>
    <t>Armstead, Arik DT</t>
  </si>
  <si>
    <t>Murray, Eric S</t>
  </si>
  <si>
    <t>Epps, Marcus S</t>
  </si>
  <si>
    <t>Jackson, Deon RB</t>
  </si>
  <si>
    <t>Houston, Justin LB</t>
  </si>
  <si>
    <t>Jackson, Michael CB</t>
  </si>
  <si>
    <t>Hamlin, Damar S</t>
  </si>
  <si>
    <t>Leonard, Shaquille LB</t>
  </si>
  <si>
    <t>Williams, Avery RB</t>
  </si>
  <si>
    <t>Wright, Brock TE</t>
  </si>
  <si>
    <t>Jackson, Dane CB</t>
  </si>
  <si>
    <t>Givens, Kevin DT</t>
  </si>
  <si>
    <t>Edwards, Mario DT</t>
  </si>
  <si>
    <t>Elliss, Kaden LB</t>
  </si>
  <si>
    <t>Knight, Zonovan RB</t>
  </si>
  <si>
    <t>Houston, James LB</t>
  </si>
  <si>
    <t>Wright, Ryan P</t>
  </si>
  <si>
    <t>Wright, Matthew K</t>
  </si>
  <si>
    <t>Fields, Tony LB</t>
  </si>
  <si>
    <t>Avery, Tre CB</t>
  </si>
  <si>
    <t>Purdy, Brock QB</t>
  </si>
  <si>
    <t>Dicker, Cameron K</t>
  </si>
  <si>
    <t>Jones, Marcus CB</t>
  </si>
  <si>
    <t>Over cap?</t>
  </si>
  <si>
    <t>Cap</t>
  </si>
  <si>
    <t>Sum of 2026 Hit</t>
  </si>
  <si>
    <t>Sum of 2027 Hit</t>
  </si>
  <si>
    <t>Wise, Deatrich DT</t>
  </si>
  <si>
    <t>Houston, James DE</t>
  </si>
  <si>
    <t>Woolen, Tariq CB</t>
  </si>
  <si>
    <t>Davis, Malik RB</t>
  </si>
  <si>
    <t>Shaheed, Rashid WR</t>
  </si>
  <si>
    <t>Franklin, Zaire LB</t>
  </si>
  <si>
    <t>Rozeboom, Christian LB</t>
  </si>
  <si>
    <t>Robinson, Bijan RB</t>
  </si>
  <si>
    <t>Smith-Njigba, Jaxon WR</t>
  </si>
  <si>
    <t>Gibbs, Jahmyr RB</t>
  </si>
  <si>
    <t>Flowers, Zay WR</t>
  </si>
  <si>
    <t>Addison, Jordan WR</t>
  </si>
  <si>
    <t>Johnston, Quentin WR</t>
  </si>
  <si>
    <t>Richardson, Anthony QB</t>
  </si>
  <si>
    <t>Anderson, Will DE</t>
  </si>
  <si>
    <t>Carter, Jalen DT</t>
  </si>
  <si>
    <t>Charbonnet, Zach RB</t>
  </si>
  <si>
    <t>Miller, Kendre RB</t>
  </si>
  <si>
    <t>Johnson, Roschon RB</t>
  </si>
  <si>
    <t>Kincaid, Dalton TE</t>
  </si>
  <si>
    <t>Campbell, Jack LB</t>
  </si>
  <si>
    <t>Downs, Josh WR</t>
  </si>
  <si>
    <t>Musgrave, Luke TE</t>
  </si>
  <si>
    <t>Mingo, Jonathan WR</t>
  </si>
  <si>
    <t>Rice, Rashee WR</t>
  </si>
  <si>
    <t>Young, Bryce QB</t>
  </si>
  <si>
    <t>Wilson, Tyree DE</t>
  </si>
  <si>
    <t>Mims, Marvin WR</t>
  </si>
  <si>
    <t>Hyatt, Jalin WR</t>
  </si>
  <si>
    <t>Sanders, Drew LB</t>
  </si>
  <si>
    <t>Reed, Jayden WR</t>
  </si>
  <si>
    <t>Brown, Chase RB</t>
  </si>
  <si>
    <t>Spears, Tyjae RB</t>
  </si>
  <si>
    <t>Bigsby, Tank RB</t>
  </si>
  <si>
    <t>Mayer, Michael TE</t>
  </si>
  <si>
    <t>LaPorta, Sam TE</t>
  </si>
  <si>
    <t>Stroud, C.J. QB</t>
  </si>
  <si>
    <t>Evans, Zach RB</t>
  </si>
  <si>
    <t>Van Ness, Lukas DE</t>
  </si>
  <si>
    <t>Tillman, Cedric WR</t>
  </si>
  <si>
    <t>Anudike-Uzomah, Felix DE</t>
  </si>
  <si>
    <t>Kancey, Calijah DT</t>
  </si>
  <si>
    <t>Bresee, Bryan DT</t>
  </si>
  <si>
    <t>Henley, Daiyan LB</t>
  </si>
  <si>
    <t>Murphy, Myles DE</t>
  </si>
  <si>
    <t>McDonald, Will DE</t>
  </si>
  <si>
    <t>Abanikanda, Israel RB</t>
  </si>
  <si>
    <t>Simpson, Trenton LB</t>
  </si>
  <si>
    <t>Smith, Nolan DE</t>
  </si>
  <si>
    <t>McBride, DeWayne RB</t>
  </si>
  <si>
    <t>Washington, Darnell TE</t>
  </si>
  <si>
    <t>Forbes, Emmanuel CB</t>
  </si>
  <si>
    <t>Wilson, Michael WR</t>
  </si>
  <si>
    <t>Gray, Eric RB</t>
  </si>
  <si>
    <t>Hull, Evan RB</t>
  </si>
  <si>
    <t>Ika, Siaki DT</t>
  </si>
  <si>
    <t>Smith, Mazi DT</t>
  </si>
  <si>
    <t>Vaughn, Deuce RB</t>
  </si>
  <si>
    <t>Ryland, Chad K</t>
  </si>
  <si>
    <t>Tucker, Sean RB</t>
  </si>
  <si>
    <t>Overshown, DeMarvion LB</t>
  </si>
  <si>
    <t>Adebawore, Adetomiwa DE</t>
  </si>
  <si>
    <t>Schoonmaker, Luke TE</t>
  </si>
  <si>
    <t>Williams, Dorian LB</t>
  </si>
  <si>
    <t>Boutte, Kayshon WR</t>
  </si>
  <si>
    <t>Whyle, Josh TE</t>
  </si>
  <si>
    <t>Gonzalez, Christian CB</t>
  </si>
  <si>
    <t>Nacua, Puka WR</t>
  </si>
  <si>
    <t>Kraft, Tucker TE</t>
  </si>
  <si>
    <t>White, Keion DT</t>
  </si>
  <si>
    <t>Banks, Deonte CB</t>
  </si>
  <si>
    <t>Scott, Tyler WR</t>
  </si>
  <si>
    <t>Rodriguez, Chris RB</t>
  </si>
  <si>
    <t>Perry, A.T. WR</t>
  </si>
  <si>
    <t>Martin, Brodric DT</t>
  </si>
  <si>
    <t>Jones, Charlie WR</t>
  </si>
  <si>
    <t>Witherspoon, Devon CB</t>
  </si>
  <si>
    <t>Prince, Deneric RB</t>
  </si>
  <si>
    <t>Hutchinson, Xavier WR</t>
  </si>
  <si>
    <t>Shorter, Justin WR</t>
  </si>
  <si>
    <t>Levis, Will QB</t>
  </si>
  <si>
    <t>Porter Jr., Joey CB</t>
  </si>
  <si>
    <t>Evans, Ethan P</t>
  </si>
  <si>
    <t>Benton, Keeanu DT</t>
  </si>
  <si>
    <t>Dexter, Gervon DT</t>
  </si>
  <si>
    <t>Young, Byron DE</t>
  </si>
  <si>
    <t>Hall, Derick DE</t>
  </si>
  <si>
    <t>Dennis, SirVocea LB</t>
  </si>
  <si>
    <t>Wicks, Dontayvion WR</t>
  </si>
  <si>
    <t>Harrison, Zach DE</t>
  </si>
  <si>
    <t>Ojulari, BJ DE</t>
  </si>
  <si>
    <t>Foskey, Isaiah DE</t>
  </si>
  <si>
    <t>Diaby, YaYa DE</t>
  </si>
  <si>
    <t>Blackmon, Mekhi CB</t>
  </si>
  <si>
    <t>Tuipulotu, Tuli DE</t>
  </si>
  <si>
    <t>Mitchell, Keaton RB</t>
  </si>
  <si>
    <t>Tucker, Tre WR</t>
  </si>
  <si>
    <t>Miller, Ventrell LB</t>
  </si>
  <si>
    <t>Palmer, Trey WR</t>
  </si>
  <si>
    <t>Johnson, Antoni S</t>
  </si>
  <si>
    <t>Strange, Brenton TE</t>
  </si>
  <si>
    <t>Moody, Jake K</t>
  </si>
  <si>
    <t>Sewell, Noah LB</t>
  </si>
  <si>
    <t>McIntosh, Kenny RB</t>
  </si>
  <si>
    <t>Ford-Wheaton, Bryce WR</t>
  </si>
  <si>
    <t>To'oTo'o, Henry LB</t>
  </si>
  <si>
    <t>Davis, Derius WR</t>
  </si>
  <si>
    <t>Smith, Cam CB</t>
  </si>
  <si>
    <t>Washington, Parker WR</t>
  </si>
  <si>
    <t>Pace, Ivan LB</t>
  </si>
  <si>
    <t>Henry, K.J. DE</t>
  </si>
  <si>
    <t>Young, Byron DT</t>
  </si>
  <si>
    <t>Hodges-Tomlinson, Tre'Vius CB</t>
  </si>
  <si>
    <t>Iosivas, Andrei WR</t>
  </si>
  <si>
    <t>Herbig, Nick DE</t>
  </si>
  <si>
    <t>Nichols, Lew RB</t>
  </si>
  <si>
    <t>Ibrahim, Mohamed RB</t>
  </si>
  <si>
    <t>Johnson, DJ DE</t>
  </si>
  <si>
    <t>Latu, Cameron TE</t>
  </si>
  <si>
    <t>Kuntz, Zack TE</t>
  </si>
  <si>
    <t>Pappoe, Owen LB</t>
  </si>
  <si>
    <t>Baringer, Bryce P</t>
  </si>
  <si>
    <t>Trice, Cory CB</t>
  </si>
  <si>
    <t>Bennett, Stetson QB</t>
  </si>
  <si>
    <t>Brents, Julius CB</t>
  </si>
  <si>
    <t>Dowell, Colton WR</t>
  </si>
  <si>
    <t>Bell, Ronnie WR</t>
  </si>
  <si>
    <t>Williams, Garrett CB</t>
  </si>
  <si>
    <t>Pool, Bumper LB</t>
  </si>
  <si>
    <t>Dunn, Christopher K</t>
  </si>
  <si>
    <t>D6.12</t>
  </si>
  <si>
    <t>D6.13</t>
  </si>
  <si>
    <t>D7.02</t>
  </si>
  <si>
    <t>Battle, Jordan S</t>
  </si>
  <si>
    <t>Branch, Brian S</t>
  </si>
  <si>
    <t>Brown, Sydney S</t>
  </si>
  <si>
    <t>Brown, Ji'Ayir S</t>
  </si>
  <si>
    <t>Johnson, Antonio S</t>
  </si>
  <si>
    <t>Mapu, Marte S</t>
  </si>
  <si>
    <t>Martin, Jartavius S</t>
  </si>
  <si>
    <t>Robinson, Jammie S</t>
  </si>
  <si>
    <t>McLaughlin, Jaleel RB</t>
  </si>
  <si>
    <t>Ferguson, Jake TE</t>
  </si>
  <si>
    <t>Cooney, Nolan P</t>
  </si>
  <si>
    <t>Dowdle, Rico RB</t>
  </si>
  <si>
    <t>Speed, E.J. LB</t>
  </si>
  <si>
    <t>Granderson, Carl DE</t>
  </si>
  <si>
    <t>Bland, DaRon CB</t>
  </si>
  <si>
    <t>Kohou, Kader CB</t>
  </si>
  <si>
    <t>Gardeck, Dennis DE</t>
  </si>
  <si>
    <t>Aubrey, Brandon K</t>
  </si>
  <si>
    <t>Lenoir, Deommodore CB</t>
  </si>
  <si>
    <t>Lond, David LB</t>
  </si>
  <si>
    <t>Evans, Akayleb CB</t>
  </si>
  <si>
    <t>Taylor, Alontae CB</t>
  </si>
  <si>
    <t>Dobbs, Joshua QB</t>
  </si>
  <si>
    <t>Rivers, Ronnie RB</t>
  </si>
  <si>
    <t>Blankenship, Reed S</t>
  </si>
  <si>
    <t>Jacobs, Jerry CB</t>
  </si>
  <si>
    <t>Hedley, Lou P</t>
  </si>
  <si>
    <t>Demercado, Emari RB</t>
  </si>
  <si>
    <t>Vin Ginkel, Andrew DE</t>
  </si>
  <si>
    <t>McNeill, Alim DT</t>
  </si>
  <si>
    <t>Ebukam, Samson DE</t>
  </si>
  <si>
    <t>Huff, Bryce DE</t>
  </si>
  <si>
    <t>Cooper, Jonathon DE</t>
  </si>
  <si>
    <t>Fox, Morgan DT</t>
  </si>
  <si>
    <t>Maulet, Art CB</t>
  </si>
  <si>
    <t>Taylor-Britt, Cam CB</t>
  </si>
  <si>
    <t>Douglas, Demario WR</t>
  </si>
  <si>
    <t>Bobo, Jake WR</t>
  </si>
  <si>
    <t>Adebo, Paulson CB</t>
  </si>
  <si>
    <t>Metellus, Josh S</t>
  </si>
  <si>
    <t>Browning, Baron DE</t>
  </si>
  <si>
    <t>Landman, Nate LB</t>
  </si>
  <si>
    <t>Gilman, Alohi S</t>
  </si>
  <si>
    <t>Bryant, Myles CB</t>
  </si>
  <si>
    <t>McMillian, Ja'Quan CB</t>
  </si>
  <si>
    <t>Turner, Kobie DT</t>
  </si>
  <si>
    <t>Nixon, Keisean CB</t>
  </si>
  <si>
    <t>Browning, Jake QB</t>
  </si>
  <si>
    <t>Zentner, Ty P</t>
  </si>
  <si>
    <t>Gill, Trenton P</t>
  </si>
  <si>
    <t>Camarda, Jake P</t>
  </si>
  <si>
    <t>Smith Jr., Irv TE</t>
  </si>
  <si>
    <t>Stout, Jordan P</t>
  </si>
  <si>
    <t>Parsons, Micah DE</t>
  </si>
  <si>
    <t>Araiza, Matt P</t>
  </si>
  <si>
    <t>York, Cade K</t>
  </si>
  <si>
    <t>Ren</t>
  </si>
  <si>
    <t>Tomlinson, Tre CB</t>
  </si>
  <si>
    <t>Adebawore, Adetomiwa DT</t>
  </si>
  <si>
    <t>Pinnock, Jason S</t>
  </si>
  <si>
    <t>Stevenson, Tyrique CB</t>
  </si>
  <si>
    <t>Ali, Rasheen BAL RB</t>
  </si>
  <si>
    <t>D7.11</t>
  </si>
  <si>
    <t>D10.08</t>
  </si>
  <si>
    <t>D11.08</t>
  </si>
  <si>
    <t>D12.08</t>
  </si>
  <si>
    <t>Brooks, Karl DT</t>
  </si>
  <si>
    <t>Steele, Carson RB</t>
  </si>
  <si>
    <t>Speights, Omar LB</t>
  </si>
  <si>
    <t>Hines-Allen, Josh DE</t>
  </si>
  <si>
    <t>Contract Details for MFL</t>
  </si>
  <si>
    <t>Baun, Zack LB</t>
  </si>
  <si>
    <t>Vele, Devaughn WR</t>
  </si>
  <si>
    <t>Brooks, Chris RB</t>
  </si>
  <si>
    <t>Ogbah, Emmanuel DT</t>
  </si>
  <si>
    <t>Ingram, Ja'Marcus CB</t>
  </si>
  <si>
    <t>McCollum, Zyon CB</t>
  </si>
  <si>
    <t>Wilson, Emanuel RB</t>
  </si>
  <si>
    <t>Moss, Riley CB</t>
  </si>
  <si>
    <t>Adams, Tony S</t>
  </si>
  <si>
    <t>Jones, Jaylon CB</t>
  </si>
  <si>
    <t>Goodson, Tyler RB</t>
  </si>
  <si>
    <t>Reichard, Will K</t>
  </si>
  <si>
    <t>Townsend, Tommy P</t>
  </si>
  <si>
    <t>Jobe, Josh CB</t>
  </si>
  <si>
    <t>Mustapha, Malik S</t>
  </si>
  <si>
    <t>Bishop, Beanie CB</t>
  </si>
  <si>
    <t>Hayball, Matthew P</t>
  </si>
  <si>
    <t>McCollough, Jaylen S</t>
  </si>
  <si>
    <t>Bates, Jake K</t>
  </si>
  <si>
    <t>Romo, John Parker K</t>
  </si>
  <si>
    <t>Allen, Davis TE</t>
  </si>
  <si>
    <t>Rozeboom, Chirstian LB</t>
  </si>
  <si>
    <t>Williams, Evan S</t>
  </si>
  <si>
    <t>Brownlee, Jarvis CB</t>
  </si>
  <si>
    <t>McCormick, Sincere RB</t>
  </si>
  <si>
    <t>Still, Tarheeb CB</t>
  </si>
  <si>
    <t>Rehkow, Ryan P</t>
  </si>
  <si>
    <t>Calcaterra, Grant TE</t>
  </si>
  <si>
    <t>Conner, Chamarri S</t>
  </si>
  <si>
    <t>Benford, Christian CB</t>
  </si>
  <si>
    <t>Smartt, Stone TE</t>
  </si>
  <si>
    <t>Daniels, Jayden QB</t>
  </si>
  <si>
    <t>Franklin, Troy WR</t>
  </si>
  <si>
    <t>Bailey, Emani RB</t>
  </si>
  <si>
    <t>Vaki, Sione RB</t>
  </si>
  <si>
    <t>Harrison Jr., Marvin WR</t>
  </si>
  <si>
    <t>Holker, Dallin TE</t>
  </si>
  <si>
    <t>Reiman, Tip TE</t>
  </si>
  <si>
    <t>Taylor, Tory P</t>
  </si>
  <si>
    <t>Fiske, Braden DT</t>
  </si>
  <si>
    <t>Jenkins, Kris DT</t>
  </si>
  <si>
    <t>Murphy, Byron DT</t>
  </si>
  <si>
    <t>Robinson, Chop DE</t>
  </si>
  <si>
    <t>Green, Renardo CB</t>
  </si>
  <si>
    <t>Bullard, Javon S</t>
  </si>
  <si>
    <t>McCarthy, J.J. QB</t>
  </si>
  <si>
    <t>Davis, Ray RB</t>
  </si>
  <si>
    <t>Thomas Jr., Brian WR</t>
  </si>
  <si>
    <t>Whittington, Jordan WR</t>
  </si>
  <si>
    <t>All, Erick TE</t>
  </si>
  <si>
    <t>Johnson, Theo TE</t>
  </si>
  <si>
    <t>Hall Jr., Michael DT</t>
  </si>
  <si>
    <t>Cooper, Edgerrin LB</t>
  </si>
  <si>
    <t>Knight, Tyrice LB</t>
  </si>
  <si>
    <t>Lassiter, Kamari CB</t>
  </si>
  <si>
    <t>Bishop, Cole S</t>
  </si>
  <si>
    <t>Smith, Tykee S</t>
  </si>
  <si>
    <t>Williams, Caleb QB</t>
  </si>
  <si>
    <t>Benson, Trey RB</t>
  </si>
  <si>
    <t>Vidal, Kimani RB</t>
  </si>
  <si>
    <t>Baker, Javon WR</t>
  </si>
  <si>
    <t>Mitchell, Adonai WR</t>
  </si>
  <si>
    <t>Dorlus, Brandon DT</t>
  </si>
  <si>
    <t>Smith, Maason DT</t>
  </si>
  <si>
    <t>Booker, Austin DE</t>
  </si>
  <si>
    <t>Braswell, Chris DE</t>
  </si>
  <si>
    <t>Latu, Laiatu DE</t>
  </si>
  <si>
    <t>Solomon, Javon DE</t>
  </si>
  <si>
    <t>Gray, Cedric LB</t>
  </si>
  <si>
    <t>Mitchell, Quinyon CB</t>
  </si>
  <si>
    <t>Taylor-Demerson, Dadrion S</t>
  </si>
  <si>
    <t>Penix Jr., Michael QB</t>
  </si>
  <si>
    <t>Lloyd, MarShawn RB</t>
  </si>
  <si>
    <t>Schrader, Cody RB</t>
  </si>
  <si>
    <t>Tracy, Tyrone RB</t>
  </si>
  <si>
    <t>Nabers, Malik WR</t>
  </si>
  <si>
    <t>Pearsall, Ricky WR</t>
  </si>
  <si>
    <t>Rice, Brenden WR</t>
  </si>
  <si>
    <t>Newton, Jer'Zhan DT</t>
  </si>
  <si>
    <t>Turner, Dallas DE</t>
  </si>
  <si>
    <t>Bertrand, JD LB</t>
  </si>
  <si>
    <t>Sainristil, Mike CB</t>
  </si>
  <si>
    <t>DeJean, Cooper S</t>
  </si>
  <si>
    <t>Maye, Drake QB</t>
  </si>
  <si>
    <t>Ali, Rasheen RB</t>
  </si>
  <si>
    <t>Shipley, Will RB</t>
  </si>
  <si>
    <t>Coker, Jalen WR</t>
  </si>
  <si>
    <t>Coleman, Keon WR</t>
  </si>
  <si>
    <t>Polk, Ja'Lynn WR</t>
  </si>
  <si>
    <t>Wilson, Roman WR</t>
  </si>
  <si>
    <t>Orhorhoro, Ruke DT</t>
  </si>
  <si>
    <t>Kneeland, Marshawn DE</t>
  </si>
  <si>
    <t>Thomas, Xavier DE</t>
  </si>
  <si>
    <t>McKinstry, Kool-Aid CB</t>
  </si>
  <si>
    <t>Bullock, Calen S</t>
  </si>
  <si>
    <t>Nubin, Tyler S</t>
  </si>
  <si>
    <t>Guerendo, Isaac RB</t>
  </si>
  <si>
    <t>Robinson, Keilan RB</t>
  </si>
  <si>
    <t>Burton, Jermaine WR</t>
  </si>
  <si>
    <t>Cowing, Jacob WR</t>
  </si>
  <si>
    <t>Smith, Ainias WR</t>
  </si>
  <si>
    <t>Worthy, Xavier WR</t>
  </si>
  <si>
    <t>Sanders, Ja'Tavion TE</t>
  </si>
  <si>
    <t>Trice, Bralen DE</t>
  </si>
  <si>
    <t>Ford, Jaylan LB</t>
  </si>
  <si>
    <t>Magee, Jordan LB</t>
  </si>
  <si>
    <t>Wilson, Payton LB</t>
  </si>
  <si>
    <t>Kinchens, Kamren S</t>
  </si>
  <si>
    <t>Rattler, Spencer QB</t>
  </si>
  <si>
    <t>Brooks, Jonathon RB</t>
  </si>
  <si>
    <t>Jordan, Jawhar RB</t>
  </si>
  <si>
    <t>Wright, Jaylen RB</t>
  </si>
  <si>
    <t>Corley, Malachi WR</t>
  </si>
  <si>
    <t>Walker, Devontez WR</t>
  </si>
  <si>
    <t>Stover, Cade TE</t>
  </si>
  <si>
    <t>Wiley, Jared TE</t>
  </si>
  <si>
    <t>Carter, DeWayne DT</t>
  </si>
  <si>
    <t>Verse, Jared DE</t>
  </si>
  <si>
    <t>Liufau, Marist LB</t>
  </si>
  <si>
    <t>Hicks, Jaden S</t>
  </si>
  <si>
    <t>Nix, Bo QB</t>
  </si>
  <si>
    <t>Davis, Isaiah RB</t>
  </si>
  <si>
    <t>Irving, Bucky RB</t>
  </si>
  <si>
    <t>Watson, Blake RB</t>
  </si>
  <si>
    <t>Legette, Xavier WR</t>
  </si>
  <si>
    <t>McMillan, Jalen WR</t>
  </si>
  <si>
    <t>Washington, Malik WR</t>
  </si>
  <si>
    <t>Colson, Junior LB</t>
  </si>
  <si>
    <t>Hopper, Ty'Ron LB</t>
  </si>
  <si>
    <t>Trotter Jr., Jeremiah LB</t>
  </si>
  <si>
    <t>Wallace, Trevin LB</t>
  </si>
  <si>
    <t>Melton, Max CB</t>
  </si>
  <si>
    <t>Wiggins, Nate CB</t>
  </si>
  <si>
    <t>Gould, Anthony WR</t>
  </si>
  <si>
    <t>McCaffrey, Luke WR</t>
  </si>
  <si>
    <t>McConkey, Ladd WR</t>
  </si>
  <si>
    <t>Means, Bub WR</t>
  </si>
  <si>
    <t>Wilson, Johnny WR</t>
  </si>
  <si>
    <t>Barner, AJ TE</t>
  </si>
  <si>
    <t>Sinnott, Ben TE</t>
  </si>
  <si>
    <t>Elliss, Jonah DE</t>
  </si>
  <si>
    <t>Isaac, Adisa DE</t>
  </si>
  <si>
    <t>Allen, Braelon RB</t>
  </si>
  <si>
    <t>Corum, Blake RB</t>
  </si>
  <si>
    <t>Estime, Audric RB</t>
  </si>
  <si>
    <t>Laube, Dylan RB</t>
  </si>
  <si>
    <t>Rees-Zammit, Louis RB</t>
  </si>
  <si>
    <t>Flournoy, Ryan WR</t>
  </si>
  <si>
    <t>Odunze, Rome WR</t>
  </si>
  <si>
    <t>Thrash, Jamari WR</t>
  </si>
  <si>
    <t>Bowers, Brock TE</t>
  </si>
  <si>
    <t>Karty, Joshua K</t>
  </si>
  <si>
    <t>Sweat, T'Vondre DT</t>
  </si>
  <si>
    <t>Robinson, Darius DE</t>
  </si>
  <si>
    <t>Eichenberg, Tommy LB</t>
  </si>
  <si>
    <t>Arnold, Terrion CB</t>
  </si>
  <si>
    <t>Stills, Dante DT</t>
  </si>
  <si>
    <t>Extending?</t>
  </si>
  <si>
    <t>2025 Guarantee</t>
  </si>
  <si>
    <t>2026 Gurantee</t>
  </si>
  <si>
    <t>2027 Guarantee</t>
  </si>
  <si>
    <t>2028 Guarantee</t>
  </si>
  <si>
    <t>2029 Guarantee</t>
  </si>
  <si>
    <t>Guarantee OK?</t>
  </si>
  <si>
    <t>No</t>
  </si>
  <si>
    <t>OK</t>
  </si>
  <si>
    <t>Sum of 2028 Hit</t>
  </si>
  <si>
    <t>Sum of 2029 Hit</t>
  </si>
  <si>
    <t>Turpin, KaVontae WR</t>
  </si>
  <si>
    <t>Bynum, Camryn S</t>
  </si>
  <si>
    <t>Madubuike, Nnamdi DT</t>
  </si>
  <si>
    <t>Jeanty, Ashton RB</t>
  </si>
  <si>
    <t>Hunter, Travis WR</t>
  </si>
  <si>
    <t>Hampton, Omarion RB</t>
  </si>
  <si>
    <t>Henderson, TreVeyon RB</t>
  </si>
  <si>
    <t>McMillan, Tetairoa WR</t>
  </si>
  <si>
    <t>Warren, Tyler TE</t>
  </si>
  <si>
    <t>Judkins, Quinshon RB</t>
  </si>
  <si>
    <t>Egbuka, Emeka WR</t>
  </si>
  <si>
    <t>Harvey, RJ RB</t>
  </si>
  <si>
    <t>Loveland, Colston TE</t>
  </si>
  <si>
    <t>Golden, Matthew WR</t>
  </si>
  <si>
    <t>Johnson, Kaleb RB</t>
  </si>
  <si>
    <t>Higgins, Jayden WR</t>
  </si>
  <si>
    <t>Carter, Abdul DE</t>
  </si>
  <si>
    <t>Schwesinger, Carson LB</t>
  </si>
  <si>
    <t>Skattebo, Cam RB</t>
  </si>
  <si>
    <t>Campbell, Jihaad LB</t>
  </si>
  <si>
    <t>Burden, Luther WR</t>
  </si>
  <si>
    <t>Williams, Mykel DE</t>
  </si>
  <si>
    <t>Nolen, Walter DT</t>
  </si>
  <si>
    <t>Taylor, Mason TE</t>
  </si>
  <si>
    <t>Bech, Jack WR</t>
  </si>
  <si>
    <t>Tuten, Bhayshul RB</t>
  </si>
  <si>
    <t>Walker, Jalon DE</t>
  </si>
  <si>
    <t>Green, Mike DE</t>
  </si>
  <si>
    <t>Ward, Cam QB</t>
  </si>
  <si>
    <t>Sampson, Dylan RB</t>
  </si>
  <si>
    <t>Harris, Tre WR</t>
  </si>
  <si>
    <t>Blue, Jaydon RB</t>
  </si>
  <si>
    <t>Ferguson, Terrance TE</t>
  </si>
  <si>
    <t>Graham, Mason DT</t>
  </si>
  <si>
    <t>Williams, Kyle WR</t>
  </si>
  <si>
    <t>Emmanwori, Nick S</t>
  </si>
  <si>
    <t>Fannin, Harold TE</t>
  </si>
  <si>
    <t>Noel, Jaylin WR</t>
  </si>
  <si>
    <t>Knight, Demetrius LB</t>
  </si>
  <si>
    <t>Arroyo, Elijah TE</t>
  </si>
  <si>
    <t>Ezeiruaku, Donovan DE</t>
  </si>
  <si>
    <t>Harmon, Derrick DT</t>
  </si>
  <si>
    <t>Martin, Nick LB</t>
  </si>
  <si>
    <t>Pearce, James DE</t>
  </si>
  <si>
    <t>Croskey-Merritt, Jacory RB</t>
  </si>
  <si>
    <t>Starks, Malaki S</t>
  </si>
  <si>
    <t>Royals, Jalen WR</t>
  </si>
  <si>
    <t>Stewart, Shemar DE</t>
  </si>
  <si>
    <t>Scourton, Nic DE</t>
  </si>
  <si>
    <t>Williams, Tyleik DT</t>
  </si>
  <si>
    <t>Etienne, Trevor RB</t>
  </si>
  <si>
    <t>Tuimoloau, JT DE</t>
  </si>
  <si>
    <t>Oladejo, Oluwafemi DE</t>
  </si>
  <si>
    <t>Bryant, Pat WR</t>
  </si>
  <si>
    <t>TeSlaa, Isaac WR</t>
  </si>
  <si>
    <t>Barron, Jahdae CB</t>
  </si>
  <si>
    <t>Ayomanor, Elic WR</t>
  </si>
  <si>
    <t>Hunter, Jarquez RB</t>
  </si>
  <si>
    <t>Jackson, Landon DE</t>
  </si>
  <si>
    <t>Neal, Devin RB</t>
  </si>
  <si>
    <t>James, Jordan RB</t>
  </si>
  <si>
    <t>Mukuba, Andrew S</t>
  </si>
  <si>
    <t>Dike, Chimere WR</t>
  </si>
  <si>
    <t>Grant, Kenneth DT</t>
  </si>
  <si>
    <t>Norman-Lott, Omarr DT</t>
  </si>
  <si>
    <t>Smith, Arian WR</t>
  </si>
  <si>
    <t>Sawyer, Jack DE</t>
  </si>
  <si>
    <t>Winston, Kevin S</t>
  </si>
  <si>
    <t>Turner, Shemar DT</t>
  </si>
  <si>
    <t>Dart, Jaxson QB</t>
  </si>
  <si>
    <t>Thornton, Dont'e WR</t>
  </si>
  <si>
    <t>Horton, Tory WR</t>
  </si>
  <si>
    <t>Stutsman, Danny LB</t>
  </si>
  <si>
    <t>Giddens, DJ RB</t>
  </si>
  <si>
    <t>Watts, Xavier S</t>
  </si>
  <si>
    <t>Milroe, Jalen QB</t>
  </si>
  <si>
    <t>Lane, Jaylin WR</t>
  </si>
  <si>
    <t>Marks, Woody RB</t>
  </si>
  <si>
    <t>Buchanan, Teddye LB</t>
  </si>
  <si>
    <t>Simon, Cody LB</t>
  </si>
  <si>
    <t>Smith, Brashard RB</t>
  </si>
  <si>
    <t>Gadsden, Oronde TE</t>
  </si>
  <si>
    <t>Brooks, Tahj RB</t>
  </si>
  <si>
    <t>Umanmielen, Princely DE</t>
  </si>
  <si>
    <t>Helm, Gunnar TE</t>
  </si>
  <si>
    <t>Gordon, Ollie RB</t>
  </si>
  <si>
    <t>Williams, Savion WR</t>
  </si>
  <si>
    <t>Sanders, Shedeur QB</t>
  </si>
  <si>
    <t>Stewart, Josaiah DE</t>
  </si>
  <si>
    <t>Carter, Barrett LB</t>
  </si>
  <si>
    <t>Allen, LeQuint RB</t>
  </si>
  <si>
    <t>Watkins, Jordan WR</t>
  </si>
  <si>
    <t>Ransom, Lathan S</t>
  </si>
  <si>
    <t>Kiser, Jack LB</t>
  </si>
  <si>
    <t>Medrano, Kain LB</t>
  </si>
  <si>
    <t>Hairston, Maxwell CB</t>
  </si>
  <si>
    <t>Johnson, Will CB</t>
  </si>
  <si>
    <t>Collins, Alfred DT</t>
  </si>
  <si>
    <t>Monangai, Kyle RB</t>
  </si>
  <si>
    <t>Moore, Malachi S</t>
  </si>
  <si>
    <t>Gillotte, Ashton DE</t>
  </si>
  <si>
    <t>Amos, Trey CB</t>
  </si>
  <si>
    <t>Sanker, Jonas S</t>
  </si>
  <si>
    <t>Stout, Upton CB</t>
  </si>
  <si>
    <t>Walker, David DE</t>
  </si>
  <si>
    <t>Mullings, Kalel RB</t>
  </si>
  <si>
    <t>Sanders, T.J. DT</t>
  </si>
  <si>
    <t>Evans, Mitchell TE</t>
  </si>
  <si>
    <t>Lambert-Smith, KeAndre WR</t>
  </si>
  <si>
    <t>Burch, Jordan DE</t>
  </si>
  <si>
    <t>Loop, Tyler PK</t>
  </si>
  <si>
    <t>Mumpfield, Konata WR</t>
  </si>
  <si>
    <t>Borregales, Andres PK</t>
  </si>
  <si>
    <t>Dolac, Shaun LB</t>
  </si>
  <si>
    <t>Sanders, Raheim RB</t>
  </si>
  <si>
    <t>Hemingway, Tonka DT</t>
  </si>
  <si>
    <t>D8.11</t>
  </si>
  <si>
    <t>Bryant, Coby S</t>
  </si>
  <si>
    <t>Bond, Isaiah WR</t>
  </si>
  <si>
    <t>Chestnut, Julius RB</t>
  </si>
  <si>
    <t>Hawkins, Jaylinn S</t>
  </si>
  <si>
    <t>Wooden, Colby DT</t>
  </si>
  <si>
    <t>Shrader, Spencer K</t>
  </si>
  <si>
    <t>Tonges, Jake TE</t>
  </si>
  <si>
    <t>Laulu, Jonah DT</t>
  </si>
  <si>
    <t>Hill, Daxton CB</t>
  </si>
  <si>
    <t>Phillips, Andru CB</t>
  </si>
  <si>
    <t>Rodgers, Isaiah CB</t>
  </si>
  <si>
    <t>Kelly, Kyu CB</t>
  </si>
  <si>
    <t>Winters, Dee LB</t>
  </si>
  <si>
    <t>Robinson, Tavius DE</t>
  </si>
  <si>
    <t>Crawshaw, Jeremy P</t>
  </si>
  <si>
    <t>Lake, Quentin S</t>
  </si>
  <si>
    <t>Pineiro, Eddy K</t>
  </si>
  <si>
    <t>Knight, Bam RB</t>
  </si>
  <si>
    <t>Walker, Deone DT</t>
  </si>
  <si>
    <t>Johnson, Kameron WR</t>
  </si>
  <si>
    <t>Redmond, Jalen DT</t>
  </si>
  <si>
    <t>Grupe, Blake K</t>
  </si>
  <si>
    <t>Sigle, Marques S</t>
  </si>
  <si>
    <t>Thomas, Drake LB</t>
  </si>
  <si>
    <t>Alford, Dee CB</t>
  </si>
  <si>
    <t>Bethune, Tatum LB</t>
  </si>
  <si>
    <t>Wright, Nahshon CB</t>
  </si>
  <si>
    <t>Johnson, Tez WR</t>
  </si>
  <si>
    <t>James, Shemar LB</t>
  </si>
  <si>
    <t>Hunt, Jalyx DE</t>
  </si>
  <si>
    <t>Gabriel, Dillon QB</t>
  </si>
  <si>
    <t>McNamara, Austin P</t>
  </si>
  <si>
    <t>Wright, Alex DE</t>
  </si>
  <si>
    <t>Eboigbe, Justin DT</t>
  </si>
  <si>
    <t>Turner, D.J. CB</t>
  </si>
  <si>
    <t>Roberts, Sam DT</t>
  </si>
  <si>
    <t>Jennings, Terrell RB</t>
  </si>
  <si>
    <t>Okada, Ty S</t>
  </si>
  <si>
    <t>Jones, Dre'Mont DE</t>
  </si>
  <si>
    <t>Ryland, Chad, K</t>
  </si>
  <si>
    <t>Burke, Denzel CB</t>
  </si>
  <si>
    <t>Harrison, Zach DT</t>
  </si>
  <si>
    <t>Ward, Jihad DT</t>
  </si>
  <si>
    <t>McDuffie, Isaiah LB</t>
  </si>
  <si>
    <t>Little, Cam K</t>
  </si>
  <si>
    <t>Deablo, Divine LB</t>
  </si>
  <si>
    <t>Dell, Tank WR</t>
  </si>
  <si>
    <t>Collins, Zaven DE</t>
  </si>
  <si>
    <t>DeJean, Cooper CB</t>
  </si>
  <si>
    <t>Achane, De'Von RB</t>
  </si>
  <si>
    <t>Sum of 2030 Hit</t>
  </si>
  <si>
    <t>Shough, Tyler QB</t>
  </si>
  <si>
    <t>Togiai, Tommy DT</t>
  </si>
  <si>
    <t>Ojomo, Moro DT</t>
  </si>
  <si>
    <t>Oweh, Odafe DE</t>
  </si>
  <si>
    <t>Love, Jeremiyah RB</t>
  </si>
  <si>
    <t>Tate, Carnell WR</t>
  </si>
  <si>
    <t>Tyson, Jordyn WR</t>
  </si>
  <si>
    <t>Price, Jadarian RB</t>
  </si>
  <si>
    <t>Lemon, Makai WR</t>
  </si>
  <si>
    <t>Concepcion, KC WR</t>
  </si>
  <si>
    <t>Sadiq, Kenyon TE</t>
  </si>
  <si>
    <t>Styles, Sonny LB</t>
  </si>
  <si>
    <t>Reese, Arvell LB</t>
  </si>
  <si>
    <t>Bailey, David DE</t>
  </si>
  <si>
    <t>Cooper Jr., Omar WR</t>
  </si>
  <si>
    <t>Stowers, Eli TE</t>
  </si>
  <si>
    <t>Rodriguez, Jacob LB</t>
  </si>
  <si>
    <t>Allen, CJ LB</t>
  </si>
  <si>
    <t>Bain Jr., Rueben DE</t>
  </si>
  <si>
    <t>Boston, Denzel WR</t>
  </si>
  <si>
    <t>Downs, Caleb S</t>
  </si>
  <si>
    <t>Williams, Antonio WR</t>
  </si>
  <si>
    <t>Thieneman, Dillon S</t>
  </si>
  <si>
    <t>Lawrence, Malachi DE</t>
  </si>
  <si>
    <t>Mesidor, Akheem DE</t>
  </si>
  <si>
    <t>Claiborne, Demond RB</t>
  </si>
  <si>
    <t>Hill Jr., Anthony LB</t>
  </si>
  <si>
    <t>Moore, Derrick DE</t>
  </si>
  <si>
    <t>Coleman, Jonah RB</t>
  </si>
  <si>
    <t>Branch, Zachariah WR</t>
  </si>
  <si>
    <t>Stribling, De'Zhaun WR</t>
  </si>
  <si>
    <t>Bell, Chris WR</t>
  </si>
  <si>
    <t>Bernard, Germie WR</t>
  </si>
  <si>
    <t>Singleton, Nicholas RB</t>
  </si>
  <si>
    <t>Golday, Jake LB</t>
  </si>
  <si>
    <t>Washington Jr., Mike RB</t>
  </si>
  <si>
    <t>Mendoza, Fernando QB</t>
  </si>
  <si>
    <t>McNeil-Warren, Emmanuel S</t>
  </si>
  <si>
    <t>Trotter, Josiah LB</t>
  </si>
  <si>
    <t>Haulcy, A.J. S</t>
  </si>
  <si>
    <t>Woods, Peter DT</t>
  </si>
  <si>
    <t>Faulk, Keldric DE</t>
  </si>
  <si>
    <t>Allen, Kaytron RB</t>
  </si>
  <si>
    <t>Brazzell II, Chris WR</t>
  </si>
  <si>
    <t>Hurst, Ted WR</t>
  </si>
  <si>
    <t>Fields, Malachi WR</t>
  </si>
  <si>
    <t>Black, Kaelon RB</t>
  </si>
  <si>
    <t>Sarratt, Elijah WR</t>
  </si>
  <si>
    <t>Banks, Caleb  T </t>
  </si>
  <si>
    <t>Douglas, Caleb WR</t>
  </si>
  <si>
    <t>Barham, Jaishawn LB</t>
  </si>
  <si>
    <t>Thompson, Brenen WR</t>
  </si>
  <si>
    <t>Clark, Bud S</t>
  </si>
  <si>
    <t>Parker, T.J. DE</t>
  </si>
  <si>
    <t>Howell, Cashius DE</t>
  </si>
  <si>
    <t>Raridon, Eli TE</t>
  </si>
  <si>
    <t>Bell, Skyler WR</t>
  </si>
  <si>
    <t>Johnson, Emmett RB</t>
  </si>
  <si>
    <t>Kilgore, Jalon S</t>
  </si>
  <si>
    <t>Halton, Gracen DT</t>
  </si>
  <si>
    <t>Klare, Max TE</t>
  </si>
  <si>
    <t>Elliott, Keyshaun LB</t>
  </si>
  <si>
    <t>Young, Zion DE</t>
  </si>
  <si>
    <t>Lance, Bryce WR</t>
  </si>
  <si>
    <t>Thomas, Zavion WR</t>
  </si>
  <si>
    <t>Jacas, Gabe DE</t>
  </si>
  <si>
    <t>Delp, Oscar TE</t>
  </si>
  <si>
    <t>Dugger, Jaden LB</t>
  </si>
  <si>
    <t>Heidenreich, Eli RB</t>
  </si>
  <si>
    <t>McDonald, Kayden DT</t>
  </si>
  <si>
    <t>Lane, Ja'Kobi WR</t>
  </si>
  <si>
    <t>Joly, Justin TE</t>
  </si>
  <si>
    <t>Delane, Mansoor CB</t>
  </si>
  <si>
    <t>Thomas, R Mason DE</t>
  </si>
  <si>
    <t>Randall, Adam RB</t>
  </si>
  <si>
    <t>Dennis-Sutton, Dani DE</t>
  </si>
  <si>
    <t>Elarms-Orr, Kaleb LB</t>
  </si>
  <si>
    <t>Scott, Keionte CB</t>
  </si>
  <si>
    <t>Height, Romello DE</t>
  </si>
  <si>
    <t>Hood, Colton CB</t>
  </si>
  <si>
    <t>Allen, Cyrus WR</t>
  </si>
  <si>
    <t>Simpson, Ty QB</t>
  </si>
  <si>
    <t>Boettcher, Bryce LB</t>
  </si>
  <si>
    <t>Louis, Kyle LB</t>
  </si>
  <si>
    <t>Roush, Sam TE</t>
  </si>
  <si>
    <t>Terrell, Avieon CB</t>
  </si>
  <si>
    <t>Miller, Christen DT</t>
  </si>
  <si>
    <t>Stukes, Treydan S</t>
  </si>
  <si>
    <t>McGowan, Seth RB</t>
  </si>
  <si>
    <t>Montgomery, Tyren WR</t>
  </si>
  <si>
    <t>Crawford, Keyron DE</t>
  </si>
  <si>
    <t>Johnson, Chris CB</t>
  </si>
  <si>
    <t>Hunter, Lee DT</t>
  </si>
  <si>
    <t>Young, Colbie WR</t>
  </si>
  <si>
    <t>Burks, Deion WR</t>
  </si>
  <si>
    <t>Rolder, Jimmy LB</t>
  </si>
  <si>
    <t>Koziol, Tanner TE</t>
  </si>
  <si>
    <t>Perkins, Harold LB</t>
  </si>
  <si>
    <t>Coleman, Kevin WR</t>
  </si>
  <si>
    <t>Wetjen, Kaden WR</t>
  </si>
  <si>
    <t>Allar, Drew QB</t>
  </si>
  <si>
    <t>Haynes, Jamal RB</t>
  </si>
  <si>
    <t>Josephs, Joshua DE</t>
  </si>
  <si>
    <t>Miller, Jam RB</t>
  </si>
  <si>
    <t>Daniels, CJ WR</t>
  </si>
  <si>
    <t>McClellan, Chris DT</t>
  </si>
  <si>
    <t>Onyedim, Tyler DT</t>
  </si>
  <si>
    <t>Curry, Caden DE</t>
  </si>
  <si>
    <t>Thomas, Jakobe S</t>
  </si>
  <si>
    <t>Taylor, J'Mari RB</t>
  </si>
  <si>
    <t>Stevens, Drew K</t>
  </si>
  <si>
    <t>Huskey, Jalen S</t>
  </si>
  <si>
    <t>Ponds, D'Angelo CB</t>
  </si>
  <si>
    <t>Smith, Genesis S</t>
  </si>
  <si>
    <t>Boerkircher, Nate TE</t>
  </si>
  <si>
    <t>McCoy, Jermod CB</t>
  </si>
  <si>
    <t>Lawson, Deontae LB</t>
  </si>
  <si>
    <t>Connors, Dean RB</t>
  </si>
  <si>
    <t>Daniels, Kendal LB</t>
  </si>
  <si>
    <t>Benson, Malik WR</t>
  </si>
  <si>
    <t>Proctor, Kaleb DT</t>
  </si>
  <si>
    <t>Orange, Domonique DT</t>
  </si>
  <si>
    <t>Ott, Jaydn RB</t>
  </si>
  <si>
    <t>Obiazor, Namdi LB</t>
  </si>
  <si>
    <t>Woodaz, Wade LB</t>
  </si>
  <si>
    <t>Smack, Trey K</t>
  </si>
  <si>
    <t>Beck, Carson QB</t>
  </si>
  <si>
    <t>Montgomery, Myles RB</t>
  </si>
  <si>
    <t>Hibner, Matthew TE</t>
  </si>
  <si>
    <t>T </t>
  </si>
  <si>
    <t>D5.12</t>
  </si>
  <si>
    <t>D12.01</t>
  </si>
  <si>
    <t>D12.02</t>
  </si>
  <si>
    <t>D12.04</t>
  </si>
  <si>
    <t>D12.05</t>
  </si>
  <si>
    <t>D12.07</t>
  </si>
  <si>
    <t>D11.10</t>
  </si>
  <si>
    <t>D12.10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</si>
</sst>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_-[$$-409]* #,##0_ ;_-[$$-409]* \-#,##0\ ;_-[$$-409]* &quot;-&quot;??_ ;_-@_ "/>
    <numFmt numFmtId="165" formatCode="0.0%"/>
    <numFmt numFmtId="166" formatCode="_-[$$-409]* #,##0.00_ ;_-[$$-409]* \-#,##0.00\ ;_-[$$-409]* &quot;-&quot;??_ ;_-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64" fontId="2" fillId="2" borderId="0" xfId="0" applyNumberFormat="1" applyFont="1" applyFill="1" applyAlignment="1">
      <alignment wrapText="1"/>
    </xf>
    <xf numFmtId="164" fontId="2" fillId="2" borderId="0" xfId="0" applyNumberFormat="1" applyFont="1" applyFill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9" fontId="3" fillId="0" borderId="0" xfId="2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0" borderId="0" xfId="0" pivotButton="1"/>
    <xf numFmtId="0" fontId="0" fillId="0" borderId="0" xfId="0" pivotButton="1" applyAlignment="1">
      <alignment horizontal="center"/>
    </xf>
    <xf numFmtId="0" fontId="3" fillId="4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6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7" borderId="0" xfId="0" applyFont="1" applyFill="1" applyAlignment="1">
      <alignment wrapText="1"/>
    </xf>
    <xf numFmtId="164" fontId="2" fillId="0" borderId="0" xfId="0" applyNumberFormat="1" applyFont="1" applyAlignment="1">
      <alignment wrapText="1"/>
    </xf>
    <xf numFmtId="164" fontId="2" fillId="7" borderId="0" xfId="0" applyNumberFormat="1" applyFont="1" applyFill="1" applyAlignment="1">
      <alignment wrapText="1"/>
    </xf>
    <xf numFmtId="164" fontId="2" fillId="0" borderId="0" xfId="0" applyNumberFormat="1" applyFont="1" applyAlignment="1">
      <alignment horizontal="center" wrapText="1"/>
    </xf>
    <xf numFmtId="165" fontId="2" fillId="0" borderId="0" xfId="2" applyNumberFormat="1" applyFont="1" applyAlignment="1">
      <alignment horizontal="center"/>
    </xf>
    <xf numFmtId="0" fontId="5" fillId="6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1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jamin Hendy" refreshedDate="46086.847727314816" createdVersion="8" refreshedVersion="8" minRefreshableVersion="3" recordCount="430" xr:uid="{F2ADF6E9-DB99-43F9-A563-29503690776B}">
  <cacheSource type="worksheet">
    <worksheetSource ref="A23:CF453" sheet="Database"/>
  </cacheSource>
  <cacheFields count="84">
    <cacheField name="Contract No." numFmtId="0">
      <sharedItems containsSemiMixedTypes="0" containsString="0" containsNumber="1" containsInteger="1" minValue="1879" maxValue="6345"/>
    </cacheField>
    <cacheField name="Player" numFmtId="0">
      <sharedItems/>
    </cacheField>
    <cacheField name="Position" numFmtId="0">
      <sharedItems containsBlank="1" count="13">
        <s v="QB"/>
        <s v="RB"/>
        <s v="WR"/>
        <s v="TE"/>
        <s v="P"/>
        <s v="DT"/>
        <s v="DE"/>
        <s v="LB"/>
        <s v="CB"/>
        <s v="S"/>
        <s v="DM"/>
        <s v="K"/>
        <m u="1"/>
      </sharedItems>
    </cacheField>
    <cacheField name="Team" numFmtId="0">
      <sharedItems containsBlank="1" count="12">
        <s v="East Flanders Dungeoneers"/>
        <s v="Here Comes The Brees"/>
        <s v="Tamworth Two"/>
        <s v="The 4th Dynmension: Dynasty of Sadness"/>
        <s v="Dynasore Losers"/>
        <s v="Hawkesville Hurricanes"/>
        <s v="Dynablaster Bombermen"/>
        <s v="Champions of the Sun"/>
        <s v="Kelkowski Don't Play By No Dyna Rules"/>
        <s v="Dyna Hard"/>
        <m u="1"/>
        <s v="Dynasore Lossers" u="1"/>
      </sharedItems>
    </cacheField>
    <cacheField name="Rookie Year (before 2014 = 2013)" numFmtId="0">
      <sharedItems containsSemiMixedTypes="0" containsString="0" containsNumber="1" containsInteger="1" minValue="2013" maxValue="2025"/>
    </cacheField>
    <cacheField name="Original Contract Year Signed" numFmtId="0">
      <sharedItems containsSemiMixedTypes="0" containsString="0" containsNumber="1" containsInteger="1" minValue="2016" maxValue="2026"/>
    </cacheField>
    <cacheField name="Drafted (2016 onwards)" numFmtId="0">
      <sharedItems/>
    </cacheField>
    <cacheField name="Contract Signed After Game" numFmtId="0">
      <sharedItems/>
    </cacheField>
    <cacheField name="Contract Value" numFmtId="164">
      <sharedItems containsSemiMixedTypes="0" containsString="0" containsNumber="1" containsInteger="1" minValue="1" maxValue="89"/>
    </cacheField>
    <cacheField name="Contract Length" numFmtId="0">
      <sharedItems containsSemiMixedTypes="0" containsString="0" containsNumber="1" containsInteger="1" minValue="1" maxValue="5"/>
    </cacheField>
    <cacheField name="% Guaranteed" numFmtId="9">
      <sharedItems containsSemiMixedTypes="0" containsString="0" containsNumber="1" minValue="0" maxValue="0.75"/>
    </cacheField>
    <cacheField name="Annual Salary" numFmtId="164">
      <sharedItems containsSemiMixedTypes="0" containsString="0" containsNumber="1" containsInteger="1" minValue="0" maxValue="22"/>
    </cacheField>
    <cacheField name="Yearly Guarantee" numFmtId="164">
      <sharedItems containsSemiMixedTypes="0" containsString="0" containsNumber="1" containsInteger="1" minValue="0" maxValue="67"/>
    </cacheField>
    <cacheField name="Total Guarantee" numFmtId="164">
      <sharedItems containsSemiMixedTypes="0" containsString="0" containsNumber="1" containsInteger="1" minValue="0" maxValue="335"/>
    </cacheField>
    <cacheField name="Paid Guarantee" numFmtId="164">
      <sharedItems containsSemiMixedTypes="0" containsString="0" containsNumber="1" containsInteger="1" minValue="0" maxValue="297"/>
    </cacheField>
    <cacheField name="Extension Guarantee Adjustment" numFmtId="164">
      <sharedItems containsSemiMixedTypes="0" containsString="0" containsNumber="1" containsInteger="1" minValue="-7" maxValue="60"/>
    </cacheField>
    <cacheField name="Outstanding Guarantee" numFmtId="164">
      <sharedItems containsSemiMixedTypes="0" containsString="0" containsNumber="1" containsInteger="1" minValue="0" maxValue="285"/>
    </cacheField>
    <cacheField name="Extension Signed" numFmtId="0">
      <sharedItems containsMixedTypes="1" containsNumber="1" containsInteger="1" minValue="2022" maxValue="2025"/>
    </cacheField>
    <cacheField name="Contract Years Left" numFmtId="0">
      <sharedItems containsSemiMixedTypes="0" containsString="0" containsNumber="1" containsInteger="1" minValue="0" maxValue="5"/>
    </cacheField>
    <cacheField name="2026 Structure" numFmtId="164">
      <sharedItems containsSemiMixedTypes="0" containsString="0" containsNumber="1" containsInteger="1" minValue="0" maxValue="83"/>
    </cacheField>
    <cacheField name="2027 Structure" numFmtId="164">
      <sharedItems containsMixedTypes="1" containsNumber="1" containsInteger="1" minValue="0" maxValue="55"/>
    </cacheField>
    <cacheField name="2028 Structure" numFmtId="164">
      <sharedItems containsMixedTypes="1" containsNumber="1" containsInteger="1" minValue="0" maxValue="85"/>
    </cacheField>
    <cacheField name="2029 Structure" numFmtId="164">
      <sharedItems containsMixedTypes="1" containsNumber="1" containsInteger="1" minValue="0" maxValue="85"/>
    </cacheField>
    <cacheField name="2030 Structure" numFmtId="164">
      <sharedItems containsMixedTypes="1" containsNumber="1" containsInteger="1" minValue="0" maxValue="115"/>
    </cacheField>
    <cacheField name="Guarantee Check" numFmtId="0">
      <sharedItems/>
    </cacheField>
    <cacheField name="Extension Available?" numFmtId="0">
      <sharedItems/>
    </cacheField>
    <cacheField name="Extension Cost" numFmtId="164">
      <sharedItems containsMixedTypes="1" containsNumber="1" containsInteger="1" minValue="1" maxValue="86"/>
    </cacheField>
    <cacheField name="Possible Extension Length" numFmtId="0">
      <sharedItems containsMixedTypes="1" containsNumber="1" containsInteger="1" minValue="1" maxValue="4"/>
    </cacheField>
    <cacheField name="Extension Length" numFmtId="0">
      <sharedItems containsMixedTypes="1" containsNumber="1" containsInteger="1" minValue="0" maxValue="4"/>
    </cacheField>
    <cacheField name="New Annual Salary" numFmtId="164">
      <sharedItems containsMixedTypes="1" containsNumber="1" containsInteger="1" minValue="0" maxValue="21"/>
    </cacheField>
    <cacheField name="New Annual Guarantee" numFmtId="164">
      <sharedItems containsMixedTypes="1" containsNumber="1" containsInteger="1" minValue="1" maxValue="65"/>
    </cacheField>
    <cacheField name="Total Guarantee 2026+" numFmtId="164">
      <sharedItems containsMixedTypes="1" containsNumber="1" containsInteger="1" minValue="1" maxValue="265"/>
    </cacheField>
    <cacheField name="2026 New Guarantee" numFmtId="164">
      <sharedItems containsMixedTypes="1" containsNumber="1" containsInteger="1" minValue="0" maxValue="133"/>
    </cacheField>
    <cacheField name="2027 New Guarantee" numFmtId="164">
      <sharedItems containsMixedTypes="1" containsNumber="1" containsInteger="1" minValue="1" maxValue="132"/>
    </cacheField>
    <cacheField name="2028 New Guarantee" numFmtId="164">
      <sharedItems containsMixedTypes="1" containsNumber="1" containsInteger="1" minValue="0" maxValue="0"/>
    </cacheField>
    <cacheField name="2029 New Guarantee" numFmtId="164">
      <sharedItems containsMixedTypes="1" containsNumber="1" containsInteger="1" minValue="0" maxValue="0"/>
    </cacheField>
    <cacheField name="2030 New Guarantee" numFmtId="164">
      <sharedItems containsMixedTypes="1" containsNumber="1" containsInteger="1" minValue="0" maxValue="0"/>
    </cacheField>
    <cacheField name="Extension Guarantee Check" numFmtId="164">
      <sharedItems/>
    </cacheField>
    <cacheField name="2026 Salary" numFmtId="164">
      <sharedItems containsSemiMixedTypes="0" containsString="0" containsNumber="1" containsInteger="1" minValue="1" maxValue="147"/>
    </cacheField>
    <cacheField name="2027 Salary" numFmtId="164">
      <sharedItems containsMixedTypes="1" containsNumber="1" containsInteger="1" minValue="1" maxValue="153"/>
    </cacheField>
    <cacheField name="2028 Salary" numFmtId="164">
      <sharedItems containsMixedTypes="1" containsNumber="1" containsInteger="1" minValue="3" maxValue="103"/>
    </cacheField>
    <cacheField name="2029 Salary" numFmtId="164">
      <sharedItems containsMixedTypes="1" containsNumber="1" containsInteger="1" minValue="8" maxValue="103"/>
    </cacheField>
    <cacheField name="2030 Salary" numFmtId="164">
      <sharedItems containsMixedTypes="1" containsNumber="1" containsInteger="1" minValue="8" maxValue="133"/>
    </cacheField>
    <cacheField name="1" numFmtId="0">
      <sharedItems/>
    </cacheField>
    <cacheField name="2" numFmtId="0">
      <sharedItems/>
    </cacheField>
    <cacheField name="3" numFmtId="0">
      <sharedItems/>
    </cacheField>
    <cacheField name="4" numFmtId="0">
      <sharedItems/>
    </cacheField>
    <cacheField name="5" numFmtId="0">
      <sharedItems/>
    </cacheField>
    <cacheField name="6" numFmtId="0">
      <sharedItems/>
    </cacheField>
    <cacheField name="7" numFmtId="0">
      <sharedItems/>
    </cacheField>
    <cacheField name="8" numFmtId="0">
      <sharedItems/>
    </cacheField>
    <cacheField name="9" numFmtId="0">
      <sharedItems/>
    </cacheField>
    <cacheField name="10" numFmtId="0">
      <sharedItems/>
    </cacheField>
    <cacheField name="11" numFmtId="0">
      <sharedItems/>
    </cacheField>
    <cacheField name="12" numFmtId="0">
      <sharedItems/>
    </cacheField>
    <cacheField name="13" numFmtId="0">
      <sharedItems/>
    </cacheField>
    <cacheField name="14" numFmtId="0">
      <sharedItems/>
    </cacheField>
    <cacheField name="15" numFmtId="0">
      <sharedItems/>
    </cacheField>
    <cacheField name="16" numFmtId="0">
      <sharedItems/>
    </cacheField>
    <cacheField name="17" numFmtId="0">
      <sharedItems count="7">
        <s v="Y"/>
        <s v="IR" u="1"/>
        <s v="C" u="1"/>
        <s v="T" u="1"/>
        <s v="R" u="1"/>
        <s v="P" u="1"/>
        <s v="N" u="1"/>
      </sharedItems>
    </cacheField>
    <cacheField name="If cut, accelerate?" numFmtId="0">
      <sharedItems containsNonDate="0" containsString="0" containsBlank="1"/>
    </cacheField>
    <cacheField name="Cap 1" numFmtId="164">
      <sharedItems containsSemiMixedTypes="0" containsString="0" containsNumber="1" containsInteger="1" minValue="1" maxValue="147"/>
    </cacheField>
    <cacheField name="Cap 2" numFmtId="164">
      <sharedItems containsSemiMixedTypes="0" containsString="0" containsNumber="1" containsInteger="1" minValue="1" maxValue="147"/>
    </cacheField>
    <cacheField name="Cap 3" numFmtId="164">
      <sharedItems containsSemiMixedTypes="0" containsString="0" containsNumber="1" containsInteger="1" minValue="1" maxValue="147"/>
    </cacheField>
    <cacheField name="Cap 4" numFmtId="164">
      <sharedItems containsSemiMixedTypes="0" containsString="0" containsNumber="1" containsInteger="1" minValue="1" maxValue="147"/>
    </cacheField>
    <cacheField name="Cap 5" numFmtId="164">
      <sharedItems containsSemiMixedTypes="0" containsString="0" containsNumber="1" containsInteger="1" minValue="1" maxValue="147"/>
    </cacheField>
    <cacheField name="Cap 6" numFmtId="164">
      <sharedItems containsSemiMixedTypes="0" containsString="0" containsNumber="1" containsInteger="1" minValue="1" maxValue="147"/>
    </cacheField>
    <cacheField name="Cap 7" numFmtId="164">
      <sharedItems containsSemiMixedTypes="0" containsString="0" containsNumber="1" containsInteger="1" minValue="1" maxValue="147"/>
    </cacheField>
    <cacheField name="Cap 8" numFmtId="164">
      <sharedItems containsSemiMixedTypes="0" containsString="0" containsNumber="1" containsInteger="1" minValue="1" maxValue="147"/>
    </cacheField>
    <cacheField name="Cap 9" numFmtId="164">
      <sharedItems containsSemiMixedTypes="0" containsString="0" containsNumber="1" containsInteger="1" minValue="1" maxValue="147"/>
    </cacheField>
    <cacheField name="Cap 10" numFmtId="164">
      <sharedItems containsSemiMixedTypes="0" containsString="0" containsNumber="1" containsInteger="1" minValue="1" maxValue="147"/>
    </cacheField>
    <cacheField name="Cap 11" numFmtId="164">
      <sharedItems containsSemiMixedTypes="0" containsString="0" containsNumber="1" containsInteger="1" minValue="1" maxValue="147"/>
    </cacheField>
    <cacheField name="Cap 12" numFmtId="164">
      <sharedItems containsSemiMixedTypes="0" containsString="0" containsNumber="1" containsInteger="1" minValue="1" maxValue="147"/>
    </cacheField>
    <cacheField name="Cap 13" numFmtId="164">
      <sharedItems containsSemiMixedTypes="0" containsString="0" containsNumber="1" containsInteger="1" minValue="1" maxValue="147"/>
    </cacheField>
    <cacheField name="Cap 14" numFmtId="164">
      <sharedItems containsSemiMixedTypes="0" containsString="0" containsNumber="1" containsInteger="1" minValue="1" maxValue="147"/>
    </cacheField>
    <cacheField name="Cap 15" numFmtId="164">
      <sharedItems containsSemiMixedTypes="0" containsString="0" containsNumber="1" containsInteger="1" minValue="1" maxValue="147"/>
    </cacheField>
    <cacheField name="Cap 16" numFmtId="164">
      <sharedItems containsSemiMixedTypes="0" containsString="0" containsNumber="1" containsInteger="1" minValue="1" maxValue="147"/>
    </cacheField>
    <cacheField name="Cap 17" numFmtId="164">
      <sharedItems containsSemiMixedTypes="0" containsString="0" containsNumber="1" containsInteger="1" minValue="1" maxValue="147"/>
    </cacheField>
    <cacheField name="Retire Spend" numFmtId="0">
      <sharedItems/>
    </cacheField>
    <cacheField name="2026 Hit" numFmtId="164">
      <sharedItems containsSemiMixedTypes="0" containsString="0" containsNumber="1" containsInteger="1" minValue="0" maxValue="147"/>
    </cacheField>
    <cacheField name="2027 Hit" numFmtId="0">
      <sharedItems containsMixedTypes="1" containsNumber="1" containsInteger="1" minValue="0" maxValue="153"/>
    </cacheField>
    <cacheField name="2028 Hit" numFmtId="0">
      <sharedItems containsMixedTypes="1" containsNumber="1" containsInteger="1" minValue="0" maxValue="103"/>
    </cacheField>
    <cacheField name="2029 Hit" numFmtId="0">
      <sharedItems containsMixedTypes="1" containsNumber="1" containsInteger="1" minValue="0" maxValue="103"/>
    </cacheField>
    <cacheField name="2030 Hit" numFmtId="0">
      <sharedItems containsMixedTypes="1" containsNumber="1" containsInteger="1" minValue="0" maxValue="1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jamin Hendy" refreshedDate="46243.681037962961" createdVersion="8" refreshedVersion="8" minRefreshableVersion="3" recordCount="948" xr:uid="{D3074A32-FB19-4839-819B-65DAA26881C7}">
  <cacheSource type="worksheet">
    <worksheetSource ref="A23:CF971" sheet="Database"/>
  </cacheSource>
  <cacheFields count="84">
    <cacheField name="Contract No." numFmtId="0">
      <sharedItems containsSemiMixedTypes="0" containsString="0" containsNumber="1" containsInteger="1" minValue="1879" maxValue="6863"/>
    </cacheField>
    <cacheField name="Player" numFmtId="0">
      <sharedItems containsBlank="1"/>
    </cacheField>
    <cacheField name="Position" numFmtId="0">
      <sharedItems containsBlank="1" count="14">
        <s v="QB"/>
        <s v="RB"/>
        <s v="WR"/>
        <s v="TE"/>
        <s v="K"/>
        <s v="P"/>
        <s v="DT"/>
        <s v="DE"/>
        <s v="LB"/>
        <s v="CB"/>
        <s v="S"/>
        <s v="DM"/>
        <s v="T "/>
        <m/>
      </sharedItems>
    </cacheField>
    <cacheField name="Team" numFmtId="0">
      <sharedItems containsBlank="1" count="11">
        <s v="East Flanders Dungeoneers"/>
        <s v="Here Comes The Brees"/>
        <s v="Tamworth Two"/>
        <s v="The 4th Dynmension: Dynasty of Sadness"/>
        <s v="Dynasore Losers"/>
        <s v="Hawkesville Hurricanes"/>
        <s v="Dynablaster Bombermen"/>
        <s v="Champions of the Sun"/>
        <s v="Kelkowski Don't Play By No Dyna Rules"/>
        <s v="Dyna Hard"/>
        <m/>
      </sharedItems>
    </cacheField>
    <cacheField name="Rookie Year (before 2014 = 2013)" numFmtId="0">
      <sharedItems containsMixedTypes="1" containsNumber="1" containsInteger="1" minValue="2013" maxValue="2026"/>
    </cacheField>
    <cacheField name="Original Contract Year Signed" numFmtId="0">
      <sharedItems containsSemiMixedTypes="0" containsString="0" containsNumber="1" containsInteger="1" minValue="2016" maxValue="2026"/>
    </cacheField>
    <cacheField name="Drafted (2016 onwards)" numFmtId="0">
      <sharedItems/>
    </cacheField>
    <cacheField name="Contract Signed After Game" numFmtId="0">
      <sharedItems containsBlank="1"/>
    </cacheField>
    <cacheField name="Contract Value" numFmtId="164">
      <sharedItems containsString="0" containsBlank="1" containsNumber="1" containsInteger="1" minValue="1" maxValue="89"/>
    </cacheField>
    <cacheField name="Contract Length" numFmtId="0">
      <sharedItems containsString="0" containsBlank="1" containsNumber="1" containsInteger="1" minValue="1" maxValue="5"/>
    </cacheField>
    <cacheField name="% Guaranteed" numFmtId="9">
      <sharedItems containsSemiMixedTypes="0" containsString="0" containsNumber="1" minValue="0" maxValue="0.75"/>
    </cacheField>
    <cacheField name="Annual Salary" numFmtId="164">
      <sharedItems containsSemiMixedTypes="0" containsString="0" containsNumber="1" containsInteger="1" minValue="0" maxValue="22"/>
    </cacheField>
    <cacheField name="Yearly Guarantee" numFmtId="164">
      <sharedItems containsSemiMixedTypes="0" containsString="0" containsNumber="1" containsInteger="1" minValue="0" maxValue="67"/>
    </cacheField>
    <cacheField name="Total Guarantee" numFmtId="164">
      <sharedItems containsSemiMixedTypes="0" containsString="0" containsNumber="1" containsInteger="1" minValue="0" maxValue="335"/>
    </cacheField>
    <cacheField name="Paid Guarantee" numFmtId="164">
      <sharedItems containsSemiMixedTypes="0" containsString="0" containsNumber="1" containsInteger="1" minValue="0" maxValue="297"/>
    </cacheField>
    <cacheField name="Extension Guarantee Adjustment" numFmtId="164">
      <sharedItems containsSemiMixedTypes="0" containsString="0" containsNumber="1" containsInteger="1" minValue="-7" maxValue="110"/>
    </cacheField>
    <cacheField name="Outstanding Guarantee" numFmtId="164">
      <sharedItems containsSemiMixedTypes="0" containsString="0" containsNumber="1" containsInteger="1" minValue="0" maxValue="285"/>
    </cacheField>
    <cacheField name="Extension Signed" numFmtId="0">
      <sharedItems containsMixedTypes="1" containsNumber="1" containsInteger="1" minValue="2022" maxValue="2025"/>
    </cacheField>
    <cacheField name="Contract Years Left" numFmtId="0">
      <sharedItems containsSemiMixedTypes="0" containsString="0" containsNumber="1" containsInteger="1" minValue="0" maxValue="5"/>
    </cacheField>
    <cacheField name="2026 Structure" numFmtId="164">
      <sharedItems containsMixedTypes="1" containsNumber="1" containsInteger="1" minValue="0" maxValue="83"/>
    </cacheField>
    <cacheField name="2027 Structure" numFmtId="164">
      <sharedItems containsMixedTypes="1" containsNumber="1" containsInteger="1" minValue="0" maxValue="55"/>
    </cacheField>
    <cacheField name="2028 Structure" numFmtId="164">
      <sharedItems containsMixedTypes="1" containsNumber="1" containsInteger="1" minValue="0" maxValue="85"/>
    </cacheField>
    <cacheField name="2029 Structure" numFmtId="164">
      <sharedItems containsMixedTypes="1" containsNumber="1" containsInteger="1" minValue="0" maxValue="85"/>
    </cacheField>
    <cacheField name="2030 Structure" numFmtId="164">
      <sharedItems containsMixedTypes="1" containsNumber="1" containsInteger="1" minValue="0" maxValue="115"/>
    </cacheField>
    <cacheField name="Guarantee Check" numFmtId="0">
      <sharedItems/>
    </cacheField>
    <cacheField name="Extension Available?" numFmtId="0">
      <sharedItems/>
    </cacheField>
    <cacheField name="Extension Cost" numFmtId="164">
      <sharedItems containsMixedTypes="1" containsNumber="1" containsInteger="1" minValue="1" maxValue="86"/>
    </cacheField>
    <cacheField name="Possible Extension Length" numFmtId="0">
      <sharedItems containsMixedTypes="1" containsNumber="1" containsInteger="1" minValue="1" maxValue="4"/>
    </cacheField>
    <cacheField name="Extension Length" numFmtId="0">
      <sharedItems containsMixedTypes="1" containsNumber="1" containsInteger="1" minValue="0" maxValue="4"/>
    </cacheField>
    <cacheField name="New Annual Salary" numFmtId="164">
      <sharedItems containsMixedTypes="1" containsNumber="1" containsInteger="1" minValue="0" maxValue="21"/>
    </cacheField>
    <cacheField name="New Annual Guarantee" numFmtId="164">
      <sharedItems containsMixedTypes="1" containsNumber="1" containsInteger="1" minValue="1" maxValue="65"/>
    </cacheField>
    <cacheField name="Total Guarantee 2026+" numFmtId="164">
      <sharedItems containsMixedTypes="1" containsNumber="1" containsInteger="1" minValue="1" maxValue="265"/>
    </cacheField>
    <cacheField name="2026 New Guarantee" numFmtId="164">
      <sharedItems containsMixedTypes="1" containsNumber="1" containsInteger="1" minValue="0" maxValue="133"/>
    </cacheField>
    <cacheField name="2027 New Guarantee" numFmtId="164">
      <sharedItems containsMixedTypes="1" containsNumber="1" containsInteger="1" minValue="0" maxValue="132"/>
    </cacheField>
    <cacheField name="2028 New Guarantee" numFmtId="164">
      <sharedItems containsMixedTypes="1" containsNumber="1" containsInteger="1" minValue="0" maxValue="50"/>
    </cacheField>
    <cacheField name="2029 New Guarantee" numFmtId="164">
      <sharedItems containsMixedTypes="1" containsNumber="1" containsInteger="1" minValue="0" maxValue="43"/>
    </cacheField>
    <cacheField name="2030 New Guarantee" numFmtId="164">
      <sharedItems containsMixedTypes="1" containsNumber="1" containsInteger="1" minValue="0" maxValue="39"/>
    </cacheField>
    <cacheField name="Extension Guarantee Check" numFmtId="164">
      <sharedItems/>
    </cacheField>
    <cacheField name="2026 Salary" numFmtId="164">
      <sharedItems containsMixedTypes="1" containsNumber="1" containsInteger="1" minValue="1" maxValue="147"/>
    </cacheField>
    <cacheField name="2027 Salary" numFmtId="164">
      <sharedItems containsMixedTypes="1" containsNumber="1" containsInteger="1" minValue="1" maxValue="153"/>
    </cacheField>
    <cacheField name="2028 Salary" numFmtId="164">
      <sharedItems containsMixedTypes="1" containsNumber="1" containsInteger="1" minValue="1" maxValue="103"/>
    </cacheField>
    <cacheField name="2029 Salary" numFmtId="164">
      <sharedItems containsMixedTypes="1" containsNumber="1" containsInteger="1" minValue="3" maxValue="103"/>
    </cacheField>
    <cacheField name="2030 Salary" numFmtId="164">
      <sharedItems containsMixedTypes="1" containsNumber="1" containsInteger="1" minValue="8" maxValue="133"/>
    </cacheField>
    <cacheField name="1" numFmtId="0">
      <sharedItems/>
    </cacheField>
    <cacheField name="2" numFmtId="0">
      <sharedItems/>
    </cacheField>
    <cacheField name="3" numFmtId="0">
      <sharedItems/>
    </cacheField>
    <cacheField name="4" numFmtId="0">
      <sharedItems/>
    </cacheField>
    <cacheField name="5" numFmtId="0">
      <sharedItems/>
    </cacheField>
    <cacheField name="6" numFmtId="0">
      <sharedItems/>
    </cacheField>
    <cacheField name="7" numFmtId="0">
      <sharedItems/>
    </cacheField>
    <cacheField name="8" numFmtId="0">
      <sharedItems/>
    </cacheField>
    <cacheField name="9" numFmtId="0">
      <sharedItems/>
    </cacheField>
    <cacheField name="10" numFmtId="0">
      <sharedItems/>
    </cacheField>
    <cacheField name="11" numFmtId="0">
      <sharedItems/>
    </cacheField>
    <cacheField name="12" numFmtId="0">
      <sharedItems/>
    </cacheField>
    <cacheField name="13" numFmtId="0">
      <sharedItems/>
    </cacheField>
    <cacheField name="14" numFmtId="0">
      <sharedItems/>
    </cacheField>
    <cacheField name="15" numFmtId="0">
      <sharedItems/>
    </cacheField>
    <cacheField name="16" numFmtId="0">
      <sharedItems/>
    </cacheField>
    <cacheField name="17" numFmtId="0">
      <sharedItems count="2">
        <s v="Y"/>
        <s v="C"/>
      </sharedItems>
    </cacheField>
    <cacheField name="If cut, accelerate?" numFmtId="0">
      <sharedItems containsNonDate="0" containsString="0" containsBlank="1"/>
    </cacheField>
    <cacheField name="Cap 1" numFmtId="164">
      <sharedItems containsMixedTypes="1" containsNumber="1" containsInteger="1" minValue="0" maxValue="147"/>
    </cacheField>
    <cacheField name="Cap 2" numFmtId="164">
      <sharedItems containsMixedTypes="1" containsNumber="1" containsInteger="1" minValue="0" maxValue="147"/>
    </cacheField>
    <cacheField name="Cap 3" numFmtId="164">
      <sharedItems containsMixedTypes="1" containsNumber="1" containsInteger="1" minValue="0" maxValue="147"/>
    </cacheField>
    <cacheField name="Cap 4" numFmtId="164">
      <sharedItems containsMixedTypes="1" containsNumber="1" containsInteger="1" minValue="0" maxValue="147"/>
    </cacheField>
    <cacheField name="Cap 5" numFmtId="164">
      <sharedItems containsMixedTypes="1" containsNumber="1" containsInteger="1" minValue="0" maxValue="147"/>
    </cacheField>
    <cacheField name="Cap 6" numFmtId="164">
      <sharedItems containsMixedTypes="1" containsNumber="1" containsInteger="1" minValue="0" maxValue="147"/>
    </cacheField>
    <cacheField name="Cap 7" numFmtId="164">
      <sharedItems containsMixedTypes="1" containsNumber="1" containsInteger="1" minValue="0" maxValue="147"/>
    </cacheField>
    <cacheField name="Cap 8" numFmtId="164">
      <sharedItems containsMixedTypes="1" containsNumber="1" containsInteger="1" minValue="0" maxValue="147"/>
    </cacheField>
    <cacheField name="Cap 9" numFmtId="164">
      <sharedItems containsMixedTypes="1" containsNumber="1" containsInteger="1" minValue="0" maxValue="147"/>
    </cacheField>
    <cacheField name="Cap 10" numFmtId="164">
      <sharedItems containsMixedTypes="1" containsNumber="1" containsInteger="1" minValue="0" maxValue="147"/>
    </cacheField>
    <cacheField name="Cap 11" numFmtId="164">
      <sharedItems containsMixedTypes="1" containsNumber="1" containsInteger="1" minValue="0" maxValue="147"/>
    </cacheField>
    <cacheField name="Cap 12" numFmtId="164">
      <sharedItems containsMixedTypes="1" containsNumber="1" containsInteger="1" minValue="0" maxValue="147"/>
    </cacheField>
    <cacheField name="Cap 13" numFmtId="164">
      <sharedItems containsMixedTypes="1" containsNumber="1" containsInteger="1" minValue="0" maxValue="147"/>
    </cacheField>
    <cacheField name="Cap 14" numFmtId="164">
      <sharedItems containsMixedTypes="1" containsNumber="1" containsInteger="1" minValue="0" maxValue="147"/>
    </cacheField>
    <cacheField name="Cap 15" numFmtId="164">
      <sharedItems containsMixedTypes="1" containsNumber="1" containsInteger="1" minValue="0" maxValue="147"/>
    </cacheField>
    <cacheField name="Cap 16" numFmtId="164">
      <sharedItems containsMixedTypes="1" containsNumber="1" containsInteger="1" minValue="0" maxValue="147"/>
    </cacheField>
    <cacheField name="Cap 17" numFmtId="164">
      <sharedItems containsMixedTypes="1" containsNumber="1" containsInteger="1" minValue="0" maxValue="147"/>
    </cacheField>
    <cacheField name="Retire Spend" numFmtId="0">
      <sharedItems/>
    </cacheField>
    <cacheField name="2026 Hit" numFmtId="164">
      <sharedItems containsMixedTypes="1" containsNumber="1" containsInteger="1" minValue="0" maxValue="147"/>
    </cacheField>
    <cacheField name="2027 Hit" numFmtId="0">
      <sharedItems containsMixedTypes="1" containsNumber="1" containsInteger="1" minValue="0" maxValue="153"/>
    </cacheField>
    <cacheField name="2028 Hit" numFmtId="0">
      <sharedItems containsMixedTypes="1" containsNumber="1" containsInteger="1" minValue="0" maxValue="103"/>
    </cacheField>
    <cacheField name="2029 Hit" numFmtId="0">
      <sharedItems containsMixedTypes="1" containsNumber="1" containsInteger="1" minValue="0" maxValue="103"/>
    </cacheField>
    <cacheField name="2030 Hit" numFmtId="0">
      <sharedItems containsMixedTypes="1" containsNumber="1" containsInteger="1" minValue="0" maxValue="1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0">
  <r>
    <n v="3634"/>
    <s v="Burrow, Joe QB"/>
    <x v="0"/>
    <x v="0"/>
    <n v="2020"/>
    <n v="2020"/>
    <s v="Y"/>
    <s v="D3.09"/>
    <n v="23"/>
    <n v="5"/>
    <n v="0.4"/>
    <n v="13"/>
    <n v="10"/>
    <n v="50"/>
    <n v="30"/>
    <n v="0"/>
    <n v="20"/>
    <n v="2023"/>
    <n v="2"/>
    <n v="10"/>
    <n v="1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3"/>
    <n v="2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3"/>
    <n v="23"/>
    <n v="23"/>
    <n v="23"/>
    <n v="23"/>
    <n v="23"/>
    <n v="23"/>
    <n v="23"/>
    <n v="23"/>
    <n v="23"/>
    <n v="23"/>
    <n v="23"/>
    <n v="23"/>
    <n v="23"/>
    <n v="23"/>
    <n v="23"/>
    <n v="23"/>
    <s v="N/A"/>
    <n v="23"/>
    <n v="23"/>
    <s v="N/A"/>
    <s v="N/A"/>
    <s v="N/A"/>
  </r>
  <r>
    <n v="5154"/>
    <s v="Richardson, Anthony QB"/>
    <x v="0"/>
    <x v="0"/>
    <n v="2023"/>
    <n v="2023"/>
    <s v="Y"/>
    <s v="D1.07"/>
    <n v="14"/>
    <n v="4"/>
    <n v="0.25"/>
    <n v="10"/>
    <n v="4"/>
    <n v="16"/>
    <n v="16"/>
    <n v="0"/>
    <n v="0"/>
    <s v="N/A"/>
    <n v="1"/>
    <n v="0"/>
    <s v="N/A"/>
    <s v="N/A"/>
    <s v="N/A"/>
    <s v="N/A"/>
    <s v="OK"/>
    <s v="Yes"/>
    <n v="4"/>
    <n v="1"/>
    <n v="0"/>
    <s v="N/A"/>
    <s v="N/A"/>
    <s v="N/A"/>
    <s v="N/A"/>
    <s v="N/A"/>
    <s v="N/A"/>
    <s v="N/A"/>
    <s v="N/A"/>
    <s v="N/A"/>
    <n v="1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s v="N/A"/>
    <s v="N/A"/>
    <s v="N/A"/>
    <s v="N/A"/>
  </r>
  <r>
    <n v="6081"/>
    <s v="Gordon, Ollie RB"/>
    <x v="1"/>
    <x v="0"/>
    <n v="2025"/>
    <n v="2025"/>
    <s v="Y"/>
    <s v="D8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13"/>
    <s v="Hall, Breece RB"/>
    <x v="1"/>
    <x v="0"/>
    <n v="2022"/>
    <n v="2022"/>
    <s v="Y"/>
    <s v="D1.01"/>
    <n v="39"/>
    <n v="5"/>
    <n v="0.6"/>
    <n v="15"/>
    <n v="24"/>
    <n v="120"/>
    <n v="85"/>
    <n v="19"/>
    <n v="16"/>
    <n v="2025"/>
    <n v="4"/>
    <n v="16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1"/>
    <n v="15"/>
    <n v="15"/>
    <n v="15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1"/>
    <n v="31"/>
    <n v="31"/>
    <n v="31"/>
    <n v="31"/>
    <n v="31"/>
    <n v="31"/>
    <n v="31"/>
    <n v="31"/>
    <n v="31"/>
    <n v="31"/>
    <n v="31"/>
    <n v="31"/>
    <n v="31"/>
    <n v="31"/>
    <n v="31"/>
    <n v="31"/>
    <s v="N/A"/>
    <n v="31"/>
    <n v="15"/>
    <n v="15"/>
    <n v="15"/>
    <s v="N/A"/>
  </r>
  <r>
    <n v="4141"/>
    <s v="Harris, Najee RB"/>
    <x v="1"/>
    <x v="0"/>
    <n v="2021"/>
    <n v="2025"/>
    <s v="N"/>
    <s v="Ren"/>
    <n v="27"/>
    <n v="2"/>
    <n v="0.6"/>
    <n v="10"/>
    <n v="17"/>
    <n v="34"/>
    <n v="25"/>
    <n v="0"/>
    <n v="9"/>
    <s v="N/A"/>
    <n v="1"/>
    <n v="9"/>
    <s v="N/A"/>
    <s v="N/A"/>
    <s v="N/A"/>
    <s v="N/A"/>
    <s v="OK"/>
    <s v="Yes"/>
    <n v="26"/>
    <n v="4"/>
    <n v="0"/>
    <s v="N/A"/>
    <s v="N/A"/>
    <s v="N/A"/>
    <s v="N/A"/>
    <s v="N/A"/>
    <s v="N/A"/>
    <s v="N/A"/>
    <s v="N/A"/>
    <s v="N/A"/>
    <n v="1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s v="N/A"/>
    <s v="N/A"/>
    <s v="N/A"/>
    <s v="N/A"/>
  </r>
  <r>
    <n v="5159"/>
    <s v="Miller, Kendre RB"/>
    <x v="1"/>
    <x v="0"/>
    <n v="2023"/>
    <n v="2023"/>
    <s v="Y"/>
    <s v="D2.02"/>
    <n v="10"/>
    <n v="4"/>
    <n v="0.25"/>
    <n v="7"/>
    <n v="3"/>
    <n v="12"/>
    <n v="9"/>
    <n v="0"/>
    <n v="3"/>
    <s v="N/A"/>
    <n v="1"/>
    <n v="3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s v="N/A"/>
    <s v="N/A"/>
    <s v="N/A"/>
    <s v="N/A"/>
  </r>
  <r>
    <n v="5676"/>
    <s v="Vaki, Sione RB"/>
    <x v="1"/>
    <x v="0"/>
    <n v="2024"/>
    <n v="2024"/>
    <s v="Y"/>
    <s v="D9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591"/>
    <s v="Harrison Jr., Marvin WR"/>
    <x v="2"/>
    <x v="0"/>
    <n v="2024"/>
    <n v="2024"/>
    <s v="Y"/>
    <s v="D1.01"/>
    <n v="20"/>
    <n v="4"/>
    <n v="0.25"/>
    <n v="15"/>
    <n v="5"/>
    <n v="20"/>
    <n v="10"/>
    <n v="0"/>
    <n v="10"/>
    <s v="N/A"/>
    <n v="2"/>
    <n v="5"/>
    <n v="5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0"/>
    <n v="2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20"/>
    <s v="N/A"/>
    <s v="N/A"/>
    <s v="N/A"/>
  </r>
  <r>
    <n v="5410"/>
    <s v="Johnston, Quentin WR"/>
    <x v="2"/>
    <x v="0"/>
    <n v="2023"/>
    <n v="2023"/>
    <s v="Y"/>
    <s v="D1.06"/>
    <n v="15"/>
    <n v="4"/>
    <n v="0.25"/>
    <n v="11"/>
    <n v="4"/>
    <n v="16"/>
    <n v="16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169"/>
    <s v="Mims, Marvin WR"/>
    <x v="2"/>
    <x v="0"/>
    <n v="2023"/>
    <n v="2023"/>
    <s v="Y"/>
    <s v="D3.02"/>
    <n v="6"/>
    <n v="4"/>
    <n v="0.25"/>
    <n v="4"/>
    <n v="2"/>
    <n v="8"/>
    <n v="6"/>
    <n v="0"/>
    <n v="2"/>
    <s v="N/A"/>
    <n v="1"/>
    <n v="2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6111"/>
    <s v="Mumpfield, Konata WR"/>
    <x v="2"/>
    <x v="0"/>
    <n v="2025"/>
    <n v="2025"/>
    <s v="Y"/>
    <s v="D11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49"/>
    <s v="Smith-Njigba, Jaxon WR"/>
    <x v="2"/>
    <x v="0"/>
    <n v="2023"/>
    <n v="2023"/>
    <s v="Y"/>
    <s v="D1.02"/>
    <n v="19"/>
    <n v="4"/>
    <n v="0.25"/>
    <n v="14"/>
    <n v="5"/>
    <n v="20"/>
    <n v="15"/>
    <n v="0"/>
    <n v="5"/>
    <s v="N/A"/>
    <n v="1"/>
    <n v="5"/>
    <s v="N/A"/>
    <s v="N/A"/>
    <s v="N/A"/>
    <s v="N/A"/>
    <s v="OK"/>
    <s v="Yes"/>
    <n v="86"/>
    <n v="4"/>
    <n v="4"/>
    <n v="21"/>
    <n v="65"/>
    <n v="265"/>
    <n v="133"/>
    <n v="132"/>
    <n v="0"/>
    <n v="0"/>
    <n v="0"/>
    <s v="OK"/>
    <n v="147"/>
    <n v="153"/>
    <n v="21"/>
    <n v="21"/>
    <n v="21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7"/>
    <n v="147"/>
    <n v="147"/>
    <n v="147"/>
    <n v="147"/>
    <n v="147"/>
    <n v="147"/>
    <n v="147"/>
    <n v="147"/>
    <n v="147"/>
    <n v="147"/>
    <n v="147"/>
    <n v="147"/>
    <n v="147"/>
    <n v="147"/>
    <n v="147"/>
    <n v="147"/>
    <s v="N/A"/>
    <n v="147"/>
    <n v="153"/>
    <n v="21"/>
    <n v="21"/>
    <n v="21"/>
  </r>
  <r>
    <n v="5648"/>
    <s v="Walker, Devontez WR"/>
    <x v="2"/>
    <x v="0"/>
    <n v="2024"/>
    <n v="2024"/>
    <s v="Y"/>
    <s v="D6.07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80"/>
    <s v="Helm, Gunnar TE"/>
    <x v="3"/>
    <x v="0"/>
    <n v="2025"/>
    <n v="2025"/>
    <s v="Y"/>
    <s v="D8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07"/>
    <s v="Loveland, Colston TE"/>
    <x v="3"/>
    <x v="0"/>
    <n v="2025"/>
    <n v="2025"/>
    <s v="Y"/>
    <s v="D1.10"/>
    <n v="11"/>
    <n v="4"/>
    <n v="0.25"/>
    <n v="8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s v="N/A"/>
    <s v="N/A"/>
  </r>
  <r>
    <n v="5641"/>
    <s v="Reiman, Tip TE"/>
    <x v="3"/>
    <x v="0"/>
    <n v="2024"/>
    <n v="2024"/>
    <s v="Y"/>
    <s v="D5.11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696"/>
    <s v="Taylor, Tory P"/>
    <x v="4"/>
    <x v="0"/>
    <n v="2024"/>
    <n v="2024"/>
    <s v="Y"/>
    <s v="D11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1"/>
    <n v="0"/>
    <n v="1"/>
    <n v="1"/>
    <n v="0"/>
    <n v="1"/>
    <s v="N/A"/>
    <s v="N/A"/>
    <s v="N/A"/>
    <s v="OK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21"/>
    <s v="Fiske, Braden DT"/>
    <x v="5"/>
    <x v="0"/>
    <n v="2024"/>
    <n v="2024"/>
    <s v="Y"/>
    <s v="D4.01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036"/>
    <s v="Harmon, Derrick DT"/>
    <x v="5"/>
    <x v="0"/>
    <n v="2025"/>
    <n v="2025"/>
    <s v="Y"/>
    <s v="D4.09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121"/>
    <s v="Hemingway, Tonka DT"/>
    <x v="5"/>
    <x v="0"/>
    <n v="2025"/>
    <n v="2025"/>
    <s v="Y"/>
    <s v="D12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55"/>
    <s v="Jenkins, Kris DT"/>
    <x v="5"/>
    <x v="0"/>
    <n v="2024"/>
    <n v="2024"/>
    <s v="Y"/>
    <s v="D7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01"/>
    <s v="Murphy, Byron DT"/>
    <x v="5"/>
    <x v="0"/>
    <n v="2024"/>
    <n v="2024"/>
    <s v="Y"/>
    <s v="D2.01"/>
    <n v="10"/>
    <n v="4"/>
    <n v="0.25"/>
    <n v="7"/>
    <n v="3"/>
    <n v="12"/>
    <n v="6"/>
    <n v="0"/>
    <n v="6"/>
    <s v="N/A"/>
    <n v="2"/>
    <n v="3"/>
    <n v="3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s v="N/A"/>
    <s v="N/A"/>
    <s v="N/A"/>
  </r>
  <r>
    <n v="3123"/>
    <s v="Burns, Brian DE"/>
    <x v="6"/>
    <x v="0"/>
    <n v="2019"/>
    <n v="2019"/>
    <s v="Y"/>
    <s v="D"/>
    <n v="29"/>
    <n v="5"/>
    <n v="0.6"/>
    <n v="11"/>
    <n v="18"/>
    <n v="90"/>
    <n v="36"/>
    <n v="18"/>
    <n v="36"/>
    <n v="2025"/>
    <n v="4"/>
    <n v="36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47"/>
    <n v="11"/>
    <n v="11"/>
    <n v="11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7"/>
    <n v="47"/>
    <n v="47"/>
    <n v="47"/>
    <n v="47"/>
    <n v="47"/>
    <n v="47"/>
    <n v="47"/>
    <n v="47"/>
    <n v="47"/>
    <n v="47"/>
    <n v="47"/>
    <n v="47"/>
    <n v="47"/>
    <n v="47"/>
    <n v="47"/>
    <n v="47"/>
    <s v="N/A"/>
    <n v="47"/>
    <n v="11"/>
    <n v="11"/>
    <n v="11"/>
    <s v="N/A"/>
  </r>
  <r>
    <n v="5536"/>
    <s v="Granderson, Carl DE"/>
    <x v="6"/>
    <x v="0"/>
    <n v="2019"/>
    <n v="2025"/>
    <s v="N"/>
    <s v="Ren"/>
    <n v="11"/>
    <n v="3"/>
    <n v="0.25"/>
    <n v="8"/>
    <n v="3"/>
    <n v="9"/>
    <n v="6"/>
    <n v="0"/>
    <n v="3"/>
    <s v="N/A"/>
    <n v="2"/>
    <n v="3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8"/>
    <s v="N/A"/>
    <s v="N/A"/>
    <s v="N/A"/>
  </r>
  <r>
    <n v="5611"/>
    <s v="Robinson, Chop DE"/>
    <x v="6"/>
    <x v="0"/>
    <n v="2024"/>
    <n v="2024"/>
    <s v="Y"/>
    <s v="D3.01"/>
    <n v="6"/>
    <n v="4"/>
    <n v="0.25"/>
    <n v="4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4181"/>
    <s v="Rousseau, Gregory DE"/>
    <x v="6"/>
    <x v="0"/>
    <n v="2021"/>
    <n v="2021"/>
    <s v="Y"/>
    <s v="D5.03"/>
    <n v="28"/>
    <n v="5"/>
    <n v="0.6"/>
    <n v="11"/>
    <n v="17"/>
    <n v="85"/>
    <n v="35"/>
    <n v="16"/>
    <n v="34"/>
    <n v="2025"/>
    <n v="4"/>
    <n v="34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45"/>
    <n v="11"/>
    <n v="11"/>
    <n v="11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5"/>
    <n v="45"/>
    <n v="45"/>
    <n v="45"/>
    <n v="45"/>
    <n v="45"/>
    <n v="45"/>
    <n v="45"/>
    <n v="45"/>
    <n v="45"/>
    <n v="45"/>
    <n v="45"/>
    <n v="45"/>
    <n v="45"/>
    <n v="45"/>
    <n v="45"/>
    <n v="45"/>
    <s v="N/A"/>
    <n v="45"/>
    <n v="11"/>
    <n v="11"/>
    <n v="11"/>
    <s v="N/A"/>
  </r>
  <r>
    <n v="6016"/>
    <s v="Williams, Mykel DE"/>
    <x v="6"/>
    <x v="0"/>
    <n v="2025"/>
    <n v="2025"/>
    <s v="Y"/>
    <s v="D2.09"/>
    <n v="7"/>
    <n v="4"/>
    <n v="0.25"/>
    <n v="5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n v="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n v="5"/>
    <s v="N/A"/>
    <s v="N/A"/>
  </r>
  <r>
    <n v="5143"/>
    <s v="Franklin, Zaire LB"/>
    <x v="7"/>
    <x v="0"/>
    <n v="2018"/>
    <n v="2023"/>
    <s v="N"/>
    <s v="FA"/>
    <n v="30"/>
    <n v="5"/>
    <n v="0.6"/>
    <n v="12"/>
    <n v="18"/>
    <n v="90"/>
    <n v="41"/>
    <n v="9"/>
    <n v="40"/>
    <n v="2025"/>
    <n v="4"/>
    <n v="4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52"/>
    <n v="12"/>
    <n v="12"/>
    <n v="12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2"/>
    <n v="52"/>
    <n v="52"/>
    <n v="52"/>
    <n v="52"/>
    <n v="52"/>
    <n v="52"/>
    <n v="52"/>
    <n v="52"/>
    <n v="52"/>
    <n v="52"/>
    <n v="52"/>
    <n v="52"/>
    <n v="52"/>
    <n v="52"/>
    <n v="52"/>
    <n v="52"/>
    <s v="N/A"/>
    <n v="52"/>
    <n v="12"/>
    <n v="12"/>
    <n v="12"/>
    <s v="N/A"/>
  </r>
  <r>
    <n v="5144"/>
    <s v="Luvu, Frankie LB"/>
    <x v="7"/>
    <x v="0"/>
    <n v="2018"/>
    <n v="2025"/>
    <s v="N"/>
    <s v="Ren"/>
    <n v="28"/>
    <n v="3"/>
    <n v="0.6"/>
    <n v="11"/>
    <n v="17"/>
    <n v="51"/>
    <n v="40"/>
    <n v="0"/>
    <n v="11"/>
    <s v="N/A"/>
    <n v="2"/>
    <n v="11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2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n v="11"/>
    <s v="N/A"/>
    <s v="N/A"/>
    <s v="N/A"/>
  </r>
  <r>
    <n v="6037"/>
    <s v="Martin, Nick LB"/>
    <x v="7"/>
    <x v="0"/>
    <n v="2025"/>
    <n v="2025"/>
    <s v="Y"/>
    <s v="D4.10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091"/>
    <s v="Medrano, Kain LB"/>
    <x v="7"/>
    <x v="0"/>
    <n v="2025"/>
    <n v="2025"/>
    <s v="Y"/>
    <s v="D9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42"/>
    <s v="Oluokun, Foyesade LB"/>
    <x v="7"/>
    <x v="0"/>
    <n v="2018"/>
    <n v="2024"/>
    <s v="N"/>
    <s v="FA"/>
    <n v="27"/>
    <n v="5"/>
    <n v="0.6"/>
    <n v="10"/>
    <n v="17"/>
    <n v="85"/>
    <n v="34"/>
    <n v="0"/>
    <n v="51"/>
    <s v="N/A"/>
    <n v="3"/>
    <n v="17"/>
    <n v="17"/>
    <n v="17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7"/>
    <n v="27"/>
    <n v="2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n v="27"/>
    <n v="27"/>
    <s v="N/A"/>
    <s v="N/A"/>
  </r>
  <r>
    <n v="5666"/>
    <s v="Green, Renardo CB"/>
    <x v="8"/>
    <x v="0"/>
    <n v="2024"/>
    <n v="2024"/>
    <s v="Y"/>
    <s v="D8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101"/>
    <s v="Stout, Upton CB"/>
    <x v="8"/>
    <x v="0"/>
    <n v="2025"/>
    <n v="2025"/>
    <s v="Y"/>
    <s v="D10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42"/>
    <s v="Bullard, Javon S"/>
    <x v="9"/>
    <x v="0"/>
    <n v="2024"/>
    <n v="2024"/>
    <s v="Y"/>
    <s v="D6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2393"/>
    <s v="Byard, Kevin S"/>
    <x v="9"/>
    <x v="0"/>
    <n v="2016"/>
    <n v="2025"/>
    <s v="N"/>
    <s v="Ren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24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056"/>
    <s v="Mukuba, Andrew S"/>
    <x v="9"/>
    <x v="0"/>
    <n v="2025"/>
    <n v="2025"/>
    <s v="Y"/>
    <s v="D6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53"/>
    <s v="Reid, Justin S"/>
    <x v="9"/>
    <x v="0"/>
    <n v="2018"/>
    <n v="2025"/>
    <s v="N"/>
    <s v="Ren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25"/>
    <s v="McCarthy, J.J. QB"/>
    <x v="0"/>
    <x v="1"/>
    <n v="2024"/>
    <n v="2024"/>
    <s v="Y"/>
    <s v="D4.05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5167"/>
    <s v="Young, Bryce QB"/>
    <x v="0"/>
    <x v="1"/>
    <n v="2023"/>
    <n v="2023"/>
    <s v="Y"/>
    <s v="D2.10"/>
    <n v="7"/>
    <n v="4"/>
    <n v="0.25"/>
    <n v="5"/>
    <n v="2"/>
    <n v="8"/>
    <n v="6"/>
    <n v="0"/>
    <n v="2"/>
    <s v="N/A"/>
    <n v="1"/>
    <n v="2"/>
    <s v="N/A"/>
    <s v="N/A"/>
    <s v="N/A"/>
    <s v="N/A"/>
    <s v="OK"/>
    <s v="Yes"/>
    <n v="4"/>
    <n v="1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6078"/>
    <s v="Brooks, Tahj RB"/>
    <x v="1"/>
    <x v="1"/>
    <n v="2025"/>
    <n v="2025"/>
    <s v="Y"/>
    <s v="D8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57"/>
    <s v="Charbonnet, Zach RB"/>
    <x v="1"/>
    <x v="1"/>
    <n v="2023"/>
    <n v="2023"/>
    <s v="Y"/>
    <s v="D1.10"/>
    <n v="11"/>
    <n v="4"/>
    <n v="0.25"/>
    <n v="8"/>
    <n v="3"/>
    <n v="12"/>
    <n v="9"/>
    <n v="0"/>
    <n v="3"/>
    <s v="N/A"/>
    <n v="1"/>
    <n v="3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635"/>
    <s v="Davis, Ray RB"/>
    <x v="1"/>
    <x v="1"/>
    <n v="2024"/>
    <n v="2024"/>
    <s v="Y"/>
    <s v="D5.05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004"/>
    <s v="Judkins, Quinshon RB"/>
    <x v="1"/>
    <x v="1"/>
    <n v="2025"/>
    <n v="2025"/>
    <s v="Y"/>
    <s v="D1.07"/>
    <n v="14"/>
    <n v="4"/>
    <n v="0.25"/>
    <n v="10"/>
    <n v="4"/>
    <n v="16"/>
    <n v="8"/>
    <n v="0"/>
    <n v="8"/>
    <s v="N/A"/>
    <n v="3"/>
    <n v="4"/>
    <n v="2"/>
    <n v="2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2"/>
    <n v="1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2"/>
    <n v="12"/>
    <s v="N/A"/>
    <s v="N/A"/>
  </r>
  <r>
    <n v="6054"/>
    <s v="Neal, Devin RB"/>
    <x v="1"/>
    <x v="1"/>
    <n v="2025"/>
    <n v="2025"/>
    <s v="Y"/>
    <s v="D6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24"/>
    <s v="Sampson, Dylan RB"/>
    <x v="1"/>
    <x v="1"/>
    <n v="2025"/>
    <n v="2025"/>
    <s v="Y"/>
    <s v="D3.07"/>
    <n v="5"/>
    <n v="4"/>
    <n v="0.25"/>
    <n v="3"/>
    <n v="2"/>
    <n v="8"/>
    <n v="5"/>
    <n v="0"/>
    <n v="3"/>
    <s v="N/A"/>
    <n v="3"/>
    <n v="3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3"/>
    <n v="3"/>
    <s v="N/A"/>
    <s v="N/A"/>
  </r>
  <r>
    <n v="3607"/>
    <s v="Taylor, Jonathan RB"/>
    <x v="1"/>
    <x v="1"/>
    <n v="2020"/>
    <n v="2020"/>
    <s v="Y"/>
    <s v="D1.02"/>
    <n v="69"/>
    <n v="5"/>
    <n v="0.75"/>
    <n v="17"/>
    <n v="52"/>
    <n v="260"/>
    <n v="186"/>
    <n v="0"/>
    <n v="74"/>
    <n v="2023"/>
    <n v="2"/>
    <n v="37"/>
    <n v="37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4"/>
    <n v="5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4"/>
    <n v="54"/>
    <n v="54"/>
    <n v="54"/>
    <n v="54"/>
    <n v="54"/>
    <n v="54"/>
    <n v="54"/>
    <n v="54"/>
    <n v="54"/>
    <n v="54"/>
    <n v="54"/>
    <n v="54"/>
    <n v="54"/>
    <n v="54"/>
    <n v="54"/>
    <n v="54"/>
    <s v="N/A"/>
    <n v="54"/>
    <n v="54"/>
    <s v="N/A"/>
    <s v="N/A"/>
    <s v="N/A"/>
  </r>
  <r>
    <n v="3105"/>
    <s v="Brown, A.J. WR"/>
    <x v="2"/>
    <x v="1"/>
    <n v="2019"/>
    <n v="2019"/>
    <s v="Y"/>
    <s v="D"/>
    <n v="52"/>
    <n v="5"/>
    <n v="0.75"/>
    <n v="13"/>
    <n v="39"/>
    <n v="195"/>
    <n v="166"/>
    <n v="0"/>
    <n v="29"/>
    <n v="2022"/>
    <n v="1"/>
    <n v="29"/>
    <s v="N/A"/>
    <s v="N/A"/>
    <s v="N/A"/>
    <s v="N/A"/>
    <s v="OK"/>
    <s v="Yes"/>
    <n v="78"/>
    <n v="4"/>
    <n v="0"/>
    <s v="N/A"/>
    <s v="N/A"/>
    <s v="N/A"/>
    <s v="N/A"/>
    <s v="N/A"/>
    <s v="N/A"/>
    <s v="N/A"/>
    <s v="N/A"/>
    <s v="N/A"/>
    <n v="4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2"/>
    <n v="42"/>
    <n v="42"/>
    <n v="42"/>
    <n v="42"/>
    <n v="42"/>
    <n v="42"/>
    <n v="42"/>
    <n v="42"/>
    <n v="42"/>
    <n v="42"/>
    <n v="42"/>
    <n v="42"/>
    <n v="42"/>
    <n v="42"/>
    <n v="42"/>
    <n v="42"/>
    <s v="N/A"/>
    <n v="42"/>
    <s v="N/A"/>
    <s v="N/A"/>
    <s v="N/A"/>
    <s v="N/A"/>
  </r>
  <r>
    <n v="4140"/>
    <s v="Chase, Ja'Marr WR"/>
    <x v="2"/>
    <x v="1"/>
    <n v="2021"/>
    <n v="2021"/>
    <s v="Y"/>
    <s v="D1.02"/>
    <n v="80"/>
    <n v="5"/>
    <n v="0.75"/>
    <n v="20"/>
    <n v="60"/>
    <n v="300"/>
    <n v="150"/>
    <n v="0"/>
    <n v="150"/>
    <n v="2024"/>
    <n v="3"/>
    <n v="50"/>
    <n v="50"/>
    <n v="5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0"/>
    <n v="70"/>
    <n v="7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0"/>
    <n v="70"/>
    <n v="70"/>
    <n v="70"/>
    <n v="70"/>
    <n v="70"/>
    <n v="70"/>
    <n v="70"/>
    <n v="70"/>
    <n v="70"/>
    <n v="70"/>
    <n v="70"/>
    <n v="70"/>
    <n v="70"/>
    <n v="70"/>
    <n v="70"/>
    <n v="70"/>
    <s v="N/A"/>
    <n v="70"/>
    <n v="70"/>
    <n v="70"/>
    <s v="N/A"/>
    <s v="N/A"/>
  </r>
  <r>
    <n v="3609"/>
    <s v="Lamb, CeeDee WR"/>
    <x v="2"/>
    <x v="1"/>
    <n v="2020"/>
    <n v="2020"/>
    <s v="Y"/>
    <s v="D1.04"/>
    <n v="60"/>
    <n v="5"/>
    <n v="0.75"/>
    <n v="15"/>
    <n v="45"/>
    <n v="225"/>
    <n v="163"/>
    <n v="0"/>
    <n v="62"/>
    <n v="2023"/>
    <n v="2"/>
    <n v="31"/>
    <n v="3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6"/>
    <n v="4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6"/>
    <n v="46"/>
    <n v="46"/>
    <n v="46"/>
    <n v="46"/>
    <n v="46"/>
    <n v="46"/>
    <n v="46"/>
    <n v="46"/>
    <n v="46"/>
    <n v="46"/>
    <n v="46"/>
    <n v="46"/>
    <n v="46"/>
    <n v="46"/>
    <n v="46"/>
    <n v="46"/>
    <s v="N/A"/>
    <n v="46"/>
    <n v="46"/>
    <s v="N/A"/>
    <s v="N/A"/>
    <s v="N/A"/>
  </r>
  <r>
    <n v="4170"/>
    <s v="St. Brown, Amon-Ra WR"/>
    <x v="2"/>
    <x v="1"/>
    <n v="2021"/>
    <n v="2021"/>
    <s v="Y"/>
    <s v="D4.02"/>
    <n v="88"/>
    <n v="5"/>
    <n v="0.75"/>
    <n v="22"/>
    <n v="66"/>
    <n v="330"/>
    <n v="165"/>
    <n v="0"/>
    <n v="165"/>
    <n v="2024"/>
    <n v="3"/>
    <n v="55"/>
    <n v="55"/>
    <n v="55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7"/>
    <n v="77"/>
    <n v="7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7"/>
    <n v="77"/>
    <n v="77"/>
    <n v="77"/>
    <n v="77"/>
    <n v="77"/>
    <n v="77"/>
    <n v="77"/>
    <n v="77"/>
    <n v="77"/>
    <n v="77"/>
    <n v="77"/>
    <n v="77"/>
    <n v="77"/>
    <n v="77"/>
    <n v="77"/>
    <n v="77"/>
    <s v="N/A"/>
    <n v="77"/>
    <n v="77"/>
    <n v="77"/>
    <s v="N/A"/>
    <s v="N/A"/>
  </r>
  <r>
    <n v="5595"/>
    <s v="Thomas Jr., Brian WR"/>
    <x v="2"/>
    <x v="1"/>
    <n v="2024"/>
    <n v="2024"/>
    <s v="Y"/>
    <s v="D1.05"/>
    <n v="16"/>
    <n v="4"/>
    <n v="0.25"/>
    <n v="12"/>
    <n v="4"/>
    <n v="16"/>
    <n v="8"/>
    <n v="0"/>
    <n v="8"/>
    <s v="N/A"/>
    <n v="2"/>
    <n v="4"/>
    <n v="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6"/>
    <n v="1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n v="16"/>
    <s v="N/A"/>
    <s v="N/A"/>
    <s v="N/A"/>
  </r>
  <r>
    <n v="5700"/>
    <s v="Whittington, Jordan WR"/>
    <x v="2"/>
    <x v="1"/>
    <n v="2024"/>
    <n v="2024"/>
    <s v="Y"/>
    <s v="D11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59"/>
    <s v="All, Erick TE"/>
    <x v="3"/>
    <x v="1"/>
    <n v="2024"/>
    <n v="2024"/>
    <s v="Y"/>
    <s v="D7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34"/>
    <s v="Arroyo, Elijah TE"/>
    <x v="3"/>
    <x v="1"/>
    <n v="2025"/>
    <n v="2025"/>
    <s v="Y"/>
    <s v="D4.07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3102"/>
    <s v="Hockenson, T.J. TE"/>
    <x v="3"/>
    <x v="1"/>
    <n v="2019"/>
    <n v="2019"/>
    <s v="Y"/>
    <s v="D"/>
    <n v="27"/>
    <n v="5"/>
    <n v="0.6"/>
    <n v="10"/>
    <n v="17"/>
    <n v="85"/>
    <n v="68"/>
    <n v="0"/>
    <n v="17"/>
    <n v="2022"/>
    <n v="1"/>
    <n v="17"/>
    <s v="N/A"/>
    <s v="N/A"/>
    <s v="N/A"/>
    <s v="N/A"/>
    <s v="OK"/>
    <s v="Yes"/>
    <n v="27"/>
    <n v="4"/>
    <n v="0"/>
    <s v="N/A"/>
    <s v="N/A"/>
    <s v="N/A"/>
    <s v="N/A"/>
    <s v="N/A"/>
    <s v="N/A"/>
    <s v="N/A"/>
    <s v="N/A"/>
    <s v="N/A"/>
    <n v="2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s v="N/A"/>
    <s v="N/A"/>
    <s v="N/A"/>
    <s v="N/A"/>
  </r>
  <r>
    <n v="5670"/>
    <s v="Johnson, Theo TE"/>
    <x v="3"/>
    <x v="1"/>
    <n v="2024"/>
    <n v="2024"/>
    <s v="Y"/>
    <s v="D8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49"/>
    <s v="Strange, Brenton TE"/>
    <x v="3"/>
    <x v="1"/>
    <n v="2023"/>
    <n v="2023"/>
    <s v="Y"/>
    <s v="D9.10"/>
    <n v="1"/>
    <n v="1"/>
    <n v="0.25"/>
    <n v="0"/>
    <n v="1"/>
    <n v="1"/>
    <n v="0"/>
    <n v="0"/>
    <n v="1"/>
    <n v="2025"/>
    <n v="0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65"/>
    <s v="Hall Jr., Michael DT"/>
    <x v="5"/>
    <x v="1"/>
    <n v="2024"/>
    <n v="2024"/>
    <s v="Y"/>
    <s v="D7.1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44"/>
    <s v="Williams, Tyleik DT"/>
    <x v="5"/>
    <x v="1"/>
    <n v="2025"/>
    <n v="2025"/>
    <s v="Y"/>
    <s v="D5.07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109"/>
    <s v="Burch, Jordan DE"/>
    <x v="6"/>
    <x v="1"/>
    <n v="2025"/>
    <n v="2025"/>
    <s v="Y"/>
    <s v="D11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28"/>
    <s v="Karlaftis, George DE"/>
    <x v="6"/>
    <x v="1"/>
    <n v="2022"/>
    <n v="2022"/>
    <s v="Y"/>
    <s v="D2.06"/>
    <n v="11"/>
    <n v="4"/>
    <n v="0.25"/>
    <n v="8"/>
    <n v="3"/>
    <n v="12"/>
    <n v="0"/>
    <n v="3"/>
    <n v="9"/>
    <n v="2025"/>
    <n v="3"/>
    <n v="3"/>
    <n v="3"/>
    <n v="3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3546"/>
    <s v="Watt, T.J. DE"/>
    <x v="6"/>
    <x v="1"/>
    <n v="2017"/>
    <n v="2020"/>
    <s v="N"/>
    <s v="FA"/>
    <n v="40"/>
    <n v="4"/>
    <n v="0.6"/>
    <n v="16"/>
    <n v="24"/>
    <n v="96"/>
    <n v="60"/>
    <n v="0"/>
    <n v="36"/>
    <n v="2024"/>
    <n v="2"/>
    <n v="18"/>
    <n v="1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4"/>
    <n v="3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4"/>
    <n v="34"/>
    <n v="34"/>
    <n v="34"/>
    <n v="34"/>
    <n v="34"/>
    <n v="34"/>
    <n v="34"/>
    <n v="34"/>
    <n v="34"/>
    <n v="34"/>
    <n v="34"/>
    <n v="34"/>
    <n v="34"/>
    <n v="34"/>
    <n v="34"/>
    <n v="34"/>
    <s v="N/A"/>
    <n v="34"/>
    <n v="34"/>
    <s v="N/A"/>
    <s v="N/A"/>
    <s v="N/A"/>
  </r>
  <r>
    <n v="6014"/>
    <s v="Campbell, Jihaad LB"/>
    <x v="7"/>
    <x v="1"/>
    <n v="2025"/>
    <n v="2025"/>
    <s v="Y"/>
    <s v="D2.07"/>
    <n v="8"/>
    <n v="4"/>
    <n v="0.25"/>
    <n v="6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5615"/>
    <s v="Cooper, Edgerrin LB"/>
    <x v="7"/>
    <x v="1"/>
    <n v="2024"/>
    <n v="2024"/>
    <s v="Y"/>
    <s v="D3.05"/>
    <n v="5"/>
    <n v="4"/>
    <n v="0.25"/>
    <n v="3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5982"/>
    <s v="Elliss, Kaden LB"/>
    <x v="7"/>
    <x v="1"/>
    <n v="2019"/>
    <n v="2025"/>
    <s v="N"/>
    <s v="FA"/>
    <n v="7"/>
    <n v="2"/>
    <n v="0.25"/>
    <n v="5"/>
    <n v="2"/>
    <n v="4"/>
    <n v="2"/>
    <n v="0"/>
    <n v="2"/>
    <s v="N/A"/>
    <n v="1"/>
    <n v="2"/>
    <s v="N/A"/>
    <s v="N/A"/>
    <s v="N/A"/>
    <s v="N/A"/>
    <s v="OK"/>
    <s v="Yes"/>
    <n v="31"/>
    <n v="4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680"/>
    <s v="Knight, Tyrice LB"/>
    <x v="7"/>
    <x v="1"/>
    <n v="2024"/>
    <n v="2024"/>
    <s v="Y"/>
    <s v="D9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67"/>
    <s v="Stutsman, Danny LB"/>
    <x v="7"/>
    <x v="1"/>
    <n v="2025"/>
    <n v="2025"/>
    <s v="Y"/>
    <s v="D7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695"/>
    <s v="Williams, Quincy LB"/>
    <x v="7"/>
    <x v="1"/>
    <n v="2019"/>
    <n v="2022"/>
    <s v="N"/>
    <s v="FA"/>
    <n v="7"/>
    <n v="4"/>
    <n v="0.25"/>
    <n v="5"/>
    <n v="2"/>
    <n v="8"/>
    <n v="8"/>
    <n v="0"/>
    <n v="0"/>
    <n v="2023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099"/>
    <s v="Amos, Trey CB"/>
    <x v="8"/>
    <x v="1"/>
    <n v="2025"/>
    <n v="2025"/>
    <s v="Y"/>
    <s v="D10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3680"/>
    <s v="Diggs, Trevon CB"/>
    <x v="8"/>
    <x v="1"/>
    <n v="2020"/>
    <n v="2020"/>
    <s v="Y"/>
    <s v="D8.01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30"/>
    <s v="Sneed, L'Jarius CB"/>
    <x v="8"/>
    <x v="1"/>
    <n v="2020"/>
    <n v="2021"/>
    <s v="N"/>
    <s v="FA"/>
    <n v="9"/>
    <n v="4"/>
    <n v="0.25"/>
    <n v="6"/>
    <n v="3"/>
    <n v="12"/>
    <n v="12"/>
    <n v="0"/>
    <n v="0"/>
    <n v="2023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5646"/>
    <s v="Bishop, Cole S"/>
    <x v="9"/>
    <x v="1"/>
    <n v="2024"/>
    <n v="2024"/>
    <s v="Y"/>
    <s v="D6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89"/>
    <s v="Ransom, Lathan S"/>
    <x v="9"/>
    <x v="1"/>
    <n v="2025"/>
    <n v="2025"/>
    <s v="Y"/>
    <s v="D9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90"/>
    <s v="Smith, Tykee S"/>
    <x v="9"/>
    <x v="1"/>
    <n v="2024"/>
    <n v="2024"/>
    <s v="Y"/>
    <s v="D10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4"/>
    <n v="4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27"/>
    <s v="Brown, Ji'Ayir S"/>
    <x v="10"/>
    <x v="1"/>
    <n v="2023"/>
    <n v="2023"/>
    <s v="Y"/>
    <s v="D7.10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381"/>
    <s v="Moody, Jake K"/>
    <x v="10"/>
    <x v="1"/>
    <n v="2023"/>
    <n v="2023"/>
    <s v="Y"/>
    <s v="D10.01"/>
    <n v="1"/>
    <n v="1"/>
    <n v="0.25"/>
    <n v="0"/>
    <n v="1"/>
    <n v="1"/>
    <n v="0"/>
    <n v="0"/>
    <n v="1"/>
    <n v="2025"/>
    <n v="0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067"/>
    <s v="Murray, Kyler QB"/>
    <x v="0"/>
    <x v="2"/>
    <n v="2019"/>
    <n v="2023"/>
    <s v="N"/>
    <s v="FA"/>
    <n v="27"/>
    <n v="4"/>
    <n v="0.6"/>
    <n v="10"/>
    <n v="17"/>
    <n v="68"/>
    <n v="51"/>
    <n v="0"/>
    <n v="17"/>
    <s v="N/A"/>
    <n v="1"/>
    <n v="17"/>
    <s v="N/A"/>
    <s v="N/A"/>
    <s v="N/A"/>
    <s v="N/A"/>
    <s v="OK"/>
    <s v="Yes"/>
    <n v="13"/>
    <n v="4"/>
    <n v="0"/>
    <s v="N/A"/>
    <s v="N/A"/>
    <s v="N/A"/>
    <s v="N/A"/>
    <s v="N/A"/>
    <s v="N/A"/>
    <s v="N/A"/>
    <s v="N/A"/>
    <s v="N/A"/>
    <n v="2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s v="N/A"/>
    <s v="N/A"/>
    <s v="N/A"/>
    <s v="N/A"/>
  </r>
  <r>
    <n v="6084"/>
    <s v="Sanders, Shedeur QB"/>
    <x v="0"/>
    <x v="2"/>
    <n v="2025"/>
    <n v="2025"/>
    <s v="Y"/>
    <s v="D9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00"/>
    <s v="Williams, Caleb QB"/>
    <x v="0"/>
    <x v="2"/>
    <n v="2024"/>
    <n v="2024"/>
    <s v="Y"/>
    <s v="D1.10"/>
    <n v="11"/>
    <n v="4"/>
    <n v="0.25"/>
    <n v="8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5603"/>
    <s v="Benson, Trey RB"/>
    <x v="1"/>
    <x v="2"/>
    <n v="2024"/>
    <n v="2024"/>
    <s v="Y"/>
    <s v="D2.03"/>
    <n v="10"/>
    <n v="4"/>
    <n v="0.25"/>
    <n v="7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s v="N/A"/>
    <s v="N/A"/>
    <s v="N/A"/>
  </r>
  <r>
    <n v="5998"/>
    <s v="Jeanty, Ashton RB"/>
    <x v="1"/>
    <x v="2"/>
    <n v="2025"/>
    <n v="2025"/>
    <s v="Y"/>
    <s v="D1.01"/>
    <n v="20"/>
    <n v="4"/>
    <n v="0.25"/>
    <n v="15"/>
    <n v="5"/>
    <n v="20"/>
    <n v="2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15"/>
    <n v="1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15"/>
    <n v="15"/>
    <s v="N/A"/>
    <s v="N/A"/>
  </r>
  <r>
    <n v="6072"/>
    <s v="Marks, Woody RB"/>
    <x v="1"/>
    <x v="2"/>
    <n v="2025"/>
    <n v="2025"/>
    <s v="Y"/>
    <s v="D8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35"/>
    <s v="Mason, Jordan RB"/>
    <x v="1"/>
    <x v="2"/>
    <n v="2022"/>
    <n v="2025"/>
    <s v="N"/>
    <s v="FA"/>
    <n v="13"/>
    <n v="3"/>
    <n v="0.4"/>
    <n v="7"/>
    <n v="6"/>
    <n v="18"/>
    <n v="6"/>
    <n v="0"/>
    <n v="12"/>
    <s v="N/A"/>
    <n v="2"/>
    <n v="6"/>
    <n v="6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5174"/>
    <s v="Spears, Tyjae RB"/>
    <x v="1"/>
    <x v="2"/>
    <n v="2023"/>
    <n v="2023"/>
    <s v="Y"/>
    <s v="D3.07"/>
    <n v="5"/>
    <n v="4"/>
    <n v="0.25"/>
    <n v="3"/>
    <n v="2"/>
    <n v="8"/>
    <n v="6"/>
    <n v="0"/>
    <n v="2"/>
    <s v="N/A"/>
    <n v="1"/>
    <n v="2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019"/>
    <s v="Bech, Jack WR"/>
    <x v="2"/>
    <x v="2"/>
    <n v="2025"/>
    <n v="2025"/>
    <s v="Y"/>
    <s v="D3.02"/>
    <n v="6"/>
    <n v="4"/>
    <n v="0.25"/>
    <n v="4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5720"/>
    <s v="Brown, Dyami WR"/>
    <x v="2"/>
    <x v="2"/>
    <n v="2021"/>
    <n v="2025"/>
    <s v="N"/>
    <s v="Ren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048"/>
    <s v="Bryant, Pat WR"/>
    <x v="2"/>
    <x v="2"/>
    <n v="2025"/>
    <n v="2025"/>
    <s v="Y"/>
    <s v="D6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53"/>
    <s v="Diggs, Stefon WR"/>
    <x v="2"/>
    <x v="2"/>
    <n v="2015"/>
    <n v="2025"/>
    <s v="N"/>
    <s v="FA"/>
    <n v="30"/>
    <n v="2"/>
    <n v="0.6"/>
    <n v="12"/>
    <n v="18"/>
    <n v="36"/>
    <n v="18"/>
    <n v="0"/>
    <n v="18"/>
    <s v="N/A"/>
    <n v="1"/>
    <n v="18"/>
    <s v="N/A"/>
    <s v="N/A"/>
    <s v="N/A"/>
    <s v="N/A"/>
    <s v="OK"/>
    <s v="Yes"/>
    <n v="37"/>
    <n v="4"/>
    <n v="0"/>
    <s v="N/A"/>
    <s v="N/A"/>
    <s v="N/A"/>
    <s v="N/A"/>
    <s v="N/A"/>
    <s v="N/A"/>
    <s v="N/A"/>
    <s v="N/A"/>
    <s v="N/A"/>
    <n v="3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0"/>
    <n v="30"/>
    <n v="30"/>
    <n v="30"/>
    <n v="30"/>
    <n v="30"/>
    <n v="30"/>
    <n v="30"/>
    <n v="30"/>
    <n v="30"/>
    <n v="30"/>
    <n v="30"/>
    <n v="30"/>
    <n v="30"/>
    <n v="30"/>
    <n v="30"/>
    <n v="30"/>
    <s v="N/A"/>
    <n v="30"/>
    <s v="N/A"/>
    <s v="N/A"/>
    <s v="N/A"/>
    <s v="N/A"/>
  </r>
  <r>
    <n v="6008"/>
    <s v="Golden, Matthew WR"/>
    <x v="2"/>
    <x v="2"/>
    <n v="2025"/>
    <n v="2025"/>
    <s v="Y"/>
    <s v="D2.01"/>
    <n v="10"/>
    <n v="4"/>
    <n v="0.25"/>
    <n v="7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n v="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n v="7"/>
    <s v="N/A"/>
    <s v="N/A"/>
  </r>
  <r>
    <n v="4460"/>
    <s v="Jefferson, Justin WR"/>
    <x v="2"/>
    <x v="2"/>
    <n v="2020"/>
    <n v="2020"/>
    <s v="Y"/>
    <s v="D1.09"/>
    <n v="89"/>
    <n v="5"/>
    <n v="0.75"/>
    <n v="22"/>
    <n v="67"/>
    <n v="335"/>
    <n v="297"/>
    <n v="0"/>
    <n v="38"/>
    <n v="2023"/>
    <n v="2"/>
    <n v="38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0"/>
    <n v="2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0"/>
    <n v="60"/>
    <n v="60"/>
    <n v="60"/>
    <n v="60"/>
    <n v="60"/>
    <n v="60"/>
    <n v="60"/>
    <n v="60"/>
    <n v="60"/>
    <n v="60"/>
    <n v="60"/>
    <n v="60"/>
    <n v="60"/>
    <n v="60"/>
    <n v="60"/>
    <n v="60"/>
    <s v="N/A"/>
    <n v="60"/>
    <n v="22"/>
    <s v="N/A"/>
    <s v="N/A"/>
    <s v="N/A"/>
  </r>
  <r>
    <n v="5952"/>
    <s v="Kupp, Cooper WR"/>
    <x v="2"/>
    <x v="2"/>
    <n v="2017"/>
    <n v="2025"/>
    <s v="N"/>
    <s v="FA"/>
    <n v="8"/>
    <n v="3"/>
    <n v="0.25"/>
    <n v="6"/>
    <n v="2"/>
    <n v="6"/>
    <n v="2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4715"/>
    <s v="London, Drake WR"/>
    <x v="2"/>
    <x v="2"/>
    <n v="2022"/>
    <n v="2022"/>
    <s v="Y"/>
    <s v="D1.03"/>
    <n v="44"/>
    <n v="5"/>
    <n v="0.6"/>
    <n v="17"/>
    <n v="27"/>
    <n v="135"/>
    <n v="12"/>
    <n v="27"/>
    <n v="96"/>
    <n v="2025"/>
    <n v="4"/>
    <n v="32"/>
    <n v="22"/>
    <n v="22"/>
    <n v="20"/>
    <s v="N/A"/>
    <s v="OK"/>
    <s v="No"/>
    <s v="N/A"/>
    <s v="N/A"/>
    <s v="N/A"/>
    <s v="N/A"/>
    <s v="N/A"/>
    <s v="N/A"/>
    <s v="N/A"/>
    <s v="N/A"/>
    <s v="N/A"/>
    <s v="N/A"/>
    <s v="N/A"/>
    <s v="N/A"/>
    <n v="49"/>
    <n v="39"/>
    <n v="39"/>
    <n v="3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9"/>
    <n v="49"/>
    <n v="49"/>
    <n v="49"/>
    <n v="49"/>
    <n v="49"/>
    <n v="49"/>
    <n v="49"/>
    <n v="49"/>
    <n v="49"/>
    <n v="49"/>
    <n v="49"/>
    <n v="49"/>
    <n v="49"/>
    <n v="49"/>
    <n v="49"/>
    <n v="49"/>
    <s v="N/A"/>
    <n v="49"/>
    <n v="39"/>
    <n v="39"/>
    <n v="37"/>
    <s v="N/A"/>
  </r>
  <r>
    <n v="5947"/>
    <s v="Meyers, Jakobi WR"/>
    <x v="2"/>
    <x v="2"/>
    <n v="2019"/>
    <n v="2025"/>
    <s v="N"/>
    <s v="FA"/>
    <n v="9"/>
    <n v="2"/>
    <n v="0.25"/>
    <n v="6"/>
    <n v="3"/>
    <n v="6"/>
    <n v="3"/>
    <n v="0"/>
    <n v="3"/>
    <s v="N/A"/>
    <n v="1"/>
    <n v="3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5613"/>
    <s v="Mitchell, Adonai WR"/>
    <x v="2"/>
    <x v="2"/>
    <n v="2024"/>
    <n v="2024"/>
    <s v="Y"/>
    <s v="D3.03"/>
    <n v="6"/>
    <n v="4"/>
    <n v="0.25"/>
    <n v="4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4836"/>
    <s v="Njoku, David TE"/>
    <x v="3"/>
    <x v="2"/>
    <n v="2017"/>
    <n v="2022"/>
    <s v="N"/>
    <s v="FA"/>
    <n v="31"/>
    <n v="3"/>
    <n v="0.6"/>
    <n v="12"/>
    <n v="19"/>
    <n v="57"/>
    <n v="44"/>
    <n v="0"/>
    <n v="13"/>
    <n v="2024"/>
    <n v="1"/>
    <n v="13"/>
    <s v="N/A"/>
    <s v="N/A"/>
    <s v="N/A"/>
    <s v="N/A"/>
    <s v="OK"/>
    <s v="Yes"/>
    <n v="27"/>
    <n v="4"/>
    <n v="0"/>
    <s v="N/A"/>
    <s v="N/A"/>
    <s v="N/A"/>
    <s v="N/A"/>
    <s v="N/A"/>
    <s v="N/A"/>
    <s v="N/A"/>
    <s v="N/A"/>
    <s v="N/A"/>
    <n v="2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5"/>
    <n v="25"/>
    <n v="25"/>
    <n v="25"/>
    <n v="25"/>
    <n v="25"/>
    <n v="25"/>
    <n v="25"/>
    <n v="25"/>
    <n v="25"/>
    <n v="25"/>
    <n v="25"/>
    <n v="25"/>
    <n v="25"/>
    <n v="25"/>
    <n v="25"/>
    <n v="25"/>
    <s v="N/A"/>
    <n v="25"/>
    <s v="N/A"/>
    <s v="N/A"/>
    <s v="N/A"/>
    <s v="N/A"/>
  </r>
  <r>
    <n v="6018"/>
    <s v="Taylor, Mason TE"/>
    <x v="3"/>
    <x v="2"/>
    <n v="2025"/>
    <n v="2025"/>
    <s v="Y"/>
    <s v="D3.01"/>
    <n v="6"/>
    <n v="4"/>
    <n v="0.25"/>
    <n v="4"/>
    <n v="2"/>
    <n v="8"/>
    <n v="2"/>
    <n v="0"/>
    <n v="6"/>
    <s v="N/A"/>
    <n v="3"/>
    <n v="2"/>
    <n v="2"/>
    <n v="2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5494"/>
    <s v="Aubrey, Brandon K"/>
    <x v="11"/>
    <x v="2"/>
    <n v="2023"/>
    <n v="2024"/>
    <s v="N"/>
    <s v="Ren"/>
    <n v="4"/>
    <n v="2"/>
    <n v="0.25"/>
    <n v="3"/>
    <n v="1"/>
    <n v="2"/>
    <n v="1"/>
    <n v="0"/>
    <n v="1"/>
    <n v="2025"/>
    <n v="1"/>
    <n v="1"/>
    <s v="N/A"/>
    <s v="N/A"/>
    <s v="N/A"/>
    <s v="N/A"/>
    <s v="OK"/>
    <s v="Yes"/>
    <n v="4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205"/>
    <s v="Adebawore, Adetomiwa DT"/>
    <x v="5"/>
    <x v="2"/>
    <n v="2023"/>
    <n v="2023"/>
    <s v="Y"/>
    <s v="D6.06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184"/>
    <s v="Kancey, Calijah DT"/>
    <x v="5"/>
    <x v="2"/>
    <n v="2023"/>
    <n v="2023"/>
    <s v="Y"/>
    <s v="D4.07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0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68"/>
    <s v="Smith, Maason DT"/>
    <x v="5"/>
    <x v="2"/>
    <n v="2024"/>
    <n v="2024"/>
    <s v="Y"/>
    <s v="D8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98"/>
    <s v="Booker, Austin DE"/>
    <x v="6"/>
    <x v="2"/>
    <n v="2024"/>
    <n v="2024"/>
    <s v="Y"/>
    <s v="D11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06"/>
    <s v="Latu, Laiatu DE"/>
    <x v="6"/>
    <x v="2"/>
    <n v="2024"/>
    <n v="2024"/>
    <s v="Y"/>
    <s v="D2.06"/>
    <n v="9"/>
    <n v="4"/>
    <n v="0.25"/>
    <n v="6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4153"/>
    <s v="Parsons, Micah DE"/>
    <x v="6"/>
    <x v="2"/>
    <n v="2021"/>
    <n v="2021"/>
    <s v="Y"/>
    <s v="D2.05"/>
    <n v="38"/>
    <n v="5"/>
    <n v="0.6"/>
    <n v="15"/>
    <n v="23"/>
    <n v="115"/>
    <n v="103"/>
    <n v="0"/>
    <n v="12"/>
    <n v="2024"/>
    <n v="3"/>
    <n v="4"/>
    <n v="4"/>
    <n v="4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19"/>
    <n v="1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19"/>
    <n v="19"/>
    <s v="N/A"/>
    <s v="N/A"/>
  </r>
  <r>
    <n v="6038"/>
    <s v="Pearce, James DE"/>
    <x v="6"/>
    <x v="2"/>
    <n v="2025"/>
    <n v="2025"/>
    <s v="Y"/>
    <s v="D5.01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972"/>
    <s v="Phillips, Jaelan DE"/>
    <x v="6"/>
    <x v="2"/>
    <n v="2021"/>
    <n v="2025"/>
    <s v="N"/>
    <s v="FA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061"/>
    <s v="Sawyer, Jack DE"/>
    <x v="6"/>
    <x v="2"/>
    <n v="2025"/>
    <n v="2025"/>
    <s v="Y"/>
    <s v="D7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80"/>
    <s v="Al-Shaair, Azeez LB"/>
    <x v="7"/>
    <x v="2"/>
    <n v="2019"/>
    <n v="2025"/>
    <s v="N"/>
    <s v="FA"/>
    <n v="6"/>
    <n v="2"/>
    <n v="0.25"/>
    <n v="4"/>
    <n v="2"/>
    <n v="4"/>
    <n v="2"/>
    <n v="0"/>
    <n v="2"/>
    <s v="N/A"/>
    <n v="1"/>
    <n v="2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5234"/>
    <s v="Dennis, SirVocea LB"/>
    <x v="7"/>
    <x v="2"/>
    <n v="2023"/>
    <n v="2023"/>
    <s v="Y"/>
    <s v="D8.07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729"/>
    <s v="Dodson, Tyrel LB"/>
    <x v="7"/>
    <x v="2"/>
    <n v="2019"/>
    <n v="2025"/>
    <s v="N"/>
    <s v="Ren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Yes"/>
    <n v="21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5644"/>
    <s v="Gray, Cedric LB"/>
    <x v="7"/>
    <x v="2"/>
    <n v="2024"/>
    <n v="2024"/>
    <s v="Y"/>
    <s v="D6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99"/>
    <s v="Jones, Ernest LB"/>
    <x v="7"/>
    <x v="2"/>
    <n v="2021"/>
    <n v="2021"/>
    <s v="Y"/>
    <s v="D6.09"/>
    <n v="10"/>
    <n v="3"/>
    <n v="0.25"/>
    <n v="7"/>
    <n v="3"/>
    <n v="9"/>
    <n v="3"/>
    <n v="2"/>
    <n v="4"/>
    <n v="2025"/>
    <n v="2"/>
    <n v="3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8"/>
    <s v="N/A"/>
    <s v="N/A"/>
    <s v="N/A"/>
  </r>
  <r>
    <n v="5986"/>
    <s v="Smith, Roquan LB"/>
    <x v="7"/>
    <x v="2"/>
    <n v="2018"/>
    <n v="2025"/>
    <s v="N"/>
    <s v="FA"/>
    <n v="32"/>
    <n v="4"/>
    <n v="0.6"/>
    <n v="12"/>
    <n v="20"/>
    <n v="80"/>
    <n v="20"/>
    <n v="0"/>
    <n v="60"/>
    <s v="N/A"/>
    <n v="3"/>
    <n v="20"/>
    <n v="20"/>
    <n v="2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32"/>
    <n v="3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n v="32"/>
    <n v="32"/>
    <s v="N/A"/>
    <s v="N/A"/>
  </r>
  <r>
    <n v="5652"/>
    <s v="Mitchell, Quinyon CB"/>
    <x v="8"/>
    <x v="2"/>
    <n v="2024"/>
    <n v="2024"/>
    <s v="Y"/>
    <s v="D6.1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1995"/>
    <s v="Baker, Budda S"/>
    <x v="9"/>
    <x v="2"/>
    <n v="2017"/>
    <n v="2017"/>
    <s v="Y"/>
    <s v="D"/>
    <n v="11"/>
    <n v="3"/>
    <n v="0.25"/>
    <n v="8"/>
    <n v="3"/>
    <n v="9"/>
    <n v="6"/>
    <n v="-7"/>
    <n v="10"/>
    <n v="2025"/>
    <n v="2"/>
    <n v="6"/>
    <n v="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2"/>
    <s v="N/A"/>
    <s v="N/A"/>
    <s v="N/A"/>
  </r>
  <r>
    <n v="5774"/>
    <s v="Cross, Nick S"/>
    <x v="9"/>
    <x v="2"/>
    <n v="2022"/>
    <n v="2025"/>
    <s v="N"/>
    <s v="Ren"/>
    <n v="11"/>
    <n v="4"/>
    <n v="0.25"/>
    <n v="8"/>
    <n v="3"/>
    <n v="12"/>
    <n v="3"/>
    <n v="0"/>
    <n v="9"/>
    <s v="N/A"/>
    <n v="3"/>
    <n v="3"/>
    <n v="3"/>
    <n v="3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5688"/>
    <s v="Taylor-Demerson, Dadrion S"/>
    <x v="9"/>
    <x v="2"/>
    <n v="2024"/>
    <n v="2024"/>
    <s v="Y"/>
    <s v="D10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2593"/>
    <s v="Hubbard, Sam DE"/>
    <x v="10"/>
    <x v="2"/>
    <n v="2018"/>
    <n v="2018"/>
    <s v="Y"/>
    <s v="D"/>
    <n v="9"/>
    <n v="4"/>
    <n v="0.25"/>
    <n v="6"/>
    <n v="3"/>
    <n v="12"/>
    <n v="9"/>
    <n v="0"/>
    <n v="3"/>
    <n v="2023"/>
    <n v="1"/>
    <n v="3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958"/>
    <s v="Smith, Jonnu TE"/>
    <x v="10"/>
    <x v="2"/>
    <n v="2017"/>
    <n v="2025"/>
    <s v="N"/>
    <s v="FA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728"/>
    <s v="To'oTo'o, Henry LB"/>
    <x v="10"/>
    <x v="2"/>
    <n v="2023"/>
    <n v="2025"/>
    <s v="N"/>
    <s v="Ren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4034"/>
    <s v="Jackson, Lamar QB"/>
    <x v="0"/>
    <x v="3"/>
    <n v="2018"/>
    <n v="2021"/>
    <s v="N"/>
    <s v="FA"/>
    <n v="58"/>
    <n v="5"/>
    <n v="0.75"/>
    <n v="14"/>
    <n v="44"/>
    <n v="220"/>
    <n v="110"/>
    <n v="44"/>
    <n v="66"/>
    <n v="2025"/>
    <n v="4"/>
    <n v="66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80"/>
    <n v="14"/>
    <n v="14"/>
    <n v="14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0"/>
    <n v="80"/>
    <n v="80"/>
    <n v="80"/>
    <n v="80"/>
    <n v="80"/>
    <n v="80"/>
    <n v="80"/>
    <n v="80"/>
    <n v="80"/>
    <n v="80"/>
    <n v="80"/>
    <n v="80"/>
    <n v="80"/>
    <n v="80"/>
    <n v="80"/>
    <n v="80"/>
    <s v="N/A"/>
    <n v="80"/>
    <n v="14"/>
    <n v="14"/>
    <n v="14"/>
    <s v="N/A"/>
  </r>
  <r>
    <n v="5677"/>
    <s v="Penix Jr., Michael QB"/>
    <x v="0"/>
    <x v="3"/>
    <n v="2024"/>
    <n v="2024"/>
    <s v="Y"/>
    <s v="D9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3637"/>
    <s v="Tagovailoa, Tua QB"/>
    <x v="0"/>
    <x v="3"/>
    <n v="2020"/>
    <n v="2020"/>
    <s v="Y"/>
    <s v="D4.02"/>
    <n v="6"/>
    <n v="4"/>
    <n v="0.25"/>
    <n v="4"/>
    <n v="2"/>
    <n v="8"/>
    <n v="8"/>
    <n v="0"/>
    <n v="0"/>
    <n v="2023"/>
    <n v="1"/>
    <n v="0"/>
    <s v="N/A"/>
    <s v="N/A"/>
    <s v="N/A"/>
    <s v="N/A"/>
    <s v="OK"/>
    <s v="Yes"/>
    <n v="13"/>
    <n v="4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039"/>
    <s v="Croskey-Merritt, Jacory RB"/>
    <x v="1"/>
    <x v="3"/>
    <n v="2025"/>
    <n v="2025"/>
    <s v="Y"/>
    <s v="D5.02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590"/>
    <s v="Henry, Derrick RB"/>
    <x v="1"/>
    <x v="3"/>
    <n v="2016"/>
    <n v="2024"/>
    <s v="N"/>
    <s v="FA"/>
    <n v="79"/>
    <n v="2"/>
    <n v="0.75"/>
    <n v="19"/>
    <n v="60"/>
    <n v="120"/>
    <n v="60"/>
    <n v="60"/>
    <n v="0"/>
    <n v="2025"/>
    <n v="1"/>
    <n v="0"/>
    <s v="N/A"/>
    <s v="N/A"/>
    <s v="N/A"/>
    <s v="N/A"/>
    <s v="OK"/>
    <s v="Yes"/>
    <n v="79"/>
    <n v="4"/>
    <n v="0"/>
    <s v="N/A"/>
    <s v="N/A"/>
    <s v="N/A"/>
    <s v="N/A"/>
    <s v="N/A"/>
    <s v="N/A"/>
    <s v="N/A"/>
    <s v="N/A"/>
    <s v="N/A"/>
    <n v="1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s v="N/A"/>
    <s v="N/A"/>
    <s v="N/A"/>
    <s v="N/A"/>
  </r>
  <r>
    <n v="6009"/>
    <s v="Johnson, Kaleb RB"/>
    <x v="1"/>
    <x v="3"/>
    <n v="2025"/>
    <n v="2025"/>
    <s v="Y"/>
    <s v="D2.02"/>
    <n v="10"/>
    <n v="4"/>
    <n v="0.25"/>
    <n v="7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n v="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n v="7"/>
    <s v="N/A"/>
    <s v="N/A"/>
  </r>
  <r>
    <n v="5610"/>
    <s v="Lloyd, MarShawn RB"/>
    <x v="1"/>
    <x v="3"/>
    <n v="2024"/>
    <n v="2024"/>
    <s v="Y"/>
    <s v="D2.10"/>
    <n v="7"/>
    <n v="4"/>
    <n v="0.25"/>
    <n v="5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5243"/>
    <s v="Mitchell, Keaton RB"/>
    <x v="1"/>
    <x v="3"/>
    <n v="2023"/>
    <n v="2023"/>
    <s v="Y"/>
    <s v="D9.04"/>
    <n v="3"/>
    <n v="2"/>
    <n v="0.25"/>
    <n v="2"/>
    <n v="1"/>
    <n v="2"/>
    <n v="1"/>
    <n v="1"/>
    <n v="0"/>
    <n v="2025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104"/>
    <s v="Mullings, Kalel RB"/>
    <x v="1"/>
    <x v="3"/>
    <n v="2025"/>
    <n v="2025"/>
    <s v="Y"/>
    <s v="D11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32"/>
    <s v="Tracy, Tyrone RB"/>
    <x v="1"/>
    <x v="3"/>
    <n v="2024"/>
    <n v="2024"/>
    <s v="Y"/>
    <s v="D5.02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4714"/>
    <s v="Walker III, Kenneth RB"/>
    <x v="1"/>
    <x v="3"/>
    <n v="2022"/>
    <n v="2022"/>
    <s v="Y"/>
    <s v="D1.02"/>
    <n v="27"/>
    <n v="5"/>
    <n v="0.6"/>
    <n v="10"/>
    <n v="17"/>
    <n v="85"/>
    <n v="68"/>
    <n v="17"/>
    <n v="0"/>
    <n v="2025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n v="10"/>
    <n v="10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n v="10"/>
    <n v="10"/>
    <s v="N/A"/>
  </r>
  <r>
    <n v="5151"/>
    <s v="Flowers, Zay WR"/>
    <x v="2"/>
    <x v="3"/>
    <n v="2023"/>
    <n v="2023"/>
    <s v="Y"/>
    <s v="D1.04"/>
    <n v="17"/>
    <n v="4"/>
    <n v="0.25"/>
    <n v="12"/>
    <n v="5"/>
    <n v="20"/>
    <n v="20"/>
    <n v="0"/>
    <n v="0"/>
    <s v="N/A"/>
    <n v="1"/>
    <n v="0"/>
    <s v="N/A"/>
    <s v="N/A"/>
    <s v="N/A"/>
    <s v="N/A"/>
    <s v="OK"/>
    <s v="Yes"/>
    <n v="39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5999"/>
    <s v="Hunter, Travis WR"/>
    <x v="2"/>
    <x v="3"/>
    <n v="2025"/>
    <n v="2025"/>
    <s v="Y"/>
    <s v="D1.02"/>
    <n v="19"/>
    <n v="4"/>
    <n v="0.25"/>
    <n v="14"/>
    <n v="5"/>
    <n v="20"/>
    <n v="2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n v="14"/>
    <s v="N/A"/>
    <s v="N/A"/>
  </r>
  <r>
    <n v="6107"/>
    <s v="Lambert-Smith, KeAndre WR"/>
    <x v="2"/>
    <x v="3"/>
    <n v="2025"/>
    <n v="2025"/>
    <s v="Y"/>
    <s v="D11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71"/>
    <s v="Lane, Jaylin WR"/>
    <x v="2"/>
    <x v="3"/>
    <n v="2025"/>
    <n v="2025"/>
    <s v="Y"/>
    <s v="D7.1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92"/>
    <s v="Nabers, Malik WR"/>
    <x v="2"/>
    <x v="3"/>
    <n v="2024"/>
    <n v="2024"/>
    <s v="Y"/>
    <s v="D1.02"/>
    <n v="19"/>
    <n v="4"/>
    <n v="0.25"/>
    <n v="14"/>
    <n v="5"/>
    <n v="20"/>
    <n v="2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s v="N/A"/>
    <s v="N/A"/>
    <s v="N/A"/>
  </r>
  <r>
    <n v="5602"/>
    <s v="Pearsall, Ricky WR"/>
    <x v="2"/>
    <x v="3"/>
    <n v="2024"/>
    <n v="2024"/>
    <s v="Y"/>
    <s v="D2.02"/>
    <n v="10"/>
    <n v="4"/>
    <n v="0.25"/>
    <n v="7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s v="N/A"/>
    <s v="N/A"/>
    <s v="N/A"/>
  </r>
  <r>
    <n v="6049"/>
    <s v="TeSlaa, Isaac WR"/>
    <x v="2"/>
    <x v="3"/>
    <n v="2025"/>
    <n v="2025"/>
    <s v="Y"/>
    <s v="D6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81"/>
    <s v="Tillman, Cedric WR"/>
    <x v="2"/>
    <x v="3"/>
    <n v="2023"/>
    <n v="2023"/>
    <s v="Y"/>
    <s v="D4.04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4144"/>
    <s v="Waddle, Jaylen WR"/>
    <x v="2"/>
    <x v="3"/>
    <n v="2021"/>
    <n v="2021"/>
    <s v="Y"/>
    <s v="D1.06"/>
    <n v="63"/>
    <n v="4"/>
    <n v="0.75"/>
    <n v="15"/>
    <n v="48"/>
    <n v="192"/>
    <n v="156"/>
    <n v="0"/>
    <n v="36"/>
    <n v="2024"/>
    <n v="2"/>
    <n v="36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1"/>
    <n v="1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1"/>
    <n v="51"/>
    <n v="51"/>
    <n v="51"/>
    <n v="51"/>
    <n v="51"/>
    <n v="51"/>
    <n v="51"/>
    <n v="51"/>
    <n v="51"/>
    <n v="51"/>
    <n v="51"/>
    <n v="51"/>
    <n v="51"/>
    <n v="51"/>
    <n v="51"/>
    <n v="51"/>
    <s v="N/A"/>
    <n v="51"/>
    <n v="15"/>
    <s v="N/A"/>
    <s v="N/A"/>
    <s v="N/A"/>
  </r>
  <r>
    <n v="6029"/>
    <s v="Williams, Kyle WR"/>
    <x v="2"/>
    <x v="3"/>
    <n v="2025"/>
    <n v="2025"/>
    <s v="Y"/>
    <s v="D4.02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161"/>
    <s v="Kincaid, Dalton TE"/>
    <x v="3"/>
    <x v="3"/>
    <n v="2023"/>
    <n v="2023"/>
    <s v="Y"/>
    <s v="D2.04"/>
    <n v="9"/>
    <n v="4"/>
    <n v="0.25"/>
    <n v="6"/>
    <n v="3"/>
    <n v="12"/>
    <n v="12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4754"/>
    <s v="McBride, Trey TE"/>
    <x v="3"/>
    <x v="3"/>
    <n v="2022"/>
    <n v="2022"/>
    <s v="Y"/>
    <s v="D5.02"/>
    <n v="14"/>
    <n v="5"/>
    <n v="0.4"/>
    <n v="8"/>
    <n v="6"/>
    <n v="30"/>
    <n v="30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s v="N/A"/>
    <s v="N/A"/>
  </r>
  <r>
    <n v="4139"/>
    <s v="Pitts, Kyle TE"/>
    <x v="3"/>
    <x v="3"/>
    <n v="2021"/>
    <n v="2021"/>
    <s v="Y"/>
    <s v="D1.01"/>
    <n v="29"/>
    <n v="5"/>
    <n v="0.6"/>
    <n v="11"/>
    <n v="18"/>
    <n v="90"/>
    <n v="90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6094"/>
    <s v="Collins, Alfred DT"/>
    <x v="5"/>
    <x v="3"/>
    <n v="2025"/>
    <n v="2025"/>
    <s v="Y"/>
    <s v="D10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58"/>
    <s v="Grant, Kenneth DT"/>
    <x v="5"/>
    <x v="3"/>
    <n v="2025"/>
    <n v="2025"/>
    <s v="Y"/>
    <s v="D6.1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22"/>
    <s v="Newton, Jer'Zhan DT"/>
    <x v="5"/>
    <x v="3"/>
    <n v="2024"/>
    <n v="2024"/>
    <s v="Y"/>
    <s v="D4.02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5968"/>
    <s v="Williams, Leonard DT"/>
    <x v="5"/>
    <x v="3"/>
    <n v="2015"/>
    <n v="2025"/>
    <s v="N"/>
    <s v="FA"/>
    <n v="8"/>
    <n v="3"/>
    <n v="0.25"/>
    <n v="6"/>
    <n v="2"/>
    <n v="6"/>
    <n v="2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4159"/>
    <s v="Collins, Zaven DE"/>
    <x v="6"/>
    <x v="3"/>
    <n v="2024"/>
    <n v="2025"/>
    <s v="N"/>
    <s v="Ren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053"/>
    <s v="Jackson, Landon DE"/>
    <x v="6"/>
    <x v="3"/>
    <n v="2025"/>
    <n v="2025"/>
    <s v="Y"/>
    <s v="D6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91"/>
    <s v="Smith, Nolan DE"/>
    <x v="6"/>
    <x v="3"/>
    <n v="2023"/>
    <n v="2023"/>
    <s v="Y"/>
    <s v="D5.04"/>
    <n v="3"/>
    <n v="2"/>
    <n v="0.25"/>
    <n v="2"/>
    <n v="1"/>
    <n v="2"/>
    <n v="1"/>
    <n v="1"/>
    <n v="0"/>
    <n v="2025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612"/>
    <s v="Turner, Dallas DE"/>
    <x v="6"/>
    <x v="3"/>
    <n v="2024"/>
    <n v="2024"/>
    <s v="Y"/>
    <s v="D3.02"/>
    <n v="6"/>
    <n v="4"/>
    <n v="0.25"/>
    <n v="4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021"/>
    <s v="Walker, Jalon DE"/>
    <x v="6"/>
    <x v="3"/>
    <n v="2025"/>
    <n v="2025"/>
    <s v="Y"/>
    <s v="D3.04"/>
    <n v="6"/>
    <n v="4"/>
    <n v="0.25"/>
    <n v="4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3641"/>
    <s v="Gay, Willie LB"/>
    <x v="7"/>
    <x v="3"/>
    <n v="2020"/>
    <n v="2020"/>
    <s v="Y"/>
    <s v="D4.06"/>
    <n v="7"/>
    <n v="4"/>
    <n v="0.25"/>
    <n v="5"/>
    <n v="2"/>
    <n v="8"/>
    <n v="8"/>
    <n v="0"/>
    <n v="0"/>
    <n v="2023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3204"/>
    <s v="Greenlaw, Dre LB"/>
    <x v="7"/>
    <x v="3"/>
    <n v="2019"/>
    <n v="2019"/>
    <s v="Y"/>
    <s v="D"/>
    <n v="12"/>
    <n v="4"/>
    <n v="0.25"/>
    <n v="9"/>
    <n v="3"/>
    <n v="12"/>
    <n v="12"/>
    <n v="0"/>
    <n v="0"/>
    <n v="2023"/>
    <n v="1"/>
    <n v="0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6033"/>
    <s v="Knight, Demetrius LB"/>
    <x v="7"/>
    <x v="3"/>
    <n v="2025"/>
    <n v="2025"/>
    <s v="Y"/>
    <s v="D4.06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4724"/>
    <s v="Lloyd, Devin LB"/>
    <x v="7"/>
    <x v="3"/>
    <n v="2022"/>
    <n v="2022"/>
    <s v="Y"/>
    <s v="D2.02"/>
    <n v="5"/>
    <n v="2"/>
    <n v="0.25"/>
    <n v="3"/>
    <n v="2"/>
    <n v="4"/>
    <n v="2"/>
    <n v="2"/>
    <n v="0"/>
    <n v="2025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4722"/>
    <s v="Walker, Quay LB"/>
    <x v="7"/>
    <x v="3"/>
    <n v="2022"/>
    <n v="2022"/>
    <s v="Y"/>
    <s v="D1.10"/>
    <n v="5"/>
    <n v="2"/>
    <n v="0.25"/>
    <n v="3"/>
    <n v="2"/>
    <n v="4"/>
    <n v="2"/>
    <n v="2"/>
    <n v="0"/>
    <n v="2025"/>
    <n v="1"/>
    <n v="0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56"/>
    <s v="DeJean, Cooper CB"/>
    <x v="8"/>
    <x v="3"/>
    <n v="2024"/>
    <n v="2024"/>
    <s v="Y"/>
    <s v="D7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93"/>
    <s v="Johnson, Will CB"/>
    <x v="8"/>
    <x v="3"/>
    <n v="2025"/>
    <n v="2025"/>
    <s v="Y"/>
    <s v="D10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84"/>
    <s v="McDuffie, Trent CB"/>
    <x v="8"/>
    <x v="3"/>
    <n v="2022"/>
    <n v="2022"/>
    <s v="Y"/>
    <s v="D8.02"/>
    <n v="3"/>
    <n v="4"/>
    <n v="0.25"/>
    <n v="2"/>
    <n v="1"/>
    <n v="4"/>
    <n v="4"/>
    <n v="0"/>
    <n v="0"/>
    <n v="2024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687"/>
    <s v="Sainristil, Mike CB"/>
    <x v="8"/>
    <x v="3"/>
    <n v="2024"/>
    <n v="2024"/>
    <s v="Y"/>
    <s v="D10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62"/>
    <s v="Winston, Kevin S"/>
    <x v="9"/>
    <x v="3"/>
    <n v="2025"/>
    <n v="2025"/>
    <s v="Y"/>
    <s v="D7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24"/>
    <s v="Herbert, Justin QB"/>
    <x v="0"/>
    <x v="4"/>
    <n v="2020"/>
    <n v="2023"/>
    <s v="N"/>
    <s v="FA"/>
    <n v="40"/>
    <n v="5"/>
    <n v="0.6"/>
    <n v="16"/>
    <n v="24"/>
    <n v="120"/>
    <n v="104"/>
    <n v="0"/>
    <n v="16"/>
    <s v="N/A"/>
    <n v="2"/>
    <n v="16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1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n v="16"/>
    <s v="N/A"/>
    <s v="N/A"/>
    <s v="N/A"/>
  </r>
  <r>
    <n v="5629"/>
    <s v="Maye, Drake QB"/>
    <x v="0"/>
    <x v="4"/>
    <n v="2024"/>
    <n v="2024"/>
    <s v="Y"/>
    <s v="D4.09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5158"/>
    <s v="Achane, De'Von RB"/>
    <x v="1"/>
    <x v="4"/>
    <n v="2023"/>
    <n v="2023"/>
    <s v="Y"/>
    <s v="D2.01"/>
    <n v="10"/>
    <n v="4"/>
    <n v="0.25"/>
    <n v="7"/>
    <n v="3"/>
    <n v="12"/>
    <n v="9"/>
    <n v="0"/>
    <n v="3"/>
    <s v="N/A"/>
    <n v="1"/>
    <n v="3"/>
    <s v="N/A"/>
    <s v="N/A"/>
    <s v="N/A"/>
    <s v="N/A"/>
    <s v="OK"/>
    <s v="Yes"/>
    <n v="39"/>
    <n v="4"/>
    <n v="0"/>
    <s v="N/A"/>
    <s v="N/A"/>
    <s v="N/A"/>
    <s v="N/A"/>
    <s v="N/A"/>
    <s v="N/A"/>
    <s v="N/A"/>
    <s v="N/A"/>
    <s v="N/A"/>
    <n v="1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s v="N/A"/>
    <s v="N/A"/>
    <s v="N/A"/>
    <s v="N/A"/>
  </r>
  <r>
    <n v="2522"/>
    <s v="Barkley, Saquon RB"/>
    <x v="1"/>
    <x v="4"/>
    <n v="2018"/>
    <n v="2018"/>
    <s v="Y"/>
    <s v="D"/>
    <n v="20"/>
    <n v="5"/>
    <n v="0.4"/>
    <n v="12"/>
    <n v="8"/>
    <n v="40"/>
    <n v="40"/>
    <n v="0"/>
    <n v="0"/>
    <n v="2022"/>
    <n v="1"/>
    <n v="0"/>
    <s v="N/A"/>
    <s v="N/A"/>
    <s v="N/A"/>
    <s v="N/A"/>
    <s v="OK"/>
    <s v="Yes"/>
    <n v="71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5941"/>
    <s v="Chubb, Nick RB"/>
    <x v="1"/>
    <x v="4"/>
    <n v="2018"/>
    <n v="2025"/>
    <s v="N"/>
    <s v="FA"/>
    <n v="11"/>
    <n v="2"/>
    <n v="0.25"/>
    <n v="8"/>
    <n v="3"/>
    <n v="6"/>
    <n v="6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6068"/>
    <s v="Giddens, DJ RB"/>
    <x v="1"/>
    <x v="4"/>
    <n v="2025"/>
    <n v="2025"/>
    <s v="Y"/>
    <s v="D7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55"/>
    <s v="James, Jordan RB"/>
    <x v="1"/>
    <x v="4"/>
    <n v="2025"/>
    <n v="2025"/>
    <s v="Y"/>
    <s v="D6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120"/>
    <s v="Sanders, Raheim RB"/>
    <x v="1"/>
    <x v="4"/>
    <n v="2025"/>
    <n v="2025"/>
    <s v="Y"/>
    <s v="D12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63"/>
    <s v="Shipley, Will RB"/>
    <x v="1"/>
    <x v="4"/>
    <n v="2024"/>
    <n v="2024"/>
    <s v="Y"/>
    <s v="D7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56"/>
    <s v="Stevenson, Rhamondre RB"/>
    <x v="1"/>
    <x v="4"/>
    <n v="2021"/>
    <n v="2021"/>
    <s v="Y"/>
    <s v="D2.08"/>
    <n v="25"/>
    <n v="3"/>
    <n v="0.4"/>
    <n v="15"/>
    <n v="10"/>
    <n v="30"/>
    <n v="30"/>
    <n v="0"/>
    <n v="0"/>
    <n v="2024"/>
    <n v="1"/>
    <n v="0"/>
    <s v="N/A"/>
    <s v="N/A"/>
    <s v="N/A"/>
    <s v="N/A"/>
    <s v="OK"/>
    <s v="Yes"/>
    <n v="15"/>
    <n v="4"/>
    <n v="0"/>
    <s v="N/A"/>
    <s v="N/A"/>
    <s v="N/A"/>
    <s v="N/A"/>
    <s v="N/A"/>
    <s v="N/A"/>
    <s v="N/A"/>
    <s v="N/A"/>
    <s v="N/A"/>
    <n v="1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s v="N/A"/>
    <s v="N/A"/>
    <s v="N/A"/>
    <s v="N/A"/>
  </r>
  <r>
    <n v="6015"/>
    <s v="Burden, Luther WR"/>
    <x v="2"/>
    <x v="4"/>
    <n v="2025"/>
    <n v="2025"/>
    <s v="Y"/>
    <s v="D2.08"/>
    <n v="8"/>
    <n v="4"/>
    <n v="0.25"/>
    <n v="6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5684"/>
    <s v="Coker, Jalen WR"/>
    <x v="2"/>
    <x v="4"/>
    <n v="2024"/>
    <n v="2024"/>
    <s v="Y"/>
    <s v="D9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599"/>
    <s v="Coleman, Keon WR"/>
    <x v="2"/>
    <x v="4"/>
    <n v="2024"/>
    <n v="2024"/>
    <s v="Y"/>
    <s v="D1.09"/>
    <n v="12"/>
    <n v="4"/>
    <n v="0.25"/>
    <n v="9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s v="N/A"/>
    <s v="N/A"/>
    <s v="N/A"/>
  </r>
  <r>
    <n v="6005"/>
    <s v="Egbuka, Emeka WR"/>
    <x v="2"/>
    <x v="4"/>
    <n v="2025"/>
    <n v="2025"/>
    <s v="Y"/>
    <s v="D1.08"/>
    <n v="13"/>
    <n v="4"/>
    <n v="0.25"/>
    <n v="9"/>
    <n v="4"/>
    <n v="16"/>
    <n v="12"/>
    <n v="0"/>
    <n v="4"/>
    <s v="N/A"/>
    <n v="3"/>
    <n v="4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9"/>
    <n v="9"/>
    <s v="N/A"/>
    <s v="N/A"/>
  </r>
  <r>
    <n v="6025"/>
    <s v="Harris, Tre WR"/>
    <x v="2"/>
    <x v="4"/>
    <n v="2025"/>
    <n v="2025"/>
    <s v="Y"/>
    <s v="D3.08"/>
    <n v="5"/>
    <n v="4"/>
    <n v="0.25"/>
    <n v="3"/>
    <n v="2"/>
    <n v="8"/>
    <n v="5"/>
    <n v="0"/>
    <n v="3"/>
    <s v="N/A"/>
    <n v="3"/>
    <n v="3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3"/>
    <n v="3"/>
    <s v="N/A"/>
    <s v="N/A"/>
  </r>
  <r>
    <n v="3612"/>
    <s v="Jeudy, Jerry WR"/>
    <x v="2"/>
    <x v="4"/>
    <n v="2020"/>
    <n v="2020"/>
    <s v="Y"/>
    <s v="D1.07"/>
    <n v="19"/>
    <n v="5"/>
    <n v="0.4"/>
    <n v="11"/>
    <n v="8"/>
    <n v="40"/>
    <n v="40"/>
    <n v="0"/>
    <n v="0"/>
    <n v="2023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s v="N/A"/>
    <s v="N/A"/>
    <s v="N/A"/>
  </r>
  <r>
    <n v="3098"/>
    <s v="Metcalf, D.K. WR"/>
    <x v="2"/>
    <x v="4"/>
    <n v="2019"/>
    <n v="2025"/>
    <s v="N"/>
    <s v="Ren"/>
    <n v="44"/>
    <n v="2"/>
    <n v="0.6"/>
    <n v="17"/>
    <n v="27"/>
    <n v="54"/>
    <n v="27"/>
    <n v="0"/>
    <n v="27"/>
    <s v="N/A"/>
    <n v="1"/>
    <n v="27"/>
    <s v="N/A"/>
    <s v="N/A"/>
    <s v="N/A"/>
    <s v="N/A"/>
    <s v="OK"/>
    <s v="Yes"/>
    <n v="40"/>
    <n v="4"/>
    <n v="0"/>
    <s v="N/A"/>
    <s v="N/A"/>
    <s v="N/A"/>
    <s v="N/A"/>
    <s v="N/A"/>
    <s v="N/A"/>
    <s v="N/A"/>
    <s v="N/A"/>
    <s v="N/A"/>
    <n v="4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4"/>
    <n v="44"/>
    <n v="44"/>
    <n v="44"/>
    <n v="44"/>
    <n v="44"/>
    <n v="44"/>
    <n v="44"/>
    <n v="44"/>
    <n v="44"/>
    <n v="44"/>
    <n v="44"/>
    <n v="44"/>
    <n v="44"/>
    <n v="44"/>
    <n v="44"/>
    <n v="44"/>
    <s v="N/A"/>
    <n v="44"/>
    <s v="N/A"/>
    <s v="N/A"/>
    <s v="N/A"/>
    <s v="N/A"/>
  </r>
  <r>
    <n v="5619"/>
    <s v="Polk, Ja'Lynn WR"/>
    <x v="2"/>
    <x v="4"/>
    <n v="2024"/>
    <n v="2024"/>
    <s v="Y"/>
    <s v="D3.09"/>
    <n v="4"/>
    <n v="4"/>
    <n v="0.25"/>
    <n v="3"/>
    <n v="1"/>
    <n v="4"/>
    <n v="4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4709"/>
    <s v="Ridley, Calvin WR"/>
    <x v="2"/>
    <x v="4"/>
    <n v="2018"/>
    <n v="2022"/>
    <s v="N"/>
    <s v="FA"/>
    <n v="25"/>
    <n v="5"/>
    <n v="0.4"/>
    <n v="15"/>
    <n v="10"/>
    <n v="50"/>
    <n v="50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s v="N/A"/>
    <s v="N/A"/>
    <s v="N/A"/>
    <s v="N/A"/>
  </r>
  <r>
    <n v="5609"/>
    <s v="Wilson, Roman WR"/>
    <x v="2"/>
    <x v="4"/>
    <n v="2024"/>
    <n v="2024"/>
    <s v="Y"/>
    <s v="D2.09"/>
    <n v="7"/>
    <n v="4"/>
    <n v="0.25"/>
    <n v="5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027"/>
    <s v="Ferguson, Terrance TE"/>
    <x v="3"/>
    <x v="4"/>
    <n v="2025"/>
    <n v="2025"/>
    <s v="Y"/>
    <s v="D3.10"/>
    <n v="4"/>
    <n v="4"/>
    <n v="0.25"/>
    <n v="3"/>
    <n v="1"/>
    <n v="4"/>
    <n v="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176"/>
    <s v="Mayer, Michael TE"/>
    <x v="3"/>
    <x v="4"/>
    <n v="2023"/>
    <n v="2023"/>
    <s v="Y"/>
    <s v="D3.09"/>
    <n v="4"/>
    <n v="4"/>
    <n v="0.25"/>
    <n v="3"/>
    <n v="1"/>
    <n v="4"/>
    <n v="3"/>
    <n v="0"/>
    <n v="1"/>
    <s v="N/A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110"/>
    <s v="Loop, Tyler PK"/>
    <x v="11"/>
    <x v="4"/>
    <n v="2025"/>
    <n v="2025"/>
    <s v="Y"/>
    <s v="D11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56"/>
    <s v="Carter, Jalen DT"/>
    <x v="5"/>
    <x v="4"/>
    <n v="2023"/>
    <n v="2023"/>
    <s v="Y"/>
    <s v="D1.09"/>
    <n v="12"/>
    <n v="4"/>
    <n v="0.25"/>
    <n v="9"/>
    <n v="3"/>
    <n v="12"/>
    <n v="9"/>
    <n v="0"/>
    <n v="3"/>
    <s v="N/A"/>
    <n v="1"/>
    <n v="3"/>
    <s v="N/A"/>
    <s v="N/A"/>
    <s v="N/A"/>
    <s v="N/A"/>
    <s v="OK"/>
    <s v="Yes"/>
    <n v="18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5650"/>
    <s v="Orhorhoro, Ruke DT"/>
    <x v="5"/>
    <x v="4"/>
    <n v="2024"/>
    <n v="2024"/>
    <s v="Y"/>
    <s v="D6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572"/>
    <s v="Sieler, Zach DT"/>
    <x v="5"/>
    <x v="4"/>
    <n v="2018"/>
    <n v="2025"/>
    <s v="N"/>
    <s v="Ren"/>
    <n v="18"/>
    <n v="2"/>
    <n v="0.4"/>
    <n v="10"/>
    <n v="8"/>
    <n v="16"/>
    <n v="10"/>
    <n v="0"/>
    <n v="6"/>
    <s v="N/A"/>
    <n v="1"/>
    <n v="6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s v="N/A"/>
    <s v="N/A"/>
    <s v="N/A"/>
    <s v="N/A"/>
  </r>
  <r>
    <n v="4755"/>
    <s v="Bonitto, Nik DE"/>
    <x v="6"/>
    <x v="4"/>
    <n v="2022"/>
    <n v="2022"/>
    <s v="Y"/>
    <s v="D5.03"/>
    <n v="28"/>
    <n v="4"/>
    <n v="0.6"/>
    <n v="11"/>
    <n v="17"/>
    <n v="68"/>
    <n v="31"/>
    <n v="16"/>
    <n v="21"/>
    <n v="2025"/>
    <n v="3"/>
    <n v="21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n v="11"/>
    <n v="11"/>
    <s v="N/A"/>
    <s v="N/A"/>
  </r>
  <r>
    <n v="6035"/>
    <s v="Ezeiruaku, Donovan DE"/>
    <x v="6"/>
    <x v="4"/>
    <n v="2025"/>
    <n v="2025"/>
    <s v="Y"/>
    <s v="D4.08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970"/>
    <s v="Herbig, Nick DE"/>
    <x v="6"/>
    <x v="4"/>
    <n v="2023"/>
    <n v="2025"/>
    <s v="N"/>
    <s v="FA"/>
    <n v="4"/>
    <n v="2"/>
    <n v="0.25"/>
    <n v="3"/>
    <n v="1"/>
    <n v="2"/>
    <n v="2"/>
    <n v="0"/>
    <n v="0"/>
    <s v="N/A"/>
    <n v="1"/>
    <n v="0"/>
    <s v="N/A"/>
    <s v="N/A"/>
    <s v="N/A"/>
    <s v="N/A"/>
    <s v="OK"/>
    <s v="Yes"/>
    <n v="15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31"/>
    <s v="Kneeland, Marshawn DE"/>
    <x v="6"/>
    <x v="4"/>
    <n v="2024"/>
    <n v="2024"/>
    <s v="Y"/>
    <s v="D5.01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3124"/>
    <s v="Sweat, Montez DE"/>
    <x v="6"/>
    <x v="4"/>
    <n v="2019"/>
    <n v="2019"/>
    <s v="Y"/>
    <s v="D"/>
    <n v="14"/>
    <n v="4"/>
    <n v="0.4"/>
    <n v="8"/>
    <n v="6"/>
    <n v="24"/>
    <n v="12"/>
    <n v="0"/>
    <n v="12"/>
    <n v="2024"/>
    <n v="2"/>
    <n v="6"/>
    <n v="6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s v="N/A"/>
    <s v="N/A"/>
    <s v="N/A"/>
  </r>
  <r>
    <n v="6079"/>
    <s v="Umanmielen, Princely DE"/>
    <x v="6"/>
    <x v="4"/>
    <n v="2025"/>
    <n v="2025"/>
    <s v="Y"/>
    <s v="D8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75"/>
    <s v="Van Ginkel, Andrew DE"/>
    <x v="6"/>
    <x v="4"/>
    <n v="2019"/>
    <n v="2025"/>
    <s v="N"/>
    <s v="FA"/>
    <n v="15"/>
    <n v="2"/>
    <n v="0.4"/>
    <n v="9"/>
    <n v="6"/>
    <n v="12"/>
    <n v="12"/>
    <n v="0"/>
    <n v="0"/>
    <s v="N/A"/>
    <n v="1"/>
    <n v="0"/>
    <s v="N/A"/>
    <s v="N/A"/>
    <s v="N/A"/>
    <s v="N/A"/>
    <s v="OK"/>
    <s v="Yes"/>
    <n v="38"/>
    <n v="4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5574"/>
    <s v="Cashman, Blake LB"/>
    <x v="7"/>
    <x v="4"/>
    <n v="2019"/>
    <n v="2025"/>
    <s v="N"/>
    <s v="Ren"/>
    <n v="10"/>
    <n v="2"/>
    <n v="0.25"/>
    <n v="7"/>
    <n v="3"/>
    <n v="6"/>
    <n v="6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186"/>
    <s v="Henley, Daiyan LB"/>
    <x v="7"/>
    <x v="4"/>
    <n v="2023"/>
    <n v="2023"/>
    <s v="Y"/>
    <s v="D4.09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090"/>
    <s v="Kiser, Jack LB"/>
    <x v="7"/>
    <x v="4"/>
    <n v="2025"/>
    <n v="2025"/>
    <s v="Y"/>
    <s v="D9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258"/>
    <s v="Pace, Ivan LB"/>
    <x v="7"/>
    <x v="4"/>
    <n v="2023"/>
    <n v="2023"/>
    <s v="Y"/>
    <s v="D10.09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79"/>
    <s v="Sherwood, Jamien LB"/>
    <x v="7"/>
    <x v="4"/>
    <n v="2021"/>
    <n v="2025"/>
    <s v="N"/>
    <s v="FA"/>
    <n v="14"/>
    <n v="3"/>
    <n v="0.4"/>
    <n v="8"/>
    <n v="6"/>
    <n v="18"/>
    <n v="1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5714"/>
    <s v="Bullock, Calen S"/>
    <x v="9"/>
    <x v="4"/>
    <n v="2024"/>
    <n v="2024"/>
    <s v="Y"/>
    <s v="D12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94"/>
    <s v="Joseph, Kerby S"/>
    <x v="9"/>
    <x v="4"/>
    <n v="2022"/>
    <n v="2025"/>
    <s v="N"/>
    <s v="FA"/>
    <n v="6"/>
    <n v="2"/>
    <n v="0.25"/>
    <n v="4"/>
    <n v="2"/>
    <n v="4"/>
    <n v="4"/>
    <n v="0"/>
    <n v="0"/>
    <s v="N/A"/>
    <n v="1"/>
    <n v="0"/>
    <s v="N/A"/>
    <s v="N/A"/>
    <s v="N/A"/>
    <s v="N/A"/>
    <s v="OK"/>
    <s v="Yes"/>
    <n v="23"/>
    <n v="4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639"/>
    <s v="Nubin, Tyler S"/>
    <x v="9"/>
    <x v="4"/>
    <n v="2024"/>
    <n v="2024"/>
    <s v="Y"/>
    <s v="D5.09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100"/>
    <s v="Sanker, Jonas S"/>
    <x v="9"/>
    <x v="4"/>
    <n v="2025"/>
    <n v="2025"/>
    <s v="Y"/>
    <s v="D10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65"/>
    <s v="Harris, Christian LB"/>
    <x v="10"/>
    <x v="4"/>
    <n v="2022"/>
    <n v="2022"/>
    <s v="Y"/>
    <s v="D6.03"/>
    <n v="1"/>
    <n v="2"/>
    <n v="0.25"/>
    <n v="0"/>
    <n v="1"/>
    <n v="2"/>
    <n v="1"/>
    <n v="0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68"/>
    <s v="Kuntz, Zack TE"/>
    <x v="10"/>
    <x v="4"/>
    <n v="2023"/>
    <n v="2023"/>
    <s v="Y"/>
    <s v="D11.09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64"/>
    <s v="Dart, Jaxson QB"/>
    <x v="0"/>
    <x v="5"/>
    <n v="2025"/>
    <n v="2025"/>
    <s v="Y"/>
    <s v="D7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1879"/>
    <s v="Prescott, Dak QB"/>
    <x v="0"/>
    <x v="5"/>
    <n v="2016"/>
    <n v="2017"/>
    <s v="N"/>
    <s v="FA"/>
    <n v="36"/>
    <n v="4"/>
    <n v="0.6"/>
    <n v="14"/>
    <n v="22"/>
    <n v="88"/>
    <n v="38"/>
    <n v="0"/>
    <n v="50"/>
    <n v="2024"/>
    <n v="2"/>
    <n v="30"/>
    <n v="2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4"/>
    <n v="3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4"/>
    <n v="44"/>
    <n v="44"/>
    <n v="44"/>
    <n v="44"/>
    <n v="44"/>
    <n v="44"/>
    <n v="44"/>
    <n v="44"/>
    <n v="44"/>
    <n v="44"/>
    <n v="44"/>
    <n v="44"/>
    <n v="44"/>
    <n v="44"/>
    <n v="44"/>
    <n v="44"/>
    <s v="N/A"/>
    <n v="44"/>
    <n v="34"/>
    <s v="N/A"/>
    <s v="N/A"/>
    <s v="N/A"/>
  </r>
  <r>
    <n v="5486"/>
    <s v="Purdy, Brock QB"/>
    <x v="0"/>
    <x v="5"/>
    <n v="2022"/>
    <n v="2024"/>
    <s v="N"/>
    <s v="Ren"/>
    <n v="36"/>
    <n v="4"/>
    <n v="0.6"/>
    <n v="14"/>
    <n v="22"/>
    <n v="88"/>
    <n v="29"/>
    <n v="0"/>
    <n v="59"/>
    <s v="N/A"/>
    <n v="2"/>
    <n v="32"/>
    <n v="27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6"/>
    <n v="4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6"/>
    <n v="46"/>
    <n v="46"/>
    <n v="46"/>
    <n v="46"/>
    <n v="46"/>
    <n v="46"/>
    <n v="46"/>
    <n v="46"/>
    <n v="46"/>
    <n v="46"/>
    <n v="46"/>
    <n v="46"/>
    <n v="46"/>
    <n v="46"/>
    <n v="46"/>
    <n v="46"/>
    <s v="N/A"/>
    <n v="46"/>
    <n v="41"/>
    <s v="N/A"/>
    <s v="N/A"/>
    <s v="N/A"/>
  </r>
  <r>
    <n v="5178"/>
    <s v="Stroud, C.J. QB"/>
    <x v="0"/>
    <x v="5"/>
    <n v="2023"/>
    <n v="2023"/>
    <s v="Y"/>
    <s v="D4.01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3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173"/>
    <s v="Brown, Chase RB"/>
    <x v="1"/>
    <x v="5"/>
    <n v="2023"/>
    <n v="2023"/>
    <s v="Y"/>
    <s v="D3.06"/>
    <n v="5"/>
    <n v="4"/>
    <n v="0.25"/>
    <n v="3"/>
    <n v="2"/>
    <n v="8"/>
    <n v="6"/>
    <n v="0"/>
    <n v="2"/>
    <s v="N/A"/>
    <n v="1"/>
    <n v="2"/>
    <s v="N/A"/>
    <s v="N/A"/>
    <s v="N/A"/>
    <s v="N/A"/>
    <s v="OK"/>
    <s v="Yes"/>
    <n v="37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5643"/>
    <s v="Guerendo, Isaac RB"/>
    <x v="1"/>
    <x v="5"/>
    <n v="2024"/>
    <n v="2024"/>
    <s v="Y"/>
    <s v="D6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01"/>
    <s v="Henderson, TreVeyon RB"/>
    <x v="1"/>
    <x v="5"/>
    <n v="2025"/>
    <n v="2025"/>
    <s v="Y"/>
    <s v="D1.04"/>
    <n v="17"/>
    <n v="4"/>
    <n v="0.25"/>
    <n v="12"/>
    <n v="5"/>
    <n v="20"/>
    <n v="5"/>
    <n v="0"/>
    <n v="15"/>
    <s v="N/A"/>
    <n v="3"/>
    <n v="5"/>
    <n v="5"/>
    <n v="5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7"/>
    <n v="17"/>
    <n v="1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7"/>
    <n v="17"/>
    <n v="17"/>
    <n v="17"/>
    <n v="17"/>
    <n v="17"/>
    <n v="17"/>
    <n v="17"/>
    <n v="17"/>
    <n v="17"/>
    <n v="17"/>
    <n v="17"/>
    <n v="17"/>
    <n v="17"/>
    <n v="17"/>
    <n v="17"/>
    <n v="17"/>
    <s v="N/A"/>
    <n v="17"/>
    <n v="17"/>
    <n v="17"/>
    <s v="N/A"/>
    <s v="N/A"/>
  </r>
  <r>
    <n v="3094"/>
    <s v="Jacobs, Josh RB"/>
    <x v="1"/>
    <x v="5"/>
    <n v="2019"/>
    <n v="2019"/>
    <s v="Y"/>
    <s v="D"/>
    <n v="41"/>
    <n v="5"/>
    <n v="0.6"/>
    <n v="16"/>
    <n v="25"/>
    <n v="125"/>
    <n v="115"/>
    <n v="0"/>
    <n v="10"/>
    <n v="2022"/>
    <n v="1"/>
    <n v="10"/>
    <s v="N/A"/>
    <s v="N/A"/>
    <s v="N/A"/>
    <s v="N/A"/>
    <s v="OK"/>
    <s v="Yes"/>
    <n v="71"/>
    <n v="4"/>
    <n v="0"/>
    <s v="N/A"/>
    <s v="N/A"/>
    <s v="N/A"/>
    <s v="N/A"/>
    <s v="N/A"/>
    <s v="N/A"/>
    <s v="N/A"/>
    <s v="N/A"/>
    <s v="N/A"/>
    <n v="2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6"/>
    <n v="26"/>
    <n v="26"/>
    <n v="26"/>
    <n v="26"/>
    <n v="26"/>
    <n v="26"/>
    <n v="26"/>
    <n v="26"/>
    <n v="26"/>
    <n v="26"/>
    <n v="26"/>
    <n v="26"/>
    <n v="26"/>
    <n v="26"/>
    <n v="26"/>
    <n v="26"/>
    <s v="N/A"/>
    <n v="26"/>
    <s v="N/A"/>
    <s v="N/A"/>
    <s v="N/A"/>
    <s v="N/A"/>
  </r>
  <r>
    <n v="5520"/>
    <s v="Allen, Keenan WR"/>
    <x v="2"/>
    <x v="5"/>
    <n v="2013"/>
    <n v="2024"/>
    <s v="N"/>
    <s v="FA"/>
    <n v="18"/>
    <n v="3"/>
    <n v="0.4"/>
    <n v="10"/>
    <n v="8"/>
    <n v="24"/>
    <n v="16"/>
    <n v="0"/>
    <n v="8"/>
    <s v="N/A"/>
    <n v="1"/>
    <n v="8"/>
    <s v="N/A"/>
    <s v="N/A"/>
    <s v="N/A"/>
    <s v="N/A"/>
    <s v="OK"/>
    <s v="Yes"/>
    <n v="54"/>
    <n v="4"/>
    <n v="0"/>
    <s v="N/A"/>
    <s v="N/A"/>
    <s v="N/A"/>
    <s v="N/A"/>
    <s v="N/A"/>
    <s v="N/A"/>
    <s v="N/A"/>
    <s v="N/A"/>
    <s v="N/A"/>
    <n v="1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s v="N/A"/>
    <s v="N/A"/>
    <s v="N/A"/>
    <s v="N/A"/>
  </r>
  <r>
    <n v="4975"/>
    <s v="Collins, Nico WR"/>
    <x v="2"/>
    <x v="5"/>
    <n v="2021"/>
    <n v="2021"/>
    <s v="Y"/>
    <s v="D3.06"/>
    <n v="43"/>
    <n v="4"/>
    <n v="0.6"/>
    <n v="17"/>
    <n v="26"/>
    <n v="104"/>
    <n v="44"/>
    <n v="0"/>
    <n v="60"/>
    <n v="2024"/>
    <n v="2"/>
    <n v="30"/>
    <n v="3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7"/>
    <n v="4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7"/>
    <n v="47"/>
    <n v="47"/>
    <n v="47"/>
    <n v="47"/>
    <n v="47"/>
    <n v="47"/>
    <n v="47"/>
    <n v="47"/>
    <n v="47"/>
    <n v="47"/>
    <n v="47"/>
    <n v="47"/>
    <n v="47"/>
    <n v="47"/>
    <n v="47"/>
    <n v="47"/>
    <s v="N/A"/>
    <n v="47"/>
    <n v="47"/>
    <s v="N/A"/>
    <s v="N/A"/>
    <s v="N/A"/>
  </r>
  <r>
    <n v="6010"/>
    <s v="Higgins, Jayden WR"/>
    <x v="2"/>
    <x v="5"/>
    <n v="2025"/>
    <n v="2025"/>
    <s v="Y"/>
    <s v="D2.03"/>
    <n v="10"/>
    <n v="4"/>
    <n v="0.25"/>
    <n v="7"/>
    <n v="3"/>
    <n v="12"/>
    <n v="3"/>
    <n v="0"/>
    <n v="9"/>
    <s v="N/A"/>
    <n v="3"/>
    <n v="3"/>
    <n v="3"/>
    <n v="3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n v="1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n v="10"/>
    <s v="N/A"/>
    <s v="N/A"/>
  </r>
  <r>
    <n v="4670"/>
    <s v="Patrick, Tim WR"/>
    <x v="2"/>
    <x v="5"/>
    <n v="2017"/>
    <n v="2022"/>
    <s v="N"/>
    <s v="FA"/>
    <n v="19"/>
    <n v="4"/>
    <n v="0.4"/>
    <n v="11"/>
    <n v="8"/>
    <n v="32"/>
    <n v="32"/>
    <n v="0"/>
    <n v="0"/>
    <n v="2023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166"/>
    <s v="Rice, Rashee WR"/>
    <x v="2"/>
    <x v="5"/>
    <n v="2023"/>
    <n v="2023"/>
    <s v="Y"/>
    <s v="D2.09"/>
    <n v="7"/>
    <n v="4"/>
    <n v="0.25"/>
    <n v="5"/>
    <n v="2"/>
    <n v="8"/>
    <n v="6"/>
    <n v="0"/>
    <n v="2"/>
    <s v="N/A"/>
    <n v="1"/>
    <n v="2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6041"/>
    <s v="Royals, Jalen WR"/>
    <x v="2"/>
    <x v="5"/>
    <n v="2025"/>
    <n v="2025"/>
    <s v="Y"/>
    <s v="D5.04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4142"/>
    <s v="Smith, DeVonta WR"/>
    <x v="2"/>
    <x v="5"/>
    <n v="2021"/>
    <n v="2021"/>
    <s v="Y"/>
    <s v="D1.04"/>
    <n v="63"/>
    <n v="4"/>
    <n v="0.75"/>
    <n v="15"/>
    <n v="48"/>
    <n v="192"/>
    <n v="82"/>
    <n v="0"/>
    <n v="110"/>
    <n v="2024"/>
    <n v="2"/>
    <n v="60"/>
    <n v="5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5"/>
    <n v="6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5"/>
    <n v="75"/>
    <n v="75"/>
    <n v="75"/>
    <n v="75"/>
    <n v="75"/>
    <n v="75"/>
    <n v="75"/>
    <n v="75"/>
    <n v="75"/>
    <n v="75"/>
    <n v="75"/>
    <n v="75"/>
    <n v="75"/>
    <n v="75"/>
    <n v="75"/>
    <n v="75"/>
    <s v="N/A"/>
    <n v="75"/>
    <n v="65"/>
    <s v="N/A"/>
    <s v="N/A"/>
    <s v="N/A"/>
  </r>
  <r>
    <n v="5596"/>
    <s v="Worthy, Xavier WR"/>
    <x v="2"/>
    <x v="5"/>
    <n v="2024"/>
    <n v="2024"/>
    <s v="Y"/>
    <s v="D1.06"/>
    <n v="15"/>
    <n v="4"/>
    <n v="0.25"/>
    <n v="11"/>
    <n v="4"/>
    <n v="16"/>
    <n v="2"/>
    <n v="0"/>
    <n v="14"/>
    <s v="N/A"/>
    <n v="2"/>
    <n v="7"/>
    <n v="7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6106"/>
    <s v="Evans, Mitchell TE"/>
    <x v="3"/>
    <x v="5"/>
    <n v="2025"/>
    <n v="2025"/>
    <s v="Y"/>
    <s v="D11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21"/>
    <s v="Ferguson, Jake TE"/>
    <x v="3"/>
    <x v="5"/>
    <n v="2022"/>
    <n v="2024"/>
    <s v="N"/>
    <s v="FA"/>
    <n v="21"/>
    <n v="4"/>
    <n v="0.4"/>
    <n v="12"/>
    <n v="9"/>
    <n v="36"/>
    <n v="18"/>
    <n v="0"/>
    <n v="18"/>
    <s v="N/A"/>
    <n v="2"/>
    <n v="9"/>
    <n v="9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1"/>
    <n v="2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1"/>
    <n v="21"/>
    <n v="21"/>
    <n v="21"/>
    <n v="21"/>
    <n v="21"/>
    <n v="21"/>
    <n v="21"/>
    <n v="21"/>
    <n v="21"/>
    <n v="21"/>
    <n v="21"/>
    <n v="21"/>
    <n v="21"/>
    <n v="21"/>
    <n v="21"/>
    <n v="21"/>
    <s v="N/A"/>
    <n v="21"/>
    <n v="21"/>
    <s v="N/A"/>
    <s v="N/A"/>
    <s v="N/A"/>
  </r>
  <r>
    <n v="4831"/>
    <s v="Likely, Isaiah TE"/>
    <x v="3"/>
    <x v="5"/>
    <n v="2022"/>
    <n v="2025"/>
    <s v="N"/>
    <s v="Ren"/>
    <n v="16"/>
    <n v="4"/>
    <n v="0.4"/>
    <n v="9"/>
    <n v="7"/>
    <n v="28"/>
    <n v="7"/>
    <n v="0"/>
    <n v="21"/>
    <s v="N/A"/>
    <n v="3"/>
    <n v="7"/>
    <n v="7"/>
    <n v="7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6"/>
    <n v="16"/>
    <n v="1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n v="16"/>
    <n v="16"/>
    <s v="N/A"/>
    <s v="N/A"/>
  </r>
  <r>
    <n v="5636"/>
    <s v="Sanders, Ja'Tavion TE"/>
    <x v="3"/>
    <x v="5"/>
    <n v="2024"/>
    <n v="2024"/>
    <s v="Y"/>
    <s v="D5.06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4070"/>
    <s v="Schultz, Dalton TE"/>
    <x v="3"/>
    <x v="5"/>
    <n v="2018"/>
    <n v="2021"/>
    <s v="N"/>
    <s v="FA"/>
    <n v="28"/>
    <n v="5"/>
    <n v="0.6"/>
    <n v="11"/>
    <n v="17"/>
    <n v="85"/>
    <n v="84"/>
    <n v="0"/>
    <n v="1"/>
    <n v="2022"/>
    <n v="1"/>
    <n v="1"/>
    <s v="N/A"/>
    <s v="N/A"/>
    <s v="N/A"/>
    <s v="N/A"/>
    <s v="OK"/>
    <s v="Yes"/>
    <n v="18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6115"/>
    <s v="Borregales, Andres PK"/>
    <x v="11"/>
    <x v="5"/>
    <n v="2025"/>
    <n v="2025"/>
    <s v="Y"/>
    <s v="D12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166"/>
    <s v="Barmore, Christian DT"/>
    <x v="5"/>
    <x v="5"/>
    <n v="2021"/>
    <n v="2021"/>
    <s v="Y"/>
    <s v="D3.08"/>
    <n v="19"/>
    <n v="5"/>
    <n v="0.4"/>
    <n v="11"/>
    <n v="8"/>
    <n v="40"/>
    <n v="10"/>
    <n v="0"/>
    <n v="30"/>
    <n v="2024"/>
    <n v="3"/>
    <n v="10"/>
    <n v="10"/>
    <n v="1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1"/>
    <n v="21"/>
    <n v="2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1"/>
    <n v="21"/>
    <n v="21"/>
    <n v="21"/>
    <n v="21"/>
    <n v="21"/>
    <n v="21"/>
    <n v="21"/>
    <n v="21"/>
    <n v="21"/>
    <n v="21"/>
    <n v="21"/>
    <n v="21"/>
    <n v="21"/>
    <n v="21"/>
    <n v="21"/>
    <n v="21"/>
    <s v="N/A"/>
    <n v="21"/>
    <n v="21"/>
    <n v="21"/>
    <s v="N/A"/>
    <s v="N/A"/>
  </r>
  <r>
    <n v="5090"/>
    <s v="Hill, B.J. DT"/>
    <x v="5"/>
    <x v="5"/>
    <n v="2018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059"/>
    <s v="Norman-Lott, Omarr DT"/>
    <x v="5"/>
    <x v="5"/>
    <n v="2025"/>
    <n v="2025"/>
    <s v="Y"/>
    <s v="D6.1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084"/>
    <s v="Onyemata, David DT"/>
    <x v="5"/>
    <x v="5"/>
    <n v="2016"/>
    <n v="2021"/>
    <s v="N"/>
    <s v="FA"/>
    <n v="6"/>
    <n v="4"/>
    <n v="0.25"/>
    <n v="4"/>
    <n v="2"/>
    <n v="8"/>
    <n v="8"/>
    <n v="0"/>
    <n v="0"/>
    <n v="2023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808"/>
    <s v="Settle, Tim DT"/>
    <x v="5"/>
    <x v="5"/>
    <n v="2018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4988"/>
    <s v="Bosa, Joey DE"/>
    <x v="6"/>
    <x v="5"/>
    <n v="2016"/>
    <n v="2016"/>
    <s v="Y"/>
    <s v="D"/>
    <n v="13"/>
    <n v="4"/>
    <n v="0.4"/>
    <n v="7"/>
    <n v="6"/>
    <n v="24"/>
    <n v="24"/>
    <n v="0"/>
    <n v="0"/>
    <n v="2023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487"/>
    <s v="Cooper, Jonathon DE"/>
    <x v="6"/>
    <x v="5"/>
    <n v="2021"/>
    <n v="2024"/>
    <s v="N"/>
    <s v="Ren"/>
    <n v="14"/>
    <n v="4"/>
    <n v="0.4"/>
    <n v="8"/>
    <n v="6"/>
    <n v="24"/>
    <n v="4"/>
    <n v="0"/>
    <n v="20"/>
    <s v="N/A"/>
    <n v="2"/>
    <n v="10"/>
    <n v="1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5488"/>
    <s v="Floyd, Leonard DE"/>
    <x v="6"/>
    <x v="5"/>
    <n v="2016"/>
    <n v="2024"/>
    <s v="N"/>
    <s v="Ren"/>
    <n v="14"/>
    <n v="4"/>
    <n v="0.4"/>
    <n v="8"/>
    <n v="6"/>
    <n v="24"/>
    <n v="4"/>
    <n v="0"/>
    <n v="20"/>
    <s v="N/A"/>
    <n v="2"/>
    <n v="10"/>
    <n v="1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6086"/>
    <s v="Carter, Barrett LB"/>
    <x v="7"/>
    <x v="5"/>
    <n v="2025"/>
    <n v="2025"/>
    <s v="Y"/>
    <s v="D9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701"/>
    <s v="Ford, Jaylan LB"/>
    <x v="7"/>
    <x v="5"/>
    <n v="2024"/>
    <n v="2024"/>
    <s v="Y"/>
    <s v="D11.06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81"/>
    <s v="Magee, Jordan LB"/>
    <x v="7"/>
    <x v="5"/>
    <n v="2024"/>
    <n v="2024"/>
    <s v="Y"/>
    <s v="D9.06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62"/>
    <s v="Owusu-Koramoah, Jeremiah LB"/>
    <x v="7"/>
    <x v="5"/>
    <n v="2021"/>
    <n v="2025"/>
    <s v="N"/>
    <s v="Ren"/>
    <n v="19"/>
    <n v="3"/>
    <n v="0.4"/>
    <n v="11"/>
    <n v="8"/>
    <n v="24"/>
    <n v="8"/>
    <n v="0"/>
    <n v="16"/>
    <s v="N/A"/>
    <n v="2"/>
    <n v="8"/>
    <n v="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1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19"/>
    <s v="N/A"/>
    <s v="N/A"/>
    <s v="N/A"/>
  </r>
  <r>
    <n v="5489"/>
    <s v="Spillane, Robert LB"/>
    <x v="7"/>
    <x v="5"/>
    <n v="2018"/>
    <n v="2024"/>
    <s v="N"/>
    <s v="Ren"/>
    <n v="20"/>
    <n v="4"/>
    <n v="0.4"/>
    <n v="12"/>
    <n v="8"/>
    <n v="32"/>
    <n v="10"/>
    <n v="0"/>
    <n v="22"/>
    <s v="N/A"/>
    <n v="2"/>
    <n v="10"/>
    <n v="1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2"/>
    <n v="2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n v="24"/>
    <s v="N/A"/>
    <s v="N/A"/>
    <s v="N/A"/>
  </r>
  <r>
    <n v="4113"/>
    <s v="Warner, Fred LB"/>
    <x v="7"/>
    <x v="5"/>
    <n v="2018"/>
    <n v="2021"/>
    <s v="N"/>
    <s v="FA"/>
    <n v="34"/>
    <n v="4"/>
    <n v="0.6"/>
    <n v="13"/>
    <n v="21"/>
    <n v="84"/>
    <n v="34"/>
    <n v="0"/>
    <n v="50"/>
    <n v="2024"/>
    <n v="2"/>
    <n v="30"/>
    <n v="2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3"/>
    <n v="3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3"/>
    <n v="43"/>
    <n v="43"/>
    <n v="43"/>
    <n v="43"/>
    <n v="43"/>
    <n v="43"/>
    <n v="43"/>
    <n v="43"/>
    <n v="43"/>
    <n v="43"/>
    <n v="43"/>
    <n v="43"/>
    <n v="43"/>
    <n v="43"/>
    <n v="43"/>
    <n v="43"/>
    <s v="N/A"/>
    <n v="43"/>
    <n v="33"/>
    <s v="N/A"/>
    <s v="N/A"/>
    <s v="N/A"/>
  </r>
  <r>
    <n v="5616"/>
    <s v="Wilson, Payton LB"/>
    <x v="7"/>
    <x v="5"/>
    <n v="2024"/>
    <n v="2024"/>
    <s v="Y"/>
    <s v="D3.06"/>
    <n v="5"/>
    <n v="4"/>
    <n v="0.25"/>
    <n v="3"/>
    <n v="2"/>
    <n v="8"/>
    <n v="3"/>
    <n v="0"/>
    <n v="5"/>
    <s v="N/A"/>
    <n v="2"/>
    <n v="3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5"/>
    <s v="N/A"/>
    <s v="N/A"/>
    <s v="N/A"/>
  </r>
  <r>
    <n v="6050"/>
    <s v="Barron, Jahdae CB"/>
    <x v="8"/>
    <x v="5"/>
    <n v="2025"/>
    <n v="2025"/>
    <s v="Y"/>
    <s v="D6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490"/>
    <s v="Bland, DaRon CB"/>
    <x v="8"/>
    <x v="5"/>
    <n v="2022"/>
    <n v="2024"/>
    <s v="N"/>
    <s v="Ren"/>
    <n v="9"/>
    <n v="3"/>
    <n v="0.25"/>
    <n v="6"/>
    <n v="3"/>
    <n v="9"/>
    <n v="6"/>
    <n v="0"/>
    <n v="3"/>
    <s v="N/A"/>
    <n v="1"/>
    <n v="3"/>
    <s v="N/A"/>
    <s v="N/A"/>
    <s v="N/A"/>
    <s v="N/A"/>
    <s v="OK"/>
    <s v="Yes"/>
    <n v="10"/>
    <n v="3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5118"/>
    <s v="Dugger, Kyle S"/>
    <x v="9"/>
    <x v="5"/>
    <n v="2020"/>
    <n v="2023"/>
    <s v="N"/>
    <s v="FA"/>
    <n v="7"/>
    <n v="3"/>
    <n v="0.25"/>
    <n v="5"/>
    <n v="2"/>
    <n v="6"/>
    <n v="3"/>
    <n v="0"/>
    <n v="3"/>
    <n v="2024"/>
    <n v="1"/>
    <n v="3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6030"/>
    <s v="Emmanwori, Nick S"/>
    <x v="9"/>
    <x v="5"/>
    <n v="2025"/>
    <n v="2025"/>
    <s v="Y"/>
    <s v="D4.03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493"/>
    <s v="Jenkins, Rayshawn S"/>
    <x v="9"/>
    <x v="5"/>
    <n v="2017"/>
    <n v="2024"/>
    <s v="N"/>
    <s v="Ren"/>
    <n v="22"/>
    <n v="4"/>
    <n v="0.4"/>
    <n v="13"/>
    <n v="9"/>
    <n v="36"/>
    <n v="9"/>
    <n v="0"/>
    <n v="27"/>
    <s v="N/A"/>
    <n v="2"/>
    <n v="12"/>
    <n v="15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5"/>
    <n v="2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5"/>
    <n v="25"/>
    <n v="25"/>
    <n v="25"/>
    <n v="25"/>
    <n v="25"/>
    <n v="25"/>
    <n v="25"/>
    <n v="25"/>
    <n v="25"/>
    <n v="25"/>
    <n v="25"/>
    <n v="25"/>
    <n v="25"/>
    <n v="25"/>
    <n v="25"/>
    <n v="25"/>
    <s v="N/A"/>
    <n v="25"/>
    <n v="28"/>
    <s v="N/A"/>
    <s v="N/A"/>
    <s v="N/A"/>
  </r>
  <r>
    <n v="5660"/>
    <s v="Kinchens, Kamren S"/>
    <x v="9"/>
    <x v="5"/>
    <n v="2024"/>
    <n v="2024"/>
    <s v="Y"/>
    <s v="D7.06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168"/>
    <s v="Wilson, Tyree DE"/>
    <x v="10"/>
    <x v="5"/>
    <n v="2023"/>
    <n v="2023"/>
    <s v="Y"/>
    <s v="D3.01"/>
    <n v="6"/>
    <n v="4"/>
    <n v="0.25"/>
    <n v="4"/>
    <n v="2"/>
    <n v="8"/>
    <n v="6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501"/>
    <s v="Love, Jordan QB"/>
    <x v="0"/>
    <x v="6"/>
    <n v="2020"/>
    <n v="2024"/>
    <s v="N"/>
    <s v="FA"/>
    <n v="10"/>
    <n v="3"/>
    <n v="0.25"/>
    <n v="7"/>
    <n v="3"/>
    <n v="9"/>
    <n v="6"/>
    <n v="0"/>
    <n v="3"/>
    <s v="N/A"/>
    <n v="1"/>
    <n v="3"/>
    <s v="N/A"/>
    <s v="N/A"/>
    <s v="N/A"/>
    <s v="N/A"/>
    <s v="OK"/>
    <s v="Yes"/>
    <n v="33"/>
    <n v="4"/>
    <n v="0"/>
    <s v="N/A"/>
    <s v="N/A"/>
    <s v="N/A"/>
    <s v="N/A"/>
    <s v="N/A"/>
    <s v="N/A"/>
    <s v="N/A"/>
    <s v="N/A"/>
    <s v="N/A"/>
    <n v="1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s v="N/A"/>
    <s v="N/A"/>
    <s v="N/A"/>
    <s v="N/A"/>
  </r>
  <r>
    <n v="6070"/>
    <s v="Milroe, Jalen QB"/>
    <x v="0"/>
    <x v="6"/>
    <n v="2025"/>
    <n v="2025"/>
    <s v="Y"/>
    <s v="D7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92"/>
    <s v="Rattler, Spencer QB"/>
    <x v="0"/>
    <x v="6"/>
    <n v="2024"/>
    <n v="2024"/>
    <s v="Y"/>
    <s v="D10.07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26"/>
    <s v="Blue, Jaydon RB"/>
    <x v="1"/>
    <x v="6"/>
    <n v="2025"/>
    <n v="2025"/>
    <s v="Y"/>
    <s v="D3.09"/>
    <n v="4"/>
    <n v="4"/>
    <n v="0.25"/>
    <n v="3"/>
    <n v="1"/>
    <n v="4"/>
    <n v="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597"/>
    <s v="Brooks, Jonathon RB"/>
    <x v="1"/>
    <x v="6"/>
    <n v="2024"/>
    <n v="2024"/>
    <s v="Y"/>
    <s v="D1.07"/>
    <n v="14"/>
    <n v="4"/>
    <n v="0.25"/>
    <n v="10"/>
    <n v="4"/>
    <n v="16"/>
    <n v="16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s v="N/A"/>
    <s v="N/A"/>
    <s v="N/A"/>
  </r>
  <r>
    <n v="5150"/>
    <s v="Gibbs, Jahmyr RB"/>
    <x v="1"/>
    <x v="6"/>
    <n v="2023"/>
    <n v="2023"/>
    <s v="Y"/>
    <s v="D1.03"/>
    <n v="18"/>
    <n v="4"/>
    <n v="0.25"/>
    <n v="13"/>
    <n v="5"/>
    <n v="20"/>
    <n v="20"/>
    <n v="0"/>
    <n v="0"/>
    <s v="N/A"/>
    <n v="1"/>
    <n v="0"/>
    <s v="N/A"/>
    <s v="N/A"/>
    <s v="N/A"/>
    <s v="N/A"/>
    <s v="OK"/>
    <s v="Yes"/>
    <n v="78"/>
    <n v="4"/>
    <n v="0"/>
    <s v="N/A"/>
    <s v="N/A"/>
    <s v="N/A"/>
    <s v="N/A"/>
    <s v="N/A"/>
    <s v="N/A"/>
    <s v="N/A"/>
    <s v="N/A"/>
    <s v="N/A"/>
    <n v="1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s v="N/A"/>
    <s v="N/A"/>
    <s v="N/A"/>
    <s v="N/A"/>
  </r>
  <r>
    <n v="6006"/>
    <s v="Harvey, RJ RB"/>
    <x v="1"/>
    <x v="6"/>
    <n v="2025"/>
    <n v="2025"/>
    <s v="Y"/>
    <s v="D1.09"/>
    <n v="12"/>
    <n v="4"/>
    <n v="0.25"/>
    <n v="9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5160"/>
    <s v="Johnson, Roschon RB"/>
    <x v="1"/>
    <x v="6"/>
    <n v="2023"/>
    <n v="2023"/>
    <s v="Y"/>
    <s v="D2.03"/>
    <n v="10"/>
    <n v="4"/>
    <n v="0.25"/>
    <n v="7"/>
    <n v="3"/>
    <n v="12"/>
    <n v="12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943"/>
    <s v="Mixon, Joe RB"/>
    <x v="1"/>
    <x v="6"/>
    <n v="2017"/>
    <n v="2025"/>
    <s v="N"/>
    <s v="FA"/>
    <n v="45"/>
    <n v="2"/>
    <n v="0.6"/>
    <n v="18"/>
    <n v="27"/>
    <n v="54"/>
    <n v="40"/>
    <n v="0"/>
    <n v="14"/>
    <s v="N/A"/>
    <n v="1"/>
    <n v="14"/>
    <s v="N/A"/>
    <s v="N/A"/>
    <s v="N/A"/>
    <s v="N/A"/>
    <s v="OK"/>
    <s v="Yes"/>
    <n v="36"/>
    <n v="4"/>
    <n v="0"/>
    <s v="N/A"/>
    <s v="N/A"/>
    <s v="N/A"/>
    <s v="N/A"/>
    <s v="N/A"/>
    <s v="N/A"/>
    <s v="N/A"/>
    <s v="N/A"/>
    <s v="N/A"/>
    <n v="3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s v="N/A"/>
    <s v="N/A"/>
    <s v="N/A"/>
    <s v="N/A"/>
  </r>
  <r>
    <n v="5607"/>
    <s v="Wright, Jaylen RB"/>
    <x v="1"/>
    <x v="6"/>
    <n v="2024"/>
    <n v="2024"/>
    <s v="Y"/>
    <s v="D2.07"/>
    <n v="8"/>
    <n v="4"/>
    <n v="0.25"/>
    <n v="6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6057"/>
    <s v="Dike, Chimere WR"/>
    <x v="2"/>
    <x v="6"/>
    <n v="2025"/>
    <n v="2025"/>
    <s v="Y"/>
    <s v="D6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079"/>
    <s v="Hill, Tyreek WR"/>
    <x v="2"/>
    <x v="6"/>
    <n v="2016"/>
    <n v="2023"/>
    <s v="N"/>
    <s v="FA"/>
    <n v="79"/>
    <n v="4"/>
    <n v="0.75"/>
    <n v="19"/>
    <n v="60"/>
    <n v="240"/>
    <n v="180"/>
    <n v="0"/>
    <n v="60"/>
    <s v="N/A"/>
    <n v="1"/>
    <n v="60"/>
    <s v="N/A"/>
    <s v="N/A"/>
    <s v="N/A"/>
    <s v="N/A"/>
    <s v="OK"/>
    <s v="Yes"/>
    <n v="79"/>
    <n v="4"/>
    <n v="0"/>
    <s v="N/A"/>
    <s v="N/A"/>
    <s v="N/A"/>
    <s v="N/A"/>
    <s v="N/A"/>
    <s v="N/A"/>
    <s v="N/A"/>
    <s v="N/A"/>
    <s v="N/A"/>
    <n v="7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9"/>
    <n v="79"/>
    <n v="79"/>
    <n v="79"/>
    <n v="79"/>
    <n v="79"/>
    <n v="79"/>
    <n v="79"/>
    <n v="79"/>
    <n v="79"/>
    <n v="79"/>
    <n v="79"/>
    <n v="79"/>
    <n v="79"/>
    <n v="79"/>
    <n v="79"/>
    <n v="79"/>
    <s v="N/A"/>
    <n v="79"/>
    <s v="N/A"/>
    <s v="N/A"/>
    <s v="N/A"/>
    <s v="N/A"/>
  </r>
  <r>
    <n v="5211"/>
    <s v="Nacua, Puka WR"/>
    <x v="2"/>
    <x v="6"/>
    <n v="2023"/>
    <n v="2023"/>
    <s v="Y"/>
    <s v="D6.12"/>
    <n v="73"/>
    <n v="5"/>
    <n v="0.75"/>
    <n v="18"/>
    <n v="55"/>
    <n v="275"/>
    <n v="39"/>
    <n v="55"/>
    <n v="181"/>
    <n v="2025"/>
    <n v="4"/>
    <n v="49"/>
    <n v="49"/>
    <n v="49"/>
    <n v="34"/>
    <s v="N/A"/>
    <s v="OK"/>
    <s v="No"/>
    <s v="N/A"/>
    <s v="N/A"/>
    <s v="N/A"/>
    <s v="N/A"/>
    <s v="N/A"/>
    <s v="N/A"/>
    <s v="N/A"/>
    <s v="N/A"/>
    <s v="N/A"/>
    <s v="N/A"/>
    <s v="N/A"/>
    <s v="N/A"/>
    <n v="67"/>
    <n v="67"/>
    <n v="67"/>
    <n v="52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7"/>
    <n v="67"/>
    <n v="67"/>
    <n v="67"/>
    <n v="67"/>
    <n v="67"/>
    <n v="67"/>
    <n v="67"/>
    <n v="67"/>
    <n v="67"/>
    <n v="67"/>
    <n v="67"/>
    <n v="67"/>
    <n v="67"/>
    <n v="67"/>
    <n v="67"/>
    <n v="67"/>
    <s v="N/A"/>
    <n v="67"/>
    <n v="67"/>
    <n v="67"/>
    <n v="52"/>
    <s v="N/A"/>
  </r>
  <r>
    <n v="4412"/>
    <s v="Pittman, Michael WR"/>
    <x v="2"/>
    <x v="6"/>
    <n v="2020"/>
    <n v="2020"/>
    <s v="Y"/>
    <s v="D2.05"/>
    <n v="20"/>
    <n v="5"/>
    <n v="0.4"/>
    <n v="12"/>
    <n v="8"/>
    <n v="40"/>
    <n v="40"/>
    <n v="0"/>
    <n v="0"/>
    <n v="2023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12"/>
    <s v="N/A"/>
    <s v="N/A"/>
    <s v="N/A"/>
  </r>
  <r>
    <n v="6060"/>
    <s v="Smith, Arian WR"/>
    <x v="2"/>
    <x v="6"/>
    <n v="2025"/>
    <n v="2025"/>
    <s v="Y"/>
    <s v="D6.1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2578"/>
    <s v="Andrews, Mark TE"/>
    <x v="3"/>
    <x v="6"/>
    <n v="2018"/>
    <n v="2018"/>
    <s v="Y"/>
    <s v="D"/>
    <n v="39"/>
    <n v="4"/>
    <n v="0.6"/>
    <n v="15"/>
    <n v="24"/>
    <n v="96"/>
    <n v="60"/>
    <n v="0"/>
    <n v="36"/>
    <n v="2024"/>
    <n v="2"/>
    <n v="18"/>
    <n v="1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3"/>
    <n v="3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3"/>
    <n v="33"/>
    <n v="33"/>
    <n v="33"/>
    <n v="33"/>
    <n v="33"/>
    <n v="33"/>
    <n v="33"/>
    <n v="33"/>
    <n v="33"/>
    <n v="33"/>
    <n v="33"/>
    <n v="33"/>
    <n v="33"/>
    <n v="33"/>
    <n v="33"/>
    <n v="33"/>
    <s v="N/A"/>
    <n v="33"/>
    <n v="33"/>
    <s v="N/A"/>
    <s v="N/A"/>
    <s v="N/A"/>
  </r>
  <r>
    <n v="5212"/>
    <s v="Kraft, Tucker TE"/>
    <x v="3"/>
    <x v="6"/>
    <n v="2023"/>
    <n v="2023"/>
    <s v="Y"/>
    <s v="D6.13"/>
    <n v="29"/>
    <n v="5"/>
    <n v="0.6"/>
    <n v="11"/>
    <n v="18"/>
    <n v="90"/>
    <n v="3"/>
    <n v="18"/>
    <n v="69"/>
    <n v="2025"/>
    <n v="4"/>
    <n v="18"/>
    <n v="17"/>
    <n v="17"/>
    <n v="17"/>
    <s v="N/A"/>
    <s v="OK"/>
    <s v="No"/>
    <s v="N/A"/>
    <s v="N/A"/>
    <s v="N/A"/>
    <s v="N/A"/>
    <s v="N/A"/>
    <s v="N/A"/>
    <s v="N/A"/>
    <s v="N/A"/>
    <s v="N/A"/>
    <s v="N/A"/>
    <s v="N/A"/>
    <s v="N/A"/>
    <n v="29"/>
    <n v="28"/>
    <n v="28"/>
    <n v="2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9"/>
    <n v="29"/>
    <n v="29"/>
    <n v="29"/>
    <n v="29"/>
    <n v="29"/>
    <n v="29"/>
    <n v="29"/>
    <n v="29"/>
    <n v="29"/>
    <n v="29"/>
    <n v="29"/>
    <n v="29"/>
    <n v="29"/>
    <n v="29"/>
    <n v="29"/>
    <n v="29"/>
    <s v="N/A"/>
    <n v="29"/>
    <n v="28"/>
    <n v="28"/>
    <n v="28"/>
    <s v="N/A"/>
  </r>
  <r>
    <n v="5969"/>
    <s v="Heyward, Cameron DT"/>
    <x v="5"/>
    <x v="6"/>
    <n v="2013"/>
    <n v="2025"/>
    <s v="N"/>
    <s v="FA"/>
    <n v="13"/>
    <n v="2"/>
    <n v="0.4"/>
    <n v="7"/>
    <n v="6"/>
    <n v="12"/>
    <n v="12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6017"/>
    <s v="Nolen, Walter DT"/>
    <x v="5"/>
    <x v="6"/>
    <n v="2025"/>
    <n v="2025"/>
    <s v="Y"/>
    <s v="D2.10"/>
    <n v="7"/>
    <n v="4"/>
    <n v="0.25"/>
    <n v="5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n v="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n v="5"/>
    <s v="N/A"/>
    <s v="N/A"/>
  </r>
  <r>
    <n v="5892"/>
    <s v="Odighizuwa, Osa DT"/>
    <x v="5"/>
    <x v="6"/>
    <n v="2021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498"/>
    <s v="Turner, Kobie DT"/>
    <x v="5"/>
    <x v="6"/>
    <n v="2023"/>
    <n v="2024"/>
    <s v="N"/>
    <s v="Ren"/>
    <n v="8"/>
    <n v="3"/>
    <n v="0.25"/>
    <n v="6"/>
    <n v="2"/>
    <n v="6"/>
    <n v="6"/>
    <n v="0"/>
    <n v="0"/>
    <s v="N/A"/>
    <n v="1"/>
    <n v="0"/>
    <s v="N/A"/>
    <s v="N/A"/>
    <s v="N/A"/>
    <s v="N/A"/>
    <s v="OK"/>
    <s v="Yes"/>
    <n v="18"/>
    <n v="4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3099"/>
    <s v="Bosa, Nick DE"/>
    <x v="6"/>
    <x v="6"/>
    <n v="2019"/>
    <n v="2019"/>
    <s v="Y"/>
    <s v="D"/>
    <n v="33"/>
    <n v="5"/>
    <n v="0.6"/>
    <n v="13"/>
    <n v="20"/>
    <n v="100"/>
    <n v="100"/>
    <n v="0"/>
    <n v="0"/>
    <n v="2022"/>
    <n v="1"/>
    <n v="0"/>
    <s v="N/A"/>
    <s v="N/A"/>
    <s v="N/A"/>
    <s v="N/A"/>
    <s v="OK"/>
    <s v="Yes"/>
    <n v="15"/>
    <n v="4"/>
    <n v="0"/>
    <s v="N/A"/>
    <s v="N/A"/>
    <s v="N/A"/>
    <s v="N/A"/>
    <s v="N/A"/>
    <s v="N/A"/>
    <s v="N/A"/>
    <s v="N/A"/>
    <s v="N/A"/>
    <n v="1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s v="N/A"/>
    <s v="N/A"/>
    <s v="N/A"/>
    <s v="N/A"/>
  </r>
  <r>
    <n v="6047"/>
    <s v="Oladejo, Oluwafemi DE"/>
    <x v="6"/>
    <x v="6"/>
    <n v="2025"/>
    <n v="2025"/>
    <s v="Y"/>
    <s v="D5.10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242"/>
    <s v="Tuipulotu, Tuli DE"/>
    <x v="6"/>
    <x v="6"/>
    <n v="2023"/>
    <n v="2023"/>
    <s v="Y"/>
    <s v="D9.03"/>
    <n v="3"/>
    <n v="2"/>
    <n v="0.25"/>
    <n v="2"/>
    <n v="1"/>
    <n v="2"/>
    <n v="1"/>
    <n v="1"/>
    <n v="0"/>
    <n v="2025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180"/>
    <s v="Van Ness, Lukas DE"/>
    <x v="6"/>
    <x v="6"/>
    <n v="2023"/>
    <n v="2023"/>
    <s v="Y"/>
    <s v="D4.03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17"/>
    <s v="Verse, Jared DE"/>
    <x v="6"/>
    <x v="6"/>
    <n v="2024"/>
    <n v="2024"/>
    <s v="Y"/>
    <s v="D3.07"/>
    <n v="5"/>
    <n v="4"/>
    <n v="0.25"/>
    <n v="3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102"/>
    <s v="Walker, David DE"/>
    <x v="6"/>
    <x v="6"/>
    <n v="2025"/>
    <n v="2025"/>
    <s v="Y"/>
    <s v="D10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165"/>
    <s v="Bolton, Nick LB"/>
    <x v="7"/>
    <x v="6"/>
    <n v="2021"/>
    <n v="2021"/>
    <s v="Y"/>
    <s v="D3.07"/>
    <n v="19"/>
    <n v="5"/>
    <n v="0.4"/>
    <n v="11"/>
    <n v="8"/>
    <n v="40"/>
    <n v="24"/>
    <n v="0"/>
    <n v="16"/>
    <n v="2024"/>
    <n v="3"/>
    <n v="16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7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n v="11"/>
    <n v="11"/>
    <s v="N/A"/>
    <s v="N/A"/>
  </r>
  <r>
    <n v="5540"/>
    <s v="Queen, Patrick LB"/>
    <x v="7"/>
    <x v="6"/>
    <n v="2020"/>
    <n v="2024"/>
    <s v="N"/>
    <s v="FA"/>
    <n v="12"/>
    <n v="3"/>
    <n v="0.25"/>
    <n v="9"/>
    <n v="3"/>
    <n v="9"/>
    <n v="9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5190"/>
    <s v="Simpson, Trenton LB"/>
    <x v="7"/>
    <x v="6"/>
    <n v="2023"/>
    <n v="2023"/>
    <s v="Y"/>
    <s v="D5.03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93"/>
    <s v="Murphy, Byron CB"/>
    <x v="8"/>
    <x v="6"/>
    <n v="2019"/>
    <n v="2025"/>
    <s v="N"/>
    <s v="FA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10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202"/>
    <s v="Branch, Brian S"/>
    <x v="9"/>
    <x v="6"/>
    <n v="2023"/>
    <n v="2023"/>
    <s v="Y"/>
    <s v="D6.03"/>
    <n v="23"/>
    <n v="5"/>
    <n v="0.4"/>
    <n v="13"/>
    <n v="10"/>
    <n v="50"/>
    <n v="10"/>
    <n v="10"/>
    <n v="30"/>
    <n v="2025"/>
    <n v="4"/>
    <n v="10"/>
    <n v="10"/>
    <n v="5"/>
    <n v="5"/>
    <s v="N/A"/>
    <s v="OK"/>
    <s v="No"/>
    <s v="N/A"/>
    <s v="N/A"/>
    <s v="N/A"/>
    <s v="N/A"/>
    <s v="N/A"/>
    <s v="N/A"/>
    <s v="N/A"/>
    <s v="N/A"/>
    <s v="N/A"/>
    <s v="N/A"/>
    <s v="N/A"/>
    <s v="N/A"/>
    <n v="23"/>
    <n v="23"/>
    <n v="18"/>
    <n v="1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3"/>
    <n v="23"/>
    <n v="23"/>
    <n v="23"/>
    <n v="23"/>
    <n v="23"/>
    <n v="23"/>
    <n v="23"/>
    <n v="23"/>
    <n v="23"/>
    <n v="23"/>
    <n v="23"/>
    <n v="23"/>
    <n v="23"/>
    <n v="23"/>
    <n v="23"/>
    <n v="23"/>
    <s v="N/A"/>
    <n v="23"/>
    <n v="23"/>
    <n v="18"/>
    <n v="18"/>
    <s v="N/A"/>
  </r>
  <r>
    <n v="3655"/>
    <s v="McKinney, Xavier S"/>
    <x v="9"/>
    <x v="6"/>
    <n v="2020"/>
    <n v="2020"/>
    <s v="Y"/>
    <s v="D5.10"/>
    <n v="11"/>
    <n v="4"/>
    <n v="0.25"/>
    <n v="8"/>
    <n v="3"/>
    <n v="12"/>
    <n v="9"/>
    <n v="3"/>
    <n v="0"/>
    <n v="2025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s v="N/A"/>
    <s v="N/A"/>
  </r>
  <r>
    <n v="6069"/>
    <s v="Watts, Xavier S"/>
    <x v="9"/>
    <x v="6"/>
    <n v="2025"/>
    <n v="2025"/>
    <s v="Y"/>
    <s v="D7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210"/>
    <s v="Gonzalez, Christian CB"/>
    <x v="10"/>
    <x v="6"/>
    <n v="2023"/>
    <n v="2023"/>
    <s v="Y"/>
    <s v="D6.11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48"/>
    <s v="Lawrence, Trevor QB"/>
    <x v="0"/>
    <x v="7"/>
    <n v="2021"/>
    <n v="2021"/>
    <s v="Y"/>
    <s v="D1.10"/>
    <n v="35"/>
    <n v="5"/>
    <n v="0.6"/>
    <n v="14"/>
    <n v="21"/>
    <n v="105"/>
    <n v="91"/>
    <n v="0"/>
    <n v="14"/>
    <n v="2024"/>
    <n v="3"/>
    <n v="14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8"/>
    <n v="14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8"/>
    <n v="28"/>
    <n v="28"/>
    <n v="28"/>
    <n v="28"/>
    <n v="28"/>
    <n v="28"/>
    <n v="28"/>
    <n v="28"/>
    <n v="28"/>
    <n v="28"/>
    <n v="28"/>
    <n v="28"/>
    <n v="28"/>
    <n v="28"/>
    <n v="28"/>
    <n v="28"/>
    <s v="N/A"/>
    <n v="28"/>
    <n v="14"/>
    <n v="14"/>
    <s v="N/A"/>
    <s v="N/A"/>
  </r>
  <r>
    <n v="5654"/>
    <s v="Nix, Bo QB"/>
    <x v="0"/>
    <x v="7"/>
    <n v="2024"/>
    <n v="2024"/>
    <s v="Y"/>
    <s v="D6.1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5"/>
    <n v="4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23"/>
    <s v="Ward, Cam QB"/>
    <x v="0"/>
    <x v="7"/>
    <n v="2025"/>
    <n v="2025"/>
    <s v="Y"/>
    <s v="D3.06"/>
    <n v="5"/>
    <n v="4"/>
    <n v="0.25"/>
    <n v="3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699"/>
    <s v="Davis, Isaiah RB"/>
    <x v="1"/>
    <x v="7"/>
    <n v="2024"/>
    <n v="2024"/>
    <s v="Y"/>
    <s v="D11.04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37"/>
    <s v="Dowdle, Rico RB"/>
    <x v="1"/>
    <x v="7"/>
    <n v="2020"/>
    <n v="2025"/>
    <s v="N"/>
    <s v="FA"/>
    <n v="7"/>
    <n v="3"/>
    <n v="0.25"/>
    <n v="5"/>
    <n v="2"/>
    <n v="6"/>
    <n v="6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5838"/>
    <s v="Hubbard, Chuba RB"/>
    <x v="1"/>
    <x v="7"/>
    <n v="2021"/>
    <n v="2025"/>
    <s v="N"/>
    <s v="Ren"/>
    <n v="27"/>
    <n v="3"/>
    <n v="0.6"/>
    <n v="10"/>
    <n v="17"/>
    <n v="51"/>
    <n v="25"/>
    <n v="0"/>
    <n v="26"/>
    <s v="N/A"/>
    <n v="2"/>
    <n v="17"/>
    <n v="9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7"/>
    <n v="1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n v="19"/>
    <s v="N/A"/>
    <s v="N/A"/>
    <s v="N/A"/>
  </r>
  <r>
    <n v="6052"/>
    <s v="Hunter, Jarquez RB"/>
    <x v="1"/>
    <x v="7"/>
    <n v="2025"/>
    <n v="2025"/>
    <s v="Y"/>
    <s v="D6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34"/>
    <s v="Irving, Bucky RB"/>
    <x v="1"/>
    <x v="7"/>
    <n v="2024"/>
    <n v="2024"/>
    <s v="Y"/>
    <s v="D5.04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26"/>
    <n v="4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4806"/>
    <s v="Pacheco, Isiah RB"/>
    <x v="1"/>
    <x v="7"/>
    <n v="2022"/>
    <n v="2022"/>
    <s v="Y"/>
    <s v="D10.04"/>
    <n v="26"/>
    <n v="5"/>
    <n v="0.6"/>
    <n v="10"/>
    <n v="16"/>
    <n v="80"/>
    <n v="69"/>
    <n v="0"/>
    <n v="11"/>
    <n v="2024"/>
    <n v="3"/>
    <n v="11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1"/>
    <n v="10"/>
    <n v="1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1"/>
    <n v="21"/>
    <n v="21"/>
    <n v="21"/>
    <n v="21"/>
    <n v="21"/>
    <n v="21"/>
    <n v="21"/>
    <n v="21"/>
    <n v="21"/>
    <n v="21"/>
    <n v="21"/>
    <n v="21"/>
    <n v="21"/>
    <n v="21"/>
    <n v="21"/>
    <n v="21"/>
    <s v="N/A"/>
    <n v="21"/>
    <n v="10"/>
    <n v="10"/>
    <s v="N/A"/>
    <s v="N/A"/>
  </r>
  <r>
    <n v="6076"/>
    <s v="Smith, Brashard RB"/>
    <x v="1"/>
    <x v="7"/>
    <n v="2025"/>
    <n v="2025"/>
    <s v="Y"/>
    <s v="D8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3613"/>
    <s v="Swift, D'Andre RB"/>
    <x v="1"/>
    <x v="7"/>
    <n v="2020"/>
    <n v="2020"/>
    <s v="Y"/>
    <s v="D1.08"/>
    <n v="14"/>
    <n v="4"/>
    <n v="0.4"/>
    <n v="8"/>
    <n v="6"/>
    <n v="24"/>
    <n v="24"/>
    <n v="0"/>
    <n v="0"/>
    <n v="2023"/>
    <n v="1"/>
    <n v="0"/>
    <s v="N/A"/>
    <s v="N/A"/>
    <s v="N/A"/>
    <s v="N/A"/>
    <s v="OK"/>
    <s v="Yes"/>
    <n v="28"/>
    <n v="4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4146"/>
    <s v="Williams, Javonte RB"/>
    <x v="1"/>
    <x v="7"/>
    <n v="2021"/>
    <n v="2021"/>
    <s v="Y"/>
    <s v="D1.08"/>
    <n v="24"/>
    <n v="5"/>
    <n v="0.4"/>
    <n v="14"/>
    <n v="10"/>
    <n v="50"/>
    <n v="50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n v="14"/>
    <s v="N/A"/>
    <s v="N/A"/>
  </r>
  <r>
    <n v="5152"/>
    <s v="Addison, Jordan WR"/>
    <x v="2"/>
    <x v="7"/>
    <n v="2023"/>
    <n v="2023"/>
    <s v="Y"/>
    <s v="D1.05"/>
    <n v="16"/>
    <n v="4"/>
    <n v="0.25"/>
    <n v="12"/>
    <n v="4"/>
    <n v="16"/>
    <n v="16"/>
    <n v="0"/>
    <n v="0"/>
    <s v="N/A"/>
    <n v="1"/>
    <n v="0"/>
    <s v="N/A"/>
    <s v="N/A"/>
    <s v="N/A"/>
    <s v="N/A"/>
    <s v="OK"/>
    <s v="Yes"/>
    <n v="39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6066"/>
    <s v="Horton, Tory WR"/>
    <x v="2"/>
    <x v="7"/>
    <n v="2025"/>
    <n v="2025"/>
    <s v="Y"/>
    <s v="D7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758"/>
    <s v="Jennings, Jauan WR"/>
    <x v="2"/>
    <x v="7"/>
    <n v="2020"/>
    <n v="2025"/>
    <s v="N"/>
    <s v="Ren"/>
    <n v="19"/>
    <n v="2"/>
    <n v="0.4"/>
    <n v="11"/>
    <n v="8"/>
    <n v="16"/>
    <n v="16"/>
    <n v="0"/>
    <n v="0"/>
    <s v="N/A"/>
    <n v="1"/>
    <n v="0"/>
    <s v="N/A"/>
    <s v="N/A"/>
    <s v="N/A"/>
    <s v="N/A"/>
    <s v="OK"/>
    <s v="Yes"/>
    <n v="20"/>
    <n v="4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604"/>
    <s v="Legette, Xavier WR"/>
    <x v="2"/>
    <x v="7"/>
    <n v="2024"/>
    <n v="2024"/>
    <s v="Y"/>
    <s v="D2.04"/>
    <n v="9"/>
    <n v="4"/>
    <n v="0.25"/>
    <n v="6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5637"/>
    <s v="McMillan, Jalen WR"/>
    <x v="2"/>
    <x v="7"/>
    <n v="2024"/>
    <n v="2024"/>
    <s v="Y"/>
    <s v="D5.07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3682"/>
    <s v="Mooney, Darnell WR"/>
    <x v="2"/>
    <x v="7"/>
    <n v="2020"/>
    <n v="2020"/>
    <s v="Y"/>
    <s v="D8.03"/>
    <n v="18"/>
    <n v="5"/>
    <n v="0.4"/>
    <n v="10"/>
    <n v="8"/>
    <n v="40"/>
    <n v="40"/>
    <n v="0"/>
    <n v="0"/>
    <n v="2022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s v="N/A"/>
    <s v="N/A"/>
    <s v="N/A"/>
    <s v="N/A"/>
  </r>
  <r>
    <n v="6032"/>
    <s v="Noel, Jaylin WR"/>
    <x v="2"/>
    <x v="7"/>
    <n v="2025"/>
    <n v="2025"/>
    <s v="Y"/>
    <s v="D4.05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172"/>
    <s v="Reed, Jayden WR"/>
    <x v="2"/>
    <x v="7"/>
    <n v="2023"/>
    <n v="2023"/>
    <s v="Y"/>
    <s v="D3.05"/>
    <n v="5"/>
    <n v="4"/>
    <n v="0.25"/>
    <n v="3"/>
    <n v="2"/>
    <n v="8"/>
    <n v="8"/>
    <n v="0"/>
    <n v="0"/>
    <s v="N/A"/>
    <n v="1"/>
    <n v="0"/>
    <s v="N/A"/>
    <s v="N/A"/>
    <s v="N/A"/>
    <s v="N/A"/>
    <s v="OK"/>
    <s v="Yes"/>
    <n v="3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45"/>
    <s v="Washington, Malik WR"/>
    <x v="2"/>
    <x v="7"/>
    <n v="2024"/>
    <n v="2024"/>
    <s v="Y"/>
    <s v="D6.04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88"/>
    <s v="Watkins, Jordan WR"/>
    <x v="2"/>
    <x v="7"/>
    <n v="2025"/>
    <n v="2025"/>
    <s v="Y"/>
    <s v="D9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82"/>
    <s v="Williams, Savion WR"/>
    <x v="2"/>
    <x v="7"/>
    <n v="2025"/>
    <n v="2025"/>
    <s v="Y"/>
    <s v="D8.1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77"/>
    <s v="LaPorta, Sam TE"/>
    <x v="3"/>
    <x v="7"/>
    <n v="2023"/>
    <n v="2023"/>
    <s v="Y"/>
    <s v="D3.10"/>
    <n v="4"/>
    <n v="4"/>
    <n v="0.25"/>
    <n v="3"/>
    <n v="1"/>
    <n v="4"/>
    <n v="4"/>
    <n v="0"/>
    <n v="0"/>
    <s v="N/A"/>
    <n v="1"/>
    <n v="0"/>
    <s v="N/A"/>
    <s v="N/A"/>
    <s v="N/A"/>
    <s v="N/A"/>
    <s v="OK"/>
    <s v="Yes"/>
    <n v="37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003"/>
    <s v="Warren, Tyler TE"/>
    <x v="3"/>
    <x v="7"/>
    <n v="2025"/>
    <n v="2025"/>
    <s v="Y"/>
    <s v="D1.06"/>
    <n v="15"/>
    <n v="4"/>
    <n v="0.25"/>
    <n v="11"/>
    <n v="4"/>
    <n v="16"/>
    <n v="16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4675"/>
    <s v="Allen, Zach DT"/>
    <x v="5"/>
    <x v="7"/>
    <n v="2019"/>
    <n v="2022"/>
    <s v="N"/>
    <s v="FA"/>
    <n v="4"/>
    <n v="3"/>
    <n v="0.25"/>
    <n v="3"/>
    <n v="1"/>
    <n v="3"/>
    <n v="3"/>
    <n v="0"/>
    <n v="0"/>
    <n v="2024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182"/>
    <s v="Anudike-Uzomah, Felix DE"/>
    <x v="6"/>
    <x v="7"/>
    <n v="2023"/>
    <n v="2023"/>
    <s v="Y"/>
    <s v="D4.05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4682"/>
    <s v="Crosby, Maxx DE"/>
    <x v="6"/>
    <x v="7"/>
    <n v="2019"/>
    <n v="2022"/>
    <s v="N"/>
    <s v="FA"/>
    <n v="36"/>
    <n v="5"/>
    <n v="0.6"/>
    <n v="14"/>
    <n v="22"/>
    <n v="110"/>
    <n v="52"/>
    <n v="0"/>
    <n v="58"/>
    <n v="2024"/>
    <n v="3"/>
    <n v="50"/>
    <n v="8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4"/>
    <n v="22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4"/>
    <n v="64"/>
    <n v="64"/>
    <n v="64"/>
    <n v="64"/>
    <n v="64"/>
    <n v="64"/>
    <n v="64"/>
    <n v="64"/>
    <n v="64"/>
    <n v="64"/>
    <n v="64"/>
    <n v="64"/>
    <n v="64"/>
    <n v="64"/>
    <n v="64"/>
    <n v="64"/>
    <s v="N/A"/>
    <n v="64"/>
    <n v="22"/>
    <n v="14"/>
    <s v="N/A"/>
    <s v="N/A"/>
  </r>
  <r>
    <n v="1960"/>
    <s v="Garrett, Myles DE"/>
    <x v="6"/>
    <x v="7"/>
    <n v="2017"/>
    <n v="2017"/>
    <s v="Y"/>
    <s v="D"/>
    <n v="22"/>
    <n v="5"/>
    <n v="0.4"/>
    <n v="13"/>
    <n v="9"/>
    <n v="45"/>
    <n v="45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n v="1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n v="13"/>
    <s v="N/A"/>
    <s v="N/A"/>
  </r>
  <r>
    <n v="2546"/>
    <s v="Landry, Harold DE"/>
    <x v="6"/>
    <x v="7"/>
    <n v="2018"/>
    <n v="2018"/>
    <s v="N"/>
    <s v="D"/>
    <n v="19"/>
    <n v="4"/>
    <n v="0.4"/>
    <n v="11"/>
    <n v="8"/>
    <n v="32"/>
    <n v="32"/>
    <n v="0"/>
    <n v="0"/>
    <n v="2024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s v="N/A"/>
    <s v="N/A"/>
    <s v="N/A"/>
  </r>
  <r>
    <n v="5737"/>
    <s v="Baun, Zack LB"/>
    <x v="7"/>
    <x v="7"/>
    <n v="2020"/>
    <n v="2025"/>
    <s v="N"/>
    <s v="Ren"/>
    <n v="30"/>
    <n v="3"/>
    <n v="0.6"/>
    <n v="12"/>
    <n v="18"/>
    <n v="54"/>
    <n v="36"/>
    <n v="0"/>
    <n v="18"/>
    <s v="N/A"/>
    <n v="2"/>
    <n v="18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0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0"/>
    <n v="30"/>
    <n v="30"/>
    <n v="30"/>
    <n v="30"/>
    <n v="30"/>
    <n v="30"/>
    <n v="30"/>
    <n v="30"/>
    <n v="30"/>
    <n v="30"/>
    <n v="30"/>
    <n v="30"/>
    <n v="30"/>
    <n v="30"/>
    <n v="30"/>
    <n v="30"/>
    <s v="N/A"/>
    <n v="30"/>
    <n v="12"/>
    <s v="N/A"/>
    <s v="N/A"/>
    <s v="N/A"/>
  </r>
  <r>
    <n v="5162"/>
    <s v="Campbell, Jack LB"/>
    <x v="7"/>
    <x v="7"/>
    <n v="2023"/>
    <n v="2023"/>
    <s v="Y"/>
    <s v="D2.05"/>
    <n v="9"/>
    <n v="4"/>
    <n v="0.25"/>
    <n v="6"/>
    <n v="3"/>
    <n v="12"/>
    <n v="12"/>
    <n v="0"/>
    <n v="0"/>
    <s v="N/A"/>
    <n v="1"/>
    <n v="0"/>
    <s v="N/A"/>
    <s v="N/A"/>
    <s v="N/A"/>
    <s v="N/A"/>
    <s v="OK"/>
    <s v="Yes"/>
    <n v="33"/>
    <n v="4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5614"/>
    <s v="Colson, Junior LB"/>
    <x v="7"/>
    <x v="7"/>
    <n v="2024"/>
    <n v="2024"/>
    <s v="Y"/>
    <s v="D3.04"/>
    <n v="6"/>
    <n v="4"/>
    <n v="0.25"/>
    <n v="4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012"/>
    <s v="Schwesinger, Carson LB"/>
    <x v="7"/>
    <x v="7"/>
    <n v="2025"/>
    <n v="2025"/>
    <s v="Y"/>
    <s v="D2.05"/>
    <n v="9"/>
    <n v="4"/>
    <n v="0.25"/>
    <n v="6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5624"/>
    <s v="Wallace, Trevin LB"/>
    <x v="7"/>
    <x v="7"/>
    <n v="2024"/>
    <n v="2024"/>
    <s v="Y"/>
    <s v="D4.04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5552"/>
    <s v="Love, Julian S"/>
    <x v="9"/>
    <x v="7"/>
    <n v="2019"/>
    <n v="2025"/>
    <s v="N"/>
    <s v="Ren"/>
    <n v="11"/>
    <n v="3"/>
    <n v="0.25"/>
    <n v="8"/>
    <n v="3"/>
    <n v="9"/>
    <n v="9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6097"/>
    <s v="Moore, Malachi S"/>
    <x v="9"/>
    <x v="7"/>
    <n v="2025"/>
    <n v="2025"/>
    <s v="Y"/>
    <s v="D10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76"/>
    <s v="Pitre, Jalen S"/>
    <x v="9"/>
    <x v="7"/>
    <n v="2022"/>
    <n v="2022"/>
    <s v="Y"/>
    <s v="D7.04"/>
    <n v="22"/>
    <n v="4"/>
    <n v="0.4"/>
    <n v="13"/>
    <n v="9"/>
    <n v="36"/>
    <n v="36"/>
    <n v="0"/>
    <n v="0"/>
    <n v="2024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5534"/>
    <s v="Greenard, Jonathan DE"/>
    <x v="10"/>
    <x v="7"/>
    <n v="2020"/>
    <n v="2024"/>
    <s v="N"/>
    <s v="FA"/>
    <n v="13"/>
    <n v="3"/>
    <n v="0.4"/>
    <n v="7"/>
    <n v="6"/>
    <n v="18"/>
    <n v="12"/>
    <n v="0"/>
    <n v="6"/>
    <s v="N/A"/>
    <n v="1"/>
    <n v="6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5530"/>
    <s v="Vea, Vita DT"/>
    <x v="10"/>
    <x v="7"/>
    <n v="2018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08"/>
    <s v="Daniels, Jayden QB"/>
    <x v="0"/>
    <x v="8"/>
    <n v="2024"/>
    <n v="2024"/>
    <s v="Y"/>
    <s v="D2.08"/>
    <n v="8"/>
    <n v="4"/>
    <n v="0.25"/>
    <n v="6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5175"/>
    <s v="Bigsby, Tank RB"/>
    <x v="1"/>
    <x v="8"/>
    <n v="2023"/>
    <n v="2023"/>
    <s v="Y"/>
    <s v="D3.08"/>
    <n v="5"/>
    <n v="4"/>
    <n v="0.25"/>
    <n v="3"/>
    <n v="2"/>
    <n v="8"/>
    <n v="6"/>
    <n v="0"/>
    <n v="2"/>
    <s v="N/A"/>
    <n v="1"/>
    <n v="2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5930"/>
    <s v="Etienne, Travis RB"/>
    <x v="1"/>
    <x v="8"/>
    <n v="2021"/>
    <n v="2025"/>
    <s v="N"/>
    <s v="FA"/>
    <n v="14"/>
    <n v="2"/>
    <n v="0.4"/>
    <n v="8"/>
    <n v="6"/>
    <n v="12"/>
    <n v="12"/>
    <n v="0"/>
    <n v="0"/>
    <s v="N/A"/>
    <n v="1"/>
    <n v="0"/>
    <s v="N/A"/>
    <s v="N/A"/>
    <s v="N/A"/>
    <s v="N/A"/>
    <s v="OK"/>
    <s v="Yes"/>
    <n v="67"/>
    <n v="4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6045"/>
    <s v="Etienne, Trevor RB"/>
    <x v="1"/>
    <x v="8"/>
    <n v="2025"/>
    <n v="2025"/>
    <s v="Y"/>
    <s v="D5.08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000"/>
    <s v="Hampton, Omarion RB"/>
    <x v="1"/>
    <x v="8"/>
    <n v="2025"/>
    <n v="2025"/>
    <s v="Y"/>
    <s v="D1.03"/>
    <n v="18"/>
    <n v="4"/>
    <n v="0.25"/>
    <n v="13"/>
    <n v="5"/>
    <n v="20"/>
    <n v="2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n v="1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n v="13"/>
    <s v="N/A"/>
    <s v="N/A"/>
  </r>
  <r>
    <n v="6096"/>
    <s v="Monangai, Kyle RB"/>
    <x v="1"/>
    <x v="8"/>
    <n v="2025"/>
    <n v="2025"/>
    <s v="Y"/>
    <s v="D10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3096"/>
    <s v="Montgomery, David RB"/>
    <x v="1"/>
    <x v="8"/>
    <n v="2019"/>
    <n v="2019"/>
    <s v="Y"/>
    <s v="D"/>
    <n v="39"/>
    <n v="3"/>
    <n v="0.6"/>
    <n v="15"/>
    <n v="24"/>
    <n v="72"/>
    <n v="53"/>
    <n v="19"/>
    <n v="0"/>
    <n v="2025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1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15"/>
    <s v="N/A"/>
    <s v="N/A"/>
    <s v="N/A"/>
  </r>
  <r>
    <n v="6013"/>
    <s v="Skattebo, Cam RB"/>
    <x v="1"/>
    <x v="8"/>
    <n v="2025"/>
    <n v="2025"/>
    <s v="Y"/>
    <s v="D2.06"/>
    <n v="9"/>
    <n v="4"/>
    <n v="0.25"/>
    <n v="6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6020"/>
    <s v="Tuten, Bhayshul RB"/>
    <x v="1"/>
    <x v="8"/>
    <n v="2025"/>
    <n v="2025"/>
    <s v="Y"/>
    <s v="D3.03"/>
    <n v="6"/>
    <n v="4"/>
    <n v="0.25"/>
    <n v="4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6051"/>
    <s v="Ayomanor, Elic WR"/>
    <x v="2"/>
    <x v="8"/>
    <n v="2025"/>
    <n v="2025"/>
    <s v="Y"/>
    <s v="D6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18"/>
    <s v="Franklin, Troy WR"/>
    <x v="2"/>
    <x v="8"/>
    <n v="2024"/>
    <n v="2024"/>
    <s v="Y"/>
    <s v="D3.08"/>
    <n v="5"/>
    <n v="4"/>
    <n v="0.25"/>
    <n v="3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1972"/>
    <s v="Godwin, Chris WR"/>
    <x v="2"/>
    <x v="8"/>
    <n v="2017"/>
    <n v="2017"/>
    <s v="Y"/>
    <s v="D"/>
    <n v="19"/>
    <n v="3"/>
    <n v="0.4"/>
    <n v="11"/>
    <n v="8"/>
    <n v="24"/>
    <n v="16"/>
    <n v="8"/>
    <n v="0"/>
    <n v="2025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s v="N/A"/>
    <s v="N/A"/>
    <s v="N/A"/>
  </r>
  <r>
    <n v="5638"/>
    <s v="McCaffrey, Luke WR"/>
    <x v="2"/>
    <x v="8"/>
    <n v="2024"/>
    <n v="2024"/>
    <s v="Y"/>
    <s v="D5.08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598"/>
    <s v="McConkey, Ladd WR"/>
    <x v="2"/>
    <x v="8"/>
    <n v="2024"/>
    <n v="2024"/>
    <s v="Y"/>
    <s v="D1.08"/>
    <n v="13"/>
    <n v="4"/>
    <n v="0.25"/>
    <n v="9"/>
    <n v="4"/>
    <n v="16"/>
    <n v="8"/>
    <n v="0"/>
    <n v="8"/>
    <s v="N/A"/>
    <n v="2"/>
    <n v="4"/>
    <n v="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5920"/>
    <s v="Shakir, Khalil WR"/>
    <x v="2"/>
    <x v="8"/>
    <n v="2022"/>
    <n v="2025"/>
    <s v="N"/>
    <s v="FA"/>
    <n v="15"/>
    <n v="4"/>
    <n v="0.4"/>
    <n v="9"/>
    <n v="6"/>
    <n v="24"/>
    <n v="2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4718"/>
    <s v="Wilson, Garrett WR"/>
    <x v="2"/>
    <x v="8"/>
    <n v="2022"/>
    <n v="2022"/>
    <s v="Y"/>
    <s v="D1.06"/>
    <n v="44"/>
    <n v="5"/>
    <n v="0.6"/>
    <n v="17"/>
    <n v="27"/>
    <n v="135"/>
    <n v="5"/>
    <n v="27"/>
    <n v="103"/>
    <n v="2025"/>
    <n v="4"/>
    <n v="83"/>
    <n v="2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00"/>
    <n v="37"/>
    <n v="17"/>
    <n v="1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N/A"/>
    <n v="100"/>
    <n v="37"/>
    <n v="17"/>
    <n v="17"/>
    <s v="N/A"/>
  </r>
  <r>
    <n v="5703"/>
    <s v="Barner, AJ TE"/>
    <x v="3"/>
    <x v="8"/>
    <n v="2024"/>
    <n v="2024"/>
    <s v="Y"/>
    <s v="D11.08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7"/>
    <n v="4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31"/>
    <s v="Fannin, Harold TE"/>
    <x v="3"/>
    <x v="8"/>
    <n v="2025"/>
    <n v="2025"/>
    <s v="Y"/>
    <s v="D4.04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620"/>
    <s v="Sinnott, Ben TE"/>
    <x v="3"/>
    <x v="8"/>
    <n v="2024"/>
    <n v="2024"/>
    <s v="Y"/>
    <s v="D3.10"/>
    <n v="4"/>
    <n v="4"/>
    <n v="0.25"/>
    <n v="3"/>
    <n v="1"/>
    <n v="4"/>
    <n v="2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5185"/>
    <s v="Bresee, Bryan DT"/>
    <x v="5"/>
    <x v="8"/>
    <n v="2023"/>
    <n v="2023"/>
    <s v="Y"/>
    <s v="D4.08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925"/>
    <s v="Brown, Derrick DT"/>
    <x v="5"/>
    <x v="8"/>
    <n v="2020"/>
    <n v="2025"/>
    <s v="N"/>
    <s v="FA"/>
    <n v="4"/>
    <n v="2"/>
    <n v="0.25"/>
    <n v="3"/>
    <n v="1"/>
    <n v="2"/>
    <n v="2"/>
    <n v="0"/>
    <n v="0"/>
    <s v="N/A"/>
    <n v="1"/>
    <n v="0"/>
    <s v="N/A"/>
    <s v="N/A"/>
    <s v="N/A"/>
    <s v="N/A"/>
    <s v="OK"/>
    <s v="Yes"/>
    <n v="10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927"/>
    <s v="Madubuike, Nnamdi DT"/>
    <x v="5"/>
    <x v="8"/>
    <n v="2020"/>
    <n v="2025"/>
    <s v="N"/>
    <s v="FA"/>
    <n v="16"/>
    <n v="5"/>
    <n v="0.4"/>
    <n v="9"/>
    <n v="7"/>
    <n v="35"/>
    <n v="35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n v="9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n v="9"/>
    <s v="N/A"/>
  </r>
  <r>
    <n v="5092"/>
    <s v="Payne, Da'Ron DT"/>
    <x v="5"/>
    <x v="8"/>
    <n v="2018"/>
    <n v="2023"/>
    <s v="N"/>
    <s v="FA"/>
    <n v="20"/>
    <n v="5"/>
    <n v="0.4"/>
    <n v="12"/>
    <n v="8"/>
    <n v="40"/>
    <n v="24"/>
    <n v="0"/>
    <n v="16"/>
    <s v="N/A"/>
    <n v="2"/>
    <n v="8"/>
    <n v="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0"/>
    <n v="2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20"/>
    <s v="N/A"/>
    <s v="N/A"/>
    <s v="N/A"/>
  </r>
  <r>
    <n v="6105"/>
    <s v="Sanders, T.J. DT"/>
    <x v="5"/>
    <x v="8"/>
    <n v="2025"/>
    <n v="2025"/>
    <s v="Y"/>
    <s v="D11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63"/>
    <s v="Turner, Shemar DT"/>
    <x v="5"/>
    <x v="8"/>
    <n v="2025"/>
    <n v="2025"/>
    <s v="Y"/>
    <s v="D7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55"/>
    <s v="Anderson, Will DE"/>
    <x v="6"/>
    <x v="8"/>
    <n v="2023"/>
    <n v="2023"/>
    <s v="Y"/>
    <s v="D1.08"/>
    <n v="13"/>
    <n v="4"/>
    <n v="0.25"/>
    <n v="9"/>
    <n v="4"/>
    <n v="16"/>
    <n v="12"/>
    <n v="0"/>
    <n v="4"/>
    <s v="N/A"/>
    <n v="1"/>
    <n v="4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1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s v="N/A"/>
    <s v="N/A"/>
    <s v="N/A"/>
    <s v="N/A"/>
  </r>
  <r>
    <n v="5683"/>
    <s v="Elliss, Jonah DE"/>
    <x v="6"/>
    <x v="8"/>
    <n v="2024"/>
    <n v="2024"/>
    <s v="Y"/>
    <s v="D9.08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73"/>
    <s v="Isaac, Adisa DE"/>
    <x v="6"/>
    <x v="8"/>
    <n v="2024"/>
    <n v="2024"/>
    <s v="Y"/>
    <s v="D8.08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43"/>
    <s v="Scourton, Nic DE"/>
    <x v="6"/>
    <x v="8"/>
    <n v="2025"/>
    <n v="2025"/>
    <s v="Y"/>
    <s v="D5.06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085"/>
    <s v="Stewart, Josaiah DE"/>
    <x v="6"/>
    <x v="8"/>
    <n v="2025"/>
    <n v="2025"/>
    <s v="Y"/>
    <s v="D9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42"/>
    <s v="Stewart, Shemar DE"/>
    <x v="6"/>
    <x v="8"/>
    <n v="2025"/>
    <n v="2025"/>
    <s v="Y"/>
    <s v="D5.05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806"/>
    <s v="Walker, Travon DE"/>
    <x v="6"/>
    <x v="8"/>
    <n v="2022"/>
    <n v="2025"/>
    <s v="N"/>
    <s v="Ren"/>
    <n v="14"/>
    <n v="5"/>
    <n v="0.4"/>
    <n v="8"/>
    <n v="6"/>
    <n v="30"/>
    <n v="20"/>
    <n v="0"/>
    <n v="10"/>
    <s v="N/A"/>
    <n v="4"/>
    <n v="1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8"/>
    <n v="8"/>
    <n v="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8"/>
    <n v="8"/>
    <n v="8"/>
    <s v="N/A"/>
  </r>
  <r>
    <n v="5926"/>
    <s v="Young, Byron DE"/>
    <x v="6"/>
    <x v="8"/>
    <n v="2023"/>
    <n v="2025"/>
    <s v="N"/>
    <s v="FA"/>
    <n v="7"/>
    <n v="3"/>
    <n v="0.25"/>
    <n v="5"/>
    <n v="2"/>
    <n v="6"/>
    <n v="6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5916"/>
    <s v="Edwards, T.J. LB"/>
    <x v="7"/>
    <x v="8"/>
    <n v="2019"/>
    <n v="2025"/>
    <s v="N"/>
    <s v="FA"/>
    <n v="15"/>
    <n v="4"/>
    <n v="0.4"/>
    <n v="9"/>
    <n v="6"/>
    <n v="24"/>
    <n v="2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6075"/>
    <s v="Simon, Cody LB"/>
    <x v="7"/>
    <x v="8"/>
    <n v="2025"/>
    <n v="2025"/>
    <s v="Y"/>
    <s v="D8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92"/>
    <s v="Hairston, Maxwell CB"/>
    <x v="8"/>
    <x v="8"/>
    <n v="2025"/>
    <n v="2025"/>
    <s v="Y"/>
    <s v="D9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40"/>
    <s v="Starks, Malaki S"/>
    <x v="9"/>
    <x v="8"/>
    <n v="2025"/>
    <n v="2025"/>
    <s v="Y"/>
    <s v="D5.03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915"/>
    <s v="Winfield, Antoine S"/>
    <x v="9"/>
    <x v="8"/>
    <n v="2020"/>
    <n v="2025"/>
    <s v="N"/>
    <s v="FA"/>
    <n v="15"/>
    <n v="4"/>
    <n v="0.4"/>
    <n v="9"/>
    <n v="6"/>
    <n v="24"/>
    <n v="2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5165"/>
    <s v="Mingo, Jonathan WR"/>
    <x v="10"/>
    <x v="8"/>
    <n v="2023"/>
    <n v="2023"/>
    <s v="Y"/>
    <s v="D2.08"/>
    <n v="8"/>
    <n v="4"/>
    <n v="0.25"/>
    <n v="6"/>
    <n v="2"/>
    <n v="8"/>
    <n v="6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066"/>
    <s v="Hurts, Jalen QB"/>
    <x v="0"/>
    <x v="9"/>
    <n v="2020"/>
    <n v="2023"/>
    <s v="N"/>
    <s v="FA"/>
    <n v="45"/>
    <n v="5"/>
    <n v="0.6"/>
    <n v="18"/>
    <n v="27"/>
    <n v="135"/>
    <n v="135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5934"/>
    <s v="Mahomes, Patrick QB"/>
    <x v="0"/>
    <x v="9"/>
    <n v="2017"/>
    <n v="2025"/>
    <s v="N"/>
    <s v="FA"/>
    <n v="16"/>
    <n v="4"/>
    <n v="0.4"/>
    <n v="9"/>
    <n v="7"/>
    <n v="28"/>
    <n v="7"/>
    <n v="0"/>
    <n v="21"/>
    <s v="N/A"/>
    <n v="3"/>
    <n v="7"/>
    <n v="7"/>
    <n v="7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6"/>
    <n v="16"/>
    <n v="1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n v="16"/>
    <n v="16"/>
    <s v="N/A"/>
    <s v="N/A"/>
  </r>
  <r>
    <n v="5640"/>
    <s v="Allen, Braelon RB"/>
    <x v="1"/>
    <x v="9"/>
    <n v="2024"/>
    <n v="2024"/>
    <s v="Y"/>
    <s v="D5.10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087"/>
    <s v="Allen, LeQuint RB"/>
    <x v="1"/>
    <x v="9"/>
    <n v="2025"/>
    <n v="2025"/>
    <s v="Y"/>
    <s v="D9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05"/>
    <s v="Corum, Blake RB"/>
    <x v="1"/>
    <x v="9"/>
    <n v="2024"/>
    <n v="2024"/>
    <s v="Y"/>
    <s v="D2.05"/>
    <n v="9"/>
    <n v="4"/>
    <n v="0.25"/>
    <n v="6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4987"/>
    <s v="Dobbins, J.K. RB"/>
    <x v="1"/>
    <x v="9"/>
    <n v="2020"/>
    <n v="2020"/>
    <s v="Y"/>
    <s v="D1.05"/>
    <n v="13"/>
    <n v="4"/>
    <n v="0.4"/>
    <n v="7"/>
    <n v="6"/>
    <n v="24"/>
    <n v="24"/>
    <n v="0"/>
    <n v="0"/>
    <n v="2023"/>
    <n v="1"/>
    <n v="0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942"/>
    <s v="Jones, Aaron RB"/>
    <x v="1"/>
    <x v="9"/>
    <n v="2017"/>
    <n v="2025"/>
    <s v="N"/>
    <s v="FA"/>
    <n v="26"/>
    <n v="2"/>
    <n v="0.6"/>
    <n v="10"/>
    <n v="16"/>
    <n v="32"/>
    <n v="20"/>
    <n v="0"/>
    <n v="12"/>
    <s v="N/A"/>
    <n v="1"/>
    <n v="12"/>
    <s v="N/A"/>
    <s v="N/A"/>
    <s v="N/A"/>
    <s v="N/A"/>
    <s v="OK"/>
    <s v="Yes"/>
    <n v="26"/>
    <n v="4"/>
    <n v="0"/>
    <s v="N/A"/>
    <s v="N/A"/>
    <s v="N/A"/>
    <s v="N/A"/>
    <s v="N/A"/>
    <s v="N/A"/>
    <s v="N/A"/>
    <s v="N/A"/>
    <s v="N/A"/>
    <n v="2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s v="N/A"/>
    <s v="N/A"/>
    <s v="N/A"/>
    <s v="N/A"/>
  </r>
  <r>
    <n v="5939"/>
    <s v="Pollard, Tony RB"/>
    <x v="1"/>
    <x v="9"/>
    <n v="2019"/>
    <n v="2025"/>
    <s v="N"/>
    <s v="FA"/>
    <n v="32"/>
    <n v="2"/>
    <n v="0.6"/>
    <n v="12"/>
    <n v="20"/>
    <n v="40"/>
    <n v="25"/>
    <n v="0"/>
    <n v="15"/>
    <s v="N/A"/>
    <n v="1"/>
    <n v="15"/>
    <s v="N/A"/>
    <s v="N/A"/>
    <s v="N/A"/>
    <s v="N/A"/>
    <s v="OK"/>
    <s v="Yes"/>
    <n v="15"/>
    <n v="4"/>
    <n v="0"/>
    <s v="N/A"/>
    <s v="N/A"/>
    <s v="N/A"/>
    <s v="N/A"/>
    <s v="N/A"/>
    <s v="N/A"/>
    <s v="N/A"/>
    <s v="N/A"/>
    <s v="N/A"/>
    <n v="2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s v="N/A"/>
    <s v="N/A"/>
    <s v="N/A"/>
    <s v="N/A"/>
  </r>
  <r>
    <n v="5148"/>
    <s v="Robinson, Bijan RB"/>
    <x v="1"/>
    <x v="9"/>
    <n v="2023"/>
    <n v="2023"/>
    <s v="Y"/>
    <s v="D1.01"/>
    <n v="20"/>
    <n v="4"/>
    <n v="0.25"/>
    <n v="15"/>
    <n v="5"/>
    <n v="20"/>
    <n v="20"/>
    <n v="0"/>
    <n v="0"/>
    <s v="N/A"/>
    <n v="1"/>
    <n v="0"/>
    <s v="N/A"/>
    <s v="N/A"/>
    <s v="N/A"/>
    <s v="N/A"/>
    <s v="OK"/>
    <s v="Yes"/>
    <n v="78"/>
    <n v="4"/>
    <n v="0"/>
    <s v="N/A"/>
    <s v="N/A"/>
    <s v="N/A"/>
    <s v="N/A"/>
    <s v="N/A"/>
    <s v="N/A"/>
    <s v="N/A"/>
    <s v="N/A"/>
    <s v="N/A"/>
    <n v="1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s v="N/A"/>
    <s v="N/A"/>
    <s v="N/A"/>
    <s v="N/A"/>
  </r>
  <r>
    <n v="5955"/>
    <s v="Adams, Davante WR"/>
    <x v="2"/>
    <x v="9"/>
    <n v="2014"/>
    <n v="2025"/>
    <s v="N"/>
    <s v="FA"/>
    <n v="31"/>
    <n v="2"/>
    <n v="0.6"/>
    <n v="12"/>
    <n v="19"/>
    <n v="38"/>
    <n v="19"/>
    <n v="0"/>
    <n v="19"/>
    <s v="N/A"/>
    <n v="1"/>
    <n v="19"/>
    <s v="N/A"/>
    <s v="N/A"/>
    <s v="N/A"/>
    <s v="N/A"/>
    <s v="OK"/>
    <s v="Yes"/>
    <n v="58"/>
    <n v="4"/>
    <n v="0"/>
    <s v="N/A"/>
    <s v="N/A"/>
    <s v="N/A"/>
    <s v="N/A"/>
    <s v="N/A"/>
    <s v="N/A"/>
    <s v="N/A"/>
    <s v="N/A"/>
    <s v="N/A"/>
    <n v="3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1"/>
    <n v="31"/>
    <n v="31"/>
    <n v="31"/>
    <n v="31"/>
    <n v="31"/>
    <n v="31"/>
    <n v="31"/>
    <n v="31"/>
    <n v="31"/>
    <n v="31"/>
    <n v="31"/>
    <n v="31"/>
    <n v="31"/>
    <n v="31"/>
    <n v="31"/>
    <n v="31"/>
    <s v="N/A"/>
    <n v="31"/>
    <s v="N/A"/>
    <s v="N/A"/>
    <s v="N/A"/>
    <s v="N/A"/>
  </r>
  <r>
    <n v="3101"/>
    <s v="Brown, Marquise WR"/>
    <x v="2"/>
    <x v="9"/>
    <n v="2019"/>
    <n v="2019"/>
    <s v="Y"/>
    <s v="D"/>
    <n v="19"/>
    <n v="5"/>
    <n v="0.4"/>
    <n v="11"/>
    <n v="8"/>
    <n v="40"/>
    <n v="40"/>
    <n v="0"/>
    <n v="0"/>
    <n v="2022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183"/>
    <s v="Dell, Tank WR"/>
    <x v="2"/>
    <x v="9"/>
    <n v="2023"/>
    <n v="2023"/>
    <s v="Y"/>
    <s v="D4.06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163"/>
    <s v="Downs, Josh WR"/>
    <x v="2"/>
    <x v="9"/>
    <n v="2023"/>
    <n v="2023"/>
    <s v="Y"/>
    <s v="D2.06"/>
    <n v="9"/>
    <n v="4"/>
    <n v="0.25"/>
    <n v="6"/>
    <n v="3"/>
    <n v="12"/>
    <n v="12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5500"/>
    <s v="Higgins, Tee WR"/>
    <x v="2"/>
    <x v="9"/>
    <n v="2020"/>
    <n v="2024"/>
    <s v="N"/>
    <s v="Ren"/>
    <n v="43"/>
    <n v="5"/>
    <n v="0.6"/>
    <n v="17"/>
    <n v="26"/>
    <n v="130"/>
    <n v="13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7"/>
    <n v="17"/>
    <n v="1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7"/>
    <n v="17"/>
    <n v="17"/>
    <n v="17"/>
    <n v="17"/>
    <n v="17"/>
    <n v="17"/>
    <n v="17"/>
    <n v="17"/>
    <n v="17"/>
    <n v="17"/>
    <n v="17"/>
    <n v="17"/>
    <n v="17"/>
    <n v="17"/>
    <n v="17"/>
    <n v="17"/>
    <s v="N/A"/>
    <n v="17"/>
    <n v="17"/>
    <n v="17"/>
    <s v="N/A"/>
    <s v="N/A"/>
  </r>
  <r>
    <n v="6002"/>
    <s v="McMillan, Tetairoa WR"/>
    <x v="2"/>
    <x v="9"/>
    <n v="2025"/>
    <n v="2025"/>
    <s v="Y"/>
    <s v="D1.05"/>
    <n v="16"/>
    <n v="4"/>
    <n v="0.25"/>
    <n v="12"/>
    <n v="4"/>
    <n v="16"/>
    <n v="8"/>
    <n v="0"/>
    <n v="8"/>
    <s v="N/A"/>
    <n v="3"/>
    <n v="8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0"/>
    <n v="12"/>
    <n v="1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12"/>
    <n v="12"/>
    <s v="N/A"/>
    <s v="N/A"/>
  </r>
  <r>
    <n v="5593"/>
    <s v="Odunze, Rome WR"/>
    <x v="2"/>
    <x v="9"/>
    <n v="2024"/>
    <n v="2024"/>
    <s v="Y"/>
    <s v="D1.03"/>
    <n v="18"/>
    <n v="4"/>
    <n v="0.25"/>
    <n v="13"/>
    <n v="5"/>
    <n v="20"/>
    <n v="2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5946"/>
    <s v="Samuel, Deebo WR"/>
    <x v="2"/>
    <x v="9"/>
    <n v="2019"/>
    <n v="2025"/>
    <s v="N"/>
    <s v="FA"/>
    <n v="8"/>
    <n v="3"/>
    <n v="0.25"/>
    <n v="6"/>
    <n v="2"/>
    <n v="6"/>
    <n v="4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6"/>
    <s v="N/A"/>
    <s v="N/A"/>
    <s v="N/A"/>
  </r>
  <r>
    <n v="6065"/>
    <s v="Thornton, Dont'e WR"/>
    <x v="2"/>
    <x v="9"/>
    <n v="2025"/>
    <n v="2025"/>
    <s v="Y"/>
    <s v="D7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94"/>
    <s v="Bowers, Brock TE"/>
    <x v="3"/>
    <x v="9"/>
    <n v="2024"/>
    <n v="2024"/>
    <s v="Y"/>
    <s v="D1.04"/>
    <n v="17"/>
    <n v="4"/>
    <n v="0.25"/>
    <n v="12"/>
    <n v="5"/>
    <n v="20"/>
    <n v="2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12"/>
    <s v="N/A"/>
    <s v="N/A"/>
    <s v="N/A"/>
  </r>
  <r>
    <n v="6077"/>
    <s v="Gadsden, Oronde TE"/>
    <x v="3"/>
    <x v="9"/>
    <n v="2025"/>
    <n v="2025"/>
    <s v="Y"/>
    <s v="D8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28"/>
    <s v="Graham, Mason DT"/>
    <x v="5"/>
    <x v="9"/>
    <n v="2025"/>
    <n v="2025"/>
    <s v="Y"/>
    <s v="D4.01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091"/>
    <s v="Lawrence, Dexter DT"/>
    <x v="5"/>
    <x v="9"/>
    <n v="2019"/>
    <n v="2023"/>
    <s v="N"/>
    <s v="FA"/>
    <n v="15"/>
    <n v="5"/>
    <n v="0.4"/>
    <n v="9"/>
    <n v="6"/>
    <n v="30"/>
    <n v="3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s v="N/A"/>
    <s v="N/A"/>
    <s v="N/A"/>
  </r>
  <r>
    <n v="3149"/>
    <s v="Simmons, Jeffery DT"/>
    <x v="5"/>
    <x v="9"/>
    <n v="2019"/>
    <n v="2025"/>
    <s v="Y"/>
    <s v="Ren"/>
    <n v="18"/>
    <n v="4"/>
    <n v="0.25"/>
    <n v="13"/>
    <n v="5"/>
    <n v="20"/>
    <n v="5"/>
    <n v="0"/>
    <n v="15"/>
    <s v="N/A"/>
    <n v="3"/>
    <n v="5"/>
    <n v="5"/>
    <n v="5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n v="1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n v="18"/>
    <s v="N/A"/>
    <s v="N/A"/>
  </r>
  <r>
    <n v="6011"/>
    <s v="Carter, Abdul DE"/>
    <x v="6"/>
    <x v="9"/>
    <n v="2025"/>
    <n v="2025"/>
    <s v="Y"/>
    <s v="D2.04"/>
    <n v="9"/>
    <n v="4"/>
    <n v="0.25"/>
    <n v="6"/>
    <n v="3"/>
    <n v="12"/>
    <n v="6"/>
    <n v="0"/>
    <n v="6"/>
    <s v="N/A"/>
    <n v="3"/>
    <n v="6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6"/>
    <n v="6"/>
    <s v="N/A"/>
    <s v="N/A"/>
  </r>
  <r>
    <n v="6098"/>
    <s v="Gillotte, Ashton DE"/>
    <x v="6"/>
    <x v="9"/>
    <n v="2025"/>
    <n v="2025"/>
    <s v="Y"/>
    <s v="D10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22"/>
    <s v="Green, Mike DE"/>
    <x v="6"/>
    <x v="9"/>
    <n v="2025"/>
    <n v="2025"/>
    <s v="Y"/>
    <s v="D3.05"/>
    <n v="5"/>
    <n v="4"/>
    <n v="0.25"/>
    <n v="3"/>
    <n v="2"/>
    <n v="8"/>
    <n v="4"/>
    <n v="0"/>
    <n v="4"/>
    <s v="N/A"/>
    <n v="3"/>
    <n v="4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n v="3"/>
    <s v="N/A"/>
    <s v="N/A"/>
  </r>
  <r>
    <n v="6046"/>
    <s v="Tuimoloau, JT DE"/>
    <x v="6"/>
    <x v="9"/>
    <n v="2025"/>
    <n v="2025"/>
    <s v="Y"/>
    <s v="D5.09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978"/>
    <s v="Bernard, Terrel LB"/>
    <x v="7"/>
    <x v="9"/>
    <n v="2022"/>
    <n v="2025"/>
    <s v="N"/>
    <s v="FA"/>
    <n v="7"/>
    <n v="3"/>
    <n v="0.25"/>
    <n v="5"/>
    <n v="2"/>
    <n v="6"/>
    <n v="4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0"/>
    <n v="0"/>
    <n v="0"/>
    <n v="0"/>
    <n v="0"/>
  </r>
  <r>
    <n v="6073"/>
    <s v="Buchanan, Teddye LB"/>
    <x v="7"/>
    <x v="9"/>
    <n v="2025"/>
    <n v="2025"/>
    <s v="Y"/>
    <s v="D8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88"/>
    <s v="David, Lavonte LB"/>
    <x v="7"/>
    <x v="9"/>
    <n v="2013"/>
    <n v="2025"/>
    <s v="N"/>
    <s v="FA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Yes"/>
    <n v="31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118"/>
    <s v="Dolac, Shaun LB"/>
    <x v="7"/>
    <x v="9"/>
    <n v="2025"/>
    <n v="2025"/>
    <s v="Y"/>
    <s v="D12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83"/>
    <s v="Okereke, Bobby LB"/>
    <x v="7"/>
    <x v="9"/>
    <n v="2019"/>
    <n v="2025"/>
    <s v="N"/>
    <s v="FA"/>
    <n v="4"/>
    <n v="2"/>
    <n v="0.25"/>
    <n v="3"/>
    <n v="1"/>
    <n v="2"/>
    <n v="2"/>
    <n v="0"/>
    <n v="0"/>
    <s v="N/A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987"/>
    <s v="Wagner, Bobby LB"/>
    <x v="7"/>
    <x v="9"/>
    <n v="2013"/>
    <n v="2025"/>
    <s v="N"/>
    <s v="FA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21"/>
    <n v="4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995"/>
    <s v="Brisker, Jaquan S"/>
    <x v="10"/>
    <x v="9"/>
    <n v="2022"/>
    <n v="2025"/>
    <s v="N"/>
    <s v="FA"/>
    <n v="7"/>
    <n v="3"/>
    <n v="0.25"/>
    <n v="5"/>
    <n v="2"/>
    <n v="6"/>
    <n v="4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5"/>
    <s v="N/A"/>
    <s v="N/A"/>
    <s v="N/A"/>
  </r>
  <r>
    <n v="6315"/>
    <s v="McCaffrey, Christian RB"/>
    <x v="1"/>
    <x v="4"/>
    <n v="2017"/>
    <n v="2026"/>
    <s v="N"/>
    <s v="Ren"/>
    <n v="84"/>
    <n v="1"/>
    <n v="0.75"/>
    <n v="21"/>
    <n v="63"/>
    <n v="63"/>
    <n v="0"/>
    <n v="0"/>
    <n v="63"/>
    <s v="N/A"/>
    <n v="1"/>
    <n v="63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4"/>
    <n v="84"/>
    <n v="84"/>
    <n v="84"/>
    <n v="84"/>
    <n v="84"/>
    <n v="84"/>
    <n v="84"/>
    <n v="84"/>
    <n v="84"/>
    <n v="84"/>
    <n v="84"/>
    <n v="84"/>
    <n v="84"/>
    <n v="84"/>
    <n v="84"/>
    <n v="84"/>
    <s v="N/A"/>
    <n v="84"/>
    <s v="N/A"/>
    <s v="N/A"/>
    <s v="N/A"/>
    <s v="N/A"/>
  </r>
  <r>
    <n v="6316"/>
    <s v="Wilson, Emanuel RB"/>
    <x v="1"/>
    <x v="0"/>
    <n v="2023"/>
    <n v="2026"/>
    <s v="N"/>
    <s v="Ren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17"/>
    <s v="Watson, Christian WR"/>
    <x v="2"/>
    <x v="0"/>
    <n v="2022"/>
    <n v="2026"/>
    <s v="N"/>
    <s v="Ren"/>
    <n v="5"/>
    <n v="2"/>
    <n v="0.25"/>
    <n v="3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318"/>
    <s v="Tonges, Jake TE"/>
    <x v="3"/>
    <x v="0"/>
    <n v="2022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19"/>
    <s v="McPherson, Evan K"/>
    <x v="11"/>
    <x v="0"/>
    <n v="2021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20"/>
    <s v="Reichard, Will K"/>
    <x v="11"/>
    <x v="0"/>
    <n v="2024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21"/>
    <s v="Franklin-Myers, John DT"/>
    <x v="5"/>
    <x v="0"/>
    <n v="2018"/>
    <n v="2026"/>
    <s v="N"/>
    <s v="Ren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322"/>
    <s v="Blackmon, Mekhi CB"/>
    <x v="8"/>
    <x v="0"/>
    <n v="2023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23"/>
    <s v="Rodriguez, Chris RB"/>
    <x v="1"/>
    <x v="7"/>
    <n v="2023"/>
    <n v="2026"/>
    <s v="N"/>
    <s v="Ren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24"/>
    <s v="Jones, Travis DT"/>
    <x v="5"/>
    <x v="7"/>
    <n v="2022"/>
    <n v="2026"/>
    <s v="N"/>
    <s v="Ren"/>
    <n v="5"/>
    <n v="3"/>
    <n v="0.25"/>
    <n v="3"/>
    <n v="2"/>
    <n v="6"/>
    <n v="0"/>
    <n v="0"/>
    <n v="6"/>
    <s v="N/A"/>
    <n v="3"/>
    <n v="6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3"/>
    <n v="3"/>
    <s v="N/A"/>
    <s v="N/A"/>
  </r>
  <r>
    <n v="6325"/>
    <s v="Young, Chase DE"/>
    <x v="6"/>
    <x v="7"/>
    <n v="2020"/>
    <n v="2026"/>
    <s v="N"/>
    <s v="Ren"/>
    <n v="11"/>
    <n v="5"/>
    <n v="0.25"/>
    <n v="8"/>
    <n v="3"/>
    <n v="15"/>
    <n v="0"/>
    <n v="0"/>
    <n v="15"/>
    <s v="N/A"/>
    <n v="5"/>
    <n v="6"/>
    <n v="6"/>
    <n v="3"/>
    <n v="0"/>
    <n v="0"/>
    <s v="OK"/>
    <s v="No"/>
    <s v="N/A"/>
    <s v="N/A"/>
    <s v="N/A"/>
    <s v="N/A"/>
    <s v="N/A"/>
    <s v="N/A"/>
    <s v="N/A"/>
    <s v="N/A"/>
    <s v="N/A"/>
    <s v="N/A"/>
    <s v="N/A"/>
    <s v="N/A"/>
    <n v="14"/>
    <n v="14"/>
    <n v="11"/>
    <n v="8"/>
    <n v="8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n v="11"/>
    <n v="8"/>
    <n v="8"/>
  </r>
  <r>
    <n v="6326"/>
    <s v="Kirk, Christian WR"/>
    <x v="2"/>
    <x v="3"/>
    <n v="2018"/>
    <n v="2026"/>
    <s v="N"/>
    <s v="Ren"/>
    <n v="5"/>
    <n v="2"/>
    <n v="0.25"/>
    <n v="3"/>
    <n v="2"/>
    <n v="4"/>
    <n v="0"/>
    <n v="0"/>
    <n v="4"/>
    <s v="N/A"/>
    <n v="2"/>
    <n v="4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s v="N/A"/>
    <s v="N/A"/>
    <s v="N/A"/>
  </r>
  <r>
    <n v="6327"/>
    <s v="Bates, Jake K"/>
    <x v="11"/>
    <x v="3"/>
    <n v="2023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28"/>
    <s v="Dexter, Gervon DT"/>
    <x v="5"/>
    <x v="3"/>
    <n v="2023"/>
    <n v="2026"/>
    <s v="N"/>
    <s v="Ren"/>
    <n v="2"/>
    <n v="1"/>
    <n v="0.25"/>
    <n v="1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329"/>
    <s v="Witherspoon, Devon CB"/>
    <x v="8"/>
    <x v="3"/>
    <n v="2023"/>
    <n v="2026"/>
    <s v="N"/>
    <s v="Ren"/>
    <n v="5"/>
    <n v="2"/>
    <n v="0.25"/>
    <n v="3"/>
    <n v="2"/>
    <n v="4"/>
    <n v="0"/>
    <n v="0"/>
    <n v="4"/>
    <s v="N/A"/>
    <n v="2"/>
    <n v="4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s v="N/A"/>
    <s v="N/A"/>
    <s v="N/A"/>
  </r>
  <r>
    <n v="6330"/>
    <s v="Delpit, Grant S"/>
    <x v="9"/>
    <x v="3"/>
    <n v="2020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31"/>
    <s v="Little, Cam K"/>
    <x v="11"/>
    <x v="9"/>
    <n v="2024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32"/>
    <s v="Highsmith, Alex DE"/>
    <x v="6"/>
    <x v="9"/>
    <n v="2020"/>
    <n v="2026"/>
    <s v="N"/>
    <s v="Ren"/>
    <n v="11"/>
    <n v="2"/>
    <n v="0.25"/>
    <n v="8"/>
    <n v="3"/>
    <n v="6"/>
    <n v="0"/>
    <n v="0"/>
    <n v="6"/>
    <s v="N/A"/>
    <n v="2"/>
    <n v="6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8"/>
    <s v="N/A"/>
    <s v="N/A"/>
    <s v="N/A"/>
  </r>
  <r>
    <n v="6333"/>
    <s v="Cook, James RB"/>
    <x v="1"/>
    <x v="5"/>
    <n v="2022"/>
    <n v="2026"/>
    <s v="N"/>
    <s v="Ren"/>
    <n v="75"/>
    <n v="5"/>
    <n v="0.75"/>
    <n v="18"/>
    <n v="57"/>
    <n v="285"/>
    <n v="0"/>
    <n v="0"/>
    <n v="285"/>
    <s v="N/A"/>
    <n v="5"/>
    <n v="0"/>
    <n v="0"/>
    <n v="85"/>
    <n v="85"/>
    <n v="115"/>
    <s v="OK"/>
    <s v="No"/>
    <s v="N/A"/>
    <s v="N/A"/>
    <s v="N/A"/>
    <s v="N/A"/>
    <s v="N/A"/>
    <s v="N/A"/>
    <s v="N/A"/>
    <s v="N/A"/>
    <s v="N/A"/>
    <s v="N/A"/>
    <s v="N/A"/>
    <s v="N/A"/>
    <n v="18"/>
    <n v="18"/>
    <n v="103"/>
    <n v="103"/>
    <n v="133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n v="103"/>
    <n v="103"/>
    <n v="133"/>
  </r>
  <r>
    <n v="6334"/>
    <s v="Turpin, KaVontae WR"/>
    <x v="2"/>
    <x v="5"/>
    <n v="2022"/>
    <n v="2026"/>
    <s v="N"/>
    <s v="Ren"/>
    <n v="19"/>
    <n v="3"/>
    <n v="0.4"/>
    <n v="11"/>
    <n v="8"/>
    <n v="24"/>
    <n v="0"/>
    <n v="0"/>
    <n v="24"/>
    <s v="N/A"/>
    <n v="3"/>
    <n v="0"/>
    <n v="0"/>
    <n v="24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3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35"/>
    <s v="N/A"/>
    <s v="N/A"/>
  </r>
  <r>
    <n v="6335"/>
    <s v="Hutchinson, Aidan DE"/>
    <x v="6"/>
    <x v="5"/>
    <n v="2022"/>
    <n v="2026"/>
    <s v="N"/>
    <s v="Ren"/>
    <n v="29"/>
    <n v="5"/>
    <n v="0.6"/>
    <n v="11"/>
    <n v="18"/>
    <n v="90"/>
    <n v="0"/>
    <n v="0"/>
    <n v="90"/>
    <s v="N/A"/>
    <n v="5"/>
    <n v="0"/>
    <n v="0"/>
    <n v="30"/>
    <n v="25"/>
    <n v="35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41"/>
    <n v="36"/>
    <n v="46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41"/>
    <n v="36"/>
    <n v="46"/>
  </r>
  <r>
    <n v="6336"/>
    <s v="Brooks, Jordyn LB"/>
    <x v="7"/>
    <x v="5"/>
    <n v="2020"/>
    <n v="2026"/>
    <s v="N"/>
    <s v="Ren"/>
    <n v="33"/>
    <n v="5"/>
    <n v="0.6"/>
    <n v="13"/>
    <n v="20"/>
    <n v="100"/>
    <n v="0"/>
    <n v="0"/>
    <n v="100"/>
    <s v="N/A"/>
    <n v="5"/>
    <n v="0"/>
    <n v="0"/>
    <n v="30"/>
    <n v="30"/>
    <n v="40"/>
    <s v="OK"/>
    <s v="No"/>
    <s v="N/A"/>
    <s v="N/A"/>
    <s v="N/A"/>
    <s v="N/A"/>
    <s v="N/A"/>
    <s v="N/A"/>
    <s v="N/A"/>
    <s v="N/A"/>
    <s v="N/A"/>
    <s v="N/A"/>
    <s v="N/A"/>
    <s v="N/A"/>
    <n v="13"/>
    <n v="13"/>
    <n v="43"/>
    <n v="43"/>
    <n v="53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n v="43"/>
    <n v="43"/>
    <n v="53"/>
  </r>
  <r>
    <n v="6337"/>
    <s v="Porter Jr., Joey CB"/>
    <x v="8"/>
    <x v="5"/>
    <n v="2023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38"/>
    <s v="Surtain II, Patrick CB"/>
    <x v="8"/>
    <x v="5"/>
    <n v="2021"/>
    <n v="2026"/>
    <s v="N"/>
    <s v="Ren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39"/>
    <s v="Pierce, Alec WR"/>
    <x v="2"/>
    <x v="1"/>
    <n v="2022"/>
    <n v="2026"/>
    <s v="N"/>
    <s v="Ren"/>
    <n v="20"/>
    <n v="5"/>
    <n v="0.4"/>
    <n v="12"/>
    <n v="8"/>
    <n v="40"/>
    <n v="0"/>
    <n v="0"/>
    <n v="40"/>
    <s v="N/A"/>
    <n v="5"/>
    <n v="8"/>
    <n v="8"/>
    <n v="8"/>
    <n v="8"/>
    <n v="8"/>
    <s v="OK"/>
    <s v="No"/>
    <s v="N/A"/>
    <s v="N/A"/>
    <s v="N/A"/>
    <s v="N/A"/>
    <s v="N/A"/>
    <s v="N/A"/>
    <s v="N/A"/>
    <s v="N/A"/>
    <s v="N/A"/>
    <s v="N/A"/>
    <s v="N/A"/>
    <s v="N/A"/>
    <n v="20"/>
    <n v="20"/>
    <n v="20"/>
    <n v="20"/>
    <n v="20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20"/>
    <n v="20"/>
    <n v="20"/>
    <n v="20"/>
  </r>
  <r>
    <n v="6340"/>
    <s v="Pineiro, Eddy K"/>
    <x v="11"/>
    <x v="1"/>
    <n v="2018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41"/>
    <s v="Townsend, Tommy P"/>
    <x v="4"/>
    <x v="1"/>
    <n v="2020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42"/>
    <s v="Allen, Jonathan DT"/>
    <x v="5"/>
    <x v="1"/>
    <n v="2017"/>
    <n v="2026"/>
    <s v="N"/>
    <s v="Ren"/>
    <n v="5"/>
    <n v="3"/>
    <n v="0.25"/>
    <n v="3"/>
    <n v="2"/>
    <n v="6"/>
    <n v="0"/>
    <n v="0"/>
    <n v="6"/>
    <s v="N/A"/>
    <n v="3"/>
    <n v="2"/>
    <n v="2"/>
    <n v="2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n v="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n v="5"/>
    <s v="N/A"/>
    <s v="N/A"/>
  </r>
  <r>
    <n v="6343"/>
    <s v="Armstead, Arik DT"/>
    <x v="5"/>
    <x v="1"/>
    <n v="2015"/>
    <n v="2026"/>
    <s v="N"/>
    <s v="Ren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344"/>
    <s v="Buckner, DeForest DT"/>
    <x v="5"/>
    <x v="1"/>
    <n v="2016"/>
    <n v="2026"/>
    <s v="N"/>
    <s v="Ren"/>
    <n v="28"/>
    <n v="3"/>
    <n v="0.6"/>
    <n v="11"/>
    <n v="17"/>
    <n v="51"/>
    <n v="0"/>
    <n v="0"/>
    <n v="51"/>
    <s v="N/A"/>
    <n v="3"/>
    <n v="17"/>
    <n v="17"/>
    <n v="17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8"/>
    <n v="28"/>
    <n v="2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8"/>
    <n v="28"/>
    <n v="28"/>
    <n v="28"/>
    <n v="28"/>
    <n v="28"/>
    <n v="28"/>
    <n v="28"/>
    <n v="28"/>
    <n v="28"/>
    <n v="28"/>
    <n v="28"/>
    <n v="28"/>
    <n v="28"/>
    <n v="28"/>
    <n v="28"/>
    <n v="28"/>
    <s v="N/A"/>
    <n v="28"/>
    <n v="28"/>
    <n v="28"/>
    <s v="N/A"/>
    <s v="N/A"/>
  </r>
  <r>
    <n v="6345"/>
    <s v="Wyatt, Devonte DT"/>
    <x v="5"/>
    <x v="1"/>
    <n v="2022"/>
    <n v="2026"/>
    <s v="N"/>
    <s v="Ren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8">
  <r>
    <n v="3634"/>
    <s v="Burrow, Joe QB"/>
    <x v="0"/>
    <x v="0"/>
    <n v="2020"/>
    <n v="2020"/>
    <s v="Y"/>
    <s v="D3.09"/>
    <n v="23"/>
    <n v="5"/>
    <n v="0.4"/>
    <n v="13"/>
    <n v="10"/>
    <n v="50"/>
    <n v="30"/>
    <n v="0"/>
    <n v="20"/>
    <n v="2023"/>
    <n v="2"/>
    <n v="10"/>
    <n v="1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3"/>
    <n v="2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3"/>
    <n v="23"/>
    <n v="23"/>
    <n v="23"/>
    <n v="23"/>
    <n v="23"/>
    <n v="23"/>
    <n v="23"/>
    <n v="23"/>
    <n v="23"/>
    <n v="23"/>
    <n v="23"/>
    <n v="23"/>
    <n v="23"/>
    <n v="23"/>
    <n v="23"/>
    <n v="23"/>
    <s v="N/A"/>
    <n v="23"/>
    <n v="23"/>
    <s v="N/A"/>
    <s v="N/A"/>
    <s v="N/A"/>
  </r>
  <r>
    <n v="6359"/>
    <s v="Darnold, Sam QB"/>
    <x v="0"/>
    <x v="0"/>
    <n v="2018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58"/>
    <s v="Jones, Daniel QB"/>
    <x v="0"/>
    <x v="0"/>
    <n v="2019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1879"/>
    <s v="Prescott, Dak QB"/>
    <x v="0"/>
    <x v="0"/>
    <n v="2016"/>
    <n v="2017"/>
    <s v="N"/>
    <s v="FA"/>
    <n v="36"/>
    <n v="4"/>
    <n v="0.6"/>
    <n v="14"/>
    <n v="22"/>
    <n v="88"/>
    <n v="38"/>
    <n v="0"/>
    <n v="50"/>
    <n v="2024"/>
    <n v="2"/>
    <n v="30"/>
    <n v="2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4"/>
    <n v="34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30"/>
    <n v="30"/>
    <n v="30"/>
    <n v="30"/>
    <n v="30"/>
    <n v="30"/>
    <n v="30"/>
    <n v="30"/>
    <n v="30"/>
    <n v="30"/>
    <n v="30"/>
    <n v="30"/>
    <n v="30"/>
    <n v="30"/>
    <n v="30"/>
    <n v="30"/>
    <n v="30"/>
    <s v="N/A"/>
    <n v="30"/>
    <n v="20"/>
    <s v="N/A"/>
    <s v="N/A"/>
    <s v="N/A"/>
  </r>
  <r>
    <n v="5154"/>
    <s v="Richardson, Anthony QB"/>
    <x v="0"/>
    <x v="0"/>
    <n v="2023"/>
    <n v="2023"/>
    <s v="Y"/>
    <s v="D1.07"/>
    <n v="14"/>
    <n v="4"/>
    <n v="0.25"/>
    <n v="10"/>
    <n v="4"/>
    <n v="16"/>
    <n v="16"/>
    <n v="0"/>
    <n v="0"/>
    <s v="N/A"/>
    <n v="1"/>
    <n v="0"/>
    <s v="N/A"/>
    <s v="N/A"/>
    <s v="N/A"/>
    <s v="N/A"/>
    <s v="OK"/>
    <s v="Yes"/>
    <n v="4"/>
    <n v="1"/>
    <n v="0"/>
    <s v="N/A"/>
    <s v="N/A"/>
    <s v="N/A"/>
    <s v="N/A"/>
    <s v="N/A"/>
    <s v="N/A"/>
    <s v="N/A"/>
    <s v="N/A"/>
    <s v="N/A"/>
    <n v="1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s v="N/A"/>
    <s v="N/A"/>
    <s v="N/A"/>
    <s v="N/A"/>
  </r>
  <r>
    <n v="6502"/>
    <s v="Coleman, Jonah RB"/>
    <x v="1"/>
    <x v="0"/>
    <n v="2026"/>
    <n v="2026"/>
    <s v="Y"/>
    <s v="D3.05"/>
    <n v="5"/>
    <n v="4"/>
    <n v="0.25"/>
    <n v="3"/>
    <n v="2"/>
    <n v="8"/>
    <n v="0"/>
    <n v="0"/>
    <n v="8"/>
    <s v="N/A"/>
    <n v="4"/>
    <n v="8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3"/>
    <n v="3"/>
    <n v="3"/>
    <s v="N/A"/>
  </r>
  <r>
    <n v="6366"/>
    <s v="Ford, Jerome RB"/>
    <x v="1"/>
    <x v="0"/>
    <n v="2022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81"/>
    <s v="Gordon, Ollie RB"/>
    <x v="1"/>
    <x v="0"/>
    <n v="2025"/>
    <n v="2025"/>
    <s v="Y"/>
    <s v="D8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141"/>
    <s v="Harris, Najee RB"/>
    <x v="1"/>
    <x v="0"/>
    <n v="2021"/>
    <n v="2025"/>
    <s v="N"/>
    <s v="Ren"/>
    <n v="27"/>
    <n v="2"/>
    <n v="0.6"/>
    <n v="10"/>
    <n v="17"/>
    <n v="34"/>
    <n v="25"/>
    <n v="0"/>
    <n v="9"/>
    <s v="N/A"/>
    <n v="1"/>
    <n v="9"/>
    <s v="N/A"/>
    <s v="N/A"/>
    <s v="N/A"/>
    <s v="N/A"/>
    <s v="OK"/>
    <s v="Yes"/>
    <n v="26"/>
    <n v="4"/>
    <n v="0"/>
    <s v="N/A"/>
    <s v="N/A"/>
    <s v="N/A"/>
    <s v="N/A"/>
    <s v="N/A"/>
    <s v="N/A"/>
    <s v="N/A"/>
    <s v="N/A"/>
    <s v="N/A"/>
    <n v="19"/>
    <s v="N/A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6542"/>
    <s v="Heidenreich, Eli RB"/>
    <x v="1"/>
    <x v="0"/>
    <n v="2026"/>
    <n v="2026"/>
    <s v="Y"/>
    <s v="D7.0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159"/>
    <s v="Miller, Kendre RB"/>
    <x v="1"/>
    <x v="0"/>
    <n v="2023"/>
    <n v="2023"/>
    <s v="Y"/>
    <s v="D2.02"/>
    <n v="10"/>
    <n v="4"/>
    <n v="0.25"/>
    <n v="7"/>
    <n v="3"/>
    <n v="12"/>
    <n v="9"/>
    <n v="0"/>
    <n v="3"/>
    <s v="N/A"/>
    <n v="1"/>
    <n v="3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0"/>
    <s v="N/A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67"/>
    <s v="Robinson, Brian RB"/>
    <x v="1"/>
    <x v="0"/>
    <n v="2022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83"/>
    <s v="Taylor, J'Mari RB"/>
    <x v="1"/>
    <x v="0"/>
    <n v="2026"/>
    <n v="2026"/>
    <s v="Y"/>
    <s v="D11.0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676"/>
    <s v="Vaki, Sione RB"/>
    <x v="1"/>
    <x v="0"/>
    <n v="2024"/>
    <n v="2024"/>
    <s v="Y"/>
    <s v="D9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s v="N/A"/>
    <s v="N/A"/>
    <s v="N/A"/>
    <s v="N/A"/>
  </r>
  <r>
    <n v="6316"/>
    <s v="Wilson, Emanuel RB"/>
    <x v="1"/>
    <x v="0"/>
    <n v="2023"/>
    <n v="2026"/>
    <s v="N"/>
    <s v="Ren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530"/>
    <s v="Bell, Skyler WR"/>
    <x v="2"/>
    <x v="0"/>
    <n v="2026"/>
    <n v="2026"/>
    <s v="Y"/>
    <s v="D6.0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93"/>
    <s v="Benson, Malik WR"/>
    <x v="2"/>
    <x v="0"/>
    <n v="2026"/>
    <n v="2026"/>
    <s v="Y"/>
    <s v="D12.0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83"/>
    <s v="Concepcion, KC WR"/>
    <x v="2"/>
    <x v="0"/>
    <n v="2026"/>
    <n v="2026"/>
    <s v="Y"/>
    <s v="D1.06"/>
    <n v="15"/>
    <n v="4"/>
    <n v="0.25"/>
    <n v="11"/>
    <n v="4"/>
    <n v="16"/>
    <n v="0"/>
    <n v="0"/>
    <n v="16"/>
    <s v="N/A"/>
    <n v="4"/>
    <n v="16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27"/>
    <n v="11"/>
    <n v="11"/>
    <n v="11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n v="11"/>
    <n v="11"/>
    <n v="11"/>
    <s v="N/A"/>
  </r>
  <r>
    <n v="6488"/>
    <s v="Cooper Jr., Omar WR"/>
    <x v="2"/>
    <x v="0"/>
    <n v="2026"/>
    <n v="2026"/>
    <s v="Y"/>
    <s v="D2.01"/>
    <n v="10"/>
    <n v="4"/>
    <n v="0.25"/>
    <n v="7"/>
    <n v="3"/>
    <n v="12"/>
    <n v="0"/>
    <n v="0"/>
    <n v="12"/>
    <s v="N/A"/>
    <n v="4"/>
    <n v="12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7"/>
    <n v="7"/>
    <n v="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7"/>
    <n v="7"/>
    <n v="7"/>
    <s v="N/A"/>
  </r>
  <r>
    <n v="5591"/>
    <s v="Harrison Jr., Marvin WR"/>
    <x v="2"/>
    <x v="0"/>
    <n v="2024"/>
    <n v="2024"/>
    <s v="Y"/>
    <s v="D1.01"/>
    <n v="20"/>
    <n v="4"/>
    <n v="0.25"/>
    <n v="15"/>
    <n v="5"/>
    <n v="20"/>
    <n v="10"/>
    <n v="0"/>
    <n v="10"/>
    <s v="N/A"/>
    <n v="2"/>
    <n v="5"/>
    <n v="5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0"/>
    <n v="2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20"/>
    <s v="N/A"/>
    <s v="N/A"/>
    <s v="N/A"/>
  </r>
  <r>
    <n v="6518"/>
    <s v="Hurst, Ted WR"/>
    <x v="2"/>
    <x v="0"/>
    <n v="2026"/>
    <n v="2026"/>
    <s v="Y"/>
    <s v="D5.01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5169"/>
    <s v="Mims, Marvin WR"/>
    <x v="2"/>
    <x v="0"/>
    <n v="2023"/>
    <n v="2023"/>
    <s v="Y"/>
    <s v="D3.02"/>
    <n v="6"/>
    <n v="4"/>
    <n v="0.25"/>
    <n v="4"/>
    <n v="2"/>
    <n v="8"/>
    <n v="6"/>
    <n v="0"/>
    <n v="2"/>
    <s v="N/A"/>
    <n v="1"/>
    <n v="2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6111"/>
    <s v="Mumpfield, Konata WR"/>
    <x v="2"/>
    <x v="0"/>
    <n v="2025"/>
    <n v="2025"/>
    <s v="Y"/>
    <s v="D11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32"/>
    <s v="Noel, Jaylin WR"/>
    <x v="2"/>
    <x v="0"/>
    <n v="2025"/>
    <n v="2025"/>
    <s v="Y"/>
    <s v="D4.05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149"/>
    <s v="Smith-Njigba, Jaxon WR"/>
    <x v="2"/>
    <x v="0"/>
    <n v="2023"/>
    <n v="2023"/>
    <s v="Y"/>
    <s v="D1.02"/>
    <n v="19"/>
    <n v="4"/>
    <n v="0.25"/>
    <n v="14"/>
    <n v="5"/>
    <n v="20"/>
    <n v="15"/>
    <n v="0"/>
    <n v="5"/>
    <s v="N/A"/>
    <n v="1"/>
    <n v="5"/>
    <s v="N/A"/>
    <s v="N/A"/>
    <s v="N/A"/>
    <s v="N/A"/>
    <s v="OK"/>
    <s v="Yes"/>
    <n v="86"/>
    <n v="4"/>
    <n v="4"/>
    <n v="21"/>
    <n v="65"/>
    <n v="265"/>
    <n v="133"/>
    <n v="132"/>
    <n v="0"/>
    <n v="0"/>
    <n v="0"/>
    <s v="OK"/>
    <n v="147"/>
    <n v="153"/>
    <n v="21"/>
    <n v="21"/>
    <n v="21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7"/>
    <n v="147"/>
    <n v="147"/>
    <n v="147"/>
    <n v="147"/>
    <n v="147"/>
    <n v="147"/>
    <n v="147"/>
    <n v="147"/>
    <n v="147"/>
    <n v="147"/>
    <n v="147"/>
    <n v="147"/>
    <n v="147"/>
    <n v="147"/>
    <n v="147"/>
    <n v="147"/>
    <s v="N/A"/>
    <n v="147"/>
    <n v="153"/>
    <n v="21"/>
    <n v="21"/>
    <n v="21"/>
  </r>
  <r>
    <n v="5648"/>
    <s v="Walker, Devontez WR"/>
    <x v="2"/>
    <x v="0"/>
    <n v="2024"/>
    <n v="2024"/>
    <s v="Y"/>
    <s v="D6.07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s v="N/A"/>
    <s v="N/A"/>
    <s v="N/A"/>
    <s v="N/A"/>
  </r>
  <r>
    <n v="6573"/>
    <s v="Wetjen, Kaden WR"/>
    <x v="2"/>
    <x v="0"/>
    <n v="2026"/>
    <n v="2026"/>
    <s v="Y"/>
    <s v="D10.0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76"/>
    <s v="Wicks, Dontayvion WR"/>
    <x v="2"/>
    <x v="0"/>
    <n v="2023"/>
    <n v="2026"/>
    <s v="N"/>
    <s v="FA"/>
    <n v="5"/>
    <n v="2"/>
    <n v="0.25"/>
    <n v="3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394"/>
    <s v="Dulcich, Greg TE"/>
    <x v="3"/>
    <x v="0"/>
    <n v="2022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80"/>
    <s v="Helm, Gunnar TE"/>
    <x v="3"/>
    <x v="0"/>
    <n v="2025"/>
    <n v="2025"/>
    <s v="Y"/>
    <s v="D8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07"/>
    <s v="Loveland, Colston TE"/>
    <x v="3"/>
    <x v="0"/>
    <n v="2025"/>
    <n v="2025"/>
    <s v="Y"/>
    <s v="D1.10"/>
    <n v="11"/>
    <n v="4"/>
    <n v="0.25"/>
    <n v="8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s v="N/A"/>
    <s v="N/A"/>
  </r>
  <r>
    <n v="5641"/>
    <s v="Reiman, Tip TE"/>
    <x v="3"/>
    <x v="0"/>
    <n v="2024"/>
    <n v="2024"/>
    <s v="Y"/>
    <s v="D5.11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s v="N/A"/>
    <s v="N/A"/>
    <s v="N/A"/>
    <s v="N/A"/>
  </r>
  <r>
    <n v="6318"/>
    <s v="Tonges, Jake TE"/>
    <x v="3"/>
    <x v="0"/>
    <n v="2022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19"/>
    <s v="McPherson, Evan K"/>
    <x v="4"/>
    <x v="0"/>
    <n v="2021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20"/>
    <s v="Reichard, Will K"/>
    <x v="4"/>
    <x v="0"/>
    <n v="2024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99"/>
    <s v="Mann, Braden P"/>
    <x v="5"/>
    <x v="0"/>
    <n v="2020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96"/>
    <s v="Taylor, Tory P"/>
    <x v="5"/>
    <x v="0"/>
    <n v="2024"/>
    <n v="2024"/>
    <s v="Y"/>
    <s v="D11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1"/>
    <n v="0"/>
    <n v="1"/>
    <n v="1"/>
    <n v="0"/>
    <n v="1"/>
    <s v="N/A"/>
    <s v="N/A"/>
    <s v="N/A"/>
    <s v="OK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21"/>
    <s v="Fiske, Braden DT"/>
    <x v="6"/>
    <x v="0"/>
    <n v="2024"/>
    <n v="2024"/>
    <s v="Y"/>
    <s v="D4.01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321"/>
    <s v="Franklin-Myers, John DT"/>
    <x v="6"/>
    <x v="0"/>
    <n v="2018"/>
    <n v="2026"/>
    <s v="N"/>
    <s v="Ren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036"/>
    <s v="Harmon, Derrick DT"/>
    <x v="6"/>
    <x v="0"/>
    <n v="2025"/>
    <n v="2025"/>
    <s v="Y"/>
    <s v="D4.09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121"/>
    <s v="Hemingway, Tonka DT"/>
    <x v="6"/>
    <x v="0"/>
    <n v="2025"/>
    <n v="2025"/>
    <s v="Y"/>
    <s v="D12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n v="0"/>
    <s v="N/A"/>
    <s v="N/A"/>
    <s v="N/A"/>
  </r>
  <r>
    <n v="5655"/>
    <s v="Jenkins, Kris DT"/>
    <x v="6"/>
    <x v="0"/>
    <n v="2024"/>
    <n v="2024"/>
    <s v="Y"/>
    <s v="D7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01"/>
    <s v="Murphy, Byron DT"/>
    <x v="6"/>
    <x v="0"/>
    <n v="2024"/>
    <n v="2024"/>
    <s v="Y"/>
    <s v="D2.01"/>
    <n v="10"/>
    <n v="4"/>
    <n v="0.25"/>
    <n v="7"/>
    <n v="3"/>
    <n v="12"/>
    <n v="6"/>
    <n v="0"/>
    <n v="6"/>
    <s v="N/A"/>
    <n v="2"/>
    <n v="3"/>
    <n v="3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s v="N/A"/>
    <s v="N/A"/>
    <s v="N/A"/>
  </r>
  <r>
    <n v="6406"/>
    <s v="Ojomo, Moro DT"/>
    <x v="6"/>
    <x v="0"/>
    <n v="202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04"/>
    <s v="Togiai, Tommy DT"/>
    <x v="6"/>
    <x v="0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05"/>
    <s v="Williams, Milton DT"/>
    <x v="6"/>
    <x v="0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26"/>
    <s v="Diaby, YaYa DE"/>
    <x v="7"/>
    <x v="0"/>
    <n v="2023"/>
    <n v="2026"/>
    <s v="N"/>
    <s v="FA"/>
    <n v="9"/>
    <n v="3"/>
    <n v="0.25"/>
    <n v="6"/>
    <n v="3"/>
    <n v="9"/>
    <n v="0"/>
    <n v="0"/>
    <n v="9"/>
    <s v="N/A"/>
    <n v="3"/>
    <n v="9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6"/>
    <n v="6"/>
    <s v="N/A"/>
    <s v="N/A"/>
  </r>
  <r>
    <n v="5536"/>
    <s v="Granderson, Carl DE"/>
    <x v="7"/>
    <x v="0"/>
    <n v="2019"/>
    <n v="2025"/>
    <s v="N"/>
    <s v="Ren"/>
    <n v="11"/>
    <n v="3"/>
    <n v="0.25"/>
    <n v="8"/>
    <n v="3"/>
    <n v="9"/>
    <n v="6"/>
    <n v="0"/>
    <n v="3"/>
    <s v="N/A"/>
    <n v="2"/>
    <n v="3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8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0"/>
    <s v="N/A"/>
    <s v="N/A"/>
    <s v="N/A"/>
  </r>
  <r>
    <n v="6552"/>
    <s v="Height, Romello DE"/>
    <x v="7"/>
    <x v="0"/>
    <n v="2026"/>
    <n v="2026"/>
    <s v="Y"/>
    <s v="D8.0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24"/>
    <s v="Hines-Allen, Josh DE"/>
    <x v="7"/>
    <x v="0"/>
    <n v="2019"/>
    <n v="2026"/>
    <s v="N"/>
    <s v="FA"/>
    <n v="15"/>
    <n v="2"/>
    <n v="0.4"/>
    <n v="9"/>
    <n v="6"/>
    <n v="12"/>
    <n v="0"/>
    <n v="0"/>
    <n v="12"/>
    <s v="N/A"/>
    <n v="2"/>
    <n v="6"/>
    <n v="6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1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15"/>
    <s v="N/A"/>
    <s v="N/A"/>
    <s v="N/A"/>
  </r>
  <r>
    <n v="6417"/>
    <s v="Hunt, Jalyx DE"/>
    <x v="7"/>
    <x v="0"/>
    <n v="2024"/>
    <n v="2026"/>
    <s v="N"/>
    <s v="FA"/>
    <n v="4"/>
    <n v="2"/>
    <n v="0.25"/>
    <n v="3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498"/>
    <s v="Mesidor, Akheem DE"/>
    <x v="7"/>
    <x v="0"/>
    <n v="2026"/>
    <n v="2026"/>
    <s v="Y"/>
    <s v="D3.01"/>
    <n v="6"/>
    <n v="4"/>
    <n v="0.25"/>
    <n v="4"/>
    <n v="2"/>
    <n v="8"/>
    <n v="0"/>
    <n v="0"/>
    <n v="8"/>
    <s v="N/A"/>
    <n v="4"/>
    <n v="8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4"/>
    <n v="4"/>
    <n v="4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4"/>
    <n v="4"/>
    <n v="4"/>
    <s v="N/A"/>
  </r>
  <r>
    <n v="6416"/>
    <s v="Ossai, Joseph DE"/>
    <x v="7"/>
    <x v="0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11"/>
    <s v="Robinson, Chop DE"/>
    <x v="7"/>
    <x v="0"/>
    <n v="2024"/>
    <n v="2024"/>
    <s v="Y"/>
    <s v="D3.01"/>
    <n v="6"/>
    <n v="4"/>
    <n v="0.25"/>
    <n v="4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4181"/>
    <s v="Rousseau, Gregory DE"/>
    <x v="7"/>
    <x v="0"/>
    <n v="2021"/>
    <n v="2021"/>
    <s v="Y"/>
    <s v="D5.03"/>
    <n v="28"/>
    <n v="5"/>
    <n v="0.6"/>
    <n v="11"/>
    <n v="17"/>
    <n v="85"/>
    <n v="35"/>
    <n v="16"/>
    <n v="34"/>
    <n v="2025"/>
    <n v="4"/>
    <n v="34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45"/>
    <n v="11"/>
    <n v="11"/>
    <n v="11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5"/>
    <n v="45"/>
    <n v="45"/>
    <n v="45"/>
    <n v="45"/>
    <n v="45"/>
    <n v="45"/>
    <n v="45"/>
    <n v="45"/>
    <n v="45"/>
    <n v="45"/>
    <n v="45"/>
    <n v="45"/>
    <n v="45"/>
    <n v="45"/>
    <n v="45"/>
    <n v="45"/>
    <s v="N/A"/>
    <n v="45"/>
    <n v="11"/>
    <n v="11"/>
    <n v="11"/>
    <s v="N/A"/>
  </r>
  <r>
    <n v="6016"/>
    <s v="Williams, Mykel DE"/>
    <x v="7"/>
    <x v="0"/>
    <n v="2025"/>
    <n v="2025"/>
    <s v="Y"/>
    <s v="D2.09"/>
    <n v="7"/>
    <n v="4"/>
    <n v="0.25"/>
    <n v="5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n v="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n v="5"/>
    <s v="N/A"/>
    <s v="N/A"/>
  </r>
  <r>
    <n v="6550"/>
    <s v="Elarms-Orr, Kaleb LB"/>
    <x v="8"/>
    <x v="0"/>
    <n v="2026"/>
    <n v="2026"/>
    <s v="Y"/>
    <s v="D7.09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08"/>
    <s v="Golday, Jake LB"/>
    <x v="8"/>
    <x v="0"/>
    <n v="2026"/>
    <n v="2026"/>
    <s v="Y"/>
    <s v="D4.01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5144"/>
    <s v="Luvu, Frankie LB"/>
    <x v="8"/>
    <x v="0"/>
    <n v="2018"/>
    <n v="2025"/>
    <s v="N"/>
    <s v="Ren"/>
    <n v="28"/>
    <n v="3"/>
    <n v="0.6"/>
    <n v="11"/>
    <n v="17"/>
    <n v="51"/>
    <n v="40"/>
    <n v="0"/>
    <n v="11"/>
    <s v="N/A"/>
    <n v="2"/>
    <n v="11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2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n v="11"/>
    <s v="N/A"/>
    <s v="N/A"/>
    <s v="N/A"/>
  </r>
  <r>
    <n v="6037"/>
    <s v="Martin, Nick LB"/>
    <x v="8"/>
    <x v="0"/>
    <n v="2025"/>
    <n v="2025"/>
    <s v="Y"/>
    <s v="D4.10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091"/>
    <s v="Medrano, Kain LB"/>
    <x v="8"/>
    <x v="0"/>
    <n v="2025"/>
    <n v="2025"/>
    <s v="Y"/>
    <s v="D9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n v="0"/>
    <s v="N/A"/>
    <s v="N/A"/>
    <s v="N/A"/>
  </r>
  <r>
    <n v="6429"/>
    <s v="Overshown, DeMarvion LB"/>
    <x v="8"/>
    <x v="0"/>
    <n v="202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12"/>
    <s v="Schwesinger, Carson LB"/>
    <x v="8"/>
    <x v="0"/>
    <n v="2025"/>
    <n v="2025"/>
    <s v="Y"/>
    <s v="D2.05"/>
    <n v="9"/>
    <n v="4"/>
    <n v="0.25"/>
    <n v="6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6428"/>
    <s v="To'oTo'o, Henry LB"/>
    <x v="8"/>
    <x v="0"/>
    <n v="202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22"/>
    <s v="Blackmon, Mekhi CB"/>
    <x v="9"/>
    <x v="0"/>
    <n v="2023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41"/>
    <s v="Campbell, Tyson CB"/>
    <x v="9"/>
    <x v="0"/>
    <n v="2021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666"/>
    <s v="Green, Renardo CB"/>
    <x v="9"/>
    <x v="0"/>
    <n v="2024"/>
    <n v="2024"/>
    <s v="Y"/>
    <s v="D8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42"/>
    <s v="McKinstry, Kool-Aid CB"/>
    <x v="9"/>
    <x v="0"/>
    <n v="2024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440"/>
    <s v="Stingley Jr., Derek CB"/>
    <x v="9"/>
    <x v="0"/>
    <n v="2022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101"/>
    <s v="Stout, Upton CB"/>
    <x v="9"/>
    <x v="0"/>
    <n v="2025"/>
    <n v="2025"/>
    <s v="Y"/>
    <s v="D10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42"/>
    <s v="Bullard, Javon S"/>
    <x v="10"/>
    <x v="0"/>
    <n v="2024"/>
    <n v="2024"/>
    <s v="Y"/>
    <s v="D6.0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2393"/>
    <s v="Byard, Kevin S"/>
    <x v="10"/>
    <x v="0"/>
    <n v="2016"/>
    <n v="2025"/>
    <s v="N"/>
    <s v="Ren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24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452"/>
    <s v="Bynum, Camryn S"/>
    <x v="10"/>
    <x v="0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51"/>
    <s v="Fitzpatrick, Minkah S"/>
    <x v="10"/>
    <x v="0"/>
    <n v="2018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50"/>
    <s v="Moehrig, Trevon S"/>
    <x v="10"/>
    <x v="0"/>
    <n v="2021"/>
    <n v="2026"/>
    <s v="N"/>
    <s v="FA"/>
    <n v="4"/>
    <n v="3"/>
    <n v="0.25"/>
    <n v="3"/>
    <n v="1"/>
    <n v="3"/>
    <n v="0"/>
    <n v="0"/>
    <n v="3"/>
    <s v="N/A"/>
    <n v="3"/>
    <n v="3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3"/>
    <n v="3"/>
    <s v="N/A"/>
    <s v="N/A"/>
  </r>
  <r>
    <n v="6056"/>
    <s v="Mukuba, Andrew S"/>
    <x v="10"/>
    <x v="0"/>
    <n v="2025"/>
    <n v="2025"/>
    <s v="Y"/>
    <s v="D6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53"/>
    <s v="Reid, Justin S"/>
    <x v="10"/>
    <x v="0"/>
    <n v="2018"/>
    <n v="2025"/>
    <s v="N"/>
    <s v="Ren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143"/>
    <s v="Franklin, Zaire LB"/>
    <x v="11"/>
    <x v="0"/>
    <n v="2018"/>
    <n v="2023"/>
    <s v="N"/>
    <s v="FA"/>
    <n v="30"/>
    <n v="5"/>
    <n v="0.6"/>
    <n v="12"/>
    <n v="18"/>
    <n v="90"/>
    <n v="41"/>
    <n v="29"/>
    <n v="20"/>
    <n v="2025"/>
    <n v="4"/>
    <n v="2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12"/>
    <n v="12"/>
    <n v="12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12"/>
    <n v="12"/>
    <n v="12"/>
    <s v="N/A"/>
  </r>
  <r>
    <n v="5542"/>
    <s v="Oluokun, Foyesade LB"/>
    <x v="11"/>
    <x v="0"/>
    <n v="2018"/>
    <n v="2024"/>
    <s v="N"/>
    <s v="FA"/>
    <n v="27"/>
    <n v="5"/>
    <n v="0.6"/>
    <n v="10"/>
    <n v="17"/>
    <n v="85"/>
    <n v="34"/>
    <n v="25"/>
    <n v="26"/>
    <s v="N/A"/>
    <n v="3"/>
    <n v="26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6"/>
    <n v="10"/>
    <n v="1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6"/>
    <n v="26"/>
    <n v="26"/>
    <n v="26"/>
    <n v="26"/>
    <n v="26"/>
    <n v="26"/>
    <n v="26"/>
    <n v="26"/>
    <n v="26"/>
    <n v="26"/>
    <n v="26"/>
    <n v="26"/>
    <n v="26"/>
    <n v="26"/>
    <n v="26"/>
    <n v="26"/>
    <s v="N/A"/>
    <n v="26"/>
    <n v="10"/>
    <n v="10"/>
    <s v="N/A"/>
    <s v="N/A"/>
  </r>
  <r>
    <n v="4142"/>
    <s v="Smith, DeVonta WR"/>
    <x v="11"/>
    <x v="0"/>
    <n v="2021"/>
    <n v="2021"/>
    <s v="Y"/>
    <s v="D1.04"/>
    <n v="63"/>
    <n v="4"/>
    <n v="0.75"/>
    <n v="15"/>
    <n v="48"/>
    <n v="192"/>
    <n v="82"/>
    <n v="0"/>
    <n v="110"/>
    <n v="2024"/>
    <n v="2"/>
    <n v="60"/>
    <n v="5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5"/>
    <n v="65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60"/>
    <n v="60"/>
    <n v="60"/>
    <n v="60"/>
    <n v="60"/>
    <n v="60"/>
    <n v="60"/>
    <n v="60"/>
    <n v="60"/>
    <n v="60"/>
    <n v="60"/>
    <n v="60"/>
    <n v="60"/>
    <n v="60"/>
    <n v="60"/>
    <n v="60"/>
    <n v="60"/>
    <s v="N/A"/>
    <n v="60"/>
    <n v="50"/>
    <s v="N/A"/>
    <s v="N/A"/>
    <s v="N/A"/>
  </r>
  <r>
    <n v="5625"/>
    <s v="McCarthy, J.J. QB"/>
    <x v="0"/>
    <x v="1"/>
    <n v="2024"/>
    <n v="2024"/>
    <s v="Y"/>
    <s v="D4.05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555"/>
    <s v="Simpson, Ty QB"/>
    <x v="0"/>
    <x v="1"/>
    <n v="2026"/>
    <n v="2026"/>
    <s v="Y"/>
    <s v="D8.04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357"/>
    <s v="Stafford, Matthew QB"/>
    <x v="0"/>
    <x v="1"/>
    <n v="2013"/>
    <n v="2026"/>
    <s v="N"/>
    <s v="FA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167"/>
    <s v="Young, Bryce QB"/>
    <x v="0"/>
    <x v="1"/>
    <n v="2023"/>
    <n v="2023"/>
    <s v="Y"/>
    <s v="D2.10"/>
    <n v="7"/>
    <n v="4"/>
    <n v="0.25"/>
    <n v="5"/>
    <n v="2"/>
    <n v="8"/>
    <n v="6"/>
    <n v="0"/>
    <n v="2"/>
    <s v="N/A"/>
    <n v="1"/>
    <n v="2"/>
    <s v="N/A"/>
    <s v="N/A"/>
    <s v="N/A"/>
    <s v="N/A"/>
    <s v="OK"/>
    <s v="Yes"/>
    <n v="4"/>
    <n v="1"/>
    <n v="1"/>
    <n v="3"/>
    <n v="1"/>
    <n v="3"/>
    <n v="2"/>
    <n v="1"/>
    <s v="N/A"/>
    <s v="N/A"/>
    <s v="N/A"/>
    <s v="OK"/>
    <n v="7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4"/>
    <s v="N/A"/>
    <s v="N/A"/>
    <s v="N/A"/>
  </r>
  <r>
    <n v="6078"/>
    <s v="Brooks, Tahj RB"/>
    <x v="1"/>
    <x v="1"/>
    <n v="2025"/>
    <n v="2025"/>
    <s v="Y"/>
    <s v="D8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57"/>
    <s v="Charbonnet, Zach RB"/>
    <x v="1"/>
    <x v="1"/>
    <n v="2023"/>
    <n v="2023"/>
    <s v="Y"/>
    <s v="D1.10"/>
    <n v="11"/>
    <n v="4"/>
    <n v="0.25"/>
    <n v="8"/>
    <n v="3"/>
    <n v="12"/>
    <n v="9"/>
    <n v="0"/>
    <n v="3"/>
    <s v="N/A"/>
    <n v="1"/>
    <n v="3"/>
    <s v="N/A"/>
    <s v="N/A"/>
    <s v="N/A"/>
    <s v="N/A"/>
    <s v="OK"/>
    <s v="Yes"/>
    <n v="14"/>
    <n v="4"/>
    <n v="4"/>
    <n v="8"/>
    <n v="6"/>
    <n v="27"/>
    <n v="3"/>
    <n v="6"/>
    <n v="6"/>
    <n v="6"/>
    <n v="6"/>
    <s v="OK"/>
    <n v="11"/>
    <n v="14"/>
    <n v="14"/>
    <n v="14"/>
    <n v="14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4"/>
    <n v="14"/>
    <n v="14"/>
    <n v="14"/>
  </r>
  <r>
    <n v="5635"/>
    <s v="Davis, Ray RB"/>
    <x v="1"/>
    <x v="1"/>
    <n v="2024"/>
    <n v="2024"/>
    <s v="Y"/>
    <s v="D5.05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004"/>
    <s v="Judkins, Quinshon RB"/>
    <x v="1"/>
    <x v="1"/>
    <n v="2025"/>
    <n v="2025"/>
    <s v="Y"/>
    <s v="D1.07"/>
    <n v="14"/>
    <n v="4"/>
    <n v="0.25"/>
    <n v="10"/>
    <n v="4"/>
    <n v="16"/>
    <n v="8"/>
    <n v="0"/>
    <n v="8"/>
    <s v="N/A"/>
    <n v="3"/>
    <n v="4"/>
    <n v="2"/>
    <n v="2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2"/>
    <n v="1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2"/>
    <n v="12"/>
    <s v="N/A"/>
    <s v="N/A"/>
  </r>
  <r>
    <n v="6369"/>
    <s v="Kamara, Alvin RB"/>
    <x v="1"/>
    <x v="1"/>
    <n v="2017"/>
    <n v="2026"/>
    <s v="N"/>
    <s v="FA"/>
    <n v="2"/>
    <n v="1"/>
    <n v="0.25"/>
    <n v="1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054"/>
    <s v="Neal, Devin RB"/>
    <x v="1"/>
    <x v="1"/>
    <n v="2025"/>
    <n v="2025"/>
    <s v="Y"/>
    <s v="D6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96"/>
    <s v="Ott, Jaydn RB"/>
    <x v="1"/>
    <x v="1"/>
    <n v="2026"/>
    <n v="2026"/>
    <s v="Y"/>
    <s v="D12.04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81"/>
    <s v="Price, Jadarian RB"/>
    <x v="1"/>
    <x v="1"/>
    <n v="2026"/>
    <n v="2026"/>
    <s v="Y"/>
    <s v="D1.04"/>
    <n v="17"/>
    <n v="4"/>
    <n v="0.25"/>
    <n v="12"/>
    <n v="5"/>
    <n v="20"/>
    <n v="0"/>
    <n v="0"/>
    <n v="20"/>
    <s v="N/A"/>
    <n v="4"/>
    <n v="5"/>
    <n v="5"/>
    <n v="5"/>
    <n v="5"/>
    <s v="N/A"/>
    <s v="OK"/>
    <s v="No"/>
    <s v="N/A"/>
    <s v="N/A"/>
    <s v="N/A"/>
    <s v="N/A"/>
    <s v="N/A"/>
    <s v="N/A"/>
    <s v="N/A"/>
    <s v="N/A"/>
    <s v="N/A"/>
    <s v="N/A"/>
    <s v="N/A"/>
    <s v="N/A"/>
    <n v="17"/>
    <n v="17"/>
    <n v="17"/>
    <n v="1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7"/>
    <n v="17"/>
    <n v="17"/>
    <n v="17"/>
    <n v="17"/>
    <n v="17"/>
    <n v="17"/>
    <n v="17"/>
    <n v="17"/>
    <n v="17"/>
    <n v="17"/>
    <n v="17"/>
    <n v="17"/>
    <n v="17"/>
    <n v="17"/>
    <n v="17"/>
    <n v="17"/>
    <s v="N/A"/>
    <n v="17"/>
    <n v="17"/>
    <n v="17"/>
    <n v="17"/>
    <s v="N/A"/>
  </r>
  <r>
    <n v="6024"/>
    <s v="Sampson, Dylan RB"/>
    <x v="1"/>
    <x v="1"/>
    <n v="2025"/>
    <n v="2025"/>
    <s v="Y"/>
    <s v="D3.07"/>
    <n v="5"/>
    <n v="4"/>
    <n v="0.25"/>
    <n v="3"/>
    <n v="2"/>
    <n v="8"/>
    <n v="5"/>
    <n v="0"/>
    <n v="3"/>
    <s v="N/A"/>
    <n v="3"/>
    <n v="3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3"/>
    <n v="3"/>
    <s v="N/A"/>
    <s v="N/A"/>
  </r>
  <r>
    <n v="3607"/>
    <s v="Taylor, Jonathan RB"/>
    <x v="1"/>
    <x v="1"/>
    <n v="2020"/>
    <n v="2020"/>
    <s v="Y"/>
    <s v="D1.02"/>
    <n v="69"/>
    <n v="5"/>
    <n v="0.75"/>
    <n v="17"/>
    <n v="52"/>
    <n v="260"/>
    <n v="186"/>
    <n v="0"/>
    <n v="74"/>
    <n v="2023"/>
    <n v="2"/>
    <n v="37"/>
    <n v="37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4"/>
    <n v="5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4"/>
    <n v="54"/>
    <n v="54"/>
    <n v="54"/>
    <n v="54"/>
    <n v="54"/>
    <n v="54"/>
    <n v="54"/>
    <n v="54"/>
    <n v="54"/>
    <n v="54"/>
    <n v="54"/>
    <n v="54"/>
    <n v="54"/>
    <n v="54"/>
    <n v="54"/>
    <n v="54"/>
    <s v="N/A"/>
    <n v="54"/>
    <n v="54"/>
    <s v="N/A"/>
    <s v="N/A"/>
    <s v="N/A"/>
  </r>
  <r>
    <n v="6370"/>
    <s v="Vidal, Kimani RB"/>
    <x v="1"/>
    <x v="1"/>
    <n v="2024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3105"/>
    <s v="Brown, A.J. WR"/>
    <x v="2"/>
    <x v="1"/>
    <n v="2019"/>
    <n v="2019"/>
    <s v="Y"/>
    <s v="D"/>
    <n v="52"/>
    <n v="5"/>
    <n v="0.75"/>
    <n v="13"/>
    <n v="39"/>
    <n v="195"/>
    <n v="166"/>
    <n v="0"/>
    <n v="29"/>
    <n v="2022"/>
    <n v="1"/>
    <n v="29"/>
    <s v="N/A"/>
    <s v="N/A"/>
    <s v="N/A"/>
    <s v="N/A"/>
    <s v="OK"/>
    <s v="Yes"/>
    <n v="78"/>
    <n v="4"/>
    <n v="0"/>
    <s v="N/A"/>
    <s v="N/A"/>
    <s v="N/A"/>
    <s v="N/A"/>
    <s v="N/A"/>
    <s v="N/A"/>
    <s v="N/A"/>
    <s v="N/A"/>
    <s v="N/A"/>
    <n v="4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2"/>
    <n v="42"/>
    <n v="42"/>
    <n v="42"/>
    <n v="42"/>
    <n v="42"/>
    <n v="42"/>
    <n v="42"/>
    <n v="42"/>
    <n v="42"/>
    <n v="42"/>
    <n v="42"/>
    <n v="42"/>
    <n v="42"/>
    <n v="42"/>
    <n v="42"/>
    <n v="42"/>
    <s v="N/A"/>
    <n v="42"/>
    <s v="N/A"/>
    <s v="N/A"/>
    <s v="N/A"/>
    <s v="N/A"/>
  </r>
  <r>
    <n v="4140"/>
    <s v="Chase, Ja'Marr WR"/>
    <x v="2"/>
    <x v="1"/>
    <n v="2021"/>
    <n v="2021"/>
    <s v="Y"/>
    <s v="D1.02"/>
    <n v="80"/>
    <n v="5"/>
    <n v="0.75"/>
    <n v="20"/>
    <n v="60"/>
    <n v="300"/>
    <n v="150"/>
    <n v="0"/>
    <n v="150"/>
    <n v="2024"/>
    <n v="3"/>
    <n v="50"/>
    <n v="50"/>
    <n v="5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0"/>
    <n v="70"/>
    <n v="7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0"/>
    <n v="70"/>
    <n v="70"/>
    <n v="70"/>
    <n v="70"/>
    <n v="70"/>
    <n v="70"/>
    <n v="70"/>
    <n v="70"/>
    <n v="70"/>
    <n v="70"/>
    <n v="70"/>
    <n v="70"/>
    <n v="70"/>
    <n v="70"/>
    <n v="70"/>
    <n v="70"/>
    <s v="N/A"/>
    <n v="70"/>
    <n v="70"/>
    <n v="70"/>
    <s v="N/A"/>
    <s v="N/A"/>
  </r>
  <r>
    <n v="3609"/>
    <s v="Lamb, CeeDee WR"/>
    <x v="2"/>
    <x v="1"/>
    <n v="2020"/>
    <n v="2020"/>
    <s v="Y"/>
    <s v="D1.04"/>
    <n v="60"/>
    <n v="5"/>
    <n v="0.75"/>
    <n v="15"/>
    <n v="45"/>
    <n v="225"/>
    <n v="163"/>
    <n v="0"/>
    <n v="62"/>
    <n v="2023"/>
    <n v="2"/>
    <n v="31"/>
    <n v="3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6"/>
    <n v="4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6"/>
    <n v="46"/>
    <n v="46"/>
    <n v="46"/>
    <n v="46"/>
    <n v="46"/>
    <n v="46"/>
    <n v="46"/>
    <n v="46"/>
    <n v="46"/>
    <n v="46"/>
    <n v="46"/>
    <n v="46"/>
    <n v="46"/>
    <n v="46"/>
    <n v="46"/>
    <n v="46"/>
    <s v="N/A"/>
    <n v="46"/>
    <n v="46"/>
    <s v="N/A"/>
    <s v="N/A"/>
    <s v="N/A"/>
  </r>
  <r>
    <n v="6339"/>
    <s v="Pierce, Alec WR"/>
    <x v="2"/>
    <x v="1"/>
    <n v="2022"/>
    <n v="2026"/>
    <s v="N"/>
    <s v="Ren"/>
    <n v="20"/>
    <n v="5"/>
    <n v="0.4"/>
    <n v="12"/>
    <n v="8"/>
    <n v="40"/>
    <n v="0"/>
    <n v="0"/>
    <n v="40"/>
    <s v="N/A"/>
    <n v="5"/>
    <n v="8"/>
    <n v="8"/>
    <n v="8"/>
    <n v="8"/>
    <n v="8"/>
    <s v="OK"/>
    <s v="No"/>
    <s v="N/A"/>
    <s v="N/A"/>
    <s v="N/A"/>
    <s v="N/A"/>
    <s v="N/A"/>
    <s v="N/A"/>
    <s v="N/A"/>
    <s v="N/A"/>
    <s v="N/A"/>
    <s v="N/A"/>
    <s v="N/A"/>
    <s v="N/A"/>
    <n v="20"/>
    <n v="20"/>
    <n v="20"/>
    <n v="20"/>
    <n v="20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20"/>
    <n v="20"/>
    <n v="20"/>
    <n v="20"/>
  </r>
  <r>
    <n v="6521"/>
    <s v="Sarratt, Elijah WR"/>
    <x v="2"/>
    <x v="1"/>
    <n v="2026"/>
    <n v="2026"/>
    <s v="Y"/>
    <s v="D5.04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4170"/>
    <s v="St. Brown, Amon-Ra WR"/>
    <x v="2"/>
    <x v="1"/>
    <n v="2021"/>
    <n v="2021"/>
    <s v="Y"/>
    <s v="D4.02"/>
    <n v="88"/>
    <n v="5"/>
    <n v="0.75"/>
    <n v="22"/>
    <n v="66"/>
    <n v="330"/>
    <n v="165"/>
    <n v="0"/>
    <n v="165"/>
    <n v="2024"/>
    <n v="3"/>
    <n v="55"/>
    <n v="55"/>
    <n v="55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7"/>
    <n v="77"/>
    <n v="7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7"/>
    <n v="77"/>
    <n v="77"/>
    <n v="77"/>
    <n v="77"/>
    <n v="77"/>
    <n v="77"/>
    <n v="77"/>
    <n v="77"/>
    <n v="77"/>
    <n v="77"/>
    <n v="77"/>
    <n v="77"/>
    <n v="77"/>
    <n v="77"/>
    <n v="77"/>
    <n v="77"/>
    <s v="N/A"/>
    <n v="77"/>
    <n v="77"/>
    <n v="77"/>
    <s v="N/A"/>
    <s v="N/A"/>
  </r>
  <r>
    <n v="5595"/>
    <s v="Thomas Jr., Brian WR"/>
    <x v="2"/>
    <x v="1"/>
    <n v="2024"/>
    <n v="2024"/>
    <s v="Y"/>
    <s v="D1.05"/>
    <n v="16"/>
    <n v="4"/>
    <n v="0.25"/>
    <n v="12"/>
    <n v="4"/>
    <n v="16"/>
    <n v="8"/>
    <n v="0"/>
    <n v="8"/>
    <s v="N/A"/>
    <n v="2"/>
    <n v="4"/>
    <n v="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6"/>
    <n v="1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n v="16"/>
    <s v="N/A"/>
    <s v="N/A"/>
    <s v="N/A"/>
  </r>
  <r>
    <n v="5700"/>
    <s v="Whittington, Jordan WR"/>
    <x v="2"/>
    <x v="1"/>
    <n v="2024"/>
    <n v="2024"/>
    <s v="Y"/>
    <s v="D11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59"/>
    <s v="All, Erick TE"/>
    <x v="3"/>
    <x v="1"/>
    <n v="2024"/>
    <n v="2024"/>
    <s v="Y"/>
    <s v="D7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34"/>
    <s v="Arroyo, Elijah TE"/>
    <x v="3"/>
    <x v="1"/>
    <n v="2025"/>
    <n v="2025"/>
    <s v="Y"/>
    <s v="D4.07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3102"/>
    <s v="Hockenson, T.J. TE"/>
    <x v="3"/>
    <x v="1"/>
    <n v="2019"/>
    <n v="2019"/>
    <s v="Y"/>
    <s v="D"/>
    <n v="27"/>
    <n v="5"/>
    <n v="0.6"/>
    <n v="10"/>
    <n v="17"/>
    <n v="85"/>
    <n v="68"/>
    <n v="0"/>
    <n v="17"/>
    <n v="2022"/>
    <n v="1"/>
    <n v="17"/>
    <s v="N/A"/>
    <s v="N/A"/>
    <s v="N/A"/>
    <s v="N/A"/>
    <s v="OK"/>
    <s v="Yes"/>
    <n v="27"/>
    <n v="4"/>
    <n v="0"/>
    <s v="N/A"/>
    <s v="N/A"/>
    <s v="N/A"/>
    <s v="N/A"/>
    <s v="N/A"/>
    <s v="N/A"/>
    <s v="N/A"/>
    <s v="N/A"/>
    <s v="N/A"/>
    <n v="2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s v="N/A"/>
    <s v="N/A"/>
    <s v="N/A"/>
    <s v="N/A"/>
  </r>
  <r>
    <n v="6388"/>
    <s v="Johnson, Juwan TE"/>
    <x v="3"/>
    <x v="1"/>
    <n v="2020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70"/>
    <s v="Johnson, Theo TE"/>
    <x v="3"/>
    <x v="1"/>
    <n v="2024"/>
    <n v="2024"/>
    <s v="Y"/>
    <s v="D8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45"/>
    <s v="Joly, Justin TE"/>
    <x v="3"/>
    <x v="1"/>
    <n v="2026"/>
    <n v="2026"/>
    <s v="Y"/>
    <s v="D7.04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249"/>
    <s v="Strange, Brenton TE"/>
    <x v="3"/>
    <x v="1"/>
    <n v="2023"/>
    <n v="2023"/>
    <s v="Y"/>
    <s v="D9.10"/>
    <n v="1"/>
    <n v="2"/>
    <n v="0.25"/>
    <n v="0"/>
    <n v="1"/>
    <n v="2"/>
    <n v="1"/>
    <n v="0"/>
    <n v="1"/>
    <n v="2025"/>
    <n v="1"/>
    <n v="1"/>
    <s v="N/A"/>
    <s v="N/A"/>
    <s v="N/A"/>
    <s v="N/A"/>
    <s v="OK"/>
    <s v="Yes"/>
    <n v="1"/>
    <n v="1"/>
    <n v="1"/>
    <n v="0"/>
    <n v="1"/>
    <n v="2"/>
    <n v="1"/>
    <n v="1"/>
    <s v="N/A"/>
    <s v="N/A"/>
    <s v="N/A"/>
    <s v="OK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40"/>
    <s v="Pineiro, Eddy K"/>
    <x v="4"/>
    <x v="1"/>
    <n v="2018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41"/>
    <s v="Townsend, Tommy P"/>
    <x v="5"/>
    <x v="1"/>
    <n v="2020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42"/>
    <s v="Allen, Jonathan DT"/>
    <x v="6"/>
    <x v="1"/>
    <n v="2017"/>
    <n v="2026"/>
    <s v="N"/>
    <s v="Ren"/>
    <n v="5"/>
    <n v="3"/>
    <n v="0.25"/>
    <n v="3"/>
    <n v="2"/>
    <n v="6"/>
    <n v="0"/>
    <n v="0"/>
    <n v="6"/>
    <s v="N/A"/>
    <n v="3"/>
    <n v="2"/>
    <n v="2"/>
    <n v="2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n v="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n v="5"/>
    <s v="N/A"/>
    <s v="N/A"/>
  </r>
  <r>
    <n v="6343"/>
    <s v="Armstead, Arik DT"/>
    <x v="6"/>
    <x v="1"/>
    <n v="2015"/>
    <n v="2026"/>
    <s v="N"/>
    <s v="Ren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344"/>
    <s v="Buckner, DeForest DT"/>
    <x v="6"/>
    <x v="1"/>
    <n v="2016"/>
    <n v="2026"/>
    <s v="N"/>
    <s v="Ren"/>
    <n v="28"/>
    <n v="3"/>
    <n v="0.6"/>
    <n v="11"/>
    <n v="17"/>
    <n v="51"/>
    <n v="0"/>
    <n v="0"/>
    <n v="51"/>
    <s v="N/A"/>
    <n v="3"/>
    <n v="17"/>
    <n v="17"/>
    <n v="17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8"/>
    <n v="28"/>
    <n v="2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8"/>
    <n v="28"/>
    <n v="28"/>
    <n v="28"/>
    <n v="28"/>
    <n v="28"/>
    <n v="28"/>
    <n v="28"/>
    <n v="28"/>
    <n v="28"/>
    <n v="28"/>
    <n v="28"/>
    <n v="28"/>
    <n v="28"/>
    <n v="28"/>
    <n v="28"/>
    <n v="28"/>
    <s v="N/A"/>
    <n v="28"/>
    <n v="28"/>
    <n v="28"/>
    <s v="N/A"/>
    <s v="N/A"/>
  </r>
  <r>
    <n v="5665"/>
    <s v="Hall Jr., Michael DT"/>
    <x v="6"/>
    <x v="1"/>
    <n v="2024"/>
    <n v="2024"/>
    <s v="Y"/>
    <s v="D7.1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33"/>
    <s v="Halton, Gracen DT"/>
    <x v="6"/>
    <x v="1"/>
    <n v="2026"/>
    <n v="2026"/>
    <s v="Y"/>
    <s v="D6.04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66"/>
    <s v="Hunter, Lee DT"/>
    <x v="6"/>
    <x v="1"/>
    <n v="2026"/>
    <n v="2026"/>
    <s v="Y"/>
    <s v="D9.04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44"/>
    <s v="Williams, Tyleik DT"/>
    <x v="6"/>
    <x v="1"/>
    <n v="2025"/>
    <n v="2025"/>
    <s v="Y"/>
    <s v="D5.07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345"/>
    <s v="Wyatt, Devonte DT"/>
    <x v="6"/>
    <x v="1"/>
    <n v="2022"/>
    <n v="2026"/>
    <s v="N"/>
    <s v="Ren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109"/>
    <s v="Burch, Jordan DE"/>
    <x v="7"/>
    <x v="1"/>
    <n v="2025"/>
    <n v="2025"/>
    <s v="Y"/>
    <s v="D11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46"/>
    <s v="Chaisson, K'Lavon DE"/>
    <x v="7"/>
    <x v="1"/>
    <n v="2020"/>
    <n v="2026"/>
    <s v="N"/>
    <s v="Ren"/>
    <n v="3"/>
    <n v="2"/>
    <n v="0.25"/>
    <n v="2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347"/>
    <s v="Hendrickson, Trey DE"/>
    <x v="7"/>
    <x v="1"/>
    <n v="2017"/>
    <n v="2026"/>
    <s v="N"/>
    <s v="Ren"/>
    <n v="29"/>
    <n v="2"/>
    <n v="0.6"/>
    <n v="11"/>
    <n v="18"/>
    <n v="36"/>
    <n v="0"/>
    <n v="0"/>
    <n v="36"/>
    <s v="N/A"/>
    <n v="2"/>
    <n v="18"/>
    <n v="1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9"/>
    <n v="2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9"/>
    <n v="29"/>
    <n v="29"/>
    <n v="29"/>
    <n v="29"/>
    <n v="29"/>
    <n v="29"/>
    <n v="29"/>
    <n v="29"/>
    <n v="29"/>
    <n v="29"/>
    <n v="29"/>
    <n v="29"/>
    <n v="29"/>
    <n v="29"/>
    <n v="29"/>
    <n v="29"/>
    <s v="N/A"/>
    <n v="29"/>
    <n v="29"/>
    <s v="N/A"/>
    <s v="N/A"/>
    <s v="N/A"/>
  </r>
  <r>
    <n v="6576"/>
    <s v="Josephs, Joshua DE"/>
    <x v="7"/>
    <x v="1"/>
    <n v="2026"/>
    <n v="2026"/>
    <s v="Y"/>
    <s v="D10.04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4728"/>
    <s v="Karlaftis, George DE"/>
    <x v="7"/>
    <x v="1"/>
    <n v="2022"/>
    <n v="2022"/>
    <s v="Y"/>
    <s v="D2.06"/>
    <n v="11"/>
    <n v="4"/>
    <n v="0.25"/>
    <n v="8"/>
    <n v="3"/>
    <n v="12"/>
    <n v="0"/>
    <n v="3"/>
    <n v="9"/>
    <n v="2025"/>
    <n v="3"/>
    <n v="3"/>
    <n v="3"/>
    <n v="3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6414"/>
    <s v="McDonald, Will DE"/>
    <x v="7"/>
    <x v="1"/>
    <n v="2023"/>
    <n v="2026"/>
    <s v="N"/>
    <s v="FA"/>
    <n v="4"/>
    <n v="1"/>
    <n v="0.25"/>
    <n v="3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501"/>
    <s v="Moore, Derrick DE"/>
    <x v="7"/>
    <x v="1"/>
    <n v="2026"/>
    <n v="2026"/>
    <s v="Y"/>
    <s v="D3.04"/>
    <n v="6"/>
    <n v="4"/>
    <n v="0.25"/>
    <n v="4"/>
    <n v="2"/>
    <n v="8"/>
    <n v="0"/>
    <n v="0"/>
    <n v="8"/>
    <s v="N/A"/>
    <n v="4"/>
    <n v="2"/>
    <n v="2"/>
    <n v="2"/>
    <n v="2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n v="6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n v="6"/>
    <s v="N/A"/>
  </r>
  <r>
    <n v="6425"/>
    <s v="Sweat, Josh DE"/>
    <x v="7"/>
    <x v="1"/>
    <n v="2018"/>
    <n v="2026"/>
    <s v="N"/>
    <s v="FA"/>
    <n v="4"/>
    <n v="3"/>
    <n v="0.25"/>
    <n v="3"/>
    <n v="1"/>
    <n v="3"/>
    <n v="0"/>
    <n v="0"/>
    <n v="3"/>
    <s v="N/A"/>
    <n v="3"/>
    <n v="1"/>
    <n v="1"/>
    <n v="1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3546"/>
    <s v="Watt, T.J. DE"/>
    <x v="7"/>
    <x v="1"/>
    <n v="2017"/>
    <n v="2020"/>
    <s v="N"/>
    <s v="FA"/>
    <n v="40"/>
    <n v="4"/>
    <n v="0.6"/>
    <n v="16"/>
    <n v="24"/>
    <n v="96"/>
    <n v="60"/>
    <n v="0"/>
    <n v="36"/>
    <n v="2024"/>
    <n v="2"/>
    <n v="18"/>
    <n v="1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4"/>
    <n v="3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4"/>
    <n v="34"/>
    <n v="34"/>
    <n v="34"/>
    <n v="34"/>
    <n v="34"/>
    <n v="34"/>
    <n v="34"/>
    <n v="34"/>
    <n v="34"/>
    <n v="34"/>
    <n v="34"/>
    <n v="34"/>
    <n v="34"/>
    <n v="34"/>
    <n v="34"/>
    <n v="34"/>
    <s v="N/A"/>
    <n v="34"/>
    <n v="34"/>
    <s v="N/A"/>
    <s v="N/A"/>
    <s v="N/A"/>
  </r>
  <r>
    <n v="6491"/>
    <s v="Allen, CJ LB"/>
    <x v="8"/>
    <x v="1"/>
    <n v="2026"/>
    <n v="2026"/>
    <s v="Y"/>
    <s v="D2.04"/>
    <n v="9"/>
    <n v="4"/>
    <n v="0.25"/>
    <n v="6"/>
    <n v="3"/>
    <n v="12"/>
    <n v="0"/>
    <n v="0"/>
    <n v="12"/>
    <s v="N/A"/>
    <n v="4"/>
    <n v="3"/>
    <n v="3"/>
    <n v="3"/>
    <n v="3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n v="9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n v="9"/>
    <s v="N/A"/>
  </r>
  <r>
    <n v="6014"/>
    <s v="Campbell, Jihaad LB"/>
    <x v="8"/>
    <x v="1"/>
    <n v="2025"/>
    <n v="2025"/>
    <s v="Y"/>
    <s v="D2.07"/>
    <n v="8"/>
    <n v="4"/>
    <n v="0.25"/>
    <n v="6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5615"/>
    <s v="Cooper, Edgerrin LB"/>
    <x v="8"/>
    <x v="1"/>
    <n v="2024"/>
    <n v="2024"/>
    <s v="Y"/>
    <s v="D3.05"/>
    <n v="5"/>
    <n v="4"/>
    <n v="0.25"/>
    <n v="3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5982"/>
    <s v="Elliss, Kaden LB"/>
    <x v="8"/>
    <x v="1"/>
    <n v="2019"/>
    <n v="2025"/>
    <s v="N"/>
    <s v="FA"/>
    <n v="7"/>
    <n v="2"/>
    <n v="0.25"/>
    <n v="5"/>
    <n v="2"/>
    <n v="4"/>
    <n v="2"/>
    <n v="0"/>
    <n v="2"/>
    <s v="N/A"/>
    <n v="1"/>
    <n v="2"/>
    <s v="N/A"/>
    <s v="N/A"/>
    <s v="N/A"/>
    <s v="N/A"/>
    <s v="OK"/>
    <s v="Yes"/>
    <n v="31"/>
    <n v="4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680"/>
    <s v="Knight, Tyrice LB"/>
    <x v="8"/>
    <x v="1"/>
    <n v="2024"/>
    <n v="2024"/>
    <s v="Y"/>
    <s v="D9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37"/>
    <s v="Pratt, Germaine LB"/>
    <x v="8"/>
    <x v="1"/>
    <n v="2019"/>
    <n v="2026"/>
    <s v="N"/>
    <s v="FA"/>
    <n v="5"/>
    <n v="2"/>
    <n v="0.25"/>
    <n v="3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067"/>
    <s v="Stutsman, Danny LB"/>
    <x v="8"/>
    <x v="1"/>
    <n v="2025"/>
    <n v="2025"/>
    <s v="Y"/>
    <s v="D7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430"/>
    <s v="Thomas, Drake LB"/>
    <x v="8"/>
    <x v="1"/>
    <n v="2023"/>
    <n v="2026"/>
    <s v="N"/>
    <s v="FA"/>
    <n v="5"/>
    <n v="2"/>
    <n v="0.25"/>
    <n v="3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348"/>
    <s v="Werner, Pete LB"/>
    <x v="8"/>
    <x v="1"/>
    <n v="2021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695"/>
    <s v="Williams, Quincy LB"/>
    <x v="8"/>
    <x v="1"/>
    <n v="2019"/>
    <n v="2022"/>
    <s v="N"/>
    <s v="FA"/>
    <n v="7"/>
    <n v="4"/>
    <n v="0.25"/>
    <n v="5"/>
    <n v="2"/>
    <n v="8"/>
    <n v="8"/>
    <n v="0"/>
    <n v="0"/>
    <n v="2023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099"/>
    <s v="Amos, Trey CB"/>
    <x v="9"/>
    <x v="1"/>
    <n v="2025"/>
    <n v="2025"/>
    <s v="Y"/>
    <s v="D10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49"/>
    <s v="Burke, Denzel CB"/>
    <x v="9"/>
    <x v="1"/>
    <n v="2025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3680"/>
    <s v="Diggs, Trevon CB"/>
    <x v="9"/>
    <x v="1"/>
    <n v="2020"/>
    <n v="2020"/>
    <s v="Y"/>
    <s v="D8.01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86"/>
    <s v="Ponds, D'Angelo CB"/>
    <x v="9"/>
    <x v="1"/>
    <n v="2026"/>
    <n v="2026"/>
    <s v="Y"/>
    <s v="D11.04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350"/>
    <s v="Ramsey, Jalen CB"/>
    <x v="9"/>
    <x v="1"/>
    <n v="2016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30"/>
    <s v="Sneed, L'Jarius CB"/>
    <x v="9"/>
    <x v="1"/>
    <n v="2020"/>
    <n v="2021"/>
    <s v="N"/>
    <s v="FA"/>
    <n v="9"/>
    <n v="4"/>
    <n v="0.25"/>
    <n v="6"/>
    <n v="3"/>
    <n v="12"/>
    <n v="12"/>
    <n v="0"/>
    <n v="0"/>
    <n v="2023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6351"/>
    <s v="Turner, D.J. CB"/>
    <x v="9"/>
    <x v="1"/>
    <n v="2023"/>
    <n v="2026"/>
    <s v="N"/>
    <s v="Ren"/>
    <n v="3"/>
    <n v="2"/>
    <n v="0.25"/>
    <n v="2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5646"/>
    <s v="Bishop, Cole S"/>
    <x v="10"/>
    <x v="1"/>
    <n v="2024"/>
    <n v="2024"/>
    <s v="Y"/>
    <s v="D6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52"/>
    <s v="Conner, Chamarri S"/>
    <x v="10"/>
    <x v="1"/>
    <n v="2023"/>
    <n v="2026"/>
    <s v="N"/>
    <s v="Ren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511"/>
    <s v="McNeil-Warren, Emmanuel S"/>
    <x v="10"/>
    <x v="1"/>
    <n v="2026"/>
    <n v="2026"/>
    <s v="Y"/>
    <s v="D4.04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6089"/>
    <s v="Ransom, Lathan S"/>
    <x v="10"/>
    <x v="1"/>
    <n v="2025"/>
    <n v="2025"/>
    <s v="Y"/>
    <s v="D9.07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90"/>
    <s v="Smith, Tykee S"/>
    <x v="10"/>
    <x v="1"/>
    <n v="2024"/>
    <n v="2024"/>
    <s v="Y"/>
    <s v="D10.05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4"/>
    <n v="4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27"/>
    <s v="Brown, Ji'Ayir S"/>
    <x v="11"/>
    <x v="1"/>
    <n v="2023"/>
    <n v="2023"/>
    <s v="Y"/>
    <s v="D7.10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381"/>
    <s v="Moody, Jake K"/>
    <x v="11"/>
    <x v="1"/>
    <n v="2023"/>
    <n v="2023"/>
    <s v="Y"/>
    <s v="D10.01"/>
    <n v="1"/>
    <n v="1"/>
    <n v="0.25"/>
    <n v="0"/>
    <n v="1"/>
    <n v="1"/>
    <n v="0"/>
    <n v="0"/>
    <n v="1"/>
    <n v="2025"/>
    <n v="0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74"/>
    <s v="Allar, Drew QB"/>
    <x v="0"/>
    <x v="2"/>
    <n v="2026"/>
    <n v="2026"/>
    <s v="Y"/>
    <s v="D10.0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61"/>
    <s v="Fields, Justin QB"/>
    <x v="0"/>
    <x v="2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067"/>
    <s v="Murray, Kyler QB"/>
    <x v="0"/>
    <x v="2"/>
    <n v="2019"/>
    <n v="2023"/>
    <s v="N"/>
    <s v="FA"/>
    <n v="27"/>
    <n v="4"/>
    <n v="0.6"/>
    <n v="10"/>
    <n v="17"/>
    <n v="68"/>
    <n v="51"/>
    <n v="0"/>
    <n v="17"/>
    <s v="N/A"/>
    <n v="1"/>
    <n v="17"/>
    <s v="N/A"/>
    <s v="N/A"/>
    <s v="N/A"/>
    <s v="N/A"/>
    <s v="OK"/>
    <s v="Yes"/>
    <n v="13"/>
    <n v="4"/>
    <n v="0"/>
    <s v="N/A"/>
    <s v="N/A"/>
    <s v="N/A"/>
    <s v="N/A"/>
    <s v="N/A"/>
    <s v="N/A"/>
    <s v="N/A"/>
    <s v="N/A"/>
    <s v="N/A"/>
    <n v="2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s v="N/A"/>
    <s v="N/A"/>
    <s v="N/A"/>
    <s v="N/A"/>
  </r>
  <r>
    <n v="6084"/>
    <s v="Sanders, Shedeur QB"/>
    <x v="0"/>
    <x v="2"/>
    <n v="2025"/>
    <n v="2025"/>
    <s v="Y"/>
    <s v="D9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00"/>
    <s v="Williams, Caleb QB"/>
    <x v="0"/>
    <x v="2"/>
    <n v="2024"/>
    <n v="2024"/>
    <s v="Y"/>
    <s v="D1.10"/>
    <n v="11"/>
    <n v="4"/>
    <n v="0.25"/>
    <n v="8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6474"/>
    <s v="Allgeier, Tyler RB"/>
    <x v="1"/>
    <x v="2"/>
    <n v="2022"/>
    <n v="2026"/>
    <s v="N"/>
    <s v="FA"/>
    <n v="21"/>
    <n v="4"/>
    <n v="0.4"/>
    <n v="12"/>
    <n v="9"/>
    <n v="36"/>
    <n v="0"/>
    <n v="0"/>
    <n v="36"/>
    <s v="N/A"/>
    <n v="4"/>
    <n v="12"/>
    <n v="11"/>
    <n v="7"/>
    <n v="6"/>
    <s v="N/A"/>
    <s v="OK"/>
    <s v="No"/>
    <s v="N/A"/>
    <s v="N/A"/>
    <s v="N/A"/>
    <s v="N/A"/>
    <s v="N/A"/>
    <s v="N/A"/>
    <s v="N/A"/>
    <s v="N/A"/>
    <s v="N/A"/>
    <s v="N/A"/>
    <s v="N/A"/>
    <s v="N/A"/>
    <n v="24"/>
    <n v="23"/>
    <n v="19"/>
    <n v="1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4"/>
    <n v="24"/>
    <n v="24"/>
    <n v="24"/>
    <n v="24"/>
    <n v="24"/>
    <n v="24"/>
    <n v="24"/>
    <n v="24"/>
    <n v="24"/>
    <n v="24"/>
    <n v="24"/>
    <n v="24"/>
    <n v="24"/>
    <n v="24"/>
    <n v="24"/>
    <n v="24"/>
    <s v="N/A"/>
    <n v="24"/>
    <n v="23"/>
    <n v="19"/>
    <n v="18"/>
    <s v="N/A"/>
  </r>
  <r>
    <n v="5603"/>
    <s v="Benson, Trey RB"/>
    <x v="1"/>
    <x v="2"/>
    <n v="2024"/>
    <n v="2024"/>
    <s v="Y"/>
    <s v="D2.03"/>
    <n v="10"/>
    <n v="4"/>
    <n v="0.25"/>
    <n v="7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s v="N/A"/>
    <s v="N/A"/>
    <s v="N/A"/>
  </r>
  <r>
    <n v="6520"/>
    <s v="Black, Kaelon RB"/>
    <x v="1"/>
    <x v="2"/>
    <n v="2026"/>
    <n v="2026"/>
    <s v="Y"/>
    <s v="D5.03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5998"/>
    <s v="Jeanty, Ashton RB"/>
    <x v="1"/>
    <x v="2"/>
    <n v="2025"/>
    <n v="2025"/>
    <s v="Y"/>
    <s v="D1.01"/>
    <n v="20"/>
    <n v="4"/>
    <n v="0.25"/>
    <n v="15"/>
    <n v="5"/>
    <n v="20"/>
    <n v="2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15"/>
    <n v="1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15"/>
    <n v="15"/>
    <s v="N/A"/>
    <s v="N/A"/>
  </r>
  <r>
    <n v="6531"/>
    <s v="Johnson, Emmett RB"/>
    <x v="1"/>
    <x v="2"/>
    <n v="2026"/>
    <n v="2026"/>
    <s v="Y"/>
    <s v="D6.0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942"/>
    <s v="Jones, Aaron RB"/>
    <x v="1"/>
    <x v="2"/>
    <n v="2017"/>
    <n v="2025"/>
    <s v="N"/>
    <s v="FA"/>
    <n v="26"/>
    <n v="2"/>
    <n v="0.6"/>
    <n v="10"/>
    <n v="16"/>
    <n v="32"/>
    <n v="20"/>
    <n v="0"/>
    <n v="12"/>
    <s v="N/A"/>
    <n v="1"/>
    <n v="12"/>
    <s v="N/A"/>
    <s v="N/A"/>
    <s v="N/A"/>
    <s v="N/A"/>
    <s v="OK"/>
    <s v="Yes"/>
    <n v="26"/>
    <n v="4"/>
    <n v="0"/>
    <s v="N/A"/>
    <s v="N/A"/>
    <s v="N/A"/>
    <s v="N/A"/>
    <s v="N/A"/>
    <s v="N/A"/>
    <s v="N/A"/>
    <s v="N/A"/>
    <s v="N/A"/>
    <n v="2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s v="N/A"/>
    <s v="N/A"/>
    <s v="N/A"/>
    <s v="N/A"/>
  </r>
  <r>
    <n v="6072"/>
    <s v="Marks, Woody RB"/>
    <x v="1"/>
    <x v="2"/>
    <n v="2025"/>
    <n v="2025"/>
    <s v="Y"/>
    <s v="D8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35"/>
    <s v="Mason, Jordan RB"/>
    <x v="1"/>
    <x v="2"/>
    <n v="2022"/>
    <n v="2025"/>
    <s v="N"/>
    <s v="FA"/>
    <n v="13"/>
    <n v="3"/>
    <n v="0.4"/>
    <n v="7"/>
    <n v="6"/>
    <n v="18"/>
    <n v="6"/>
    <n v="0"/>
    <n v="12"/>
    <s v="N/A"/>
    <n v="2"/>
    <n v="6"/>
    <n v="6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5174"/>
    <s v="Spears, Tyjae RB"/>
    <x v="1"/>
    <x v="2"/>
    <n v="2023"/>
    <n v="2023"/>
    <s v="Y"/>
    <s v="D3.07"/>
    <n v="5"/>
    <n v="4"/>
    <n v="0.25"/>
    <n v="3"/>
    <n v="2"/>
    <n v="8"/>
    <n v="6"/>
    <n v="0"/>
    <n v="2"/>
    <s v="N/A"/>
    <n v="1"/>
    <n v="2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468"/>
    <s v="Tucker, Sean RB"/>
    <x v="1"/>
    <x v="2"/>
    <n v="2023"/>
    <n v="2026"/>
    <s v="N"/>
    <s v="FA"/>
    <n v="4"/>
    <n v="2"/>
    <n v="0.25"/>
    <n v="3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509"/>
    <s v="Washington Jr., Mike RB"/>
    <x v="1"/>
    <x v="2"/>
    <n v="2026"/>
    <n v="2026"/>
    <s v="Y"/>
    <s v="D4.02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6019"/>
    <s v="Bech, Jack WR"/>
    <x v="2"/>
    <x v="2"/>
    <n v="2025"/>
    <n v="2025"/>
    <s v="Y"/>
    <s v="D3.02"/>
    <n v="6"/>
    <n v="4"/>
    <n v="0.25"/>
    <n v="4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6470"/>
    <s v="Boutte, Kayshon WR"/>
    <x v="2"/>
    <x v="2"/>
    <n v="2023"/>
    <n v="2026"/>
    <s v="N"/>
    <s v="FA"/>
    <n v="4"/>
    <n v="2"/>
    <n v="0.25"/>
    <n v="3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5720"/>
    <s v="Brown, Dyami WR"/>
    <x v="2"/>
    <x v="2"/>
    <n v="2021"/>
    <n v="2025"/>
    <s v="N"/>
    <s v="Ren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048"/>
    <s v="Bryant, Pat WR"/>
    <x v="2"/>
    <x v="2"/>
    <n v="2025"/>
    <n v="2025"/>
    <s v="Y"/>
    <s v="D6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53"/>
    <s v="Diggs, Stefon WR"/>
    <x v="2"/>
    <x v="2"/>
    <n v="2015"/>
    <n v="2025"/>
    <s v="N"/>
    <s v="FA"/>
    <n v="30"/>
    <n v="2"/>
    <n v="0.6"/>
    <n v="12"/>
    <n v="18"/>
    <n v="36"/>
    <n v="18"/>
    <n v="0"/>
    <n v="18"/>
    <s v="N/A"/>
    <n v="1"/>
    <n v="18"/>
    <s v="N/A"/>
    <s v="N/A"/>
    <s v="N/A"/>
    <s v="N/A"/>
    <s v="OK"/>
    <s v="Yes"/>
    <n v="37"/>
    <n v="4"/>
    <n v="0"/>
    <s v="N/A"/>
    <s v="N/A"/>
    <s v="N/A"/>
    <s v="N/A"/>
    <s v="N/A"/>
    <s v="N/A"/>
    <s v="N/A"/>
    <s v="N/A"/>
    <s v="N/A"/>
    <n v="3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0"/>
    <n v="30"/>
    <n v="30"/>
    <n v="30"/>
    <n v="30"/>
    <n v="30"/>
    <n v="30"/>
    <n v="30"/>
    <n v="30"/>
    <n v="30"/>
    <n v="30"/>
    <n v="30"/>
    <n v="30"/>
    <n v="30"/>
    <n v="30"/>
    <n v="30"/>
    <n v="30"/>
    <s v="N/A"/>
    <n v="30"/>
    <s v="N/A"/>
    <s v="N/A"/>
    <s v="N/A"/>
    <s v="N/A"/>
  </r>
  <r>
    <n v="6008"/>
    <s v="Golden, Matthew WR"/>
    <x v="2"/>
    <x v="2"/>
    <n v="2025"/>
    <n v="2025"/>
    <s v="Y"/>
    <s v="D2.01"/>
    <n v="10"/>
    <n v="4"/>
    <n v="0.25"/>
    <n v="7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n v="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n v="7"/>
    <s v="N/A"/>
    <s v="N/A"/>
  </r>
  <r>
    <n v="4460"/>
    <s v="Jefferson, Justin WR"/>
    <x v="2"/>
    <x v="2"/>
    <n v="2020"/>
    <n v="2020"/>
    <s v="Y"/>
    <s v="D1.09"/>
    <n v="89"/>
    <n v="5"/>
    <n v="0.75"/>
    <n v="22"/>
    <n v="67"/>
    <n v="335"/>
    <n v="297"/>
    <n v="0"/>
    <n v="38"/>
    <n v="2023"/>
    <n v="2"/>
    <n v="38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0"/>
    <n v="2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0"/>
    <n v="60"/>
    <n v="60"/>
    <n v="60"/>
    <n v="60"/>
    <n v="60"/>
    <n v="60"/>
    <n v="60"/>
    <n v="60"/>
    <n v="60"/>
    <n v="60"/>
    <n v="60"/>
    <n v="60"/>
    <n v="60"/>
    <n v="60"/>
    <n v="60"/>
    <n v="60"/>
    <s v="N/A"/>
    <n v="60"/>
    <n v="22"/>
    <s v="N/A"/>
    <s v="N/A"/>
    <s v="N/A"/>
  </r>
  <r>
    <n v="5952"/>
    <s v="Kupp, Cooper WR"/>
    <x v="2"/>
    <x v="2"/>
    <n v="2017"/>
    <n v="2025"/>
    <s v="N"/>
    <s v="FA"/>
    <n v="8"/>
    <n v="3"/>
    <n v="0.25"/>
    <n v="6"/>
    <n v="2"/>
    <n v="6"/>
    <n v="2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6544"/>
    <s v="Lane, Ja'Kobi WR"/>
    <x v="2"/>
    <x v="2"/>
    <n v="2026"/>
    <n v="2026"/>
    <s v="Y"/>
    <s v="D7.03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4715"/>
    <s v="London, Drake WR"/>
    <x v="2"/>
    <x v="2"/>
    <n v="2022"/>
    <n v="2022"/>
    <s v="Y"/>
    <s v="D1.03"/>
    <n v="44"/>
    <n v="5"/>
    <n v="0.6"/>
    <n v="17"/>
    <n v="27"/>
    <n v="135"/>
    <n v="12"/>
    <n v="27"/>
    <n v="96"/>
    <n v="2025"/>
    <n v="4"/>
    <n v="32"/>
    <n v="22"/>
    <n v="22"/>
    <n v="20"/>
    <s v="N/A"/>
    <s v="OK"/>
    <s v="No"/>
    <s v="N/A"/>
    <s v="N/A"/>
    <s v="N/A"/>
    <s v="N/A"/>
    <s v="N/A"/>
    <s v="N/A"/>
    <s v="N/A"/>
    <s v="N/A"/>
    <s v="N/A"/>
    <s v="N/A"/>
    <s v="N/A"/>
    <s v="N/A"/>
    <n v="49"/>
    <n v="39"/>
    <n v="39"/>
    <n v="3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9"/>
    <n v="49"/>
    <n v="49"/>
    <n v="49"/>
    <n v="49"/>
    <n v="49"/>
    <n v="49"/>
    <n v="49"/>
    <n v="49"/>
    <n v="49"/>
    <n v="49"/>
    <n v="49"/>
    <n v="49"/>
    <n v="49"/>
    <n v="49"/>
    <n v="49"/>
    <n v="49"/>
    <s v="N/A"/>
    <n v="49"/>
    <n v="39"/>
    <n v="39"/>
    <n v="37"/>
    <s v="N/A"/>
  </r>
  <r>
    <n v="5947"/>
    <s v="Meyers, Jakobi WR"/>
    <x v="2"/>
    <x v="2"/>
    <n v="2019"/>
    <n v="2025"/>
    <s v="N"/>
    <s v="FA"/>
    <n v="9"/>
    <n v="2"/>
    <n v="0.25"/>
    <n v="6"/>
    <n v="3"/>
    <n v="6"/>
    <n v="3"/>
    <n v="0"/>
    <n v="3"/>
    <s v="N/A"/>
    <n v="1"/>
    <n v="3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5613"/>
    <s v="Mitchell, Adonai WR"/>
    <x v="2"/>
    <x v="2"/>
    <n v="2024"/>
    <n v="2024"/>
    <s v="Y"/>
    <s v="D3.03"/>
    <n v="6"/>
    <n v="4"/>
    <n v="0.25"/>
    <n v="4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380"/>
    <s v="Moore, D.J. WR"/>
    <x v="2"/>
    <x v="2"/>
    <n v="2018"/>
    <n v="2026"/>
    <s v="N"/>
    <s v="FA"/>
    <n v="34"/>
    <n v="2"/>
    <n v="0.6"/>
    <n v="13"/>
    <n v="21"/>
    <n v="42"/>
    <n v="0"/>
    <n v="0"/>
    <n v="42"/>
    <s v="N/A"/>
    <n v="2"/>
    <n v="21"/>
    <n v="2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4"/>
    <n v="3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4"/>
    <n v="34"/>
    <n v="34"/>
    <n v="34"/>
    <n v="34"/>
    <n v="34"/>
    <n v="34"/>
    <n v="34"/>
    <n v="34"/>
    <n v="34"/>
    <n v="34"/>
    <n v="34"/>
    <n v="34"/>
    <n v="34"/>
    <n v="34"/>
    <n v="34"/>
    <n v="34"/>
    <s v="N/A"/>
    <n v="34"/>
    <n v="34"/>
    <s v="N/A"/>
    <s v="N/A"/>
    <s v="N/A"/>
  </r>
  <r>
    <n v="6471"/>
    <s v="Washington, Parker WR"/>
    <x v="2"/>
    <x v="2"/>
    <n v="2023"/>
    <n v="2026"/>
    <s v="N"/>
    <s v="FA"/>
    <n v="21"/>
    <n v="3"/>
    <n v="0.4"/>
    <n v="12"/>
    <n v="9"/>
    <n v="27"/>
    <n v="0"/>
    <n v="0"/>
    <n v="27"/>
    <s v="N/A"/>
    <n v="3"/>
    <n v="12"/>
    <n v="9"/>
    <n v="6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4"/>
    <n v="21"/>
    <n v="1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4"/>
    <n v="24"/>
    <n v="24"/>
    <n v="24"/>
    <n v="24"/>
    <n v="24"/>
    <n v="24"/>
    <n v="24"/>
    <n v="24"/>
    <n v="24"/>
    <n v="24"/>
    <n v="24"/>
    <n v="24"/>
    <n v="24"/>
    <n v="24"/>
    <n v="24"/>
    <n v="24"/>
    <s v="N/A"/>
    <n v="24"/>
    <n v="21"/>
    <n v="18"/>
    <s v="N/A"/>
    <s v="N/A"/>
  </r>
  <r>
    <n v="6540"/>
    <s v="Delp, Oscar TE"/>
    <x v="3"/>
    <x v="2"/>
    <n v="2026"/>
    <n v="2026"/>
    <s v="Y"/>
    <s v="D6.1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4836"/>
    <s v="Njoku, David TE"/>
    <x v="3"/>
    <x v="2"/>
    <n v="2017"/>
    <n v="2022"/>
    <s v="N"/>
    <s v="FA"/>
    <n v="31"/>
    <n v="3"/>
    <n v="0.6"/>
    <n v="12"/>
    <n v="19"/>
    <n v="57"/>
    <n v="44"/>
    <n v="0"/>
    <n v="13"/>
    <n v="2024"/>
    <n v="1"/>
    <n v="13"/>
    <s v="N/A"/>
    <s v="N/A"/>
    <s v="N/A"/>
    <s v="N/A"/>
    <s v="OK"/>
    <s v="Yes"/>
    <n v="27"/>
    <n v="4"/>
    <n v="0"/>
    <s v="N/A"/>
    <s v="N/A"/>
    <s v="N/A"/>
    <s v="N/A"/>
    <s v="N/A"/>
    <s v="N/A"/>
    <s v="N/A"/>
    <s v="N/A"/>
    <s v="N/A"/>
    <n v="2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5"/>
    <n v="25"/>
    <n v="25"/>
    <n v="25"/>
    <n v="25"/>
    <n v="25"/>
    <n v="25"/>
    <n v="25"/>
    <n v="25"/>
    <n v="25"/>
    <n v="25"/>
    <n v="25"/>
    <n v="25"/>
    <n v="25"/>
    <n v="25"/>
    <n v="25"/>
    <n v="25"/>
    <s v="N/A"/>
    <n v="25"/>
    <s v="N/A"/>
    <s v="N/A"/>
    <s v="N/A"/>
    <s v="N/A"/>
  </r>
  <r>
    <n v="6463"/>
    <s v="Parkinson, Colby TE"/>
    <x v="3"/>
    <x v="2"/>
    <n v="2020"/>
    <n v="2026"/>
    <s v="N"/>
    <s v="FA"/>
    <n v="4"/>
    <n v="2"/>
    <n v="0.25"/>
    <n v="3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018"/>
    <s v="Taylor, Mason TE"/>
    <x v="3"/>
    <x v="2"/>
    <n v="2025"/>
    <n v="2025"/>
    <s v="Y"/>
    <s v="D3.01"/>
    <n v="6"/>
    <n v="4"/>
    <n v="0.25"/>
    <n v="4"/>
    <n v="2"/>
    <n v="8"/>
    <n v="2"/>
    <n v="0"/>
    <n v="6"/>
    <s v="N/A"/>
    <n v="3"/>
    <n v="2"/>
    <n v="2"/>
    <n v="2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5494"/>
    <s v="Aubrey, Brandon K"/>
    <x v="4"/>
    <x v="2"/>
    <n v="2023"/>
    <n v="2024"/>
    <s v="N"/>
    <s v="Ren"/>
    <n v="4"/>
    <n v="2"/>
    <n v="0.25"/>
    <n v="3"/>
    <n v="1"/>
    <n v="2"/>
    <n v="1"/>
    <n v="0"/>
    <n v="1"/>
    <n v="2025"/>
    <n v="1"/>
    <n v="1"/>
    <s v="N/A"/>
    <s v="N/A"/>
    <s v="N/A"/>
    <s v="N/A"/>
    <s v="OK"/>
    <s v="Yes"/>
    <n v="4"/>
    <n v="1"/>
    <n v="1"/>
    <n v="3"/>
    <n v="1"/>
    <n v="2"/>
    <n v="1"/>
    <n v="1"/>
    <s v="N/A"/>
    <s v="N/A"/>
    <s v="N/A"/>
    <s v="OK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462"/>
    <s v="Rehkow, Ryan P"/>
    <x v="5"/>
    <x v="2"/>
    <n v="2024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05"/>
    <s v="Adebawore, Adetomiwa DT"/>
    <x v="6"/>
    <x v="2"/>
    <n v="2023"/>
    <n v="2023"/>
    <s v="Y"/>
    <s v="D6.06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2"/>
    <n v="1"/>
    <n v="1"/>
    <n v="1"/>
    <n v="1"/>
    <n v="2"/>
    <n v="1"/>
    <n v="1"/>
    <s v="N/A"/>
    <s v="N/A"/>
    <s v="N/A"/>
    <s v="OK"/>
    <n v="1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2"/>
    <s v="N/A"/>
    <s v="N/A"/>
    <s v="N/A"/>
  </r>
  <r>
    <n v="6469"/>
    <s v="Benton, Keeanu DT"/>
    <x v="6"/>
    <x v="2"/>
    <n v="2023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465"/>
    <s v="Collins, Maliek DT"/>
    <x v="6"/>
    <x v="2"/>
    <n v="2016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472"/>
    <s v="Davis, Jordan DT"/>
    <x v="6"/>
    <x v="2"/>
    <n v="2022"/>
    <n v="2026"/>
    <s v="N"/>
    <s v="FA"/>
    <n v="9"/>
    <n v="2"/>
    <n v="0.25"/>
    <n v="6"/>
    <n v="3"/>
    <n v="6"/>
    <n v="0"/>
    <n v="0"/>
    <n v="6"/>
    <s v="N/A"/>
    <n v="2"/>
    <n v="4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8"/>
    <s v="N/A"/>
    <s v="N/A"/>
    <s v="N/A"/>
  </r>
  <r>
    <n v="5184"/>
    <s v="Kancey, Calijah DT"/>
    <x v="6"/>
    <x v="2"/>
    <n v="2023"/>
    <n v="2023"/>
    <s v="Y"/>
    <s v="D4.07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0"/>
    <n v="3"/>
    <n v="1"/>
    <n v="7"/>
    <n v="3"/>
    <n v="3"/>
    <n v="2"/>
    <n v="1"/>
    <s v="N/A"/>
    <s v="N/A"/>
    <s v="N/A"/>
    <s v="OK"/>
    <n v="5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8"/>
    <s v="N/A"/>
    <s v="N/A"/>
    <s v="N/A"/>
  </r>
  <r>
    <n v="6353"/>
    <s v="Laulu, Jonah DT"/>
    <x v="6"/>
    <x v="2"/>
    <n v="2024"/>
    <n v="2026"/>
    <s v="N"/>
    <s v="Ren"/>
    <n v="5"/>
    <n v="1"/>
    <n v="0.25"/>
    <n v="3"/>
    <n v="2"/>
    <n v="2"/>
    <n v="0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594"/>
    <s v="Proctor, Kaleb DT"/>
    <x v="6"/>
    <x v="2"/>
    <n v="2026"/>
    <n v="2026"/>
    <s v="Y"/>
    <s v="D12.0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668"/>
    <s v="Smith, Maason DT"/>
    <x v="6"/>
    <x v="2"/>
    <n v="2024"/>
    <n v="2024"/>
    <s v="Y"/>
    <s v="D8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98"/>
    <s v="Booker, Austin DE"/>
    <x v="7"/>
    <x v="2"/>
    <n v="2024"/>
    <n v="2024"/>
    <s v="Y"/>
    <s v="D11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3123"/>
    <s v="Burns, Brian DE"/>
    <x v="7"/>
    <x v="2"/>
    <n v="2019"/>
    <n v="2019"/>
    <s v="Y"/>
    <s v="D"/>
    <n v="29"/>
    <n v="5"/>
    <n v="0.6"/>
    <n v="11"/>
    <n v="18"/>
    <n v="90"/>
    <n v="36"/>
    <n v="18"/>
    <n v="36"/>
    <n v="2025"/>
    <n v="4"/>
    <n v="36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47"/>
    <n v="11"/>
    <n v="11"/>
    <n v="11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7"/>
    <n v="47"/>
    <n v="47"/>
    <n v="47"/>
    <n v="47"/>
    <n v="47"/>
    <n v="47"/>
    <n v="47"/>
    <n v="47"/>
    <n v="47"/>
    <n v="47"/>
    <n v="47"/>
    <n v="47"/>
    <n v="47"/>
    <n v="47"/>
    <n v="47"/>
    <n v="47"/>
    <s v="N/A"/>
    <n v="47"/>
    <n v="11"/>
    <n v="11"/>
    <n v="11"/>
    <s v="N/A"/>
  </r>
  <r>
    <n v="5606"/>
    <s v="Latu, Laiatu DE"/>
    <x v="7"/>
    <x v="2"/>
    <n v="2024"/>
    <n v="2024"/>
    <s v="Y"/>
    <s v="D2.06"/>
    <n v="9"/>
    <n v="4"/>
    <n v="0.25"/>
    <n v="6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4153"/>
    <s v="Parsons, Micah DE"/>
    <x v="7"/>
    <x v="2"/>
    <n v="2021"/>
    <n v="2021"/>
    <s v="Y"/>
    <s v="D2.05"/>
    <n v="38"/>
    <n v="5"/>
    <n v="0.6"/>
    <n v="15"/>
    <n v="23"/>
    <n v="115"/>
    <n v="103"/>
    <n v="0"/>
    <n v="12"/>
    <n v="2024"/>
    <n v="3"/>
    <n v="4"/>
    <n v="4"/>
    <n v="4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19"/>
    <n v="1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19"/>
    <n v="19"/>
    <s v="N/A"/>
    <s v="N/A"/>
  </r>
  <r>
    <n v="6038"/>
    <s v="Pearce, James DE"/>
    <x v="7"/>
    <x v="2"/>
    <n v="2025"/>
    <n v="2025"/>
    <s v="Y"/>
    <s v="D5.01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061"/>
    <s v="Sawyer, Jack DE"/>
    <x v="7"/>
    <x v="2"/>
    <n v="2025"/>
    <n v="2025"/>
    <s v="Y"/>
    <s v="D7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80"/>
    <s v="Al-Shaair, Azeez LB"/>
    <x v="8"/>
    <x v="2"/>
    <n v="2019"/>
    <n v="2025"/>
    <s v="N"/>
    <s v="FA"/>
    <n v="6"/>
    <n v="2"/>
    <n v="0.25"/>
    <n v="4"/>
    <n v="2"/>
    <n v="4"/>
    <n v="2"/>
    <n v="0"/>
    <n v="2"/>
    <s v="N/A"/>
    <n v="1"/>
    <n v="2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5234"/>
    <s v="Dennis, SirVocea LB"/>
    <x v="8"/>
    <x v="2"/>
    <n v="2023"/>
    <n v="2023"/>
    <s v="Y"/>
    <s v="D8.07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729"/>
    <s v="Dodson, Tyrel LB"/>
    <x v="8"/>
    <x v="2"/>
    <n v="2019"/>
    <n v="2025"/>
    <s v="N"/>
    <s v="Ren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Yes"/>
    <n v="21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5644"/>
    <s v="Gray, Cedric LB"/>
    <x v="8"/>
    <x v="2"/>
    <n v="2024"/>
    <n v="2024"/>
    <s v="Y"/>
    <s v="D6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00"/>
    <s v="Hill Jr., Anthony LB"/>
    <x v="8"/>
    <x v="2"/>
    <n v="2026"/>
    <n v="2026"/>
    <s v="Y"/>
    <s v="D3.03"/>
    <n v="6"/>
    <n v="4"/>
    <n v="0.25"/>
    <n v="4"/>
    <n v="2"/>
    <n v="8"/>
    <n v="0"/>
    <n v="0"/>
    <n v="8"/>
    <s v="N/A"/>
    <n v="4"/>
    <n v="2"/>
    <n v="2"/>
    <n v="2"/>
    <n v="2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n v="6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n v="6"/>
    <s v="N/A"/>
  </r>
  <r>
    <n v="4199"/>
    <s v="Jones, Ernest LB"/>
    <x v="8"/>
    <x v="2"/>
    <n v="2021"/>
    <n v="2021"/>
    <s v="Y"/>
    <s v="D6.09"/>
    <n v="10"/>
    <n v="3"/>
    <n v="0.25"/>
    <n v="7"/>
    <n v="3"/>
    <n v="9"/>
    <n v="3"/>
    <n v="2"/>
    <n v="4"/>
    <n v="2025"/>
    <n v="2"/>
    <n v="3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8"/>
    <s v="N/A"/>
    <s v="N/A"/>
    <s v="N/A"/>
  </r>
  <r>
    <n v="5986"/>
    <s v="Smith, Roquan LB"/>
    <x v="8"/>
    <x v="2"/>
    <n v="2018"/>
    <n v="2025"/>
    <s v="N"/>
    <s v="FA"/>
    <n v="32"/>
    <n v="4"/>
    <n v="0.6"/>
    <n v="12"/>
    <n v="20"/>
    <n v="80"/>
    <n v="20"/>
    <n v="0"/>
    <n v="60"/>
    <s v="N/A"/>
    <n v="3"/>
    <n v="20"/>
    <n v="20"/>
    <n v="2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32"/>
    <n v="3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n v="32"/>
    <n v="32"/>
    <s v="N/A"/>
    <s v="N/A"/>
  </r>
  <r>
    <n v="6467"/>
    <s v="White, Devin LB"/>
    <x v="8"/>
    <x v="2"/>
    <n v="2019"/>
    <n v="2026"/>
    <s v="N"/>
    <s v="FA"/>
    <n v="8"/>
    <n v="2"/>
    <n v="0.25"/>
    <n v="6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6565"/>
    <s v="Johnson, Chris CB"/>
    <x v="9"/>
    <x v="2"/>
    <n v="2026"/>
    <n v="2026"/>
    <s v="Y"/>
    <s v="D9.03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66"/>
    <s v="Lassiter, Kamari CB"/>
    <x v="9"/>
    <x v="2"/>
    <n v="2024"/>
    <n v="2026"/>
    <s v="N"/>
    <s v="FA"/>
    <n v="4"/>
    <n v="3"/>
    <n v="0.25"/>
    <n v="3"/>
    <n v="1"/>
    <n v="3"/>
    <n v="0"/>
    <n v="0"/>
    <n v="3"/>
    <s v="N/A"/>
    <n v="3"/>
    <n v="1"/>
    <n v="1"/>
    <n v="1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5652"/>
    <s v="Mitchell, Quinyon CB"/>
    <x v="9"/>
    <x v="2"/>
    <n v="2024"/>
    <n v="2024"/>
    <s v="Y"/>
    <s v="D6.11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1"/>
    <n v="0"/>
    <n v="1"/>
    <n v="1"/>
    <n v="0"/>
    <n v="1"/>
    <s v="N/A"/>
    <s v="N/A"/>
    <s v="N/A"/>
    <s v="OK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1995"/>
    <s v="Baker, Budda S"/>
    <x v="10"/>
    <x v="2"/>
    <n v="2017"/>
    <n v="2017"/>
    <s v="Y"/>
    <s v="D"/>
    <n v="11"/>
    <n v="3"/>
    <n v="0.25"/>
    <n v="8"/>
    <n v="3"/>
    <n v="9"/>
    <n v="6"/>
    <n v="-7"/>
    <n v="10"/>
    <n v="2025"/>
    <n v="2"/>
    <n v="6"/>
    <n v="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2"/>
    <s v="N/A"/>
    <s v="N/A"/>
    <s v="N/A"/>
  </r>
  <r>
    <n v="5774"/>
    <s v="Cross, Nick S"/>
    <x v="10"/>
    <x v="2"/>
    <n v="2022"/>
    <n v="2025"/>
    <s v="N"/>
    <s v="Ren"/>
    <n v="11"/>
    <n v="4"/>
    <n v="0.25"/>
    <n v="8"/>
    <n v="3"/>
    <n v="12"/>
    <n v="3"/>
    <n v="0"/>
    <n v="9"/>
    <s v="N/A"/>
    <n v="3"/>
    <n v="3"/>
    <n v="3"/>
    <n v="3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6585"/>
    <s v="Huskey, Jalen S"/>
    <x v="10"/>
    <x v="2"/>
    <n v="2026"/>
    <n v="2026"/>
    <s v="Y"/>
    <s v="D11.03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64"/>
    <s v="Johnson, Antonio S"/>
    <x v="10"/>
    <x v="2"/>
    <n v="2023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688"/>
    <s v="Taylor-Demerson, Dadrion S"/>
    <x v="10"/>
    <x v="2"/>
    <n v="2024"/>
    <n v="2024"/>
    <s v="Y"/>
    <s v="D10.0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2593"/>
    <s v="Hubbard, Sam DE"/>
    <x v="11"/>
    <x v="2"/>
    <n v="2018"/>
    <n v="2018"/>
    <s v="Y"/>
    <s v="D"/>
    <n v="9"/>
    <n v="4"/>
    <n v="0.25"/>
    <n v="6"/>
    <n v="3"/>
    <n v="12"/>
    <n v="9"/>
    <n v="0"/>
    <n v="3"/>
    <n v="2023"/>
    <n v="1"/>
    <n v="3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958"/>
    <s v="Smith, Jonnu TE"/>
    <x v="11"/>
    <x v="2"/>
    <n v="2017"/>
    <n v="2025"/>
    <s v="N"/>
    <s v="FA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728"/>
    <s v="To'oTo'o, Henry LB"/>
    <x v="11"/>
    <x v="2"/>
    <n v="2023"/>
    <n v="2025"/>
    <s v="N"/>
    <s v="Ren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360"/>
    <s v="Goff, Jared QB"/>
    <x v="0"/>
    <x v="3"/>
    <n v="2016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034"/>
    <s v="Jackson, Lamar QB"/>
    <x v="0"/>
    <x v="3"/>
    <n v="2018"/>
    <n v="2021"/>
    <s v="N"/>
    <s v="FA"/>
    <n v="58"/>
    <n v="5"/>
    <n v="0.75"/>
    <n v="14"/>
    <n v="44"/>
    <n v="220"/>
    <n v="110"/>
    <n v="44"/>
    <n v="66"/>
    <n v="2025"/>
    <n v="4"/>
    <n v="66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80"/>
    <n v="14"/>
    <n v="14"/>
    <n v="14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0"/>
    <n v="80"/>
    <n v="80"/>
    <n v="80"/>
    <n v="80"/>
    <n v="80"/>
    <n v="80"/>
    <n v="80"/>
    <n v="80"/>
    <n v="80"/>
    <n v="80"/>
    <n v="80"/>
    <n v="80"/>
    <n v="80"/>
    <n v="80"/>
    <n v="80"/>
    <n v="80"/>
    <s v="N/A"/>
    <n v="80"/>
    <n v="14"/>
    <n v="14"/>
    <n v="14"/>
    <s v="N/A"/>
  </r>
  <r>
    <n v="6510"/>
    <s v="Mendoza, Fernando QB"/>
    <x v="0"/>
    <x v="3"/>
    <n v="2026"/>
    <n v="2026"/>
    <s v="Y"/>
    <s v="D4.03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5677"/>
    <s v="Penix Jr., Michael QB"/>
    <x v="0"/>
    <x v="3"/>
    <n v="2024"/>
    <n v="2024"/>
    <s v="Y"/>
    <s v="D9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3637"/>
    <s v="Tagovailoa, Tua QB"/>
    <x v="0"/>
    <x v="3"/>
    <n v="2020"/>
    <n v="2020"/>
    <s v="Y"/>
    <s v="D4.02"/>
    <n v="6"/>
    <n v="4"/>
    <n v="0.25"/>
    <n v="4"/>
    <n v="2"/>
    <n v="8"/>
    <n v="8"/>
    <n v="0"/>
    <n v="0"/>
    <n v="2023"/>
    <n v="1"/>
    <n v="0"/>
    <s v="N/A"/>
    <s v="N/A"/>
    <s v="N/A"/>
    <s v="N/A"/>
    <s v="OK"/>
    <s v="Yes"/>
    <n v="13"/>
    <n v="4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499"/>
    <s v="Claiborne, Demond RB"/>
    <x v="1"/>
    <x v="3"/>
    <n v="2026"/>
    <n v="2026"/>
    <s v="Y"/>
    <s v="D3.02"/>
    <n v="6"/>
    <n v="4"/>
    <n v="0.25"/>
    <n v="4"/>
    <n v="2"/>
    <n v="8"/>
    <n v="0"/>
    <n v="0"/>
    <n v="8"/>
    <s v="N/A"/>
    <n v="4"/>
    <n v="8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4"/>
    <n v="4"/>
    <n v="4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4"/>
    <n v="4"/>
    <n v="4"/>
    <s v="N/A"/>
  </r>
  <r>
    <n v="6039"/>
    <s v="Croskey-Merritt, Jacory RB"/>
    <x v="1"/>
    <x v="3"/>
    <n v="2025"/>
    <n v="2025"/>
    <s v="Y"/>
    <s v="D5.02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575"/>
    <s v="Haynes, Jamal RB"/>
    <x v="1"/>
    <x v="3"/>
    <n v="2026"/>
    <n v="2026"/>
    <s v="Y"/>
    <s v="D10.03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590"/>
    <s v="Henry, Derrick RB"/>
    <x v="1"/>
    <x v="3"/>
    <n v="2016"/>
    <n v="2024"/>
    <s v="N"/>
    <s v="FA"/>
    <n v="79"/>
    <n v="2"/>
    <n v="0.75"/>
    <n v="19"/>
    <n v="60"/>
    <n v="120"/>
    <n v="60"/>
    <n v="60"/>
    <n v="0"/>
    <n v="2025"/>
    <n v="1"/>
    <n v="0"/>
    <s v="N/A"/>
    <s v="N/A"/>
    <s v="N/A"/>
    <s v="N/A"/>
    <s v="OK"/>
    <s v="Yes"/>
    <n v="79"/>
    <n v="4"/>
    <n v="0"/>
    <s v="N/A"/>
    <s v="N/A"/>
    <s v="N/A"/>
    <s v="N/A"/>
    <s v="N/A"/>
    <s v="N/A"/>
    <s v="N/A"/>
    <s v="N/A"/>
    <s v="N/A"/>
    <n v="1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s v="N/A"/>
    <s v="N/A"/>
    <s v="N/A"/>
    <s v="N/A"/>
  </r>
  <r>
    <n v="6368"/>
    <s v="Hill, Justice RB"/>
    <x v="1"/>
    <x v="3"/>
    <n v="2019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09"/>
    <s v="Johnson, Kaleb RB"/>
    <x v="1"/>
    <x v="3"/>
    <n v="2025"/>
    <n v="2025"/>
    <s v="Y"/>
    <s v="D2.02"/>
    <n v="10"/>
    <n v="4"/>
    <n v="0.25"/>
    <n v="7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n v="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n v="7"/>
    <s v="N/A"/>
    <s v="N/A"/>
  </r>
  <r>
    <n v="5610"/>
    <s v="Lloyd, MarShawn RB"/>
    <x v="1"/>
    <x v="3"/>
    <n v="2024"/>
    <n v="2024"/>
    <s v="Y"/>
    <s v="D2.10"/>
    <n v="7"/>
    <n v="4"/>
    <n v="0.25"/>
    <n v="5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5243"/>
    <s v="Mitchell, Keaton RB"/>
    <x v="1"/>
    <x v="3"/>
    <n v="2023"/>
    <n v="2023"/>
    <s v="Y"/>
    <s v="D9.04"/>
    <n v="3"/>
    <n v="2"/>
    <n v="0.25"/>
    <n v="2"/>
    <n v="1"/>
    <n v="2"/>
    <n v="1"/>
    <n v="1"/>
    <n v="0"/>
    <n v="2025"/>
    <n v="1"/>
    <n v="0"/>
    <s v="N/A"/>
    <s v="N/A"/>
    <s v="N/A"/>
    <s v="N/A"/>
    <s v="OK"/>
    <s v="Yes"/>
    <n v="3"/>
    <n v="1"/>
    <n v="1"/>
    <n v="2"/>
    <n v="1"/>
    <n v="1"/>
    <n v="1"/>
    <n v="0"/>
    <s v="N/A"/>
    <s v="N/A"/>
    <s v="N/A"/>
    <s v="OK"/>
    <n v="3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2"/>
    <s v="N/A"/>
    <s v="N/A"/>
    <s v="N/A"/>
  </r>
  <r>
    <n v="6104"/>
    <s v="Mullings, Kalel RB"/>
    <x v="1"/>
    <x v="3"/>
    <n v="2025"/>
    <n v="2025"/>
    <s v="Y"/>
    <s v="D11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32"/>
    <s v="Tracy, Tyrone RB"/>
    <x v="1"/>
    <x v="3"/>
    <n v="2024"/>
    <n v="2024"/>
    <s v="Y"/>
    <s v="D5.02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4"/>
    <n v="4"/>
    <n v="4"/>
    <n v="8"/>
    <n v="6"/>
    <n v="24"/>
    <n v="24"/>
    <n v="0"/>
    <n v="0"/>
    <n v="0"/>
    <n v="0"/>
    <s v="OK"/>
    <n v="26"/>
    <n v="8"/>
    <n v="8"/>
    <n v="8"/>
    <n v="8"/>
    <s v="Y"/>
    <s v="Y"/>
    <s v="Y"/>
    <s v="Y"/>
    <s v="Y"/>
    <s v="Y"/>
    <s v="Y"/>
    <s v="Y"/>
    <s v="Y"/>
    <s v="Y"/>
    <s v="Y"/>
    <s v="Y"/>
    <s v="Y"/>
    <s v="Y"/>
    <s v="Y"/>
    <s v="Y"/>
    <x v="0"/>
    <m/>
    <n v="26"/>
    <n v="26"/>
    <n v="26"/>
    <n v="26"/>
    <n v="26"/>
    <n v="26"/>
    <n v="26"/>
    <n v="26"/>
    <n v="26"/>
    <n v="26"/>
    <n v="26"/>
    <n v="26"/>
    <n v="26"/>
    <n v="26"/>
    <n v="26"/>
    <n v="26"/>
    <n v="26"/>
    <s v="N/A"/>
    <n v="26"/>
    <n v="8"/>
    <n v="8"/>
    <n v="8"/>
    <n v="8"/>
  </r>
  <r>
    <n v="4714"/>
    <s v="Walker III, Kenneth RB"/>
    <x v="1"/>
    <x v="3"/>
    <n v="2022"/>
    <n v="2022"/>
    <s v="Y"/>
    <s v="D1.02"/>
    <n v="27"/>
    <n v="5"/>
    <n v="0.6"/>
    <n v="10"/>
    <n v="17"/>
    <n v="85"/>
    <n v="68"/>
    <n v="17"/>
    <n v="0"/>
    <n v="2025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n v="10"/>
    <n v="10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n v="10"/>
    <n v="10"/>
    <s v="N/A"/>
  </r>
  <r>
    <n v="6554"/>
    <s v="Allen, Cyrus WR"/>
    <x v="2"/>
    <x v="3"/>
    <n v="2026"/>
    <n v="2026"/>
    <s v="Y"/>
    <s v="D8.03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19"/>
    <s v="Fields, Malachi WR"/>
    <x v="2"/>
    <x v="3"/>
    <n v="2026"/>
    <n v="2026"/>
    <s v="Y"/>
    <s v="D5.02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5151"/>
    <s v="Flowers, Zay WR"/>
    <x v="2"/>
    <x v="3"/>
    <n v="2023"/>
    <n v="2023"/>
    <s v="Y"/>
    <s v="D1.04"/>
    <n v="17"/>
    <n v="4"/>
    <n v="0.25"/>
    <n v="12"/>
    <n v="5"/>
    <n v="20"/>
    <n v="20"/>
    <n v="0"/>
    <n v="0"/>
    <s v="N/A"/>
    <n v="1"/>
    <n v="0"/>
    <s v="N/A"/>
    <s v="N/A"/>
    <s v="N/A"/>
    <s v="N/A"/>
    <s v="OK"/>
    <s v="Yes"/>
    <n v="39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5999"/>
    <s v="Hunter, Travis WR"/>
    <x v="2"/>
    <x v="3"/>
    <n v="2025"/>
    <n v="2025"/>
    <s v="Y"/>
    <s v="D1.02"/>
    <n v="19"/>
    <n v="4"/>
    <n v="0.25"/>
    <n v="14"/>
    <n v="5"/>
    <n v="20"/>
    <n v="2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n v="14"/>
    <s v="N/A"/>
    <s v="N/A"/>
  </r>
  <r>
    <n v="6326"/>
    <s v="Kirk, Christian WR"/>
    <x v="2"/>
    <x v="3"/>
    <n v="2018"/>
    <n v="2026"/>
    <s v="N"/>
    <s v="Ren"/>
    <n v="5"/>
    <n v="2"/>
    <n v="0.25"/>
    <n v="3"/>
    <n v="2"/>
    <n v="4"/>
    <n v="0"/>
    <n v="0"/>
    <n v="4"/>
    <s v="N/A"/>
    <n v="2"/>
    <n v="4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s v="N/A"/>
    <s v="N/A"/>
    <s v="N/A"/>
  </r>
  <r>
    <n v="6107"/>
    <s v="Lambert-Smith, KeAndre WR"/>
    <x v="2"/>
    <x v="3"/>
    <n v="2025"/>
    <n v="2025"/>
    <s v="Y"/>
    <s v="D11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71"/>
    <s v="Lane, Jaylin WR"/>
    <x v="2"/>
    <x v="3"/>
    <n v="2025"/>
    <n v="2025"/>
    <s v="Y"/>
    <s v="D7.1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92"/>
    <s v="Nabers, Malik WR"/>
    <x v="2"/>
    <x v="3"/>
    <n v="2024"/>
    <n v="2024"/>
    <s v="Y"/>
    <s v="D1.02"/>
    <n v="19"/>
    <n v="4"/>
    <n v="0.25"/>
    <n v="14"/>
    <n v="5"/>
    <n v="20"/>
    <n v="2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s v="N/A"/>
    <s v="N/A"/>
    <s v="N/A"/>
  </r>
  <r>
    <n v="6377"/>
    <s v="Nailor, Jalen WR"/>
    <x v="2"/>
    <x v="3"/>
    <n v="2022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02"/>
    <s v="Pearsall, Ricky WR"/>
    <x v="2"/>
    <x v="3"/>
    <n v="2024"/>
    <n v="2024"/>
    <s v="Y"/>
    <s v="D2.02"/>
    <n v="10"/>
    <n v="4"/>
    <n v="0.25"/>
    <n v="7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s v="N/A"/>
    <s v="N/A"/>
    <s v="N/A"/>
  </r>
  <r>
    <n v="6479"/>
    <s v="Tate, Carnell WR"/>
    <x v="2"/>
    <x v="3"/>
    <n v="2026"/>
    <n v="2026"/>
    <s v="Y"/>
    <s v="D1.02"/>
    <n v="19"/>
    <n v="4"/>
    <n v="0.25"/>
    <n v="14"/>
    <n v="5"/>
    <n v="20"/>
    <n v="0"/>
    <n v="0"/>
    <n v="20"/>
    <s v="N/A"/>
    <n v="4"/>
    <n v="2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4"/>
    <n v="14"/>
    <n v="14"/>
    <n v="14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4"/>
    <n v="34"/>
    <n v="34"/>
    <n v="34"/>
    <n v="34"/>
    <n v="34"/>
    <n v="34"/>
    <n v="34"/>
    <n v="34"/>
    <n v="34"/>
    <n v="34"/>
    <n v="34"/>
    <n v="34"/>
    <n v="34"/>
    <n v="34"/>
    <n v="34"/>
    <n v="34"/>
    <s v="N/A"/>
    <n v="34"/>
    <n v="14"/>
    <n v="14"/>
    <n v="14"/>
    <s v="N/A"/>
  </r>
  <r>
    <n v="6049"/>
    <s v="TeSlaa, Isaac WR"/>
    <x v="2"/>
    <x v="3"/>
    <n v="2025"/>
    <n v="2025"/>
    <s v="Y"/>
    <s v="D6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81"/>
    <s v="Tillman, Cedric WR"/>
    <x v="2"/>
    <x v="3"/>
    <n v="2023"/>
    <n v="2023"/>
    <s v="Y"/>
    <s v="D4.04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4144"/>
    <s v="Waddle, Jaylen WR"/>
    <x v="2"/>
    <x v="3"/>
    <n v="2021"/>
    <n v="2021"/>
    <s v="Y"/>
    <s v="D1.06"/>
    <n v="63"/>
    <n v="4"/>
    <n v="0.75"/>
    <n v="15"/>
    <n v="48"/>
    <n v="192"/>
    <n v="156"/>
    <n v="0"/>
    <n v="36"/>
    <n v="2024"/>
    <n v="2"/>
    <n v="36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1"/>
    <n v="1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1"/>
    <n v="51"/>
    <n v="51"/>
    <n v="51"/>
    <n v="51"/>
    <n v="51"/>
    <n v="51"/>
    <n v="51"/>
    <n v="51"/>
    <n v="51"/>
    <n v="51"/>
    <n v="51"/>
    <n v="51"/>
    <n v="51"/>
    <n v="51"/>
    <n v="51"/>
    <n v="51"/>
    <s v="N/A"/>
    <n v="51"/>
    <n v="15"/>
    <s v="N/A"/>
    <s v="N/A"/>
    <s v="N/A"/>
  </r>
  <r>
    <n v="6029"/>
    <s v="Williams, Kyle WR"/>
    <x v="2"/>
    <x v="3"/>
    <n v="2025"/>
    <n v="2025"/>
    <s v="Y"/>
    <s v="D4.02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161"/>
    <s v="Kincaid, Dalton TE"/>
    <x v="3"/>
    <x v="3"/>
    <n v="2023"/>
    <n v="2023"/>
    <s v="Y"/>
    <s v="D2.04"/>
    <n v="9"/>
    <n v="4"/>
    <n v="0.25"/>
    <n v="6"/>
    <n v="3"/>
    <n v="12"/>
    <n v="12"/>
    <n v="0"/>
    <n v="0"/>
    <s v="N/A"/>
    <n v="1"/>
    <n v="0"/>
    <s v="N/A"/>
    <s v="N/A"/>
    <s v="N/A"/>
    <s v="N/A"/>
    <s v="OK"/>
    <s v="Yes"/>
    <n v="5"/>
    <n v="1"/>
    <n v="1"/>
    <n v="3"/>
    <n v="2"/>
    <n v="2"/>
    <n v="2"/>
    <n v="0"/>
    <s v="N/A"/>
    <s v="N/A"/>
    <s v="N/A"/>
    <s v="OK"/>
    <n v="8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3"/>
    <s v="N/A"/>
    <s v="N/A"/>
    <s v="N/A"/>
  </r>
  <r>
    <n v="4754"/>
    <s v="McBride, Trey TE"/>
    <x v="3"/>
    <x v="3"/>
    <n v="2022"/>
    <n v="2022"/>
    <s v="Y"/>
    <s v="D5.02"/>
    <n v="14"/>
    <n v="5"/>
    <n v="0.4"/>
    <n v="8"/>
    <n v="6"/>
    <n v="30"/>
    <n v="30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s v="N/A"/>
    <s v="N/A"/>
  </r>
  <r>
    <n v="4139"/>
    <s v="Pitts, Kyle TE"/>
    <x v="3"/>
    <x v="3"/>
    <n v="2021"/>
    <n v="2021"/>
    <s v="Y"/>
    <s v="D1.01"/>
    <n v="29"/>
    <n v="5"/>
    <n v="0.6"/>
    <n v="11"/>
    <n v="18"/>
    <n v="90"/>
    <n v="90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6327"/>
    <s v="Bates, Jake K"/>
    <x v="4"/>
    <x v="3"/>
    <n v="2023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84"/>
    <s v="Stevens, Drew K"/>
    <x v="4"/>
    <x v="3"/>
    <n v="2026"/>
    <n v="2026"/>
    <s v="Y"/>
    <s v="D11.0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610"/>
    <s v="Pinion, Bradley P"/>
    <x v="5"/>
    <x v="3"/>
    <n v="2013"/>
    <n v="2026"/>
    <s v="Y"/>
    <s v="FA"/>
    <n v="1"/>
    <n v="1"/>
    <n v="0"/>
    <n v="1"/>
    <n v="0"/>
    <n v="0"/>
    <n v="0"/>
    <n v="0"/>
    <n v="0"/>
    <s v="N/A"/>
    <n v="1"/>
    <n v="0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94"/>
    <s v="Collins, Alfred DT"/>
    <x v="6"/>
    <x v="3"/>
    <n v="2025"/>
    <n v="2025"/>
    <s v="Y"/>
    <s v="D10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28"/>
    <s v="Dexter, Gervon DT"/>
    <x v="6"/>
    <x v="3"/>
    <n v="2023"/>
    <n v="2026"/>
    <s v="N"/>
    <s v="Ren"/>
    <n v="2"/>
    <n v="1"/>
    <n v="0.25"/>
    <n v="1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058"/>
    <s v="Grant, Kenneth DT"/>
    <x v="6"/>
    <x v="3"/>
    <n v="2025"/>
    <n v="2025"/>
    <s v="Y"/>
    <s v="D6.1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43"/>
    <s v="McDonald, Kayden DT"/>
    <x v="6"/>
    <x v="3"/>
    <n v="2026"/>
    <n v="2026"/>
    <s v="Y"/>
    <s v="D7.0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622"/>
    <s v="Newton, Jer'Zhan DT"/>
    <x v="6"/>
    <x v="3"/>
    <n v="2024"/>
    <n v="2024"/>
    <s v="Y"/>
    <s v="D4.02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595"/>
    <s v="Orange, Domonique DT"/>
    <x v="6"/>
    <x v="3"/>
    <n v="2026"/>
    <n v="2026"/>
    <s v="Y"/>
    <s v="D12.03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07"/>
    <s v="Stewart, Grover DT"/>
    <x v="6"/>
    <x v="3"/>
    <n v="2017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68"/>
    <s v="Williams, Leonard DT"/>
    <x v="6"/>
    <x v="3"/>
    <n v="2015"/>
    <n v="2025"/>
    <s v="N"/>
    <s v="FA"/>
    <n v="8"/>
    <n v="3"/>
    <n v="0.25"/>
    <n v="6"/>
    <n v="2"/>
    <n v="6"/>
    <n v="2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4159"/>
    <s v="Collins, Zaven DE"/>
    <x v="7"/>
    <x v="3"/>
    <n v="2024"/>
    <n v="2025"/>
    <s v="N"/>
    <s v="Ren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564"/>
    <s v="Crawford, Keyron DE"/>
    <x v="7"/>
    <x v="3"/>
    <n v="2026"/>
    <n v="2026"/>
    <s v="Y"/>
    <s v="D9.0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28"/>
    <s v="Howell, Cashius DE"/>
    <x v="7"/>
    <x v="3"/>
    <n v="2026"/>
    <n v="2026"/>
    <s v="Y"/>
    <s v="D5.11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6053"/>
    <s v="Jackson, Landon DE"/>
    <x v="7"/>
    <x v="3"/>
    <n v="2025"/>
    <n v="2025"/>
    <s v="Y"/>
    <s v="D6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418"/>
    <s v="Muhammad, Al-Quadin DE"/>
    <x v="7"/>
    <x v="3"/>
    <n v="2017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19"/>
    <s v="Oweh, Odafe DE"/>
    <x v="7"/>
    <x v="3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191"/>
    <s v="Smith, Nolan DE"/>
    <x v="7"/>
    <x v="3"/>
    <n v="2023"/>
    <n v="2023"/>
    <s v="Y"/>
    <s v="D5.04"/>
    <n v="3"/>
    <n v="2"/>
    <n v="0.25"/>
    <n v="2"/>
    <n v="1"/>
    <n v="2"/>
    <n v="1"/>
    <n v="1"/>
    <n v="0"/>
    <n v="2025"/>
    <n v="1"/>
    <n v="0"/>
    <s v="N/A"/>
    <s v="N/A"/>
    <s v="N/A"/>
    <s v="N/A"/>
    <s v="OK"/>
    <s v="Yes"/>
    <n v="3"/>
    <n v="1"/>
    <n v="1"/>
    <n v="2"/>
    <n v="1"/>
    <n v="1"/>
    <n v="1"/>
    <n v="0"/>
    <s v="N/A"/>
    <s v="N/A"/>
    <s v="N/A"/>
    <s v="OK"/>
    <n v="3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2"/>
    <s v="N/A"/>
    <s v="N/A"/>
    <s v="N/A"/>
  </r>
  <r>
    <n v="5612"/>
    <s v="Turner, Dallas DE"/>
    <x v="7"/>
    <x v="3"/>
    <n v="2024"/>
    <n v="2024"/>
    <s v="Y"/>
    <s v="D3.02"/>
    <n v="6"/>
    <n v="4"/>
    <n v="0.25"/>
    <n v="4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021"/>
    <s v="Walker, Jalon DE"/>
    <x v="7"/>
    <x v="3"/>
    <n v="2025"/>
    <n v="2025"/>
    <s v="Y"/>
    <s v="D3.04"/>
    <n v="6"/>
    <n v="4"/>
    <n v="0.25"/>
    <n v="4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6433"/>
    <s v="Chenal, Leo LB"/>
    <x v="8"/>
    <x v="3"/>
    <n v="2022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3641"/>
    <s v="Gay, Willie LB"/>
    <x v="8"/>
    <x v="3"/>
    <n v="2020"/>
    <n v="2020"/>
    <s v="Y"/>
    <s v="D4.06"/>
    <n v="7"/>
    <n v="4"/>
    <n v="0.25"/>
    <n v="5"/>
    <n v="2"/>
    <n v="8"/>
    <n v="8"/>
    <n v="0"/>
    <n v="0"/>
    <n v="2023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3204"/>
    <s v="Greenlaw, Dre LB"/>
    <x v="8"/>
    <x v="3"/>
    <n v="2019"/>
    <n v="2019"/>
    <s v="Y"/>
    <s v="D"/>
    <n v="12"/>
    <n v="4"/>
    <n v="0.25"/>
    <n v="9"/>
    <n v="3"/>
    <n v="12"/>
    <n v="12"/>
    <n v="0"/>
    <n v="0"/>
    <n v="2023"/>
    <n v="1"/>
    <n v="0"/>
    <s v="N/A"/>
    <s v="N/A"/>
    <s v="N/A"/>
    <s v="N/A"/>
    <s v="OK"/>
    <s v="Yes"/>
    <n v="6"/>
    <n v="1"/>
    <n v="3"/>
    <n v="4"/>
    <n v="2"/>
    <n v="6"/>
    <n v="6"/>
    <n v="0"/>
    <n v="0"/>
    <n v="0"/>
    <s v="N/A"/>
    <s v="OK"/>
    <n v="15"/>
    <n v="4"/>
    <n v="4"/>
    <n v="4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4"/>
    <n v="4"/>
    <n v="4"/>
    <s v="N/A"/>
  </r>
  <r>
    <n v="6033"/>
    <s v="Knight, Demetrius LB"/>
    <x v="8"/>
    <x v="3"/>
    <n v="2025"/>
    <n v="2025"/>
    <s v="Y"/>
    <s v="D4.06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4724"/>
    <s v="Lloyd, Devin LB"/>
    <x v="8"/>
    <x v="3"/>
    <n v="2022"/>
    <n v="2022"/>
    <s v="Y"/>
    <s v="D2.02"/>
    <n v="5"/>
    <n v="2"/>
    <n v="0.25"/>
    <n v="3"/>
    <n v="2"/>
    <n v="4"/>
    <n v="2"/>
    <n v="2"/>
    <n v="0"/>
    <n v="2025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490"/>
    <s v="Rodriguez, Jacob LB"/>
    <x v="8"/>
    <x v="3"/>
    <n v="2026"/>
    <n v="2026"/>
    <s v="Y"/>
    <s v="D2.03"/>
    <n v="10"/>
    <n v="4"/>
    <n v="0.25"/>
    <n v="7"/>
    <n v="3"/>
    <n v="12"/>
    <n v="0"/>
    <n v="0"/>
    <n v="12"/>
    <s v="N/A"/>
    <n v="4"/>
    <n v="12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7"/>
    <n v="7"/>
    <n v="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7"/>
    <n v="7"/>
    <n v="7"/>
    <s v="N/A"/>
  </r>
  <r>
    <n v="6427"/>
    <s v="Tranquill, Drue LB"/>
    <x v="8"/>
    <x v="3"/>
    <n v="2019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722"/>
    <s v="Walker, Quay LB"/>
    <x v="8"/>
    <x v="3"/>
    <n v="2022"/>
    <n v="2022"/>
    <s v="Y"/>
    <s v="D1.10"/>
    <n v="5"/>
    <n v="2"/>
    <n v="0.25"/>
    <n v="3"/>
    <n v="2"/>
    <n v="4"/>
    <n v="2"/>
    <n v="2"/>
    <n v="0"/>
    <n v="2025"/>
    <n v="1"/>
    <n v="0"/>
    <s v="N/A"/>
    <s v="N/A"/>
    <s v="N/A"/>
    <s v="N/A"/>
    <s v="OK"/>
    <s v="Yes"/>
    <n v="6"/>
    <n v="1"/>
    <n v="1"/>
    <n v="4"/>
    <n v="2"/>
    <n v="2"/>
    <n v="2"/>
    <n v="0"/>
    <s v="N/A"/>
    <s v="N/A"/>
    <s v="N/A"/>
    <s v="OK"/>
    <n v="5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4"/>
    <s v="N/A"/>
    <s v="N/A"/>
    <s v="N/A"/>
  </r>
  <r>
    <n v="5656"/>
    <s v="DeJean, Cooper CB"/>
    <x v="9"/>
    <x v="3"/>
    <n v="2024"/>
    <n v="2024"/>
    <s v="Y"/>
    <s v="D7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2"/>
    <n v="3"/>
    <n v="2"/>
    <n v="4"/>
    <n v="4"/>
    <n v="0"/>
    <n v="0"/>
    <s v="N/A"/>
    <s v="N/A"/>
    <s v="OK"/>
    <n v="5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3"/>
    <n v="3"/>
    <s v="N/A"/>
    <s v="N/A"/>
  </r>
  <r>
    <n v="6553"/>
    <s v="Hood, Colton CB"/>
    <x v="9"/>
    <x v="3"/>
    <n v="2026"/>
    <n v="2026"/>
    <s v="Y"/>
    <s v="D8.0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93"/>
    <s v="Johnson, Will CB"/>
    <x v="9"/>
    <x v="3"/>
    <n v="2025"/>
    <n v="2025"/>
    <s v="Y"/>
    <s v="D10.0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84"/>
    <s v="McDuffie, Trent CB"/>
    <x v="9"/>
    <x v="3"/>
    <n v="2022"/>
    <n v="2022"/>
    <s v="Y"/>
    <s v="D8.02"/>
    <n v="3"/>
    <n v="4"/>
    <n v="0.25"/>
    <n v="2"/>
    <n v="1"/>
    <n v="4"/>
    <n v="4"/>
    <n v="0"/>
    <n v="0"/>
    <n v="2024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687"/>
    <s v="Sainristil, Mike CB"/>
    <x v="9"/>
    <x v="3"/>
    <n v="2024"/>
    <n v="2024"/>
    <s v="Y"/>
    <s v="D10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1"/>
    <n v="0"/>
    <n v="1"/>
    <n v="1"/>
    <n v="0"/>
    <n v="1"/>
    <s v="N/A"/>
    <s v="N/A"/>
    <s v="N/A"/>
    <s v="OK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29"/>
    <s v="Witherspoon, Devon CB"/>
    <x v="9"/>
    <x v="3"/>
    <n v="2023"/>
    <n v="2026"/>
    <s v="N"/>
    <s v="Ren"/>
    <n v="5"/>
    <n v="2"/>
    <n v="0.25"/>
    <n v="3"/>
    <n v="2"/>
    <n v="4"/>
    <n v="0"/>
    <n v="0"/>
    <n v="4"/>
    <s v="N/A"/>
    <n v="2"/>
    <n v="4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s v="N/A"/>
    <s v="N/A"/>
    <s v="N/A"/>
  </r>
  <r>
    <n v="6456"/>
    <s v="Curl, Kamren S"/>
    <x v="10"/>
    <x v="3"/>
    <n v="2020"/>
    <n v="2026"/>
    <s v="N"/>
    <s v="FA"/>
    <n v="2"/>
    <n v="2"/>
    <n v="0.25"/>
    <n v="1"/>
    <n v="1"/>
    <n v="2"/>
    <n v="0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1"/>
    <s v="N/A"/>
    <s v="N/A"/>
    <s v="N/A"/>
  </r>
  <r>
    <n v="6330"/>
    <s v="Delpit, Grant S"/>
    <x v="10"/>
    <x v="3"/>
    <n v="2020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55"/>
    <s v="Hamilton, Kyle S"/>
    <x v="10"/>
    <x v="3"/>
    <n v="2022"/>
    <n v="2026"/>
    <s v="N"/>
    <s v="FA"/>
    <n v="20"/>
    <n v="5"/>
    <n v="0.4"/>
    <n v="12"/>
    <n v="8"/>
    <n v="40"/>
    <n v="0"/>
    <n v="0"/>
    <n v="40"/>
    <s v="N/A"/>
    <n v="5"/>
    <n v="40"/>
    <n v="0"/>
    <n v="0"/>
    <n v="0"/>
    <n v="0"/>
    <s v="OK"/>
    <s v="No"/>
    <s v="N/A"/>
    <s v="N/A"/>
    <s v="N/A"/>
    <s v="N/A"/>
    <s v="N/A"/>
    <s v="N/A"/>
    <s v="N/A"/>
    <s v="N/A"/>
    <s v="N/A"/>
    <s v="N/A"/>
    <s v="N/A"/>
    <s v="N/A"/>
    <n v="52"/>
    <n v="12"/>
    <n v="12"/>
    <n v="12"/>
    <n v="12"/>
    <s v="Y"/>
    <s v="Y"/>
    <s v="Y"/>
    <s v="Y"/>
    <s v="Y"/>
    <s v="Y"/>
    <s v="Y"/>
    <s v="Y"/>
    <s v="Y"/>
    <s v="Y"/>
    <s v="Y"/>
    <s v="Y"/>
    <s v="Y"/>
    <s v="Y"/>
    <s v="Y"/>
    <s v="Y"/>
    <x v="0"/>
    <m/>
    <n v="52"/>
    <n v="52"/>
    <n v="52"/>
    <n v="52"/>
    <n v="52"/>
    <n v="52"/>
    <n v="52"/>
    <n v="52"/>
    <n v="52"/>
    <n v="52"/>
    <n v="52"/>
    <n v="52"/>
    <n v="52"/>
    <n v="52"/>
    <n v="52"/>
    <n v="52"/>
    <n v="52"/>
    <s v="N/A"/>
    <n v="52"/>
    <n v="12"/>
    <n v="12"/>
    <n v="12"/>
    <n v="12"/>
  </r>
  <r>
    <n v="6532"/>
    <s v="Kilgore, Jalon S"/>
    <x v="10"/>
    <x v="3"/>
    <n v="2026"/>
    <n v="2026"/>
    <s v="Y"/>
    <s v="D6.03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62"/>
    <s v="Winston, Kevin S"/>
    <x v="10"/>
    <x v="3"/>
    <n v="2025"/>
    <n v="2025"/>
    <s v="Y"/>
    <s v="D7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600"/>
    <s v="Beck, Carson QB"/>
    <x v="0"/>
    <x v="4"/>
    <n v="2026"/>
    <n v="2026"/>
    <s v="Y"/>
    <s v="D12.08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124"/>
    <s v="Herbert, Justin QB"/>
    <x v="0"/>
    <x v="4"/>
    <n v="2020"/>
    <n v="2023"/>
    <s v="N"/>
    <s v="FA"/>
    <n v="40"/>
    <n v="5"/>
    <n v="0.6"/>
    <n v="16"/>
    <n v="24"/>
    <n v="120"/>
    <n v="104"/>
    <n v="0"/>
    <n v="16"/>
    <s v="N/A"/>
    <n v="2"/>
    <n v="16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1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n v="16"/>
    <s v="N/A"/>
    <s v="N/A"/>
    <s v="N/A"/>
  </r>
  <r>
    <n v="5629"/>
    <s v="Maye, Drake QB"/>
    <x v="0"/>
    <x v="4"/>
    <n v="2024"/>
    <n v="2024"/>
    <s v="Y"/>
    <s v="D4.09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5158"/>
    <s v="Achane, De'Von RB"/>
    <x v="1"/>
    <x v="4"/>
    <n v="2023"/>
    <n v="2023"/>
    <s v="Y"/>
    <s v="D2.01"/>
    <n v="10"/>
    <n v="4"/>
    <n v="0.25"/>
    <n v="7"/>
    <n v="3"/>
    <n v="12"/>
    <n v="9"/>
    <n v="0"/>
    <n v="3"/>
    <s v="N/A"/>
    <n v="1"/>
    <n v="3"/>
    <s v="N/A"/>
    <s v="N/A"/>
    <s v="N/A"/>
    <s v="N/A"/>
    <s v="OK"/>
    <s v="Yes"/>
    <n v="39"/>
    <n v="4"/>
    <n v="4"/>
    <n v="15"/>
    <n v="24"/>
    <n v="99"/>
    <n v="51"/>
    <n v="24"/>
    <n v="24"/>
    <n v="0"/>
    <n v="0"/>
    <s v="OK"/>
    <n v="58"/>
    <n v="39"/>
    <n v="39"/>
    <n v="15"/>
    <n v="15"/>
    <s v="Y"/>
    <s v="Y"/>
    <s v="Y"/>
    <s v="Y"/>
    <s v="Y"/>
    <s v="Y"/>
    <s v="Y"/>
    <s v="Y"/>
    <s v="Y"/>
    <s v="Y"/>
    <s v="Y"/>
    <s v="Y"/>
    <s v="Y"/>
    <s v="Y"/>
    <s v="Y"/>
    <s v="Y"/>
    <x v="0"/>
    <m/>
    <n v="58"/>
    <n v="58"/>
    <n v="58"/>
    <n v="58"/>
    <n v="58"/>
    <n v="58"/>
    <n v="58"/>
    <n v="58"/>
    <n v="58"/>
    <n v="58"/>
    <n v="58"/>
    <n v="58"/>
    <n v="58"/>
    <n v="58"/>
    <n v="58"/>
    <n v="58"/>
    <n v="58"/>
    <s v="N/A"/>
    <n v="58"/>
    <n v="39"/>
    <n v="39"/>
    <n v="15"/>
    <n v="15"/>
  </r>
  <r>
    <n v="2522"/>
    <s v="Barkley, Saquon RB"/>
    <x v="1"/>
    <x v="4"/>
    <n v="2018"/>
    <n v="2018"/>
    <s v="Y"/>
    <s v="D"/>
    <n v="20"/>
    <n v="5"/>
    <n v="0.4"/>
    <n v="12"/>
    <n v="8"/>
    <n v="40"/>
    <n v="40"/>
    <n v="0"/>
    <n v="0"/>
    <n v="2022"/>
    <n v="1"/>
    <n v="0"/>
    <s v="N/A"/>
    <s v="N/A"/>
    <s v="N/A"/>
    <s v="N/A"/>
    <s v="OK"/>
    <s v="Yes"/>
    <n v="71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5941"/>
    <s v="Chubb, Nick RB"/>
    <x v="1"/>
    <x v="4"/>
    <n v="2018"/>
    <n v="2025"/>
    <s v="N"/>
    <s v="FA"/>
    <n v="11"/>
    <n v="2"/>
    <n v="0.25"/>
    <n v="8"/>
    <n v="3"/>
    <n v="6"/>
    <n v="6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6068"/>
    <s v="Giddens, DJ RB"/>
    <x v="1"/>
    <x v="4"/>
    <n v="2025"/>
    <n v="2025"/>
    <s v="Y"/>
    <s v="D7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55"/>
    <s v="James, Jordan RB"/>
    <x v="1"/>
    <x v="4"/>
    <n v="2025"/>
    <n v="2025"/>
    <s v="Y"/>
    <s v="D6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15"/>
    <s v="McCaffrey, Christian RB"/>
    <x v="1"/>
    <x v="4"/>
    <n v="2017"/>
    <n v="2026"/>
    <s v="N"/>
    <s v="Ren"/>
    <n v="84"/>
    <n v="1"/>
    <n v="0.75"/>
    <n v="21"/>
    <n v="63"/>
    <n v="63"/>
    <n v="0"/>
    <n v="0"/>
    <n v="63"/>
    <s v="N/A"/>
    <n v="1"/>
    <n v="63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4"/>
    <n v="84"/>
    <n v="84"/>
    <n v="84"/>
    <n v="84"/>
    <n v="84"/>
    <n v="84"/>
    <n v="84"/>
    <n v="84"/>
    <n v="84"/>
    <n v="84"/>
    <n v="84"/>
    <n v="84"/>
    <n v="84"/>
    <n v="84"/>
    <n v="84"/>
    <n v="84"/>
    <s v="N/A"/>
    <n v="84"/>
    <s v="N/A"/>
    <s v="N/A"/>
    <s v="N/A"/>
    <s v="N/A"/>
  </r>
  <r>
    <n v="6120"/>
    <s v="Sanders, Raheim RB"/>
    <x v="1"/>
    <x v="4"/>
    <n v="2025"/>
    <n v="2025"/>
    <s v="Y"/>
    <s v="D12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63"/>
    <s v="Shipley, Will RB"/>
    <x v="1"/>
    <x v="4"/>
    <n v="2024"/>
    <n v="2024"/>
    <s v="Y"/>
    <s v="D7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56"/>
    <s v="Stevenson, Rhamondre RB"/>
    <x v="1"/>
    <x v="4"/>
    <n v="2021"/>
    <n v="2021"/>
    <s v="Y"/>
    <s v="D2.08"/>
    <n v="25"/>
    <n v="3"/>
    <n v="0.4"/>
    <n v="15"/>
    <n v="10"/>
    <n v="30"/>
    <n v="30"/>
    <n v="0"/>
    <n v="0"/>
    <n v="2024"/>
    <n v="1"/>
    <n v="0"/>
    <s v="N/A"/>
    <s v="N/A"/>
    <s v="N/A"/>
    <s v="N/A"/>
    <s v="OK"/>
    <s v="Yes"/>
    <n v="15"/>
    <n v="4"/>
    <n v="0"/>
    <s v="N/A"/>
    <s v="N/A"/>
    <s v="N/A"/>
    <s v="N/A"/>
    <s v="N/A"/>
    <s v="N/A"/>
    <s v="N/A"/>
    <s v="N/A"/>
    <s v="N/A"/>
    <n v="1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s v="N/A"/>
    <s v="N/A"/>
    <s v="N/A"/>
    <s v="N/A"/>
  </r>
  <r>
    <n v="6505"/>
    <s v="Bell, Chris WR"/>
    <x v="2"/>
    <x v="4"/>
    <n v="2026"/>
    <n v="2026"/>
    <s v="Y"/>
    <s v="D3.08"/>
    <n v="5"/>
    <n v="4"/>
    <n v="0.25"/>
    <n v="3"/>
    <n v="2"/>
    <n v="8"/>
    <n v="0"/>
    <n v="0"/>
    <n v="8"/>
    <s v="N/A"/>
    <n v="4"/>
    <n v="8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3"/>
    <n v="3"/>
    <n v="3"/>
    <s v="N/A"/>
  </r>
  <r>
    <n v="6015"/>
    <s v="Burden, Luther WR"/>
    <x v="2"/>
    <x v="4"/>
    <n v="2025"/>
    <n v="2025"/>
    <s v="Y"/>
    <s v="D2.08"/>
    <n v="8"/>
    <n v="4"/>
    <n v="0.25"/>
    <n v="6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5684"/>
    <s v="Coker, Jalen WR"/>
    <x v="2"/>
    <x v="4"/>
    <n v="2024"/>
    <n v="2024"/>
    <s v="Y"/>
    <s v="D9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1"/>
    <n v="3"/>
    <n v="2"/>
    <n v="2"/>
    <n v="2"/>
    <n v="0"/>
    <s v="N/A"/>
    <s v="N/A"/>
    <s v="N/A"/>
    <s v="OK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5599"/>
    <s v="Coleman, Keon WR"/>
    <x v="2"/>
    <x v="4"/>
    <n v="2024"/>
    <n v="2024"/>
    <s v="Y"/>
    <s v="D1.09"/>
    <n v="12"/>
    <n v="4"/>
    <n v="0.25"/>
    <n v="9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s v="N/A"/>
    <s v="N/A"/>
    <s v="N/A"/>
  </r>
  <r>
    <n v="6005"/>
    <s v="Egbuka, Emeka WR"/>
    <x v="2"/>
    <x v="4"/>
    <n v="2025"/>
    <n v="2025"/>
    <s v="Y"/>
    <s v="D1.08"/>
    <n v="13"/>
    <n v="4"/>
    <n v="0.25"/>
    <n v="9"/>
    <n v="4"/>
    <n v="16"/>
    <n v="12"/>
    <n v="0"/>
    <n v="4"/>
    <s v="N/A"/>
    <n v="3"/>
    <n v="4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9"/>
    <n v="9"/>
    <s v="N/A"/>
    <s v="N/A"/>
  </r>
  <r>
    <n v="6025"/>
    <s v="Harris, Tre WR"/>
    <x v="2"/>
    <x v="4"/>
    <n v="2025"/>
    <n v="2025"/>
    <s v="Y"/>
    <s v="D3.08"/>
    <n v="5"/>
    <n v="4"/>
    <n v="0.25"/>
    <n v="3"/>
    <n v="2"/>
    <n v="8"/>
    <n v="5"/>
    <n v="0"/>
    <n v="3"/>
    <s v="N/A"/>
    <n v="3"/>
    <n v="3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3"/>
    <n v="3"/>
    <s v="N/A"/>
    <s v="N/A"/>
  </r>
  <r>
    <n v="3612"/>
    <s v="Jeudy, Jerry WR"/>
    <x v="2"/>
    <x v="4"/>
    <n v="2020"/>
    <n v="2020"/>
    <s v="Y"/>
    <s v="D1.07"/>
    <n v="19"/>
    <n v="5"/>
    <n v="0.4"/>
    <n v="11"/>
    <n v="8"/>
    <n v="40"/>
    <n v="40"/>
    <n v="0"/>
    <n v="0"/>
    <n v="2023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s v="N/A"/>
    <s v="N/A"/>
    <s v="N/A"/>
  </r>
  <r>
    <n v="6537"/>
    <s v="Lance, Bryce WR"/>
    <x v="2"/>
    <x v="4"/>
    <n v="2026"/>
    <n v="2026"/>
    <s v="Y"/>
    <s v="D6.08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378"/>
    <s v="McLaurin, Terry WR"/>
    <x v="2"/>
    <x v="4"/>
    <n v="2019"/>
    <n v="2026"/>
    <s v="N"/>
    <s v="FA"/>
    <n v="18"/>
    <n v="2"/>
    <n v="0.4"/>
    <n v="10"/>
    <n v="8"/>
    <n v="16"/>
    <n v="0"/>
    <n v="0"/>
    <n v="16"/>
    <s v="N/A"/>
    <n v="2"/>
    <n v="12"/>
    <n v="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2"/>
    <n v="1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n v="14"/>
    <s v="N/A"/>
    <s v="N/A"/>
    <s v="N/A"/>
  </r>
  <r>
    <n v="3098"/>
    <s v="Metcalf, D.K. WR"/>
    <x v="2"/>
    <x v="4"/>
    <n v="2019"/>
    <n v="2025"/>
    <s v="N"/>
    <s v="Ren"/>
    <n v="44"/>
    <n v="2"/>
    <n v="0.6"/>
    <n v="17"/>
    <n v="27"/>
    <n v="54"/>
    <n v="27"/>
    <n v="0"/>
    <n v="27"/>
    <s v="N/A"/>
    <n v="1"/>
    <n v="27"/>
    <s v="N/A"/>
    <s v="N/A"/>
    <s v="N/A"/>
    <s v="N/A"/>
    <s v="OK"/>
    <s v="Yes"/>
    <n v="40"/>
    <n v="4"/>
    <n v="0"/>
    <s v="N/A"/>
    <s v="N/A"/>
    <s v="N/A"/>
    <s v="N/A"/>
    <s v="N/A"/>
    <s v="N/A"/>
    <s v="N/A"/>
    <s v="N/A"/>
    <s v="N/A"/>
    <n v="4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4"/>
    <n v="44"/>
    <n v="44"/>
    <n v="44"/>
    <n v="44"/>
    <n v="44"/>
    <n v="44"/>
    <n v="44"/>
    <n v="44"/>
    <n v="44"/>
    <n v="44"/>
    <n v="44"/>
    <n v="44"/>
    <n v="44"/>
    <n v="44"/>
    <n v="44"/>
    <n v="44"/>
    <s v="N/A"/>
    <n v="44"/>
    <s v="N/A"/>
    <s v="N/A"/>
    <s v="N/A"/>
    <s v="N/A"/>
  </r>
  <r>
    <n v="6606"/>
    <s v="Mooney, Darnell WR"/>
    <x v="2"/>
    <x v="4"/>
    <n v="2020"/>
    <n v="2026"/>
    <s v="Y"/>
    <s v="FA"/>
    <n v="1"/>
    <n v="1"/>
    <n v="0"/>
    <n v="1"/>
    <n v="0"/>
    <n v="0"/>
    <n v="0"/>
    <n v="0"/>
    <n v="0"/>
    <s v="N/A"/>
    <n v="1"/>
    <n v="0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19"/>
    <s v="Polk, Ja'Lynn WR"/>
    <x v="2"/>
    <x v="4"/>
    <n v="2024"/>
    <n v="2024"/>
    <s v="Y"/>
    <s v="D3.09"/>
    <n v="4"/>
    <n v="4"/>
    <n v="0.25"/>
    <n v="3"/>
    <n v="1"/>
    <n v="4"/>
    <n v="4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4709"/>
    <s v="Ridley, Calvin WR"/>
    <x v="2"/>
    <x v="4"/>
    <n v="2018"/>
    <n v="2022"/>
    <s v="N"/>
    <s v="FA"/>
    <n v="25"/>
    <n v="5"/>
    <n v="0.4"/>
    <n v="15"/>
    <n v="10"/>
    <n v="50"/>
    <n v="50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s v="N/A"/>
    <s v="N/A"/>
    <s v="N/A"/>
    <s v="N/A"/>
  </r>
  <r>
    <n v="6525"/>
    <s v="Thompson, Brenen WR"/>
    <x v="2"/>
    <x v="4"/>
    <n v="2026"/>
    <n v="2026"/>
    <s v="Y"/>
    <s v="D5.08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6480"/>
    <s v="Tyson, Jordyn WR"/>
    <x v="2"/>
    <x v="4"/>
    <n v="2026"/>
    <n v="2026"/>
    <s v="Y"/>
    <s v="D1.03"/>
    <n v="18"/>
    <n v="4"/>
    <n v="0.25"/>
    <n v="13"/>
    <n v="5"/>
    <n v="20"/>
    <n v="0"/>
    <n v="0"/>
    <n v="20"/>
    <s v="N/A"/>
    <n v="4"/>
    <n v="2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3"/>
    <n v="13"/>
    <n v="13"/>
    <n v="1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3"/>
    <n v="33"/>
    <n v="33"/>
    <n v="33"/>
    <n v="33"/>
    <n v="33"/>
    <n v="33"/>
    <n v="33"/>
    <n v="33"/>
    <n v="33"/>
    <n v="33"/>
    <n v="33"/>
    <n v="33"/>
    <n v="33"/>
    <n v="33"/>
    <n v="33"/>
    <n v="33"/>
    <s v="N/A"/>
    <n v="33"/>
    <n v="13"/>
    <n v="13"/>
    <n v="13"/>
    <s v="N/A"/>
  </r>
  <r>
    <n v="5609"/>
    <s v="Wilson, Roman WR"/>
    <x v="2"/>
    <x v="4"/>
    <n v="2024"/>
    <n v="2024"/>
    <s v="Y"/>
    <s v="D2.09"/>
    <n v="7"/>
    <n v="4"/>
    <n v="0.25"/>
    <n v="5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027"/>
    <s v="Ferguson, Terrance TE"/>
    <x v="3"/>
    <x v="4"/>
    <n v="2025"/>
    <n v="2025"/>
    <s v="Y"/>
    <s v="D3.10"/>
    <n v="4"/>
    <n v="4"/>
    <n v="0.25"/>
    <n v="3"/>
    <n v="1"/>
    <n v="4"/>
    <n v="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391"/>
    <s v="Goedert, Dallas TE"/>
    <x v="3"/>
    <x v="4"/>
    <n v="2018"/>
    <n v="2026"/>
    <s v="N"/>
    <s v="FA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92"/>
    <s v="Kelce, Travis TE"/>
    <x v="3"/>
    <x v="4"/>
    <n v="201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70"/>
    <s v="Koziol, Tanner TE"/>
    <x v="3"/>
    <x v="4"/>
    <n v="2026"/>
    <n v="2026"/>
    <s v="Y"/>
    <s v="D9.08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176"/>
    <s v="Mayer, Michael TE"/>
    <x v="3"/>
    <x v="4"/>
    <n v="2023"/>
    <n v="2023"/>
    <s v="Y"/>
    <s v="D3.09"/>
    <n v="4"/>
    <n v="4"/>
    <n v="0.25"/>
    <n v="3"/>
    <n v="1"/>
    <n v="4"/>
    <n v="3"/>
    <n v="0"/>
    <n v="1"/>
    <s v="N/A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489"/>
    <s v="Stowers, Eli TE"/>
    <x v="3"/>
    <x v="4"/>
    <n v="2026"/>
    <n v="2026"/>
    <s v="Y"/>
    <s v="D2.02"/>
    <n v="10"/>
    <n v="4"/>
    <n v="0.25"/>
    <n v="7"/>
    <n v="3"/>
    <n v="12"/>
    <n v="0"/>
    <n v="0"/>
    <n v="12"/>
    <s v="N/A"/>
    <n v="4"/>
    <n v="12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7"/>
    <n v="7"/>
    <n v="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7"/>
    <n v="7"/>
    <n v="7"/>
    <s v="N/A"/>
  </r>
  <r>
    <n v="6397"/>
    <s v="Fairbairn, Ka'imi K"/>
    <x v="4"/>
    <x v="4"/>
    <n v="2016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110"/>
    <s v="Loop, Tyler PK"/>
    <x v="4"/>
    <x v="4"/>
    <n v="2025"/>
    <n v="2025"/>
    <s v="Y"/>
    <s v="D11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96"/>
    <s v="Myers, Jason K"/>
    <x v="4"/>
    <x v="4"/>
    <n v="201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00"/>
    <s v="Hekker, Johnny P"/>
    <x v="5"/>
    <x v="4"/>
    <n v="201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156"/>
    <s v="Carter, Jalen DT"/>
    <x v="6"/>
    <x v="4"/>
    <n v="2023"/>
    <n v="2023"/>
    <s v="Y"/>
    <s v="D1.09"/>
    <n v="12"/>
    <n v="4"/>
    <n v="0.25"/>
    <n v="9"/>
    <n v="3"/>
    <n v="12"/>
    <n v="9"/>
    <n v="0"/>
    <n v="3"/>
    <s v="N/A"/>
    <n v="1"/>
    <n v="3"/>
    <s v="N/A"/>
    <s v="N/A"/>
    <s v="N/A"/>
    <s v="N/A"/>
    <s v="OK"/>
    <s v="Yes"/>
    <n v="18"/>
    <n v="4"/>
    <n v="3"/>
    <n v="10"/>
    <n v="8"/>
    <n v="27"/>
    <n v="0"/>
    <n v="9"/>
    <n v="9"/>
    <n v="9"/>
    <s v="N/A"/>
    <s v="OK"/>
    <n v="9"/>
    <n v="19"/>
    <n v="19"/>
    <n v="19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19"/>
    <n v="19"/>
    <n v="19"/>
    <s v="N/A"/>
  </r>
  <r>
    <n v="6580"/>
    <s v="Onyedim, Tyler DT"/>
    <x v="6"/>
    <x v="4"/>
    <n v="2026"/>
    <n v="2026"/>
    <s v="Y"/>
    <s v="D10.08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650"/>
    <s v="Orhorhoro, Ruke DT"/>
    <x v="6"/>
    <x v="4"/>
    <n v="2024"/>
    <n v="2024"/>
    <s v="Y"/>
    <s v="D6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1"/>
    <n v="1"/>
    <n v="1"/>
    <n v="1"/>
    <n v="0"/>
    <n v="1"/>
    <s v="N/A"/>
    <s v="N/A"/>
    <s v="N/A"/>
    <s v="OK"/>
    <n v="1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2"/>
    <s v="N/A"/>
    <s v="N/A"/>
    <s v="N/A"/>
  </r>
  <r>
    <n v="6413"/>
    <s v="Redmond, Jalen DT"/>
    <x v="6"/>
    <x v="4"/>
    <n v="2022"/>
    <n v="2026"/>
    <s v="N"/>
    <s v="FA"/>
    <n v="9"/>
    <n v="2"/>
    <n v="0.25"/>
    <n v="6"/>
    <n v="3"/>
    <n v="6"/>
    <n v="0"/>
    <n v="0"/>
    <n v="6"/>
    <s v="N/A"/>
    <n v="2"/>
    <n v="6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6"/>
    <s v="N/A"/>
    <s v="N/A"/>
    <s v="N/A"/>
  </r>
  <r>
    <n v="5572"/>
    <s v="Sieler, Zach DT"/>
    <x v="6"/>
    <x v="4"/>
    <n v="2018"/>
    <n v="2025"/>
    <s v="N"/>
    <s v="Ren"/>
    <n v="18"/>
    <n v="2"/>
    <n v="0.4"/>
    <n v="10"/>
    <n v="8"/>
    <n v="16"/>
    <n v="10"/>
    <n v="0"/>
    <n v="6"/>
    <s v="N/A"/>
    <n v="1"/>
    <n v="6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s v="N/A"/>
    <s v="N/A"/>
    <s v="N/A"/>
    <s v="N/A"/>
  </r>
  <r>
    <n v="4755"/>
    <s v="Bonitto, Nik DE"/>
    <x v="7"/>
    <x v="4"/>
    <n v="2022"/>
    <n v="2022"/>
    <s v="Y"/>
    <s v="D5.03"/>
    <n v="28"/>
    <n v="4"/>
    <n v="0.6"/>
    <n v="11"/>
    <n v="17"/>
    <n v="68"/>
    <n v="31"/>
    <n v="16"/>
    <n v="21"/>
    <n v="2025"/>
    <n v="3"/>
    <n v="21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n v="11"/>
    <n v="11"/>
    <s v="N/A"/>
    <s v="N/A"/>
  </r>
  <r>
    <n v="6549"/>
    <s v="Dennis-Sutton, Dani DE"/>
    <x v="7"/>
    <x v="4"/>
    <n v="2026"/>
    <n v="2026"/>
    <s v="Y"/>
    <s v="D7.08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35"/>
    <s v="Ezeiruaku, Donovan DE"/>
    <x v="7"/>
    <x v="4"/>
    <n v="2025"/>
    <n v="2025"/>
    <s v="Y"/>
    <s v="D4.08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515"/>
    <s v="Faulk, Keldric DE"/>
    <x v="7"/>
    <x v="4"/>
    <n v="2026"/>
    <n v="2026"/>
    <s v="Y"/>
    <s v="D4.08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5970"/>
    <s v="Herbig, Nick DE"/>
    <x v="7"/>
    <x v="4"/>
    <n v="2023"/>
    <n v="2025"/>
    <s v="N"/>
    <s v="FA"/>
    <n v="4"/>
    <n v="2"/>
    <n v="0.25"/>
    <n v="3"/>
    <n v="1"/>
    <n v="2"/>
    <n v="2"/>
    <n v="0"/>
    <n v="0"/>
    <s v="N/A"/>
    <n v="1"/>
    <n v="0"/>
    <s v="N/A"/>
    <s v="N/A"/>
    <s v="N/A"/>
    <s v="N/A"/>
    <s v="OK"/>
    <s v="Yes"/>
    <n v="15"/>
    <n v="4"/>
    <n v="1"/>
    <n v="9"/>
    <n v="6"/>
    <n v="6"/>
    <n v="0"/>
    <n v="6"/>
    <s v="N/A"/>
    <s v="N/A"/>
    <s v="N/A"/>
    <s v="OK"/>
    <n v="3"/>
    <n v="1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15"/>
    <s v="N/A"/>
    <s v="N/A"/>
    <s v="N/A"/>
  </r>
  <r>
    <n v="5631"/>
    <s v="Kneeland, Marshawn DE"/>
    <x v="7"/>
    <x v="4"/>
    <n v="2024"/>
    <n v="2024"/>
    <s v="Y"/>
    <s v="D5.01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423"/>
    <s v="Murphy, Myles DE"/>
    <x v="7"/>
    <x v="4"/>
    <n v="2023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3124"/>
    <s v="Sweat, Montez DE"/>
    <x v="7"/>
    <x v="4"/>
    <n v="2019"/>
    <n v="2019"/>
    <s v="Y"/>
    <s v="D"/>
    <n v="14"/>
    <n v="4"/>
    <n v="0.4"/>
    <n v="8"/>
    <n v="6"/>
    <n v="24"/>
    <n v="12"/>
    <n v="0"/>
    <n v="12"/>
    <n v="2024"/>
    <n v="2"/>
    <n v="6"/>
    <n v="6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s v="N/A"/>
    <s v="N/A"/>
    <s v="N/A"/>
  </r>
  <r>
    <n v="6079"/>
    <s v="Umanmielen, Princely DE"/>
    <x v="7"/>
    <x v="4"/>
    <n v="2025"/>
    <n v="2025"/>
    <s v="Y"/>
    <s v="D8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975"/>
    <s v="Van Ginkel, Andrew DE"/>
    <x v="7"/>
    <x v="4"/>
    <n v="2019"/>
    <n v="2025"/>
    <s v="N"/>
    <s v="FA"/>
    <n v="15"/>
    <n v="2"/>
    <n v="0.4"/>
    <n v="9"/>
    <n v="6"/>
    <n v="12"/>
    <n v="12"/>
    <n v="0"/>
    <n v="0"/>
    <s v="N/A"/>
    <n v="1"/>
    <n v="0"/>
    <s v="N/A"/>
    <s v="N/A"/>
    <s v="N/A"/>
    <s v="N/A"/>
    <s v="OK"/>
    <s v="Yes"/>
    <n v="38"/>
    <n v="4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5574"/>
    <s v="Cashman, Blake LB"/>
    <x v="8"/>
    <x v="4"/>
    <n v="2019"/>
    <n v="2025"/>
    <s v="N"/>
    <s v="Ren"/>
    <n v="10"/>
    <n v="2"/>
    <n v="0.25"/>
    <n v="7"/>
    <n v="3"/>
    <n v="6"/>
    <n v="6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6438"/>
    <s v="Edmunds, Tremaine LB"/>
    <x v="8"/>
    <x v="4"/>
    <n v="2018"/>
    <n v="2026"/>
    <s v="N"/>
    <s v="FA"/>
    <n v="8"/>
    <n v="3"/>
    <n v="0.25"/>
    <n v="6"/>
    <n v="2"/>
    <n v="6"/>
    <n v="0"/>
    <n v="0"/>
    <n v="6"/>
    <s v="N/A"/>
    <n v="3"/>
    <n v="2"/>
    <n v="2"/>
    <n v="2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s v="N/A"/>
    <s v="N/A"/>
  </r>
  <r>
    <n v="5186"/>
    <s v="Henley, Daiyan LB"/>
    <x v="8"/>
    <x v="4"/>
    <n v="2023"/>
    <n v="2023"/>
    <s v="Y"/>
    <s v="D4.09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090"/>
    <s v="Kiser, Jack LB"/>
    <x v="8"/>
    <x v="4"/>
    <n v="2025"/>
    <n v="2025"/>
    <s v="Y"/>
    <s v="D9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90"/>
    <s v="Lawson, Deontae LB"/>
    <x v="8"/>
    <x v="4"/>
    <n v="2026"/>
    <n v="2026"/>
    <s v="Y"/>
    <s v="D11.08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258"/>
    <s v="Pace, Ivan LB"/>
    <x v="8"/>
    <x v="4"/>
    <n v="2023"/>
    <n v="2023"/>
    <s v="Y"/>
    <s v="D10.09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79"/>
    <s v="Sherwood, Jamien LB"/>
    <x v="8"/>
    <x v="4"/>
    <n v="2021"/>
    <n v="2025"/>
    <s v="N"/>
    <s v="FA"/>
    <n v="14"/>
    <n v="3"/>
    <n v="0.4"/>
    <n v="8"/>
    <n v="6"/>
    <n v="18"/>
    <n v="1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6485"/>
    <s v="Styles, Sonny LB"/>
    <x v="8"/>
    <x v="4"/>
    <n v="2026"/>
    <n v="2026"/>
    <s v="Y"/>
    <s v="D1.08"/>
    <n v="13"/>
    <n v="4"/>
    <n v="0.25"/>
    <n v="9"/>
    <n v="4"/>
    <n v="16"/>
    <n v="0"/>
    <n v="0"/>
    <n v="16"/>
    <s v="N/A"/>
    <n v="4"/>
    <n v="4"/>
    <n v="8"/>
    <n v="4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7"/>
    <n v="13"/>
    <n v="9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7"/>
    <n v="13"/>
    <n v="9"/>
    <s v="N/A"/>
  </r>
  <r>
    <n v="6448"/>
    <s v="Jones, Marcus CB"/>
    <x v="9"/>
    <x v="4"/>
    <n v="2022"/>
    <n v="2026"/>
    <s v="N"/>
    <s v="FA"/>
    <n v="3"/>
    <n v="2"/>
    <n v="0.25"/>
    <n v="2"/>
    <n v="1"/>
    <n v="2"/>
    <n v="0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2"/>
    <s v="N/A"/>
    <s v="N/A"/>
    <s v="N/A"/>
  </r>
  <r>
    <n v="6447"/>
    <s v="McMillian, Ja'Quan CB"/>
    <x v="9"/>
    <x v="4"/>
    <n v="2022"/>
    <n v="2026"/>
    <s v="N"/>
    <s v="FA"/>
    <n v="2"/>
    <n v="2"/>
    <n v="0.25"/>
    <n v="1"/>
    <n v="1"/>
    <n v="2"/>
    <n v="0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1"/>
    <s v="N/A"/>
    <s v="N/A"/>
    <s v="N/A"/>
  </r>
  <r>
    <n v="6559"/>
    <s v="Terrell, Avieon CB"/>
    <x v="9"/>
    <x v="4"/>
    <n v="2026"/>
    <n v="2026"/>
    <s v="Y"/>
    <s v="D8.08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607"/>
    <s v="Wright, Nahshon CB"/>
    <x v="9"/>
    <x v="4"/>
    <n v="2021"/>
    <n v="2026"/>
    <s v="Y"/>
    <s v="FA"/>
    <n v="1"/>
    <n v="1"/>
    <n v="0"/>
    <n v="1"/>
    <n v="0"/>
    <n v="0"/>
    <n v="0"/>
    <n v="0"/>
    <n v="0"/>
    <s v="N/A"/>
    <n v="1"/>
    <n v="0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58"/>
    <s v="Bates, Jessie S"/>
    <x v="10"/>
    <x v="4"/>
    <n v="2018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714"/>
    <s v="Bullock, Calen S"/>
    <x v="10"/>
    <x v="4"/>
    <n v="2024"/>
    <n v="2024"/>
    <s v="Y"/>
    <s v="D12.09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59"/>
    <s v="Hufanga, Talanoa S"/>
    <x v="10"/>
    <x v="4"/>
    <n v="2021"/>
    <n v="2026"/>
    <s v="N"/>
    <s v="FA"/>
    <n v="5"/>
    <n v="2"/>
    <n v="0.25"/>
    <n v="3"/>
    <n v="2"/>
    <n v="4"/>
    <n v="0"/>
    <n v="0"/>
    <n v="4"/>
    <s v="N/A"/>
    <n v="2"/>
    <n v="4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s v="N/A"/>
    <s v="N/A"/>
    <s v="N/A"/>
  </r>
  <r>
    <n v="5994"/>
    <s v="Joseph, Kerby S"/>
    <x v="10"/>
    <x v="4"/>
    <n v="2022"/>
    <n v="2025"/>
    <s v="N"/>
    <s v="FA"/>
    <n v="6"/>
    <n v="2"/>
    <n v="0.25"/>
    <n v="4"/>
    <n v="2"/>
    <n v="4"/>
    <n v="4"/>
    <n v="0"/>
    <n v="0"/>
    <s v="N/A"/>
    <n v="1"/>
    <n v="0"/>
    <s v="N/A"/>
    <s v="N/A"/>
    <s v="N/A"/>
    <s v="N/A"/>
    <s v="OK"/>
    <s v="Yes"/>
    <n v="23"/>
    <n v="4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639"/>
    <s v="Nubin, Tyler S"/>
    <x v="10"/>
    <x v="4"/>
    <n v="2024"/>
    <n v="2024"/>
    <s v="Y"/>
    <s v="D5.09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100"/>
    <s v="Sanker, Jonas S"/>
    <x v="10"/>
    <x v="4"/>
    <n v="2025"/>
    <n v="2025"/>
    <s v="Y"/>
    <s v="D10.08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65"/>
    <s v="Harris, Christian LB"/>
    <x v="11"/>
    <x v="4"/>
    <n v="2022"/>
    <n v="2022"/>
    <s v="Y"/>
    <s v="D6.03"/>
    <n v="1"/>
    <n v="2"/>
    <n v="0.25"/>
    <n v="0"/>
    <n v="1"/>
    <n v="2"/>
    <n v="1"/>
    <n v="0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68"/>
    <s v="Kuntz, Zack TE"/>
    <x v="11"/>
    <x v="4"/>
    <n v="2023"/>
    <n v="2023"/>
    <s v="Y"/>
    <s v="D11.09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64"/>
    <s v="Dart, Jaxson QB"/>
    <x v="0"/>
    <x v="5"/>
    <n v="2025"/>
    <n v="2025"/>
    <s v="Y"/>
    <s v="D7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486"/>
    <s v="Purdy, Brock QB"/>
    <x v="0"/>
    <x v="5"/>
    <n v="2022"/>
    <n v="2024"/>
    <s v="N"/>
    <s v="Ren"/>
    <n v="36"/>
    <n v="4"/>
    <n v="0.6"/>
    <n v="14"/>
    <n v="22"/>
    <n v="88"/>
    <n v="29"/>
    <n v="0"/>
    <n v="59"/>
    <s v="N/A"/>
    <n v="2"/>
    <n v="32"/>
    <n v="27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6"/>
    <n v="4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6"/>
    <n v="46"/>
    <n v="46"/>
    <n v="46"/>
    <n v="46"/>
    <n v="46"/>
    <n v="46"/>
    <n v="46"/>
    <n v="46"/>
    <n v="46"/>
    <n v="46"/>
    <n v="46"/>
    <n v="46"/>
    <n v="46"/>
    <n v="46"/>
    <n v="46"/>
    <n v="46"/>
    <s v="N/A"/>
    <n v="46"/>
    <n v="41"/>
    <s v="N/A"/>
    <s v="N/A"/>
    <s v="N/A"/>
  </r>
  <r>
    <n v="5178"/>
    <s v="Stroud, C.J. QB"/>
    <x v="0"/>
    <x v="5"/>
    <n v="2023"/>
    <n v="2023"/>
    <s v="Y"/>
    <s v="D4.01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3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40"/>
    <s v="Allen, Braelon RB"/>
    <x v="1"/>
    <x v="5"/>
    <n v="2024"/>
    <n v="2024"/>
    <s v="Y"/>
    <s v="D5.10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333"/>
    <s v="Cook, James RB"/>
    <x v="1"/>
    <x v="5"/>
    <n v="2022"/>
    <n v="2026"/>
    <s v="N"/>
    <s v="Ren"/>
    <n v="75"/>
    <n v="5"/>
    <n v="0.75"/>
    <n v="18"/>
    <n v="57"/>
    <n v="285"/>
    <n v="0"/>
    <n v="0"/>
    <n v="285"/>
    <s v="N/A"/>
    <n v="5"/>
    <n v="0"/>
    <n v="0"/>
    <n v="85"/>
    <n v="85"/>
    <n v="115"/>
    <s v="OK"/>
    <s v="No"/>
    <s v="N/A"/>
    <s v="N/A"/>
    <s v="N/A"/>
    <s v="N/A"/>
    <s v="N/A"/>
    <s v="N/A"/>
    <s v="N/A"/>
    <s v="N/A"/>
    <s v="N/A"/>
    <s v="N/A"/>
    <s v="N/A"/>
    <s v="N/A"/>
    <n v="18"/>
    <n v="18"/>
    <n v="103"/>
    <n v="103"/>
    <n v="133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n v="103"/>
    <n v="103"/>
    <n v="133"/>
  </r>
  <r>
    <n v="5643"/>
    <s v="Guerendo, Isaac RB"/>
    <x v="1"/>
    <x v="5"/>
    <n v="2024"/>
    <n v="2024"/>
    <s v="Y"/>
    <s v="D6.02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713"/>
    <s v="Hall, Breece RB"/>
    <x v="1"/>
    <x v="5"/>
    <n v="2022"/>
    <n v="2022"/>
    <s v="Y"/>
    <s v="D1.01"/>
    <n v="39"/>
    <n v="5"/>
    <n v="0.6"/>
    <n v="15"/>
    <n v="24"/>
    <n v="120"/>
    <n v="85"/>
    <n v="19"/>
    <n v="16"/>
    <n v="2025"/>
    <n v="4"/>
    <n v="16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1"/>
    <n v="15"/>
    <n v="15"/>
    <n v="15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1"/>
    <n v="31"/>
    <n v="31"/>
    <n v="31"/>
    <n v="31"/>
    <n v="31"/>
    <n v="31"/>
    <n v="31"/>
    <n v="31"/>
    <n v="31"/>
    <n v="31"/>
    <n v="31"/>
    <n v="31"/>
    <n v="31"/>
    <n v="31"/>
    <n v="31"/>
    <n v="31"/>
    <s v="N/A"/>
    <n v="31"/>
    <n v="15"/>
    <n v="15"/>
    <n v="15"/>
    <s v="N/A"/>
  </r>
  <r>
    <n v="6001"/>
    <s v="Henderson, TreVeyon RB"/>
    <x v="1"/>
    <x v="5"/>
    <n v="2025"/>
    <n v="2025"/>
    <s v="Y"/>
    <s v="D1.04"/>
    <n v="17"/>
    <n v="4"/>
    <n v="0.25"/>
    <n v="12"/>
    <n v="5"/>
    <n v="20"/>
    <n v="5"/>
    <n v="0"/>
    <n v="15"/>
    <s v="N/A"/>
    <n v="3"/>
    <n v="5"/>
    <n v="5"/>
    <n v="5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7"/>
    <n v="17"/>
    <n v="1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7"/>
    <n v="17"/>
    <n v="17"/>
    <n v="17"/>
    <n v="17"/>
    <n v="17"/>
    <n v="17"/>
    <n v="17"/>
    <n v="17"/>
    <n v="17"/>
    <n v="17"/>
    <n v="17"/>
    <n v="17"/>
    <n v="17"/>
    <n v="17"/>
    <n v="17"/>
    <n v="17"/>
    <s v="N/A"/>
    <n v="17"/>
    <n v="17"/>
    <n v="17"/>
    <s v="N/A"/>
    <s v="N/A"/>
  </r>
  <r>
    <n v="3094"/>
    <s v="Jacobs, Josh RB"/>
    <x v="1"/>
    <x v="5"/>
    <n v="2019"/>
    <n v="2019"/>
    <s v="Y"/>
    <s v="D"/>
    <n v="41"/>
    <n v="5"/>
    <n v="0.6"/>
    <n v="16"/>
    <n v="25"/>
    <n v="125"/>
    <n v="115"/>
    <n v="0"/>
    <n v="10"/>
    <n v="2022"/>
    <n v="1"/>
    <n v="10"/>
    <s v="N/A"/>
    <s v="N/A"/>
    <s v="N/A"/>
    <s v="N/A"/>
    <s v="OK"/>
    <s v="Yes"/>
    <n v="71"/>
    <n v="4"/>
    <n v="0"/>
    <s v="N/A"/>
    <s v="N/A"/>
    <s v="N/A"/>
    <s v="N/A"/>
    <s v="N/A"/>
    <s v="N/A"/>
    <s v="N/A"/>
    <s v="N/A"/>
    <s v="N/A"/>
    <n v="2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6"/>
    <n v="26"/>
    <n v="26"/>
    <n v="26"/>
    <n v="26"/>
    <n v="26"/>
    <n v="26"/>
    <n v="26"/>
    <n v="26"/>
    <n v="26"/>
    <n v="26"/>
    <n v="26"/>
    <n v="26"/>
    <n v="26"/>
    <n v="26"/>
    <n v="26"/>
    <n v="26"/>
    <s v="N/A"/>
    <n v="26"/>
    <s v="N/A"/>
    <s v="N/A"/>
    <s v="N/A"/>
    <s v="N/A"/>
  </r>
  <r>
    <n v="6562"/>
    <s v="McGowan, Seth RB"/>
    <x v="1"/>
    <x v="5"/>
    <n v="2026"/>
    <n v="2026"/>
    <s v="Y"/>
    <s v="D8.1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520"/>
    <s v="Allen, Keenan WR"/>
    <x v="2"/>
    <x v="5"/>
    <n v="2013"/>
    <n v="2024"/>
    <s v="N"/>
    <s v="FA"/>
    <n v="18"/>
    <n v="3"/>
    <n v="0.4"/>
    <n v="10"/>
    <n v="8"/>
    <n v="24"/>
    <n v="16"/>
    <n v="0"/>
    <n v="8"/>
    <s v="N/A"/>
    <n v="1"/>
    <n v="8"/>
    <s v="N/A"/>
    <s v="N/A"/>
    <s v="N/A"/>
    <s v="N/A"/>
    <s v="OK"/>
    <s v="Yes"/>
    <n v="54"/>
    <n v="4"/>
    <n v="0"/>
    <s v="N/A"/>
    <s v="N/A"/>
    <s v="N/A"/>
    <s v="N/A"/>
    <s v="N/A"/>
    <s v="N/A"/>
    <s v="N/A"/>
    <s v="N/A"/>
    <s v="N/A"/>
    <n v="1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s v="N/A"/>
    <s v="N/A"/>
    <s v="N/A"/>
    <s v="N/A"/>
  </r>
  <r>
    <n v="6493"/>
    <s v="Boston, Denzel WR"/>
    <x v="2"/>
    <x v="5"/>
    <n v="2026"/>
    <n v="2026"/>
    <s v="Y"/>
    <s v="D2.06"/>
    <n v="9"/>
    <n v="4"/>
    <n v="0.25"/>
    <n v="6"/>
    <n v="3"/>
    <n v="12"/>
    <n v="0"/>
    <n v="0"/>
    <n v="12"/>
    <s v="N/A"/>
    <n v="4"/>
    <n v="0"/>
    <n v="4"/>
    <n v="4"/>
    <n v="4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10"/>
    <n v="10"/>
    <n v="10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10"/>
    <n v="10"/>
    <n v="10"/>
    <s v="N/A"/>
  </r>
  <r>
    <n v="6568"/>
    <s v="Burks, Deion WR"/>
    <x v="2"/>
    <x v="5"/>
    <n v="2026"/>
    <n v="2026"/>
    <s v="Y"/>
    <s v="D9.06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4975"/>
    <s v="Collins, Nico WR"/>
    <x v="2"/>
    <x v="5"/>
    <n v="2021"/>
    <n v="2021"/>
    <s v="Y"/>
    <s v="D3.06"/>
    <n v="43"/>
    <n v="4"/>
    <n v="0.6"/>
    <n v="17"/>
    <n v="26"/>
    <n v="104"/>
    <n v="44"/>
    <n v="0"/>
    <n v="60"/>
    <n v="2024"/>
    <n v="2"/>
    <n v="30"/>
    <n v="3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7"/>
    <n v="4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7"/>
    <n v="47"/>
    <n v="47"/>
    <n v="47"/>
    <n v="47"/>
    <n v="47"/>
    <n v="47"/>
    <n v="47"/>
    <n v="47"/>
    <n v="47"/>
    <n v="47"/>
    <n v="47"/>
    <n v="47"/>
    <n v="47"/>
    <n v="47"/>
    <n v="47"/>
    <n v="47"/>
    <s v="N/A"/>
    <n v="47"/>
    <n v="47"/>
    <s v="N/A"/>
    <s v="N/A"/>
    <s v="N/A"/>
  </r>
  <r>
    <n v="6578"/>
    <s v="Daniels, CJ WR"/>
    <x v="2"/>
    <x v="5"/>
    <n v="2026"/>
    <n v="2026"/>
    <s v="Y"/>
    <s v="D10.06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23"/>
    <s v="Douglas, Caleb WR"/>
    <x v="2"/>
    <x v="5"/>
    <n v="2026"/>
    <n v="2026"/>
    <s v="Y"/>
    <s v="D5.06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5163"/>
    <s v="Downs, Josh WR"/>
    <x v="2"/>
    <x v="5"/>
    <n v="2023"/>
    <n v="2023"/>
    <s v="Y"/>
    <s v="D2.06"/>
    <n v="9"/>
    <n v="4"/>
    <n v="0.25"/>
    <n v="6"/>
    <n v="3"/>
    <n v="12"/>
    <n v="12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6010"/>
    <s v="Higgins, Jayden WR"/>
    <x v="2"/>
    <x v="5"/>
    <n v="2025"/>
    <n v="2025"/>
    <s v="Y"/>
    <s v="D2.03"/>
    <n v="10"/>
    <n v="4"/>
    <n v="0.25"/>
    <n v="7"/>
    <n v="3"/>
    <n v="12"/>
    <n v="3"/>
    <n v="0"/>
    <n v="9"/>
    <s v="N/A"/>
    <n v="3"/>
    <n v="3"/>
    <n v="3"/>
    <n v="3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n v="1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n v="10"/>
    <s v="N/A"/>
    <s v="N/A"/>
  </r>
  <r>
    <n v="4670"/>
    <s v="Patrick, Tim WR"/>
    <x v="2"/>
    <x v="5"/>
    <n v="2017"/>
    <n v="2022"/>
    <s v="N"/>
    <s v="FA"/>
    <n v="19"/>
    <n v="4"/>
    <n v="0.4"/>
    <n v="11"/>
    <n v="8"/>
    <n v="32"/>
    <n v="32"/>
    <n v="0"/>
    <n v="0"/>
    <n v="2023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166"/>
    <s v="Rice, Rashee WR"/>
    <x v="2"/>
    <x v="5"/>
    <n v="2023"/>
    <n v="2023"/>
    <s v="Y"/>
    <s v="D2.09"/>
    <n v="7"/>
    <n v="4"/>
    <n v="0.25"/>
    <n v="5"/>
    <n v="2"/>
    <n v="8"/>
    <n v="6"/>
    <n v="0"/>
    <n v="2"/>
    <s v="N/A"/>
    <n v="1"/>
    <n v="2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6041"/>
    <s v="Royals, Jalen WR"/>
    <x v="2"/>
    <x v="5"/>
    <n v="2025"/>
    <n v="2025"/>
    <s v="Y"/>
    <s v="D5.04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334"/>
    <s v="Turpin, KaVontae WR"/>
    <x v="2"/>
    <x v="5"/>
    <n v="2022"/>
    <n v="2026"/>
    <s v="N"/>
    <s v="Ren"/>
    <n v="19"/>
    <n v="3"/>
    <n v="0.4"/>
    <n v="11"/>
    <n v="8"/>
    <n v="24"/>
    <n v="0"/>
    <n v="0"/>
    <n v="24"/>
    <s v="N/A"/>
    <n v="3"/>
    <n v="0"/>
    <n v="0"/>
    <n v="24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3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35"/>
    <s v="N/A"/>
    <s v="N/A"/>
  </r>
  <r>
    <n v="5596"/>
    <s v="Worthy, Xavier WR"/>
    <x v="2"/>
    <x v="5"/>
    <n v="2024"/>
    <n v="2024"/>
    <s v="Y"/>
    <s v="D1.06"/>
    <n v="15"/>
    <n v="4"/>
    <n v="0.25"/>
    <n v="11"/>
    <n v="4"/>
    <n v="16"/>
    <n v="2"/>
    <n v="0"/>
    <n v="14"/>
    <s v="N/A"/>
    <n v="2"/>
    <n v="7"/>
    <n v="7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6588"/>
    <s v="Boerkircher, Nate TE"/>
    <x v="3"/>
    <x v="5"/>
    <n v="2026"/>
    <n v="2026"/>
    <s v="Y"/>
    <s v="D11.06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106"/>
    <s v="Evans, Mitchell TE"/>
    <x v="3"/>
    <x v="5"/>
    <n v="2025"/>
    <n v="2025"/>
    <s v="Y"/>
    <s v="D11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521"/>
    <s v="Ferguson, Jake TE"/>
    <x v="3"/>
    <x v="5"/>
    <n v="2022"/>
    <n v="2024"/>
    <s v="N"/>
    <s v="FA"/>
    <n v="21"/>
    <n v="4"/>
    <n v="0.4"/>
    <n v="12"/>
    <n v="9"/>
    <n v="36"/>
    <n v="18"/>
    <n v="0"/>
    <n v="18"/>
    <s v="N/A"/>
    <n v="2"/>
    <n v="9"/>
    <n v="9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1"/>
    <n v="2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1"/>
    <n v="21"/>
    <n v="21"/>
    <n v="21"/>
    <n v="21"/>
    <n v="21"/>
    <n v="21"/>
    <n v="21"/>
    <n v="21"/>
    <n v="21"/>
    <n v="21"/>
    <n v="21"/>
    <n v="21"/>
    <n v="21"/>
    <n v="21"/>
    <n v="21"/>
    <n v="21"/>
    <s v="N/A"/>
    <n v="21"/>
    <n v="21"/>
    <s v="N/A"/>
    <s v="N/A"/>
    <s v="N/A"/>
  </r>
  <r>
    <n v="4831"/>
    <s v="Likely, Isaiah TE"/>
    <x v="3"/>
    <x v="5"/>
    <n v="2022"/>
    <n v="2025"/>
    <s v="N"/>
    <s v="Ren"/>
    <n v="16"/>
    <n v="4"/>
    <n v="0.4"/>
    <n v="9"/>
    <n v="7"/>
    <n v="28"/>
    <n v="7"/>
    <n v="0"/>
    <n v="21"/>
    <s v="N/A"/>
    <n v="3"/>
    <n v="7"/>
    <n v="7"/>
    <n v="7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6"/>
    <n v="16"/>
    <n v="1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n v="16"/>
    <n v="16"/>
    <s v="N/A"/>
    <s v="N/A"/>
  </r>
  <r>
    <n v="5636"/>
    <s v="Sanders, Ja'Tavion TE"/>
    <x v="3"/>
    <x v="5"/>
    <n v="2024"/>
    <n v="2024"/>
    <s v="Y"/>
    <s v="D5.06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4070"/>
    <s v="Schultz, Dalton TE"/>
    <x v="3"/>
    <x v="5"/>
    <n v="2018"/>
    <n v="2021"/>
    <s v="N"/>
    <s v="FA"/>
    <n v="28"/>
    <n v="5"/>
    <n v="0.6"/>
    <n v="11"/>
    <n v="17"/>
    <n v="85"/>
    <n v="84"/>
    <n v="0"/>
    <n v="1"/>
    <n v="2022"/>
    <n v="1"/>
    <n v="1"/>
    <s v="N/A"/>
    <s v="N/A"/>
    <s v="N/A"/>
    <s v="N/A"/>
    <s v="OK"/>
    <s v="Yes"/>
    <n v="18"/>
    <n v="4"/>
    <n v="0"/>
    <s v="N/A"/>
    <s v="N/A"/>
    <s v="N/A"/>
    <s v="N/A"/>
    <s v="N/A"/>
    <s v="N/A"/>
    <s v="N/A"/>
    <s v="N/A"/>
    <s v="N/A"/>
    <n v="1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s v="N/A"/>
    <s v="N/A"/>
    <s v="N/A"/>
    <s v="N/A"/>
  </r>
  <r>
    <n v="6115"/>
    <s v="Borregales, Andres PK"/>
    <x v="4"/>
    <x v="5"/>
    <n v="2025"/>
    <n v="2025"/>
    <s v="Y"/>
    <s v="D12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166"/>
    <s v="Barmore, Christian DT"/>
    <x v="6"/>
    <x v="5"/>
    <n v="2021"/>
    <n v="2021"/>
    <s v="Y"/>
    <s v="D3.08"/>
    <n v="19"/>
    <n v="5"/>
    <n v="0.4"/>
    <n v="11"/>
    <n v="8"/>
    <n v="40"/>
    <n v="10"/>
    <n v="0"/>
    <n v="30"/>
    <n v="2024"/>
    <n v="3"/>
    <n v="10"/>
    <n v="10"/>
    <n v="1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1"/>
    <n v="21"/>
    <n v="2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1"/>
    <n v="21"/>
    <n v="21"/>
    <n v="21"/>
    <n v="21"/>
    <n v="21"/>
    <n v="21"/>
    <n v="21"/>
    <n v="21"/>
    <n v="21"/>
    <n v="21"/>
    <n v="21"/>
    <n v="21"/>
    <n v="21"/>
    <n v="21"/>
    <n v="21"/>
    <n v="21"/>
    <s v="N/A"/>
    <n v="21"/>
    <n v="21"/>
    <n v="21"/>
    <s v="N/A"/>
    <s v="N/A"/>
  </r>
  <r>
    <n v="5090"/>
    <s v="Hill, B.J. DT"/>
    <x v="6"/>
    <x v="5"/>
    <n v="2018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059"/>
    <s v="Norman-Lott, Omarr DT"/>
    <x v="6"/>
    <x v="5"/>
    <n v="2025"/>
    <n v="2025"/>
    <s v="Y"/>
    <s v="D6.1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084"/>
    <s v="Onyemata, David DT"/>
    <x v="6"/>
    <x v="5"/>
    <n v="2016"/>
    <n v="2021"/>
    <s v="N"/>
    <s v="FA"/>
    <n v="6"/>
    <n v="4"/>
    <n v="0.25"/>
    <n v="4"/>
    <n v="2"/>
    <n v="8"/>
    <n v="8"/>
    <n v="0"/>
    <n v="0"/>
    <n v="2023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808"/>
    <s v="Settle, Tim DT"/>
    <x v="6"/>
    <x v="5"/>
    <n v="2018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487"/>
    <s v="Bailey, David DE"/>
    <x v="7"/>
    <x v="5"/>
    <n v="2026"/>
    <n v="2026"/>
    <s v="Y"/>
    <s v="D1.10"/>
    <n v="11"/>
    <n v="4"/>
    <n v="0.25"/>
    <n v="8"/>
    <n v="3"/>
    <n v="12"/>
    <n v="0"/>
    <n v="0"/>
    <n v="12"/>
    <s v="N/A"/>
    <n v="4"/>
    <n v="0"/>
    <n v="4"/>
    <n v="4"/>
    <n v="4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12"/>
    <n v="12"/>
    <n v="12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12"/>
    <n v="12"/>
    <n v="12"/>
    <s v="N/A"/>
  </r>
  <r>
    <n v="4988"/>
    <s v="Bosa, Joey DE"/>
    <x v="7"/>
    <x v="5"/>
    <n v="2016"/>
    <n v="2016"/>
    <s v="Y"/>
    <s v="D"/>
    <n v="13"/>
    <n v="4"/>
    <n v="0.4"/>
    <n v="7"/>
    <n v="6"/>
    <n v="24"/>
    <n v="24"/>
    <n v="0"/>
    <n v="0"/>
    <n v="2023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487"/>
    <s v="Cooper, Jonathon DE"/>
    <x v="7"/>
    <x v="5"/>
    <n v="2021"/>
    <n v="2024"/>
    <s v="N"/>
    <s v="Ren"/>
    <n v="14"/>
    <n v="4"/>
    <n v="0.4"/>
    <n v="8"/>
    <n v="6"/>
    <n v="24"/>
    <n v="4"/>
    <n v="0"/>
    <n v="20"/>
    <s v="N/A"/>
    <n v="2"/>
    <n v="10"/>
    <n v="1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5488"/>
    <s v="Floyd, Leonard DE"/>
    <x v="7"/>
    <x v="5"/>
    <n v="2016"/>
    <n v="2024"/>
    <s v="N"/>
    <s v="Ren"/>
    <n v="14"/>
    <n v="4"/>
    <n v="0.4"/>
    <n v="8"/>
    <n v="6"/>
    <n v="24"/>
    <n v="4"/>
    <n v="0"/>
    <n v="20"/>
    <s v="N/A"/>
    <n v="2"/>
    <n v="10"/>
    <n v="1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6335"/>
    <s v="Hutchinson, Aidan DE"/>
    <x v="7"/>
    <x v="5"/>
    <n v="2022"/>
    <n v="2026"/>
    <s v="N"/>
    <s v="Ren"/>
    <n v="29"/>
    <n v="5"/>
    <n v="0.6"/>
    <n v="11"/>
    <n v="18"/>
    <n v="90"/>
    <n v="0"/>
    <n v="0"/>
    <n v="90"/>
    <s v="N/A"/>
    <n v="5"/>
    <n v="0"/>
    <n v="0"/>
    <n v="30"/>
    <n v="25"/>
    <n v="35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41"/>
    <n v="36"/>
    <n v="46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41"/>
    <n v="36"/>
    <n v="46"/>
  </r>
  <r>
    <n v="6547"/>
    <s v="Thomas, R Mason DE"/>
    <x v="7"/>
    <x v="5"/>
    <n v="2026"/>
    <n v="2026"/>
    <s v="Y"/>
    <s v="D7.06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978"/>
    <s v="Bernard, Terrel LB"/>
    <x v="8"/>
    <x v="5"/>
    <n v="2022"/>
    <n v="2025"/>
    <s v="N"/>
    <s v="FA"/>
    <n v="7"/>
    <n v="3"/>
    <n v="0.25"/>
    <n v="5"/>
    <n v="2"/>
    <n v="6"/>
    <n v="4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0"/>
    <n v="0"/>
    <n v="0"/>
    <n v="0"/>
    <n v="0"/>
  </r>
  <r>
    <n v="6336"/>
    <s v="Brooks, Jordyn LB"/>
    <x v="8"/>
    <x v="5"/>
    <n v="2020"/>
    <n v="2026"/>
    <s v="N"/>
    <s v="Ren"/>
    <n v="33"/>
    <n v="5"/>
    <n v="0.6"/>
    <n v="13"/>
    <n v="20"/>
    <n v="100"/>
    <n v="0"/>
    <n v="0"/>
    <n v="100"/>
    <s v="N/A"/>
    <n v="5"/>
    <n v="0"/>
    <n v="0"/>
    <n v="30"/>
    <n v="30"/>
    <n v="40"/>
    <s v="OK"/>
    <s v="No"/>
    <s v="N/A"/>
    <s v="N/A"/>
    <s v="N/A"/>
    <s v="N/A"/>
    <s v="N/A"/>
    <s v="N/A"/>
    <s v="N/A"/>
    <s v="N/A"/>
    <s v="N/A"/>
    <s v="N/A"/>
    <s v="N/A"/>
    <s v="N/A"/>
    <n v="13"/>
    <n v="13"/>
    <n v="43"/>
    <n v="43"/>
    <n v="53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n v="43"/>
    <n v="43"/>
    <n v="53"/>
  </r>
  <r>
    <n v="6086"/>
    <s v="Carter, Barrett LB"/>
    <x v="8"/>
    <x v="5"/>
    <n v="2025"/>
    <n v="2025"/>
    <s v="Y"/>
    <s v="D9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35"/>
    <s v="Elliott, Keyshaun LB"/>
    <x v="8"/>
    <x v="5"/>
    <n v="2026"/>
    <n v="2026"/>
    <s v="Y"/>
    <s v="D6.06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701"/>
    <s v="Ford, Jaylan LB"/>
    <x v="8"/>
    <x v="5"/>
    <n v="2024"/>
    <n v="2024"/>
    <s v="Y"/>
    <s v="D11.06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57"/>
    <s v="Louis, Kyle LB"/>
    <x v="8"/>
    <x v="5"/>
    <n v="2026"/>
    <n v="2026"/>
    <s v="Y"/>
    <s v="D8.06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681"/>
    <s v="Magee, Jordan LB"/>
    <x v="8"/>
    <x v="5"/>
    <n v="2024"/>
    <n v="2024"/>
    <s v="Y"/>
    <s v="D9.06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62"/>
    <s v="Owusu-Koramoah, Jeremiah LB"/>
    <x v="8"/>
    <x v="5"/>
    <n v="2021"/>
    <n v="2025"/>
    <s v="N"/>
    <s v="Ren"/>
    <n v="19"/>
    <n v="3"/>
    <n v="0.4"/>
    <n v="11"/>
    <n v="8"/>
    <n v="24"/>
    <n v="8"/>
    <n v="0"/>
    <n v="16"/>
    <s v="N/A"/>
    <n v="2"/>
    <n v="8"/>
    <n v="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1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19"/>
    <s v="N/A"/>
    <s v="N/A"/>
    <s v="N/A"/>
  </r>
  <r>
    <n v="5489"/>
    <s v="Spillane, Robert LB"/>
    <x v="8"/>
    <x v="5"/>
    <n v="2018"/>
    <n v="2024"/>
    <s v="N"/>
    <s v="Ren"/>
    <n v="20"/>
    <n v="4"/>
    <n v="0.4"/>
    <n v="12"/>
    <n v="8"/>
    <n v="32"/>
    <n v="10"/>
    <n v="0"/>
    <n v="22"/>
    <s v="N/A"/>
    <n v="2"/>
    <n v="10"/>
    <n v="1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2"/>
    <n v="2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n v="24"/>
    <s v="N/A"/>
    <s v="N/A"/>
    <s v="N/A"/>
  </r>
  <r>
    <n v="4113"/>
    <s v="Warner, Fred LB"/>
    <x v="8"/>
    <x v="5"/>
    <n v="2018"/>
    <n v="2021"/>
    <s v="N"/>
    <s v="FA"/>
    <n v="34"/>
    <n v="4"/>
    <n v="0.6"/>
    <n v="13"/>
    <n v="21"/>
    <n v="84"/>
    <n v="34"/>
    <n v="0"/>
    <n v="50"/>
    <n v="2024"/>
    <n v="2"/>
    <n v="30"/>
    <n v="2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3"/>
    <n v="3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3"/>
    <n v="43"/>
    <n v="43"/>
    <n v="43"/>
    <n v="43"/>
    <n v="43"/>
    <n v="43"/>
    <n v="43"/>
    <n v="43"/>
    <n v="43"/>
    <n v="43"/>
    <n v="43"/>
    <n v="43"/>
    <n v="43"/>
    <n v="43"/>
    <n v="43"/>
    <n v="43"/>
    <s v="N/A"/>
    <n v="43"/>
    <n v="33"/>
    <s v="N/A"/>
    <s v="N/A"/>
    <s v="N/A"/>
  </r>
  <r>
    <n v="5616"/>
    <s v="Wilson, Payton LB"/>
    <x v="8"/>
    <x v="5"/>
    <n v="2024"/>
    <n v="2024"/>
    <s v="Y"/>
    <s v="D3.06"/>
    <n v="5"/>
    <n v="4"/>
    <n v="0.25"/>
    <n v="3"/>
    <n v="2"/>
    <n v="8"/>
    <n v="3"/>
    <n v="0"/>
    <n v="5"/>
    <s v="N/A"/>
    <n v="2"/>
    <n v="3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5"/>
    <s v="N/A"/>
    <s v="N/A"/>
    <s v="N/A"/>
  </r>
  <r>
    <n v="6598"/>
    <s v="Woodaz, Wade LB"/>
    <x v="8"/>
    <x v="5"/>
    <n v="2026"/>
    <n v="2026"/>
    <s v="Y"/>
    <s v="D12.06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50"/>
    <s v="Barron, Jahdae CB"/>
    <x v="9"/>
    <x v="5"/>
    <n v="2025"/>
    <n v="2025"/>
    <s v="Y"/>
    <s v="D6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490"/>
    <s v="Bland, DaRon CB"/>
    <x v="9"/>
    <x v="5"/>
    <n v="2022"/>
    <n v="2024"/>
    <s v="N"/>
    <s v="Ren"/>
    <n v="9"/>
    <n v="3"/>
    <n v="0.25"/>
    <n v="6"/>
    <n v="3"/>
    <n v="9"/>
    <n v="6"/>
    <n v="0"/>
    <n v="3"/>
    <s v="N/A"/>
    <n v="1"/>
    <n v="3"/>
    <s v="N/A"/>
    <s v="N/A"/>
    <s v="N/A"/>
    <s v="N/A"/>
    <s v="OK"/>
    <s v="Yes"/>
    <n v="10"/>
    <n v="3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6337"/>
    <s v="Porter Jr., Joey CB"/>
    <x v="9"/>
    <x v="5"/>
    <n v="2023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38"/>
    <s v="Surtain II, Patrick CB"/>
    <x v="9"/>
    <x v="5"/>
    <n v="2021"/>
    <n v="2026"/>
    <s v="N"/>
    <s v="Ren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118"/>
    <s v="Dugger, Kyle S"/>
    <x v="10"/>
    <x v="5"/>
    <n v="2020"/>
    <n v="2023"/>
    <s v="N"/>
    <s v="FA"/>
    <n v="7"/>
    <n v="3"/>
    <n v="0.25"/>
    <n v="5"/>
    <n v="2"/>
    <n v="6"/>
    <n v="3"/>
    <n v="0"/>
    <n v="3"/>
    <n v="2024"/>
    <n v="1"/>
    <n v="3"/>
    <s v="N/A"/>
    <s v="N/A"/>
    <s v="N/A"/>
    <s v="N/A"/>
    <s v="OK"/>
    <s v="Yes"/>
    <n v="6"/>
    <n v="1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6030"/>
    <s v="Emmanwori, Nick S"/>
    <x v="10"/>
    <x v="5"/>
    <n v="2025"/>
    <n v="2025"/>
    <s v="Y"/>
    <s v="D4.03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513"/>
    <s v="Haulcy, A.J. S"/>
    <x v="10"/>
    <x v="5"/>
    <n v="2026"/>
    <n v="2026"/>
    <s v="Y"/>
    <s v="D4.06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5493"/>
    <s v="Jenkins, Rayshawn S"/>
    <x v="10"/>
    <x v="5"/>
    <n v="2017"/>
    <n v="2024"/>
    <s v="N"/>
    <s v="Ren"/>
    <n v="22"/>
    <n v="4"/>
    <n v="0.4"/>
    <n v="13"/>
    <n v="9"/>
    <n v="36"/>
    <n v="9"/>
    <n v="0"/>
    <n v="27"/>
    <s v="N/A"/>
    <n v="2"/>
    <n v="12"/>
    <n v="15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5"/>
    <n v="2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5"/>
    <n v="25"/>
    <n v="25"/>
    <n v="25"/>
    <n v="25"/>
    <n v="25"/>
    <n v="25"/>
    <n v="25"/>
    <n v="25"/>
    <n v="25"/>
    <n v="25"/>
    <n v="25"/>
    <n v="25"/>
    <n v="25"/>
    <n v="25"/>
    <n v="25"/>
    <n v="25"/>
    <s v="N/A"/>
    <n v="25"/>
    <n v="28"/>
    <s v="N/A"/>
    <s v="N/A"/>
    <s v="N/A"/>
  </r>
  <r>
    <n v="5660"/>
    <s v="Kinchens, Kamren S"/>
    <x v="10"/>
    <x v="5"/>
    <n v="2024"/>
    <n v="2024"/>
    <s v="Y"/>
    <s v="D7.06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168"/>
    <s v="Wilson, Tyree DE"/>
    <x v="11"/>
    <x v="5"/>
    <n v="2023"/>
    <n v="2023"/>
    <s v="Y"/>
    <s v="D3.01"/>
    <n v="6"/>
    <n v="4"/>
    <n v="0.25"/>
    <n v="4"/>
    <n v="2"/>
    <n v="8"/>
    <n v="6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354"/>
    <s v="Allen, Josh QB"/>
    <x v="0"/>
    <x v="6"/>
    <n v="2018"/>
    <n v="2026"/>
    <s v="N"/>
    <s v="Ren"/>
    <n v="55"/>
    <n v="4"/>
    <n v="0.75"/>
    <n v="13"/>
    <n v="42"/>
    <n v="168"/>
    <n v="0"/>
    <n v="0"/>
    <n v="168"/>
    <s v="N/A"/>
    <n v="4"/>
    <n v="42"/>
    <n v="42"/>
    <n v="42"/>
    <n v="42"/>
    <s v="N/A"/>
    <s v="OK"/>
    <s v="No"/>
    <s v="N/A"/>
    <s v="N/A"/>
    <s v="N/A"/>
    <s v="N/A"/>
    <s v="N/A"/>
    <s v="N/A"/>
    <s v="N/A"/>
    <s v="N/A"/>
    <s v="N/A"/>
    <s v="N/A"/>
    <s v="N/A"/>
    <s v="N/A"/>
    <n v="55"/>
    <n v="55"/>
    <n v="55"/>
    <n v="55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5"/>
    <n v="55"/>
    <n v="55"/>
    <n v="55"/>
    <n v="55"/>
    <n v="55"/>
    <n v="55"/>
    <n v="55"/>
    <n v="55"/>
    <n v="55"/>
    <n v="55"/>
    <n v="55"/>
    <n v="55"/>
    <n v="55"/>
    <n v="55"/>
    <n v="55"/>
    <n v="55"/>
    <s v="N/A"/>
    <n v="55"/>
    <n v="55"/>
    <n v="55"/>
    <n v="55"/>
    <s v="N/A"/>
  </r>
  <r>
    <n v="5501"/>
    <s v="Love, Jordan QB"/>
    <x v="0"/>
    <x v="6"/>
    <n v="2020"/>
    <n v="2024"/>
    <s v="N"/>
    <s v="FA"/>
    <n v="10"/>
    <n v="3"/>
    <n v="0.25"/>
    <n v="7"/>
    <n v="3"/>
    <n v="9"/>
    <n v="6"/>
    <n v="0"/>
    <n v="3"/>
    <s v="N/A"/>
    <n v="1"/>
    <n v="3"/>
    <s v="N/A"/>
    <s v="N/A"/>
    <s v="N/A"/>
    <s v="N/A"/>
    <s v="OK"/>
    <s v="Yes"/>
    <n v="33"/>
    <n v="4"/>
    <n v="0"/>
    <s v="N/A"/>
    <s v="N/A"/>
    <s v="N/A"/>
    <s v="N/A"/>
    <s v="N/A"/>
    <s v="N/A"/>
    <s v="N/A"/>
    <s v="N/A"/>
    <s v="N/A"/>
    <n v="10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s v="N/A"/>
    <s v="N/A"/>
    <s v="N/A"/>
    <s v="N/A"/>
  </r>
  <r>
    <n v="6070"/>
    <s v="Milroe, Jalen QB"/>
    <x v="0"/>
    <x v="6"/>
    <n v="2025"/>
    <n v="2025"/>
    <s v="Y"/>
    <s v="D7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92"/>
    <s v="Rattler, Spencer QB"/>
    <x v="0"/>
    <x v="6"/>
    <n v="2024"/>
    <n v="2024"/>
    <s v="Y"/>
    <s v="D10.07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26"/>
    <s v="Blue, Jaydon RB"/>
    <x v="1"/>
    <x v="6"/>
    <n v="2025"/>
    <n v="2025"/>
    <s v="Y"/>
    <s v="D3.09"/>
    <n v="4"/>
    <n v="4"/>
    <n v="0.25"/>
    <n v="3"/>
    <n v="1"/>
    <n v="4"/>
    <n v="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597"/>
    <s v="Brooks, Jonathon RB"/>
    <x v="1"/>
    <x v="6"/>
    <n v="2024"/>
    <n v="2024"/>
    <s v="Y"/>
    <s v="D1.07"/>
    <n v="14"/>
    <n v="4"/>
    <n v="0.25"/>
    <n v="10"/>
    <n v="4"/>
    <n v="16"/>
    <n v="16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0"/>
    <n v="1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0"/>
    <s v="N/A"/>
    <s v="N/A"/>
    <s v="N/A"/>
  </r>
  <r>
    <n v="6372"/>
    <s v="Carter, Michael RB"/>
    <x v="1"/>
    <x v="6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364"/>
    <s v="Conner, James RB"/>
    <x v="1"/>
    <x v="6"/>
    <n v="2017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150"/>
    <s v="Gibbs, Jahmyr RB"/>
    <x v="1"/>
    <x v="6"/>
    <n v="2023"/>
    <n v="2023"/>
    <s v="Y"/>
    <s v="D1.03"/>
    <n v="18"/>
    <n v="4"/>
    <n v="0.25"/>
    <n v="13"/>
    <n v="5"/>
    <n v="20"/>
    <n v="20"/>
    <n v="0"/>
    <n v="0"/>
    <s v="N/A"/>
    <n v="1"/>
    <n v="0"/>
    <s v="N/A"/>
    <s v="N/A"/>
    <s v="N/A"/>
    <s v="N/A"/>
    <s v="OK"/>
    <s v="Yes"/>
    <n v="78"/>
    <n v="4"/>
    <n v="2"/>
    <n v="19"/>
    <n v="59"/>
    <n v="118"/>
    <n v="18"/>
    <n v="50"/>
    <n v="50"/>
    <s v="N/A"/>
    <s v="N/A"/>
    <s v="OK"/>
    <n v="31"/>
    <n v="69"/>
    <n v="6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1"/>
    <n v="31"/>
    <n v="31"/>
    <n v="31"/>
    <n v="31"/>
    <n v="31"/>
    <n v="31"/>
    <n v="31"/>
    <n v="31"/>
    <n v="31"/>
    <n v="31"/>
    <n v="31"/>
    <n v="31"/>
    <n v="31"/>
    <n v="31"/>
    <n v="31"/>
    <n v="31"/>
    <s v="N/A"/>
    <n v="31"/>
    <n v="69"/>
    <n v="69"/>
    <s v="N/A"/>
    <s v="N/A"/>
  </r>
  <r>
    <n v="6006"/>
    <s v="Harvey, RJ RB"/>
    <x v="1"/>
    <x v="6"/>
    <n v="2025"/>
    <n v="2025"/>
    <s v="Y"/>
    <s v="D1.09"/>
    <n v="12"/>
    <n v="4"/>
    <n v="0.25"/>
    <n v="9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5160"/>
    <s v="Johnson, Roschon RB"/>
    <x v="1"/>
    <x v="6"/>
    <n v="2023"/>
    <n v="2023"/>
    <s v="Y"/>
    <s v="D2.03"/>
    <n v="10"/>
    <n v="4"/>
    <n v="0.25"/>
    <n v="7"/>
    <n v="3"/>
    <n v="12"/>
    <n v="12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5943"/>
    <s v="Mixon, Joe RB"/>
    <x v="1"/>
    <x v="6"/>
    <n v="2017"/>
    <n v="2025"/>
    <s v="N"/>
    <s v="FA"/>
    <n v="45"/>
    <n v="2"/>
    <n v="0.6"/>
    <n v="18"/>
    <n v="27"/>
    <n v="54"/>
    <n v="40"/>
    <n v="0"/>
    <n v="14"/>
    <s v="N/A"/>
    <n v="1"/>
    <n v="14"/>
    <s v="N/A"/>
    <s v="N/A"/>
    <s v="N/A"/>
    <s v="N/A"/>
    <s v="OK"/>
    <s v="Yes"/>
    <n v="36"/>
    <n v="4"/>
    <n v="0"/>
    <s v="N/A"/>
    <s v="N/A"/>
    <s v="N/A"/>
    <s v="N/A"/>
    <s v="N/A"/>
    <s v="N/A"/>
    <s v="N/A"/>
    <s v="N/A"/>
    <s v="N/A"/>
    <n v="3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s v="N/A"/>
    <s v="N/A"/>
    <s v="N/A"/>
    <s v="N/A"/>
  </r>
  <r>
    <n v="6548"/>
    <s v="Randall, Adam RB"/>
    <x v="1"/>
    <x v="6"/>
    <n v="2026"/>
    <n v="2026"/>
    <s v="Y"/>
    <s v="D7.07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371"/>
    <s v="White, Rachaad RB"/>
    <x v="1"/>
    <x v="6"/>
    <n v="2022"/>
    <n v="2026"/>
    <s v="N"/>
    <s v="FA"/>
    <n v="14"/>
    <n v="2"/>
    <n v="0.4"/>
    <n v="8"/>
    <n v="6"/>
    <n v="12"/>
    <n v="0"/>
    <n v="0"/>
    <n v="12"/>
    <s v="N/A"/>
    <n v="2"/>
    <n v="9"/>
    <n v="3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7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7"/>
    <n v="17"/>
    <n v="17"/>
    <n v="17"/>
    <n v="17"/>
    <n v="17"/>
    <n v="17"/>
    <n v="17"/>
    <n v="17"/>
    <n v="17"/>
    <n v="17"/>
    <n v="17"/>
    <n v="17"/>
    <n v="17"/>
    <n v="17"/>
    <n v="17"/>
    <n v="17"/>
    <s v="N/A"/>
    <n v="17"/>
    <n v="11"/>
    <s v="N/A"/>
    <s v="N/A"/>
    <s v="N/A"/>
  </r>
  <r>
    <n v="5607"/>
    <s v="Wright, Jaylen RB"/>
    <x v="1"/>
    <x v="6"/>
    <n v="2024"/>
    <n v="2024"/>
    <s v="Y"/>
    <s v="D2.07"/>
    <n v="8"/>
    <n v="4"/>
    <n v="0.25"/>
    <n v="6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6057"/>
    <s v="Dike, Chimere WR"/>
    <x v="2"/>
    <x v="6"/>
    <n v="2025"/>
    <n v="2025"/>
    <s v="Y"/>
    <s v="D6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81"/>
    <s v="Evans, Mike WR"/>
    <x v="2"/>
    <x v="6"/>
    <n v="2014"/>
    <n v="2026"/>
    <s v="N"/>
    <s v="FA"/>
    <n v="21"/>
    <n v="2"/>
    <n v="0.4"/>
    <n v="12"/>
    <n v="9"/>
    <n v="18"/>
    <n v="0"/>
    <n v="0"/>
    <n v="18"/>
    <s v="N/A"/>
    <n v="2"/>
    <n v="12"/>
    <n v="6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4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4"/>
    <n v="24"/>
    <n v="24"/>
    <n v="24"/>
    <n v="24"/>
    <n v="24"/>
    <n v="24"/>
    <n v="24"/>
    <n v="24"/>
    <n v="24"/>
    <n v="24"/>
    <n v="24"/>
    <n v="24"/>
    <n v="24"/>
    <n v="24"/>
    <n v="24"/>
    <n v="24"/>
    <s v="N/A"/>
    <n v="24"/>
    <n v="18"/>
    <s v="N/A"/>
    <s v="N/A"/>
    <s v="N/A"/>
  </r>
  <r>
    <n v="5079"/>
    <s v="Hill, Tyreek WR"/>
    <x v="2"/>
    <x v="6"/>
    <n v="2016"/>
    <n v="2023"/>
    <s v="N"/>
    <s v="FA"/>
    <n v="79"/>
    <n v="4"/>
    <n v="0.75"/>
    <n v="19"/>
    <n v="60"/>
    <n v="240"/>
    <n v="180"/>
    <n v="0"/>
    <n v="60"/>
    <s v="N/A"/>
    <n v="1"/>
    <n v="60"/>
    <s v="N/A"/>
    <s v="N/A"/>
    <s v="N/A"/>
    <s v="N/A"/>
    <s v="OK"/>
    <s v="Yes"/>
    <n v="79"/>
    <n v="4"/>
    <n v="0"/>
    <s v="N/A"/>
    <s v="N/A"/>
    <s v="N/A"/>
    <s v="N/A"/>
    <s v="N/A"/>
    <s v="N/A"/>
    <s v="N/A"/>
    <s v="N/A"/>
    <s v="N/A"/>
    <n v="7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9"/>
    <n v="79"/>
    <n v="79"/>
    <n v="79"/>
    <n v="79"/>
    <n v="79"/>
    <n v="79"/>
    <n v="79"/>
    <n v="79"/>
    <n v="79"/>
    <n v="79"/>
    <n v="79"/>
    <n v="79"/>
    <n v="79"/>
    <n v="79"/>
    <n v="79"/>
    <n v="79"/>
    <s v="N/A"/>
    <n v="79"/>
    <s v="N/A"/>
    <s v="N/A"/>
    <s v="N/A"/>
    <s v="N/A"/>
  </r>
  <r>
    <n v="6385"/>
    <s v="Johnson, Tez WR"/>
    <x v="2"/>
    <x v="6"/>
    <n v="2025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11"/>
    <s v="Nacua, Puka WR"/>
    <x v="2"/>
    <x v="6"/>
    <n v="2023"/>
    <n v="2023"/>
    <s v="Y"/>
    <s v="D6.12"/>
    <n v="73"/>
    <n v="5"/>
    <n v="0.75"/>
    <n v="18"/>
    <n v="55"/>
    <n v="275"/>
    <n v="39"/>
    <n v="55"/>
    <n v="181"/>
    <n v="2025"/>
    <n v="4"/>
    <n v="49"/>
    <n v="49"/>
    <n v="49"/>
    <n v="34"/>
    <s v="N/A"/>
    <s v="OK"/>
    <s v="No"/>
    <s v="N/A"/>
    <s v="N/A"/>
    <s v="N/A"/>
    <s v="N/A"/>
    <s v="N/A"/>
    <s v="N/A"/>
    <s v="N/A"/>
    <s v="N/A"/>
    <s v="N/A"/>
    <s v="N/A"/>
    <s v="N/A"/>
    <s v="N/A"/>
    <n v="67"/>
    <n v="67"/>
    <n v="67"/>
    <n v="52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7"/>
    <n v="67"/>
    <n v="67"/>
    <n v="67"/>
    <n v="67"/>
    <n v="67"/>
    <n v="67"/>
    <n v="67"/>
    <n v="67"/>
    <n v="67"/>
    <n v="67"/>
    <n v="67"/>
    <n v="67"/>
    <n v="67"/>
    <n v="67"/>
    <n v="67"/>
    <n v="67"/>
    <s v="N/A"/>
    <n v="67"/>
    <n v="67"/>
    <n v="67"/>
    <n v="52"/>
    <s v="N/A"/>
  </r>
  <r>
    <n v="4412"/>
    <s v="Pittman, Michael WR"/>
    <x v="2"/>
    <x v="6"/>
    <n v="2020"/>
    <n v="2020"/>
    <s v="Y"/>
    <s v="D2.05"/>
    <n v="20"/>
    <n v="5"/>
    <n v="0.4"/>
    <n v="12"/>
    <n v="8"/>
    <n v="40"/>
    <n v="40"/>
    <n v="0"/>
    <n v="0"/>
    <n v="2023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12"/>
    <s v="N/A"/>
    <s v="N/A"/>
    <s v="N/A"/>
  </r>
  <r>
    <n v="6060"/>
    <s v="Smith, Arian WR"/>
    <x v="2"/>
    <x v="6"/>
    <n v="2025"/>
    <n v="2025"/>
    <s v="Y"/>
    <s v="D6.1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04"/>
    <s v="Stribling, De'Zhaun WR"/>
    <x v="2"/>
    <x v="6"/>
    <n v="2026"/>
    <n v="2026"/>
    <s v="Y"/>
    <s v="D3.07"/>
    <n v="5"/>
    <n v="4"/>
    <n v="0.25"/>
    <n v="3"/>
    <n v="2"/>
    <n v="8"/>
    <n v="0"/>
    <n v="0"/>
    <n v="8"/>
    <s v="N/A"/>
    <n v="4"/>
    <n v="4"/>
    <n v="4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7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7"/>
    <n v="3"/>
    <n v="3"/>
    <s v="N/A"/>
  </r>
  <r>
    <n v="6373"/>
    <s v="Sutton, Courtland WR"/>
    <x v="2"/>
    <x v="6"/>
    <n v="2018"/>
    <n v="2026"/>
    <s v="N"/>
    <s v="FA"/>
    <n v="19"/>
    <n v="3"/>
    <n v="0.4"/>
    <n v="11"/>
    <n v="8"/>
    <n v="24"/>
    <n v="0"/>
    <n v="0"/>
    <n v="24"/>
    <s v="N/A"/>
    <n v="3"/>
    <n v="12"/>
    <n v="8"/>
    <n v="4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3"/>
    <n v="19"/>
    <n v="1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3"/>
    <n v="23"/>
    <n v="23"/>
    <n v="23"/>
    <n v="23"/>
    <n v="23"/>
    <n v="23"/>
    <n v="23"/>
    <n v="23"/>
    <n v="23"/>
    <n v="23"/>
    <n v="23"/>
    <n v="23"/>
    <n v="23"/>
    <n v="23"/>
    <n v="23"/>
    <n v="23"/>
    <s v="N/A"/>
    <n v="23"/>
    <n v="19"/>
    <n v="15"/>
    <s v="N/A"/>
    <s v="N/A"/>
  </r>
  <r>
    <n v="6374"/>
    <s v="Tucker, Tre WR"/>
    <x v="2"/>
    <x v="6"/>
    <n v="2023"/>
    <n v="2026"/>
    <s v="N"/>
    <s v="FA"/>
    <n v="4"/>
    <n v="2"/>
    <n v="0.25"/>
    <n v="3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2578"/>
    <s v="Andrews, Mark TE"/>
    <x v="3"/>
    <x v="6"/>
    <n v="2018"/>
    <n v="2018"/>
    <s v="Y"/>
    <s v="D"/>
    <n v="39"/>
    <n v="4"/>
    <n v="0.6"/>
    <n v="15"/>
    <n v="24"/>
    <n v="96"/>
    <n v="60"/>
    <n v="0"/>
    <n v="36"/>
    <n v="2024"/>
    <n v="2"/>
    <n v="18"/>
    <n v="1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3"/>
    <n v="3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3"/>
    <n v="33"/>
    <n v="33"/>
    <n v="33"/>
    <n v="33"/>
    <n v="33"/>
    <n v="33"/>
    <n v="33"/>
    <n v="33"/>
    <n v="33"/>
    <n v="33"/>
    <n v="33"/>
    <n v="33"/>
    <n v="33"/>
    <n v="33"/>
    <n v="33"/>
    <n v="33"/>
    <s v="N/A"/>
    <n v="33"/>
    <n v="33"/>
    <s v="N/A"/>
    <s v="N/A"/>
    <s v="N/A"/>
  </r>
  <r>
    <n v="6389"/>
    <s v="Henry, Hunter TE"/>
    <x v="3"/>
    <x v="6"/>
    <n v="2016"/>
    <n v="2026"/>
    <s v="N"/>
    <s v="FA"/>
    <n v="4"/>
    <n v="2"/>
    <n v="0.25"/>
    <n v="3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5212"/>
    <s v="Kraft, Tucker TE"/>
    <x v="3"/>
    <x v="6"/>
    <n v="2023"/>
    <n v="2023"/>
    <s v="Y"/>
    <s v="D6.13"/>
    <n v="29"/>
    <n v="5"/>
    <n v="0.6"/>
    <n v="11"/>
    <n v="18"/>
    <n v="90"/>
    <n v="3"/>
    <n v="18"/>
    <n v="69"/>
    <n v="2025"/>
    <n v="4"/>
    <n v="18"/>
    <n v="17"/>
    <n v="17"/>
    <n v="17"/>
    <s v="N/A"/>
    <s v="OK"/>
    <s v="No"/>
    <s v="N/A"/>
    <s v="N/A"/>
    <s v="N/A"/>
    <s v="N/A"/>
    <s v="N/A"/>
    <s v="N/A"/>
    <s v="N/A"/>
    <s v="N/A"/>
    <s v="N/A"/>
    <s v="N/A"/>
    <s v="N/A"/>
    <s v="N/A"/>
    <n v="29"/>
    <n v="28"/>
    <n v="28"/>
    <n v="2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9"/>
    <n v="29"/>
    <n v="29"/>
    <n v="29"/>
    <n v="29"/>
    <n v="29"/>
    <n v="29"/>
    <n v="29"/>
    <n v="29"/>
    <n v="29"/>
    <n v="29"/>
    <n v="29"/>
    <n v="29"/>
    <n v="29"/>
    <n v="29"/>
    <n v="29"/>
    <n v="29"/>
    <s v="N/A"/>
    <n v="29"/>
    <n v="28"/>
    <n v="28"/>
    <n v="28"/>
    <s v="N/A"/>
  </r>
  <r>
    <n v="6558"/>
    <s v="Roush, Sam TE"/>
    <x v="3"/>
    <x v="6"/>
    <n v="2026"/>
    <n v="2026"/>
    <s v="Y"/>
    <s v="D8.07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84"/>
    <s v="Sadiq, Kenyon TE"/>
    <x v="3"/>
    <x v="6"/>
    <n v="2026"/>
    <n v="2026"/>
    <s v="Y"/>
    <s v="D1.07"/>
    <n v="14"/>
    <n v="4"/>
    <n v="0.25"/>
    <n v="10"/>
    <n v="4"/>
    <n v="16"/>
    <n v="0"/>
    <n v="0"/>
    <n v="16"/>
    <s v="N/A"/>
    <n v="4"/>
    <n v="8"/>
    <n v="8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n v="10"/>
    <n v="10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n v="10"/>
    <n v="10"/>
    <s v="N/A"/>
  </r>
  <r>
    <n v="6395"/>
    <s v="McLaughlin, Chase K"/>
    <x v="4"/>
    <x v="6"/>
    <n v="2019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99"/>
    <s v="Smack, Trey K"/>
    <x v="4"/>
    <x v="6"/>
    <n v="2026"/>
    <n v="2026"/>
    <s v="Y"/>
    <s v="D12.07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01"/>
    <s v="Crawshaw, Jeremy P"/>
    <x v="5"/>
    <x v="6"/>
    <n v="2025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69"/>
    <s v="Heyward, Cameron DT"/>
    <x v="6"/>
    <x v="6"/>
    <n v="2013"/>
    <n v="2025"/>
    <s v="N"/>
    <s v="FA"/>
    <n v="13"/>
    <n v="2"/>
    <n v="0.4"/>
    <n v="7"/>
    <n v="6"/>
    <n v="12"/>
    <n v="12"/>
    <n v="0"/>
    <n v="0"/>
    <s v="N/A"/>
    <n v="1"/>
    <n v="0"/>
    <s v="N/A"/>
    <s v="N/A"/>
    <s v="N/A"/>
    <s v="N/A"/>
    <s v="OK"/>
    <s v="Yes"/>
    <n v="2"/>
    <n v="1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6579"/>
    <s v="McClellan, Chris DT"/>
    <x v="6"/>
    <x v="6"/>
    <n v="2026"/>
    <n v="2026"/>
    <s v="Y"/>
    <s v="D10.07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17"/>
    <s v="Nolen, Walter DT"/>
    <x v="6"/>
    <x v="6"/>
    <n v="2025"/>
    <n v="2025"/>
    <s v="Y"/>
    <s v="D2.10"/>
    <n v="7"/>
    <n v="4"/>
    <n v="0.25"/>
    <n v="5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n v="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n v="5"/>
    <s v="N/A"/>
    <s v="N/A"/>
  </r>
  <r>
    <n v="5892"/>
    <s v="Odighizuwa, Osa DT"/>
    <x v="6"/>
    <x v="6"/>
    <n v="2021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5498"/>
    <s v="Turner, Kobie DT"/>
    <x v="6"/>
    <x v="6"/>
    <n v="2023"/>
    <n v="2024"/>
    <s v="N"/>
    <s v="Ren"/>
    <n v="8"/>
    <n v="3"/>
    <n v="0.25"/>
    <n v="6"/>
    <n v="2"/>
    <n v="6"/>
    <n v="6"/>
    <n v="0"/>
    <n v="0"/>
    <s v="N/A"/>
    <n v="1"/>
    <n v="0"/>
    <s v="N/A"/>
    <s v="N/A"/>
    <s v="N/A"/>
    <s v="N/A"/>
    <s v="OK"/>
    <s v="Yes"/>
    <n v="18"/>
    <n v="4"/>
    <n v="2"/>
    <n v="10"/>
    <n v="8"/>
    <n v="16"/>
    <n v="4"/>
    <n v="6"/>
    <n v="6"/>
    <s v="N/A"/>
    <s v="N/A"/>
    <s v="OK"/>
    <n v="10"/>
    <n v="16"/>
    <n v="1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"/>
    <n v="10"/>
    <n v="10"/>
    <n v="10"/>
    <n v="10"/>
    <n v="10"/>
    <n v="10"/>
    <n v="10"/>
    <n v="10"/>
    <n v="10"/>
    <n v="10"/>
    <n v="10"/>
    <n v="10"/>
    <n v="10"/>
    <n v="10"/>
    <n v="10"/>
    <n v="10"/>
    <s v="N/A"/>
    <n v="10"/>
    <n v="16"/>
    <n v="16"/>
    <s v="N/A"/>
    <s v="N/A"/>
  </r>
  <r>
    <n v="6514"/>
    <s v="Woods, Peter DT"/>
    <x v="6"/>
    <x v="6"/>
    <n v="2026"/>
    <n v="2026"/>
    <s v="Y"/>
    <s v="D4.07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3099"/>
    <s v="Bosa, Nick DE"/>
    <x v="7"/>
    <x v="6"/>
    <n v="2019"/>
    <n v="2019"/>
    <s v="Y"/>
    <s v="D"/>
    <n v="33"/>
    <n v="5"/>
    <n v="0.6"/>
    <n v="13"/>
    <n v="20"/>
    <n v="100"/>
    <n v="100"/>
    <n v="0"/>
    <n v="0"/>
    <n v="2022"/>
    <n v="1"/>
    <n v="0"/>
    <s v="N/A"/>
    <s v="N/A"/>
    <s v="N/A"/>
    <s v="N/A"/>
    <s v="OK"/>
    <s v="Yes"/>
    <n v="15"/>
    <n v="4"/>
    <n v="2"/>
    <n v="9"/>
    <n v="6"/>
    <n v="12"/>
    <n v="6"/>
    <n v="6"/>
    <n v="0"/>
    <s v="N/A"/>
    <s v="N/A"/>
    <s v="OK"/>
    <n v="19"/>
    <n v="15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15"/>
    <n v="9"/>
    <s v="N/A"/>
    <s v="N/A"/>
  </r>
  <r>
    <n v="6420"/>
    <s v="Chubb, Bradley DE"/>
    <x v="7"/>
    <x v="6"/>
    <n v="2018"/>
    <n v="2026"/>
    <s v="N"/>
    <s v="FA"/>
    <n v="2"/>
    <n v="2"/>
    <n v="0.25"/>
    <n v="1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421"/>
    <s v="Lawrence, Demarcus DE"/>
    <x v="7"/>
    <x v="6"/>
    <n v="2014"/>
    <n v="2026"/>
    <s v="N"/>
    <s v="FA"/>
    <n v="3"/>
    <n v="2"/>
    <n v="0.25"/>
    <n v="2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497"/>
    <s v="Lawrence, Malachi DE"/>
    <x v="7"/>
    <x v="6"/>
    <n v="2026"/>
    <n v="2026"/>
    <s v="Y"/>
    <s v="D2.10"/>
    <n v="7"/>
    <n v="4"/>
    <n v="0.25"/>
    <n v="5"/>
    <n v="2"/>
    <n v="8"/>
    <n v="0"/>
    <n v="0"/>
    <n v="8"/>
    <s v="N/A"/>
    <n v="4"/>
    <n v="4"/>
    <n v="4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5"/>
    <n v="5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5"/>
    <n v="5"/>
    <s v="N/A"/>
  </r>
  <r>
    <n v="6047"/>
    <s v="Oladejo, Oluwafemi DE"/>
    <x v="7"/>
    <x v="6"/>
    <n v="2025"/>
    <n v="2025"/>
    <s v="Y"/>
    <s v="D5.10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242"/>
    <s v="Tuipulotu, Tuli DE"/>
    <x v="7"/>
    <x v="6"/>
    <n v="2023"/>
    <n v="2023"/>
    <s v="Y"/>
    <s v="D9.03"/>
    <n v="3"/>
    <n v="2"/>
    <n v="0.25"/>
    <n v="2"/>
    <n v="1"/>
    <n v="2"/>
    <n v="1"/>
    <n v="1"/>
    <n v="0"/>
    <n v="2025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180"/>
    <s v="Van Ness, Lukas DE"/>
    <x v="7"/>
    <x v="6"/>
    <n v="2023"/>
    <n v="2023"/>
    <s v="Y"/>
    <s v="D4.03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617"/>
    <s v="Verse, Jared DE"/>
    <x v="7"/>
    <x v="6"/>
    <n v="2024"/>
    <n v="2024"/>
    <s v="Y"/>
    <s v="D3.07"/>
    <n v="5"/>
    <n v="4"/>
    <n v="0.25"/>
    <n v="3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s v="N/A"/>
    <s v="N/A"/>
    <s v="N/A"/>
  </r>
  <r>
    <n v="6102"/>
    <s v="Walker, David DE"/>
    <x v="7"/>
    <x v="6"/>
    <n v="2025"/>
    <n v="2025"/>
    <s v="Y"/>
    <s v="D10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36"/>
    <s v="Young, Zion DE"/>
    <x v="7"/>
    <x v="6"/>
    <n v="2026"/>
    <n v="2026"/>
    <s v="Y"/>
    <s v="D6.07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24"/>
    <s v="Barham, Jaishawn LB"/>
    <x v="8"/>
    <x v="6"/>
    <n v="2026"/>
    <n v="2026"/>
    <s v="Y"/>
    <s v="D5.07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4165"/>
    <s v="Bolton, Nick LB"/>
    <x v="8"/>
    <x v="6"/>
    <n v="2021"/>
    <n v="2021"/>
    <s v="Y"/>
    <s v="D3.07"/>
    <n v="19"/>
    <n v="5"/>
    <n v="0.4"/>
    <n v="11"/>
    <n v="8"/>
    <n v="40"/>
    <n v="24"/>
    <n v="0"/>
    <n v="16"/>
    <n v="2024"/>
    <n v="3"/>
    <n v="16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7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n v="11"/>
    <n v="11"/>
    <s v="N/A"/>
    <s v="N/A"/>
  </r>
  <r>
    <n v="6434"/>
    <s v="Davis, Demario LB"/>
    <x v="8"/>
    <x v="6"/>
    <n v="201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540"/>
    <s v="Queen, Patrick LB"/>
    <x v="8"/>
    <x v="6"/>
    <n v="2020"/>
    <n v="2024"/>
    <s v="N"/>
    <s v="FA"/>
    <n v="12"/>
    <n v="3"/>
    <n v="0.25"/>
    <n v="9"/>
    <n v="3"/>
    <n v="9"/>
    <n v="9"/>
    <n v="0"/>
    <n v="0"/>
    <s v="N/A"/>
    <n v="1"/>
    <n v="0"/>
    <s v="N/A"/>
    <s v="N/A"/>
    <s v="N/A"/>
    <s v="N/A"/>
    <s v="OK"/>
    <s v="Yes"/>
    <n v="11"/>
    <n v="3"/>
    <n v="0"/>
    <s v="N/A"/>
    <s v="N/A"/>
    <s v="N/A"/>
    <s v="N/A"/>
    <s v="N/A"/>
    <s v="N/A"/>
    <s v="N/A"/>
    <s v="N/A"/>
    <s v="N/A"/>
    <n v="9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s v="N/A"/>
    <s v="N/A"/>
    <s v="N/A"/>
    <s v="N/A"/>
  </r>
  <r>
    <n v="6569"/>
    <s v="Rolder, Jimmy LB"/>
    <x v="8"/>
    <x v="6"/>
    <n v="2026"/>
    <n v="2026"/>
    <s v="Y"/>
    <s v="D9.07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190"/>
    <s v="Simpson, Trenton LB"/>
    <x v="8"/>
    <x v="6"/>
    <n v="2023"/>
    <n v="2023"/>
    <s v="Y"/>
    <s v="D5.03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Yes"/>
    <n v="1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31"/>
    <s v="Wilson, Eric LB"/>
    <x v="8"/>
    <x v="6"/>
    <n v="2017"/>
    <n v="2026"/>
    <s v="N"/>
    <s v="FA"/>
    <n v="6"/>
    <n v="2"/>
    <n v="0.25"/>
    <n v="4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6589"/>
    <s v="McCoy, Jermod CB"/>
    <x v="9"/>
    <x v="6"/>
    <n v="2026"/>
    <n v="2026"/>
    <s v="Y"/>
    <s v="D11.07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993"/>
    <s v="Murphy, Byron CB"/>
    <x v="9"/>
    <x v="6"/>
    <n v="2019"/>
    <n v="2025"/>
    <s v="N"/>
    <s v="FA"/>
    <n v="5"/>
    <n v="2"/>
    <n v="0.25"/>
    <n v="3"/>
    <n v="2"/>
    <n v="4"/>
    <n v="4"/>
    <n v="0"/>
    <n v="0"/>
    <s v="N/A"/>
    <n v="1"/>
    <n v="0"/>
    <s v="N/A"/>
    <s v="N/A"/>
    <s v="N/A"/>
    <s v="N/A"/>
    <s v="OK"/>
    <s v="Yes"/>
    <n v="10"/>
    <n v="3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449"/>
    <s v="Nixon, Keisean CB"/>
    <x v="9"/>
    <x v="6"/>
    <n v="2019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202"/>
    <s v="Branch, Brian S"/>
    <x v="10"/>
    <x v="6"/>
    <n v="2023"/>
    <n v="2023"/>
    <s v="Y"/>
    <s v="D6.03"/>
    <n v="23"/>
    <n v="5"/>
    <n v="0.4"/>
    <n v="13"/>
    <n v="10"/>
    <n v="50"/>
    <n v="10"/>
    <n v="10"/>
    <n v="30"/>
    <n v="2025"/>
    <n v="4"/>
    <n v="10"/>
    <n v="10"/>
    <n v="5"/>
    <n v="5"/>
    <s v="N/A"/>
    <s v="OK"/>
    <s v="No"/>
    <s v="N/A"/>
    <s v="N/A"/>
    <s v="N/A"/>
    <s v="N/A"/>
    <s v="N/A"/>
    <s v="N/A"/>
    <s v="N/A"/>
    <s v="N/A"/>
    <s v="N/A"/>
    <s v="N/A"/>
    <s v="N/A"/>
    <s v="N/A"/>
    <n v="23"/>
    <n v="23"/>
    <n v="18"/>
    <n v="1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3"/>
    <n v="23"/>
    <n v="23"/>
    <n v="23"/>
    <n v="23"/>
    <n v="23"/>
    <n v="23"/>
    <n v="23"/>
    <n v="23"/>
    <n v="23"/>
    <n v="23"/>
    <n v="23"/>
    <n v="23"/>
    <n v="23"/>
    <n v="23"/>
    <n v="23"/>
    <n v="23"/>
    <s v="N/A"/>
    <n v="23"/>
    <n v="23"/>
    <n v="18"/>
    <n v="18"/>
    <s v="N/A"/>
  </r>
  <r>
    <n v="3655"/>
    <s v="McKinney, Xavier S"/>
    <x v="10"/>
    <x v="6"/>
    <n v="2020"/>
    <n v="2020"/>
    <s v="Y"/>
    <s v="D5.10"/>
    <n v="11"/>
    <n v="4"/>
    <n v="0.25"/>
    <n v="8"/>
    <n v="3"/>
    <n v="12"/>
    <n v="9"/>
    <n v="3"/>
    <n v="0"/>
    <n v="2025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s v="N/A"/>
    <s v="N/A"/>
  </r>
  <r>
    <n v="6069"/>
    <s v="Watts, Xavier S"/>
    <x v="10"/>
    <x v="6"/>
    <n v="2025"/>
    <n v="2025"/>
    <s v="Y"/>
    <s v="D7.09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210"/>
    <s v="Gonzalez, Christian CB"/>
    <x v="11"/>
    <x v="6"/>
    <n v="2023"/>
    <n v="2023"/>
    <s v="Y"/>
    <s v="D6.11"/>
    <n v="1"/>
    <n v="2"/>
    <n v="0.25"/>
    <n v="0"/>
    <n v="1"/>
    <n v="2"/>
    <n v="0"/>
    <n v="1"/>
    <n v="1"/>
    <n v="2025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4148"/>
    <s v="Lawrence, Trevor QB"/>
    <x v="0"/>
    <x v="7"/>
    <n v="2021"/>
    <n v="2021"/>
    <s v="Y"/>
    <s v="D1.10"/>
    <n v="35"/>
    <n v="5"/>
    <n v="0.6"/>
    <n v="14"/>
    <n v="21"/>
    <n v="105"/>
    <n v="91"/>
    <n v="0"/>
    <n v="14"/>
    <n v="2024"/>
    <n v="3"/>
    <n v="14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8"/>
    <n v="14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8"/>
    <n v="28"/>
    <n v="28"/>
    <n v="28"/>
    <n v="28"/>
    <n v="28"/>
    <n v="28"/>
    <n v="28"/>
    <n v="28"/>
    <n v="28"/>
    <n v="28"/>
    <n v="28"/>
    <n v="28"/>
    <n v="28"/>
    <n v="28"/>
    <n v="28"/>
    <n v="28"/>
    <s v="N/A"/>
    <n v="28"/>
    <n v="14"/>
    <n v="14"/>
    <s v="N/A"/>
    <s v="N/A"/>
  </r>
  <r>
    <n v="5654"/>
    <s v="Nix, Bo QB"/>
    <x v="0"/>
    <x v="7"/>
    <n v="2024"/>
    <n v="2024"/>
    <s v="Y"/>
    <s v="D6.13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5"/>
    <n v="4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23"/>
    <s v="Ward, Cam QB"/>
    <x v="0"/>
    <x v="7"/>
    <n v="2025"/>
    <n v="2025"/>
    <s v="Y"/>
    <s v="D3.06"/>
    <n v="5"/>
    <n v="4"/>
    <n v="0.25"/>
    <n v="3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591"/>
    <s v="Connors, Dean RB"/>
    <x v="1"/>
    <x v="7"/>
    <n v="2026"/>
    <n v="2026"/>
    <s v="Y"/>
    <s v="D11.09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699"/>
    <s v="Davis, Isaiah RB"/>
    <x v="1"/>
    <x v="7"/>
    <n v="2024"/>
    <n v="2024"/>
    <s v="Y"/>
    <s v="D11.04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37"/>
    <s v="Dowdle, Rico RB"/>
    <x v="1"/>
    <x v="7"/>
    <n v="2020"/>
    <n v="2025"/>
    <s v="N"/>
    <s v="FA"/>
    <n v="7"/>
    <n v="3"/>
    <n v="0.25"/>
    <n v="5"/>
    <n v="2"/>
    <n v="6"/>
    <n v="6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365"/>
    <s v="Gainwell, Kenneth RB"/>
    <x v="1"/>
    <x v="7"/>
    <n v="2021"/>
    <n v="2026"/>
    <s v="N"/>
    <s v="FA"/>
    <n v="19"/>
    <n v="3"/>
    <n v="0.4"/>
    <n v="11"/>
    <n v="8"/>
    <n v="24"/>
    <n v="0"/>
    <n v="0"/>
    <n v="24"/>
    <s v="N/A"/>
    <n v="3"/>
    <n v="16"/>
    <n v="8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7"/>
    <n v="19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n v="19"/>
    <n v="11"/>
    <s v="N/A"/>
    <s v="N/A"/>
  </r>
  <r>
    <n v="5838"/>
    <s v="Hubbard, Chuba RB"/>
    <x v="1"/>
    <x v="7"/>
    <n v="2021"/>
    <n v="2025"/>
    <s v="N"/>
    <s v="Ren"/>
    <n v="27"/>
    <n v="3"/>
    <n v="0.6"/>
    <n v="10"/>
    <n v="17"/>
    <n v="51"/>
    <n v="25"/>
    <n v="0"/>
    <n v="26"/>
    <s v="N/A"/>
    <n v="2"/>
    <n v="17"/>
    <n v="9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7"/>
    <n v="1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n v="19"/>
    <s v="N/A"/>
    <s v="N/A"/>
    <s v="N/A"/>
  </r>
  <r>
    <n v="6052"/>
    <s v="Hunter, Jarquez RB"/>
    <x v="1"/>
    <x v="7"/>
    <n v="2025"/>
    <n v="2025"/>
    <s v="Y"/>
    <s v="D6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34"/>
    <s v="Irving, Bucky RB"/>
    <x v="1"/>
    <x v="7"/>
    <n v="2024"/>
    <n v="2024"/>
    <s v="Y"/>
    <s v="D5.04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26"/>
    <n v="4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601"/>
    <s v="Montgomery, Myles RB"/>
    <x v="1"/>
    <x v="7"/>
    <n v="2026"/>
    <n v="2026"/>
    <s v="Y"/>
    <s v="D12.09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4806"/>
    <s v="Pacheco, Isiah RB"/>
    <x v="1"/>
    <x v="7"/>
    <n v="2022"/>
    <n v="2022"/>
    <s v="Y"/>
    <s v="D10.04"/>
    <n v="26"/>
    <n v="5"/>
    <n v="0.6"/>
    <n v="10"/>
    <n v="16"/>
    <n v="80"/>
    <n v="69"/>
    <n v="0"/>
    <n v="11"/>
    <n v="2024"/>
    <n v="3"/>
    <n v="11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1"/>
    <n v="10"/>
    <n v="1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1"/>
    <n v="21"/>
    <n v="21"/>
    <n v="21"/>
    <n v="21"/>
    <n v="21"/>
    <n v="21"/>
    <n v="21"/>
    <n v="21"/>
    <n v="21"/>
    <n v="21"/>
    <n v="21"/>
    <n v="21"/>
    <n v="21"/>
    <n v="21"/>
    <n v="21"/>
    <n v="21"/>
    <s v="N/A"/>
    <n v="21"/>
    <n v="10"/>
    <n v="10"/>
    <s v="N/A"/>
    <s v="N/A"/>
  </r>
  <r>
    <n v="6323"/>
    <s v="Rodriguez, Chris RB"/>
    <x v="1"/>
    <x v="7"/>
    <n v="2023"/>
    <n v="2026"/>
    <s v="N"/>
    <s v="Ren"/>
    <n v="3"/>
    <n v="1"/>
    <n v="0.25"/>
    <n v="2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076"/>
    <s v="Smith, Brashard RB"/>
    <x v="1"/>
    <x v="7"/>
    <n v="2025"/>
    <n v="2025"/>
    <s v="Y"/>
    <s v="D8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3613"/>
    <s v="Swift, D'Andre RB"/>
    <x v="1"/>
    <x v="7"/>
    <n v="2020"/>
    <n v="2020"/>
    <s v="Y"/>
    <s v="D1.08"/>
    <n v="14"/>
    <n v="4"/>
    <n v="0.4"/>
    <n v="8"/>
    <n v="6"/>
    <n v="24"/>
    <n v="24"/>
    <n v="0"/>
    <n v="0"/>
    <n v="2023"/>
    <n v="1"/>
    <n v="0"/>
    <s v="N/A"/>
    <s v="N/A"/>
    <s v="N/A"/>
    <s v="N/A"/>
    <s v="OK"/>
    <s v="Yes"/>
    <n v="28"/>
    <n v="4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6475"/>
    <s v="Warren, Jaylen RB"/>
    <x v="1"/>
    <x v="7"/>
    <n v="2022"/>
    <n v="2026"/>
    <s v="N"/>
    <s v="FA"/>
    <n v="21"/>
    <n v="4"/>
    <n v="0.4"/>
    <n v="12"/>
    <n v="9"/>
    <n v="36"/>
    <n v="0"/>
    <n v="0"/>
    <n v="36"/>
    <s v="N/A"/>
    <n v="4"/>
    <n v="18"/>
    <n v="18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0"/>
    <n v="30"/>
    <n v="12"/>
    <n v="12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0"/>
    <n v="30"/>
    <n v="30"/>
    <n v="30"/>
    <n v="30"/>
    <n v="30"/>
    <n v="30"/>
    <n v="30"/>
    <n v="30"/>
    <n v="30"/>
    <n v="30"/>
    <n v="30"/>
    <n v="30"/>
    <n v="30"/>
    <n v="30"/>
    <n v="30"/>
    <n v="30"/>
    <s v="N/A"/>
    <n v="30"/>
    <n v="30"/>
    <n v="12"/>
    <n v="12"/>
    <s v="N/A"/>
  </r>
  <r>
    <n v="4146"/>
    <s v="Williams, Javonte RB"/>
    <x v="1"/>
    <x v="7"/>
    <n v="2021"/>
    <n v="2021"/>
    <s v="Y"/>
    <s v="D1.08"/>
    <n v="24"/>
    <n v="5"/>
    <n v="0.4"/>
    <n v="14"/>
    <n v="10"/>
    <n v="50"/>
    <n v="50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14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n v="14"/>
    <s v="N/A"/>
    <s v="N/A"/>
  </r>
  <r>
    <n v="5152"/>
    <s v="Addison, Jordan WR"/>
    <x v="2"/>
    <x v="7"/>
    <n v="2023"/>
    <n v="2023"/>
    <s v="Y"/>
    <s v="D1.05"/>
    <n v="16"/>
    <n v="4"/>
    <n v="0.25"/>
    <n v="12"/>
    <n v="4"/>
    <n v="16"/>
    <n v="16"/>
    <n v="0"/>
    <n v="0"/>
    <s v="N/A"/>
    <n v="1"/>
    <n v="0"/>
    <s v="N/A"/>
    <s v="N/A"/>
    <s v="N/A"/>
    <s v="N/A"/>
    <s v="OK"/>
    <s v="Yes"/>
    <n v="39"/>
    <n v="4"/>
    <n v="4"/>
    <n v="15"/>
    <n v="24"/>
    <n v="96"/>
    <n v="30"/>
    <n v="30"/>
    <n v="20"/>
    <n v="16"/>
    <n v="0"/>
    <s v="OK"/>
    <n v="42"/>
    <n v="45"/>
    <n v="35"/>
    <n v="31"/>
    <n v="15"/>
    <s v="Y"/>
    <s v="Y"/>
    <s v="Y"/>
    <s v="Y"/>
    <s v="Y"/>
    <s v="Y"/>
    <s v="Y"/>
    <s v="Y"/>
    <s v="Y"/>
    <s v="Y"/>
    <s v="Y"/>
    <s v="Y"/>
    <s v="Y"/>
    <s v="Y"/>
    <s v="Y"/>
    <s v="Y"/>
    <x v="0"/>
    <m/>
    <n v="42"/>
    <n v="42"/>
    <n v="42"/>
    <n v="42"/>
    <n v="42"/>
    <n v="42"/>
    <n v="42"/>
    <n v="42"/>
    <n v="42"/>
    <n v="42"/>
    <n v="42"/>
    <n v="42"/>
    <n v="42"/>
    <n v="42"/>
    <n v="42"/>
    <n v="42"/>
    <n v="42"/>
    <s v="N/A"/>
    <n v="42"/>
    <n v="45"/>
    <n v="35"/>
    <n v="31"/>
    <n v="15"/>
  </r>
  <r>
    <n v="6506"/>
    <s v="Bernard, Germie WR"/>
    <x v="2"/>
    <x v="7"/>
    <n v="2026"/>
    <n v="2026"/>
    <s v="Y"/>
    <s v="D3.09"/>
    <n v="4"/>
    <n v="4"/>
    <n v="0.25"/>
    <n v="3"/>
    <n v="1"/>
    <n v="4"/>
    <n v="0"/>
    <n v="0"/>
    <n v="4"/>
    <s v="N/A"/>
    <n v="4"/>
    <n v="4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n v="3"/>
    <n v="3"/>
    <s v="N/A"/>
  </r>
  <r>
    <n v="6066"/>
    <s v="Horton, Tory WR"/>
    <x v="2"/>
    <x v="7"/>
    <n v="2025"/>
    <n v="2025"/>
    <s v="Y"/>
    <s v="D7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758"/>
    <s v="Jennings, Jauan WR"/>
    <x v="2"/>
    <x v="7"/>
    <n v="2020"/>
    <n v="2025"/>
    <s v="N"/>
    <s v="Ren"/>
    <n v="19"/>
    <n v="2"/>
    <n v="0.4"/>
    <n v="11"/>
    <n v="8"/>
    <n v="16"/>
    <n v="16"/>
    <n v="0"/>
    <n v="0"/>
    <s v="N/A"/>
    <n v="1"/>
    <n v="0"/>
    <s v="N/A"/>
    <s v="N/A"/>
    <s v="N/A"/>
    <s v="N/A"/>
    <s v="OK"/>
    <s v="Yes"/>
    <n v="20"/>
    <n v="4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410"/>
    <s v="Johnston, Quentin WR"/>
    <x v="2"/>
    <x v="7"/>
    <n v="2023"/>
    <n v="2023"/>
    <s v="Y"/>
    <s v="D1.06"/>
    <n v="15"/>
    <n v="4"/>
    <n v="0.25"/>
    <n v="11"/>
    <n v="4"/>
    <n v="16"/>
    <n v="16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5604"/>
    <s v="Legette, Xavier WR"/>
    <x v="2"/>
    <x v="7"/>
    <n v="2024"/>
    <n v="2024"/>
    <s v="Y"/>
    <s v="D2.04"/>
    <n v="9"/>
    <n v="4"/>
    <n v="0.25"/>
    <n v="6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n v="0"/>
    <s v="N/A"/>
    <s v="N/A"/>
    <s v="N/A"/>
  </r>
  <r>
    <n v="5637"/>
    <s v="McMillan, Jalen WR"/>
    <x v="2"/>
    <x v="7"/>
    <n v="2024"/>
    <n v="2024"/>
    <s v="Y"/>
    <s v="D5.07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5"/>
    <n v="1"/>
    <n v="1"/>
    <n v="3"/>
    <n v="2"/>
    <n v="2"/>
    <n v="2"/>
    <n v="0"/>
    <s v="N/A"/>
    <s v="N/A"/>
    <s v="N/A"/>
    <s v="OK"/>
    <n v="4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3"/>
    <s v="N/A"/>
    <s v="N/A"/>
    <s v="N/A"/>
  </r>
  <r>
    <n v="6563"/>
    <s v="Montgomery, Tyren WR"/>
    <x v="2"/>
    <x v="7"/>
    <n v="2026"/>
    <n v="2026"/>
    <s v="Y"/>
    <s v="D9.01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3682"/>
    <s v="Mooney, Darnell WR"/>
    <x v="2"/>
    <x v="7"/>
    <n v="2020"/>
    <n v="2020"/>
    <s v="Y"/>
    <s v="D8.03"/>
    <n v="18"/>
    <n v="5"/>
    <n v="0.4"/>
    <n v="10"/>
    <n v="8"/>
    <n v="40"/>
    <n v="40"/>
    <n v="0"/>
    <n v="0"/>
    <n v="2022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10"/>
    <s v="N/A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s v="N/A"/>
    <s v="N/A"/>
    <s v="N/A"/>
    <s v="N/A"/>
  </r>
  <r>
    <n v="5593"/>
    <s v="Odunze, Rome WR"/>
    <x v="2"/>
    <x v="7"/>
    <n v="2024"/>
    <n v="2024"/>
    <s v="Y"/>
    <s v="D1.03"/>
    <n v="18"/>
    <n v="4"/>
    <n v="0.25"/>
    <n v="13"/>
    <n v="5"/>
    <n v="20"/>
    <n v="2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5172"/>
    <s v="Reed, Jayden WR"/>
    <x v="2"/>
    <x v="7"/>
    <n v="2023"/>
    <n v="2023"/>
    <s v="Y"/>
    <s v="D3.05"/>
    <n v="5"/>
    <n v="4"/>
    <n v="0.25"/>
    <n v="3"/>
    <n v="2"/>
    <n v="8"/>
    <n v="8"/>
    <n v="0"/>
    <n v="0"/>
    <s v="N/A"/>
    <n v="1"/>
    <n v="0"/>
    <s v="N/A"/>
    <s v="N/A"/>
    <s v="N/A"/>
    <s v="N/A"/>
    <s v="OK"/>
    <s v="Yes"/>
    <n v="3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76"/>
    <s v="Shaheed, Rashid WR"/>
    <x v="2"/>
    <x v="7"/>
    <n v="2022"/>
    <n v="2026"/>
    <s v="N"/>
    <s v="FA"/>
    <n v="14"/>
    <n v="3"/>
    <n v="0.4"/>
    <n v="8"/>
    <n v="6"/>
    <n v="18"/>
    <n v="0"/>
    <n v="0"/>
    <n v="18"/>
    <s v="N/A"/>
    <n v="3"/>
    <n v="9"/>
    <n v="9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7"/>
    <n v="17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7"/>
    <n v="17"/>
    <n v="17"/>
    <n v="17"/>
    <n v="17"/>
    <n v="17"/>
    <n v="17"/>
    <n v="17"/>
    <n v="17"/>
    <n v="17"/>
    <n v="17"/>
    <n v="17"/>
    <n v="17"/>
    <n v="17"/>
    <n v="17"/>
    <n v="17"/>
    <n v="17"/>
    <s v="N/A"/>
    <n v="17"/>
    <n v="17"/>
    <n v="8"/>
    <s v="N/A"/>
    <s v="N/A"/>
  </r>
  <r>
    <n v="6538"/>
    <s v="Thomas, Zavion WR"/>
    <x v="2"/>
    <x v="7"/>
    <n v="2026"/>
    <n v="2026"/>
    <s v="Y"/>
    <s v="D6.09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645"/>
    <s v="Washington, Malik WR"/>
    <x v="2"/>
    <x v="7"/>
    <n v="2024"/>
    <n v="2024"/>
    <s v="Y"/>
    <s v="D6.04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88"/>
    <s v="Watkins, Jordan WR"/>
    <x v="2"/>
    <x v="7"/>
    <n v="2025"/>
    <n v="2025"/>
    <s v="Y"/>
    <s v="D9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n v="0"/>
    <s v="N/A"/>
    <s v="N/A"/>
    <s v="N/A"/>
  </r>
  <r>
    <n v="6317"/>
    <s v="Watson, Christian WR"/>
    <x v="2"/>
    <x v="7"/>
    <n v="2022"/>
    <n v="2026"/>
    <s v="N"/>
    <s v="Ren"/>
    <n v="5"/>
    <n v="2"/>
    <n v="0.25"/>
    <n v="3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082"/>
    <s v="Williams, Savion WR"/>
    <x v="2"/>
    <x v="7"/>
    <n v="2025"/>
    <n v="2025"/>
    <s v="Y"/>
    <s v="D8.11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75"/>
    <s v="Wilson, Michael WR"/>
    <x v="2"/>
    <x v="7"/>
    <n v="2023"/>
    <n v="2026"/>
    <s v="N"/>
    <s v="FA"/>
    <n v="23"/>
    <n v="4"/>
    <n v="0.4"/>
    <n v="13"/>
    <n v="10"/>
    <n v="40"/>
    <n v="0"/>
    <n v="0"/>
    <n v="40"/>
    <s v="N/A"/>
    <n v="4"/>
    <n v="10"/>
    <n v="20"/>
    <n v="1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23"/>
    <n v="33"/>
    <n v="23"/>
    <n v="1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3"/>
    <n v="23"/>
    <n v="23"/>
    <n v="23"/>
    <n v="23"/>
    <n v="23"/>
    <n v="23"/>
    <n v="23"/>
    <n v="23"/>
    <n v="23"/>
    <n v="23"/>
    <n v="23"/>
    <n v="23"/>
    <n v="23"/>
    <n v="23"/>
    <n v="23"/>
    <n v="23"/>
    <s v="N/A"/>
    <n v="23"/>
    <n v="33"/>
    <n v="23"/>
    <n v="13"/>
    <s v="N/A"/>
  </r>
  <r>
    <n v="5177"/>
    <s v="LaPorta, Sam TE"/>
    <x v="3"/>
    <x v="7"/>
    <n v="2023"/>
    <n v="2023"/>
    <s v="Y"/>
    <s v="D3.10"/>
    <n v="4"/>
    <n v="4"/>
    <n v="0.25"/>
    <n v="3"/>
    <n v="1"/>
    <n v="4"/>
    <n v="4"/>
    <n v="0"/>
    <n v="0"/>
    <s v="N/A"/>
    <n v="1"/>
    <n v="0"/>
    <s v="N/A"/>
    <s v="N/A"/>
    <s v="N/A"/>
    <s v="N/A"/>
    <s v="OK"/>
    <s v="Yes"/>
    <n v="37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90"/>
    <s v="Okonkwo, Chigoziem TE"/>
    <x v="3"/>
    <x v="7"/>
    <n v="2022"/>
    <n v="2026"/>
    <s v="N"/>
    <s v="FA"/>
    <n v="4"/>
    <n v="2"/>
    <n v="0.25"/>
    <n v="3"/>
    <n v="1"/>
    <n v="2"/>
    <n v="0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3"/>
    <s v="N/A"/>
    <s v="N/A"/>
    <s v="N/A"/>
  </r>
  <r>
    <n v="6003"/>
    <s v="Warren, Tyler TE"/>
    <x v="3"/>
    <x v="7"/>
    <n v="2025"/>
    <n v="2025"/>
    <s v="Y"/>
    <s v="D1.06"/>
    <n v="15"/>
    <n v="4"/>
    <n v="0.25"/>
    <n v="11"/>
    <n v="4"/>
    <n v="16"/>
    <n v="16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s v="N/A"/>
    <s v="N/A"/>
  </r>
  <r>
    <n v="4675"/>
    <s v="Allen, Zach DT"/>
    <x v="6"/>
    <x v="7"/>
    <n v="2019"/>
    <n v="2022"/>
    <s v="N"/>
    <s v="FA"/>
    <n v="4"/>
    <n v="3"/>
    <n v="0.25"/>
    <n v="3"/>
    <n v="1"/>
    <n v="3"/>
    <n v="3"/>
    <n v="0"/>
    <n v="0"/>
    <n v="2024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408"/>
    <s v="Jones, Chris DT"/>
    <x v="6"/>
    <x v="7"/>
    <n v="2016"/>
    <n v="2026"/>
    <s v="N"/>
    <s v="FA"/>
    <n v="4"/>
    <n v="3"/>
    <n v="0.25"/>
    <n v="3"/>
    <n v="1"/>
    <n v="3"/>
    <n v="0"/>
    <n v="0"/>
    <n v="3"/>
    <s v="N/A"/>
    <n v="3"/>
    <n v="3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3"/>
    <n v="3"/>
    <s v="N/A"/>
    <s v="N/A"/>
  </r>
  <r>
    <n v="6324"/>
    <s v="Jones, Travis DT"/>
    <x v="6"/>
    <x v="7"/>
    <n v="2022"/>
    <n v="2026"/>
    <s v="N"/>
    <s v="Ren"/>
    <n v="5"/>
    <n v="3"/>
    <n v="0.25"/>
    <n v="3"/>
    <n v="2"/>
    <n v="6"/>
    <n v="0"/>
    <n v="0"/>
    <n v="6"/>
    <s v="N/A"/>
    <n v="3"/>
    <n v="6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3"/>
    <n v="3"/>
    <s v="N/A"/>
    <s v="N/A"/>
  </r>
  <r>
    <n v="6560"/>
    <s v="Miller, Christen DT"/>
    <x v="6"/>
    <x v="7"/>
    <n v="2026"/>
    <n v="2026"/>
    <s v="Y"/>
    <s v="D8.09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182"/>
    <s v="Anudike-Uzomah, Felix DE"/>
    <x v="7"/>
    <x v="7"/>
    <n v="2023"/>
    <n v="2023"/>
    <s v="Y"/>
    <s v="D4.05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s v="N/A"/>
    <s v="N/A"/>
    <s v="N/A"/>
    <s v="N/A"/>
  </r>
  <r>
    <n v="4682"/>
    <s v="Crosby, Maxx DE"/>
    <x v="7"/>
    <x v="7"/>
    <n v="2019"/>
    <n v="2022"/>
    <s v="N"/>
    <s v="FA"/>
    <n v="36"/>
    <n v="5"/>
    <n v="0.6"/>
    <n v="14"/>
    <n v="22"/>
    <n v="110"/>
    <n v="52"/>
    <n v="0"/>
    <n v="58"/>
    <n v="2024"/>
    <n v="3"/>
    <n v="50"/>
    <n v="8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4"/>
    <n v="22"/>
    <n v="1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4"/>
    <n v="64"/>
    <n v="64"/>
    <n v="64"/>
    <n v="64"/>
    <n v="64"/>
    <n v="64"/>
    <n v="64"/>
    <n v="64"/>
    <n v="64"/>
    <n v="64"/>
    <n v="64"/>
    <n v="64"/>
    <n v="64"/>
    <n v="64"/>
    <n v="64"/>
    <n v="64"/>
    <s v="N/A"/>
    <n v="64"/>
    <n v="22"/>
    <n v="14"/>
    <s v="N/A"/>
    <s v="N/A"/>
  </r>
  <r>
    <n v="6581"/>
    <s v="Curry, Caden DE"/>
    <x v="7"/>
    <x v="7"/>
    <n v="2026"/>
    <n v="2026"/>
    <s v="Y"/>
    <s v="D10.09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1960"/>
    <s v="Garrett, Myles DE"/>
    <x v="7"/>
    <x v="7"/>
    <n v="2017"/>
    <n v="2017"/>
    <s v="Y"/>
    <s v="D"/>
    <n v="22"/>
    <n v="5"/>
    <n v="0.4"/>
    <n v="13"/>
    <n v="9"/>
    <n v="45"/>
    <n v="45"/>
    <n v="0"/>
    <n v="0"/>
    <n v="2024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n v="1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n v="13"/>
    <s v="N/A"/>
    <s v="N/A"/>
  </r>
  <r>
    <n v="6415"/>
    <s v="Hunter, Danielle DE"/>
    <x v="7"/>
    <x v="7"/>
    <n v="2015"/>
    <n v="2026"/>
    <s v="N"/>
    <s v="FA"/>
    <n v="14"/>
    <n v="3"/>
    <n v="0.4"/>
    <n v="8"/>
    <n v="6"/>
    <n v="18"/>
    <n v="0"/>
    <n v="0"/>
    <n v="18"/>
    <s v="N/A"/>
    <n v="3"/>
    <n v="6"/>
    <n v="12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20"/>
    <n v="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20"/>
    <n v="8"/>
    <s v="N/A"/>
    <s v="N/A"/>
  </r>
  <r>
    <n v="2546"/>
    <s v="Landry, Harold DE"/>
    <x v="7"/>
    <x v="7"/>
    <n v="2018"/>
    <n v="2018"/>
    <s v="N"/>
    <s v="D"/>
    <n v="19"/>
    <n v="4"/>
    <n v="0.4"/>
    <n v="11"/>
    <n v="8"/>
    <n v="32"/>
    <n v="32"/>
    <n v="0"/>
    <n v="0"/>
    <n v="2024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n v="0"/>
    <s v="N/A"/>
    <s v="N/A"/>
    <s v="N/A"/>
  </r>
  <r>
    <n v="6325"/>
    <s v="Young, Chase DE"/>
    <x v="7"/>
    <x v="7"/>
    <n v="2020"/>
    <n v="2026"/>
    <s v="N"/>
    <s v="Ren"/>
    <n v="11"/>
    <n v="5"/>
    <n v="0.25"/>
    <n v="8"/>
    <n v="3"/>
    <n v="15"/>
    <n v="0"/>
    <n v="0"/>
    <n v="15"/>
    <s v="N/A"/>
    <n v="5"/>
    <n v="6"/>
    <n v="6"/>
    <n v="3"/>
    <n v="0"/>
    <n v="0"/>
    <s v="OK"/>
    <s v="No"/>
    <s v="N/A"/>
    <s v="N/A"/>
    <s v="N/A"/>
    <s v="N/A"/>
    <s v="N/A"/>
    <s v="N/A"/>
    <s v="N/A"/>
    <s v="N/A"/>
    <s v="N/A"/>
    <s v="N/A"/>
    <s v="N/A"/>
    <s v="N/A"/>
    <n v="14"/>
    <n v="14"/>
    <n v="11"/>
    <n v="8"/>
    <n v="8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14"/>
    <n v="11"/>
    <n v="8"/>
    <n v="8"/>
  </r>
  <r>
    <n v="5737"/>
    <s v="Baun, Zack LB"/>
    <x v="8"/>
    <x v="7"/>
    <n v="2020"/>
    <n v="2025"/>
    <s v="N"/>
    <s v="Ren"/>
    <n v="30"/>
    <n v="3"/>
    <n v="0.6"/>
    <n v="12"/>
    <n v="18"/>
    <n v="54"/>
    <n v="36"/>
    <n v="0"/>
    <n v="18"/>
    <s v="N/A"/>
    <n v="2"/>
    <n v="18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0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0"/>
    <n v="30"/>
    <n v="30"/>
    <n v="30"/>
    <n v="30"/>
    <n v="30"/>
    <n v="30"/>
    <n v="30"/>
    <n v="30"/>
    <n v="30"/>
    <n v="30"/>
    <n v="30"/>
    <n v="30"/>
    <n v="30"/>
    <n v="30"/>
    <n v="30"/>
    <n v="30"/>
    <s v="N/A"/>
    <n v="30"/>
    <n v="12"/>
    <s v="N/A"/>
    <s v="N/A"/>
    <s v="N/A"/>
  </r>
  <r>
    <n v="6432"/>
    <s v="Bush, Devin LB"/>
    <x v="8"/>
    <x v="7"/>
    <n v="2019"/>
    <n v="2026"/>
    <s v="N"/>
    <s v="FA"/>
    <n v="10"/>
    <n v="4"/>
    <n v="0.25"/>
    <n v="7"/>
    <n v="3"/>
    <n v="12"/>
    <n v="0"/>
    <n v="0"/>
    <n v="12"/>
    <s v="N/A"/>
    <n v="4"/>
    <n v="12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9"/>
    <n v="7"/>
    <n v="7"/>
    <n v="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7"/>
    <n v="7"/>
    <n v="7"/>
    <s v="N/A"/>
  </r>
  <r>
    <n v="5162"/>
    <s v="Campbell, Jack LB"/>
    <x v="8"/>
    <x v="7"/>
    <n v="2023"/>
    <n v="2023"/>
    <s v="Y"/>
    <s v="D2.05"/>
    <n v="9"/>
    <n v="4"/>
    <n v="0.25"/>
    <n v="6"/>
    <n v="3"/>
    <n v="12"/>
    <n v="12"/>
    <n v="0"/>
    <n v="0"/>
    <s v="N/A"/>
    <n v="1"/>
    <n v="0"/>
    <s v="N/A"/>
    <s v="N/A"/>
    <s v="N/A"/>
    <s v="N/A"/>
    <s v="OK"/>
    <s v="Yes"/>
    <n v="33"/>
    <n v="4"/>
    <n v="4"/>
    <n v="13"/>
    <n v="20"/>
    <n v="80"/>
    <n v="16"/>
    <n v="32"/>
    <n v="16"/>
    <n v="16"/>
    <n v="0"/>
    <s v="OK"/>
    <n v="22"/>
    <n v="45"/>
    <n v="29"/>
    <n v="29"/>
    <n v="13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n v="45"/>
    <n v="29"/>
    <n v="29"/>
    <n v="13"/>
  </r>
  <r>
    <n v="5614"/>
    <s v="Colson, Junior LB"/>
    <x v="8"/>
    <x v="7"/>
    <n v="2024"/>
    <n v="2024"/>
    <s v="Y"/>
    <s v="D3.04"/>
    <n v="6"/>
    <n v="4"/>
    <n v="0.25"/>
    <n v="4"/>
    <n v="2"/>
    <n v="8"/>
    <n v="8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571"/>
    <s v="Perkins, Harold LB"/>
    <x v="8"/>
    <x v="7"/>
    <n v="2026"/>
    <n v="2026"/>
    <s v="Y"/>
    <s v="D9.09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86"/>
    <s v="Reese, Arvell LB"/>
    <x v="8"/>
    <x v="7"/>
    <n v="2026"/>
    <n v="2026"/>
    <s v="Y"/>
    <s v="D1.09"/>
    <n v="12"/>
    <n v="4"/>
    <n v="0.25"/>
    <n v="9"/>
    <n v="3"/>
    <n v="12"/>
    <n v="0"/>
    <n v="0"/>
    <n v="12"/>
    <s v="N/A"/>
    <n v="4"/>
    <n v="0"/>
    <n v="6"/>
    <n v="6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15"/>
    <n v="15"/>
    <n v="9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15"/>
    <n v="15"/>
    <n v="9"/>
    <s v="N/A"/>
  </r>
  <r>
    <n v="5624"/>
    <s v="Wallace, Trevin LB"/>
    <x v="8"/>
    <x v="7"/>
    <n v="2024"/>
    <n v="2024"/>
    <s v="Y"/>
    <s v="D4.04"/>
    <n v="3"/>
    <n v="4"/>
    <n v="0"/>
    <n v="3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s v="N/A"/>
    <s v="N/A"/>
    <s v="N/A"/>
    <s v="C"/>
    <s v="C"/>
    <s v="C"/>
    <s v="C"/>
    <s v="C"/>
    <s v="C"/>
    <s v="C"/>
    <s v="C"/>
    <s v="C"/>
    <s v="C"/>
    <s v="C"/>
    <s v="C"/>
    <s v="C"/>
    <s v="C"/>
    <s v="C"/>
    <s v="C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s v="N/A"/>
    <n v="0"/>
    <n v="0"/>
    <s v="N/A"/>
    <s v="N/A"/>
    <s v="N/A"/>
  </r>
  <r>
    <n v="6439"/>
    <s v="Jackson, Michael CB"/>
    <x v="9"/>
    <x v="7"/>
    <n v="2019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26"/>
    <s v="Clark, Bud S"/>
    <x v="10"/>
    <x v="7"/>
    <n v="2026"/>
    <n v="2026"/>
    <s v="Y"/>
    <s v="D5.09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6453"/>
    <s v="Lake, Quentin S"/>
    <x v="10"/>
    <x v="7"/>
    <n v="2022"/>
    <n v="2026"/>
    <s v="N"/>
    <s v="FA"/>
    <n v="4"/>
    <n v="3"/>
    <n v="0.25"/>
    <n v="3"/>
    <n v="1"/>
    <n v="3"/>
    <n v="0"/>
    <n v="0"/>
    <n v="3"/>
    <s v="N/A"/>
    <n v="3"/>
    <n v="3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3"/>
    <n v="3"/>
    <s v="N/A"/>
    <s v="N/A"/>
  </r>
  <r>
    <n v="5552"/>
    <s v="Love, Julian S"/>
    <x v="10"/>
    <x v="7"/>
    <n v="2019"/>
    <n v="2025"/>
    <s v="N"/>
    <s v="Ren"/>
    <n v="11"/>
    <n v="3"/>
    <n v="0.25"/>
    <n v="8"/>
    <n v="3"/>
    <n v="9"/>
    <n v="9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6097"/>
    <s v="Moore, Malachi S"/>
    <x v="10"/>
    <x v="7"/>
    <n v="2025"/>
    <n v="2025"/>
    <s v="Y"/>
    <s v="D10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4776"/>
    <s v="Pitre, Jalen S"/>
    <x v="10"/>
    <x v="7"/>
    <n v="2022"/>
    <n v="2022"/>
    <s v="Y"/>
    <s v="D7.04"/>
    <n v="22"/>
    <n v="4"/>
    <n v="0.4"/>
    <n v="13"/>
    <n v="9"/>
    <n v="36"/>
    <n v="36"/>
    <n v="0"/>
    <n v="0"/>
    <n v="2024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6496"/>
    <s v="Thieneman, Dillon S"/>
    <x v="10"/>
    <x v="7"/>
    <n v="2026"/>
    <n v="2026"/>
    <s v="Y"/>
    <s v="D2.09"/>
    <n v="7"/>
    <n v="4"/>
    <n v="0.25"/>
    <n v="5"/>
    <n v="2"/>
    <n v="8"/>
    <n v="0"/>
    <n v="0"/>
    <n v="8"/>
    <s v="N/A"/>
    <n v="4"/>
    <n v="0"/>
    <n v="4"/>
    <n v="4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9"/>
    <n v="9"/>
    <n v="5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9"/>
    <n v="9"/>
    <n v="5"/>
    <s v="N/A"/>
  </r>
  <r>
    <n v="5534"/>
    <s v="Greenard, Jonathan DE"/>
    <x v="11"/>
    <x v="7"/>
    <n v="2020"/>
    <n v="2024"/>
    <s v="N"/>
    <s v="FA"/>
    <n v="13"/>
    <n v="3"/>
    <n v="0.4"/>
    <n v="7"/>
    <n v="6"/>
    <n v="18"/>
    <n v="12"/>
    <n v="0"/>
    <n v="6"/>
    <s v="N/A"/>
    <n v="1"/>
    <n v="6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5530"/>
    <s v="Vea, Vita DT"/>
    <x v="11"/>
    <x v="7"/>
    <n v="2018"/>
    <n v="2025"/>
    <s v="N"/>
    <s v="Ren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08"/>
    <s v="Daniels, Jayden QB"/>
    <x v="0"/>
    <x v="8"/>
    <n v="2024"/>
    <n v="2024"/>
    <s v="Y"/>
    <s v="D2.08"/>
    <n v="8"/>
    <n v="4"/>
    <n v="0.25"/>
    <n v="6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s v="N/A"/>
    <s v="N/A"/>
    <s v="N/A"/>
  </r>
  <r>
    <n v="6363"/>
    <s v="Mayfield, Baker QB"/>
    <x v="0"/>
    <x v="8"/>
    <n v="2018"/>
    <n v="2026"/>
    <s v="N"/>
    <s v="FA"/>
    <n v="2"/>
    <n v="1"/>
    <n v="0.25"/>
    <n v="1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362"/>
    <s v="Shough, Tyler QB"/>
    <x v="0"/>
    <x v="8"/>
    <n v="2025"/>
    <n v="2026"/>
    <s v="N"/>
    <s v="FA"/>
    <n v="4"/>
    <n v="2"/>
    <n v="0.25"/>
    <n v="3"/>
    <n v="1"/>
    <n v="2"/>
    <n v="0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516"/>
    <s v="Allen, Kaytron RB"/>
    <x v="1"/>
    <x v="8"/>
    <n v="2026"/>
    <n v="2026"/>
    <s v="Y"/>
    <s v="D4.09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5175"/>
    <s v="Bigsby, Tank RB"/>
    <x v="1"/>
    <x v="8"/>
    <n v="2023"/>
    <n v="2023"/>
    <s v="Y"/>
    <s v="D3.08"/>
    <n v="5"/>
    <n v="4"/>
    <n v="0.25"/>
    <n v="3"/>
    <n v="2"/>
    <n v="8"/>
    <n v="6"/>
    <n v="0"/>
    <n v="2"/>
    <s v="N/A"/>
    <n v="1"/>
    <n v="2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5930"/>
    <s v="Etienne, Travis RB"/>
    <x v="1"/>
    <x v="8"/>
    <n v="2021"/>
    <n v="2025"/>
    <s v="N"/>
    <s v="FA"/>
    <n v="14"/>
    <n v="2"/>
    <n v="0.4"/>
    <n v="8"/>
    <n v="6"/>
    <n v="12"/>
    <n v="12"/>
    <n v="0"/>
    <n v="0"/>
    <s v="N/A"/>
    <n v="1"/>
    <n v="0"/>
    <s v="N/A"/>
    <s v="N/A"/>
    <s v="N/A"/>
    <s v="N/A"/>
    <s v="OK"/>
    <s v="Yes"/>
    <n v="67"/>
    <n v="4"/>
    <n v="0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s v="N/A"/>
    <s v="N/A"/>
    <s v="N/A"/>
    <s v="N/A"/>
  </r>
  <r>
    <n v="6045"/>
    <s v="Etienne, Trevor RB"/>
    <x v="1"/>
    <x v="8"/>
    <n v="2025"/>
    <n v="2025"/>
    <s v="Y"/>
    <s v="D5.08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000"/>
    <s v="Hampton, Omarion RB"/>
    <x v="1"/>
    <x v="8"/>
    <n v="2025"/>
    <n v="2025"/>
    <s v="Y"/>
    <s v="D1.03"/>
    <n v="18"/>
    <n v="4"/>
    <n v="0.25"/>
    <n v="13"/>
    <n v="5"/>
    <n v="20"/>
    <n v="2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n v="1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n v="13"/>
    <s v="N/A"/>
    <s v="N/A"/>
  </r>
  <r>
    <n v="6577"/>
    <s v="Miller, Jam RB"/>
    <x v="1"/>
    <x v="8"/>
    <n v="2026"/>
    <n v="2026"/>
    <s v="Y"/>
    <s v="D10.05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96"/>
    <s v="Monangai, Kyle RB"/>
    <x v="1"/>
    <x v="8"/>
    <n v="2025"/>
    <n v="2025"/>
    <s v="Y"/>
    <s v="D10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3096"/>
    <s v="Montgomery, David RB"/>
    <x v="1"/>
    <x v="8"/>
    <n v="2019"/>
    <n v="2019"/>
    <s v="Y"/>
    <s v="D"/>
    <n v="39"/>
    <n v="3"/>
    <n v="0.6"/>
    <n v="15"/>
    <n v="24"/>
    <n v="72"/>
    <n v="53"/>
    <n v="19"/>
    <n v="0"/>
    <n v="2025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1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15"/>
    <s v="N/A"/>
    <s v="N/A"/>
    <s v="N/A"/>
  </r>
  <r>
    <n v="6013"/>
    <s v="Skattebo, Cam RB"/>
    <x v="1"/>
    <x v="8"/>
    <n v="2025"/>
    <n v="2025"/>
    <s v="Y"/>
    <s v="D2.06"/>
    <n v="9"/>
    <n v="4"/>
    <n v="0.25"/>
    <n v="6"/>
    <n v="3"/>
    <n v="12"/>
    <n v="12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n v="6"/>
    <s v="N/A"/>
    <s v="N/A"/>
  </r>
  <r>
    <n v="6020"/>
    <s v="Tuten, Bhayshul RB"/>
    <x v="1"/>
    <x v="8"/>
    <n v="2025"/>
    <n v="2025"/>
    <s v="Y"/>
    <s v="D3.03"/>
    <n v="6"/>
    <n v="4"/>
    <n v="0.25"/>
    <n v="4"/>
    <n v="2"/>
    <n v="8"/>
    <n v="8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6051"/>
    <s v="Ayomanor, Elic WR"/>
    <x v="2"/>
    <x v="8"/>
    <n v="2025"/>
    <n v="2025"/>
    <s v="Y"/>
    <s v="D6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618"/>
    <s v="Franklin, Troy WR"/>
    <x v="2"/>
    <x v="8"/>
    <n v="2024"/>
    <n v="2024"/>
    <s v="Y"/>
    <s v="D3.08"/>
    <n v="5"/>
    <n v="4"/>
    <n v="0.25"/>
    <n v="3"/>
    <n v="2"/>
    <n v="8"/>
    <n v="4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1972"/>
    <s v="Godwin, Chris WR"/>
    <x v="2"/>
    <x v="8"/>
    <n v="2017"/>
    <n v="2017"/>
    <s v="Y"/>
    <s v="D"/>
    <n v="19"/>
    <n v="3"/>
    <n v="0.4"/>
    <n v="11"/>
    <n v="8"/>
    <n v="24"/>
    <n v="16"/>
    <n v="8"/>
    <n v="0"/>
    <n v="2025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s v="N/A"/>
    <s v="N/A"/>
    <s v="N/A"/>
  </r>
  <r>
    <n v="6482"/>
    <s v="Lemon, Makai WR"/>
    <x v="2"/>
    <x v="8"/>
    <n v="2026"/>
    <n v="2026"/>
    <s v="Y"/>
    <s v="D1.05"/>
    <n v="16"/>
    <n v="4"/>
    <n v="0.25"/>
    <n v="12"/>
    <n v="4"/>
    <n v="16"/>
    <n v="0"/>
    <n v="0"/>
    <n v="16"/>
    <s v="N/A"/>
    <n v="4"/>
    <n v="4"/>
    <n v="4"/>
    <n v="4"/>
    <n v="4"/>
    <s v="N/A"/>
    <s v="OK"/>
    <s v="No"/>
    <s v="N/A"/>
    <s v="N/A"/>
    <s v="N/A"/>
    <s v="N/A"/>
    <s v="N/A"/>
    <s v="N/A"/>
    <s v="N/A"/>
    <s v="N/A"/>
    <s v="N/A"/>
    <s v="N/A"/>
    <s v="N/A"/>
    <s v="N/A"/>
    <n v="16"/>
    <n v="16"/>
    <n v="16"/>
    <n v="16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n v="16"/>
    <n v="16"/>
    <n v="16"/>
    <s v="N/A"/>
  </r>
  <r>
    <n v="5638"/>
    <s v="McCaffrey, Luke WR"/>
    <x v="2"/>
    <x v="8"/>
    <n v="2024"/>
    <n v="2024"/>
    <s v="Y"/>
    <s v="D5.08"/>
    <n v="2"/>
    <n v="3"/>
    <n v="0"/>
    <n v="2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5598"/>
    <s v="McConkey, Ladd WR"/>
    <x v="2"/>
    <x v="8"/>
    <n v="2024"/>
    <n v="2024"/>
    <s v="Y"/>
    <s v="D1.08"/>
    <n v="13"/>
    <n v="4"/>
    <n v="0.25"/>
    <n v="9"/>
    <n v="4"/>
    <n v="16"/>
    <n v="8"/>
    <n v="0"/>
    <n v="8"/>
    <s v="N/A"/>
    <n v="2"/>
    <n v="4"/>
    <n v="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3"/>
    <n v="1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3"/>
    <n v="13"/>
    <n v="13"/>
    <n v="13"/>
    <n v="13"/>
    <n v="13"/>
    <n v="13"/>
    <n v="13"/>
    <n v="13"/>
    <n v="13"/>
    <n v="13"/>
    <n v="13"/>
    <n v="13"/>
    <n v="13"/>
    <n v="13"/>
    <n v="13"/>
    <n v="13"/>
    <s v="N/A"/>
    <n v="13"/>
    <n v="13"/>
    <s v="N/A"/>
    <s v="N/A"/>
    <s v="N/A"/>
  </r>
  <r>
    <n v="6382"/>
    <s v="Olave, Chris WR"/>
    <x v="2"/>
    <x v="8"/>
    <n v="2022"/>
    <n v="2026"/>
    <s v="N"/>
    <s v="FA"/>
    <n v="60"/>
    <n v="4"/>
    <n v="0.75"/>
    <n v="15"/>
    <n v="45"/>
    <n v="180"/>
    <n v="0"/>
    <n v="0"/>
    <n v="180"/>
    <s v="N/A"/>
    <n v="4"/>
    <n v="45"/>
    <n v="45"/>
    <n v="45"/>
    <n v="45"/>
    <s v="N/A"/>
    <s v="OK"/>
    <s v="No"/>
    <s v="N/A"/>
    <s v="N/A"/>
    <s v="N/A"/>
    <s v="N/A"/>
    <s v="N/A"/>
    <s v="N/A"/>
    <s v="N/A"/>
    <s v="N/A"/>
    <s v="N/A"/>
    <s v="N/A"/>
    <s v="N/A"/>
    <s v="N/A"/>
    <n v="60"/>
    <n v="60"/>
    <n v="60"/>
    <n v="60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0"/>
    <n v="60"/>
    <n v="60"/>
    <n v="60"/>
    <n v="60"/>
    <n v="60"/>
    <n v="60"/>
    <n v="60"/>
    <n v="60"/>
    <n v="60"/>
    <n v="60"/>
    <n v="60"/>
    <n v="60"/>
    <n v="60"/>
    <n v="60"/>
    <n v="60"/>
    <n v="60"/>
    <s v="N/A"/>
    <n v="60"/>
    <n v="60"/>
    <n v="60"/>
    <n v="60"/>
    <s v="N/A"/>
  </r>
  <r>
    <n v="6383"/>
    <s v="Robinson, Wan'Dale WR"/>
    <x v="2"/>
    <x v="8"/>
    <n v="2022"/>
    <n v="2026"/>
    <s v="N"/>
    <s v="FA"/>
    <n v="22"/>
    <n v="3"/>
    <n v="0.4"/>
    <n v="13"/>
    <n v="9"/>
    <n v="27"/>
    <n v="0"/>
    <n v="0"/>
    <n v="27"/>
    <s v="N/A"/>
    <n v="3"/>
    <n v="9"/>
    <n v="9"/>
    <n v="9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2"/>
    <n v="22"/>
    <n v="2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2"/>
    <n v="22"/>
    <n v="22"/>
    <n v="22"/>
    <n v="22"/>
    <n v="22"/>
    <n v="22"/>
    <n v="22"/>
    <n v="22"/>
    <n v="22"/>
    <n v="22"/>
    <n v="22"/>
    <n v="22"/>
    <n v="22"/>
    <n v="22"/>
    <n v="22"/>
    <n v="22"/>
    <s v="N/A"/>
    <n v="22"/>
    <n v="22"/>
    <n v="22"/>
    <s v="N/A"/>
    <s v="N/A"/>
  </r>
  <r>
    <n v="5920"/>
    <s v="Shakir, Khalil WR"/>
    <x v="2"/>
    <x v="8"/>
    <n v="2022"/>
    <n v="2025"/>
    <s v="N"/>
    <s v="FA"/>
    <n v="15"/>
    <n v="4"/>
    <n v="0.4"/>
    <n v="9"/>
    <n v="6"/>
    <n v="24"/>
    <n v="2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6605"/>
    <s v="Smith, DeVonta WR"/>
    <x v="2"/>
    <x v="8"/>
    <n v="2021"/>
    <n v="2021"/>
    <s v="Y"/>
    <s v="D1.04"/>
    <n v="63"/>
    <n v="4"/>
    <n v="0.75"/>
    <n v="15"/>
    <n v="48"/>
    <n v="192"/>
    <n v="82"/>
    <n v="110"/>
    <n v="0"/>
    <n v="2024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1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15"/>
    <s v="N/A"/>
    <s v="N/A"/>
    <s v="N/A"/>
  </r>
  <r>
    <n v="6495"/>
    <s v="Williams, Antonio WR"/>
    <x v="2"/>
    <x v="8"/>
    <n v="2026"/>
    <n v="2026"/>
    <s v="Y"/>
    <s v="D2.08"/>
    <n v="8"/>
    <n v="4"/>
    <n v="0.25"/>
    <n v="6"/>
    <n v="2"/>
    <n v="8"/>
    <n v="0"/>
    <n v="0"/>
    <n v="8"/>
    <s v="N/A"/>
    <n v="4"/>
    <n v="2"/>
    <n v="2"/>
    <n v="2"/>
    <n v="2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n v="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n v="8"/>
    <s v="N/A"/>
  </r>
  <r>
    <n v="4718"/>
    <s v="Wilson, Garrett WR"/>
    <x v="2"/>
    <x v="8"/>
    <n v="2022"/>
    <n v="2022"/>
    <s v="Y"/>
    <s v="D1.06"/>
    <n v="44"/>
    <n v="5"/>
    <n v="0.6"/>
    <n v="17"/>
    <n v="27"/>
    <n v="135"/>
    <n v="5"/>
    <n v="27"/>
    <n v="103"/>
    <n v="2025"/>
    <n v="4"/>
    <n v="83"/>
    <n v="2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00"/>
    <n v="37"/>
    <n v="17"/>
    <n v="1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n v="100"/>
    <s v="N/A"/>
    <n v="100"/>
    <n v="37"/>
    <n v="17"/>
    <n v="17"/>
    <s v="N/A"/>
  </r>
  <r>
    <n v="6567"/>
    <s v="Young, Colbie WR"/>
    <x v="2"/>
    <x v="8"/>
    <n v="2026"/>
    <n v="2026"/>
    <s v="Y"/>
    <s v="D9.05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703"/>
    <s v="Barner, AJ TE"/>
    <x v="3"/>
    <x v="8"/>
    <n v="2024"/>
    <n v="2024"/>
    <s v="Y"/>
    <s v="D11.08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17"/>
    <n v="4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31"/>
    <s v="Fannin, Harold TE"/>
    <x v="3"/>
    <x v="8"/>
    <n v="2025"/>
    <n v="2025"/>
    <s v="Y"/>
    <s v="D4.04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6393"/>
    <s v="Kittle, George TE"/>
    <x v="3"/>
    <x v="8"/>
    <n v="2017"/>
    <n v="2026"/>
    <s v="N"/>
    <s v="FA"/>
    <n v="18"/>
    <n v="1"/>
    <n v="0.4"/>
    <n v="10"/>
    <n v="8"/>
    <n v="8"/>
    <n v="0"/>
    <n v="0"/>
    <n v="8"/>
    <s v="N/A"/>
    <n v="1"/>
    <n v="8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s v="N/A"/>
    <s v="N/A"/>
    <s v="N/A"/>
    <s v="N/A"/>
  </r>
  <r>
    <n v="6534"/>
    <s v="Klare, Max TE"/>
    <x v="3"/>
    <x v="8"/>
    <n v="2026"/>
    <n v="2026"/>
    <s v="Y"/>
    <s v="D6.05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29"/>
    <s v="Raridon, Eli TE"/>
    <x v="3"/>
    <x v="8"/>
    <n v="2026"/>
    <n v="2026"/>
    <s v="Y"/>
    <s v="D5.12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5620"/>
    <s v="Sinnott, Ben TE"/>
    <x v="3"/>
    <x v="8"/>
    <n v="2024"/>
    <n v="2024"/>
    <s v="Y"/>
    <s v="D3.10"/>
    <n v="4"/>
    <n v="4"/>
    <n v="0.25"/>
    <n v="3"/>
    <n v="1"/>
    <n v="4"/>
    <n v="2"/>
    <n v="0"/>
    <n v="2"/>
    <s v="N/A"/>
    <n v="2"/>
    <n v="1"/>
    <n v="1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s v="N/A"/>
    <s v="N/A"/>
    <s v="N/A"/>
  </r>
  <r>
    <n v="6398"/>
    <s v="Dicker, Cameron K"/>
    <x v="4"/>
    <x v="8"/>
    <n v="2022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02"/>
    <s v="Bojorquez, Corey P"/>
    <x v="5"/>
    <x v="8"/>
    <n v="201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185"/>
    <s v="Bresee, Bryan DT"/>
    <x v="6"/>
    <x v="8"/>
    <n v="2023"/>
    <n v="2023"/>
    <s v="Y"/>
    <s v="D4.08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5925"/>
    <s v="Brown, Derrick DT"/>
    <x v="6"/>
    <x v="8"/>
    <n v="2020"/>
    <n v="2025"/>
    <s v="N"/>
    <s v="FA"/>
    <n v="4"/>
    <n v="2"/>
    <n v="0.25"/>
    <n v="3"/>
    <n v="1"/>
    <n v="2"/>
    <n v="2"/>
    <n v="0"/>
    <n v="0"/>
    <s v="N/A"/>
    <n v="1"/>
    <n v="0"/>
    <s v="N/A"/>
    <s v="N/A"/>
    <s v="N/A"/>
    <s v="N/A"/>
    <s v="OK"/>
    <s v="Yes"/>
    <n v="10"/>
    <n v="3"/>
    <n v="1"/>
    <n v="7"/>
    <n v="3"/>
    <n v="3"/>
    <n v="3"/>
    <n v="0"/>
    <s v="N/A"/>
    <s v="N/A"/>
    <s v="N/A"/>
    <s v="OK"/>
    <n v="6"/>
    <n v="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7"/>
    <s v="N/A"/>
    <s v="N/A"/>
    <s v="N/A"/>
  </r>
  <r>
    <n v="6411"/>
    <s v="Dorlus, Brandon DT"/>
    <x v="6"/>
    <x v="8"/>
    <n v="2024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10"/>
    <s v="Harrison, Zach DT"/>
    <x v="6"/>
    <x v="8"/>
    <n v="202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27"/>
    <s v="Madubuike, Nnamdi DT"/>
    <x v="6"/>
    <x v="8"/>
    <n v="2020"/>
    <n v="2025"/>
    <s v="N"/>
    <s v="FA"/>
    <n v="16"/>
    <n v="5"/>
    <n v="0.4"/>
    <n v="9"/>
    <n v="7"/>
    <n v="35"/>
    <n v="35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n v="9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n v="9"/>
    <s v="N/A"/>
  </r>
  <r>
    <n v="5092"/>
    <s v="Payne, Da'Ron DT"/>
    <x v="6"/>
    <x v="8"/>
    <n v="2018"/>
    <n v="2023"/>
    <s v="N"/>
    <s v="FA"/>
    <n v="20"/>
    <n v="5"/>
    <n v="0.4"/>
    <n v="12"/>
    <n v="8"/>
    <n v="40"/>
    <n v="24"/>
    <n v="0"/>
    <n v="16"/>
    <s v="N/A"/>
    <n v="2"/>
    <n v="8"/>
    <n v="8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0"/>
    <n v="20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20"/>
    <s v="N/A"/>
    <s v="N/A"/>
    <s v="N/A"/>
  </r>
  <r>
    <n v="6105"/>
    <s v="Sanders, T.J. DT"/>
    <x v="6"/>
    <x v="8"/>
    <n v="2025"/>
    <n v="2025"/>
    <s v="Y"/>
    <s v="D11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63"/>
    <s v="Turner, Shemar DT"/>
    <x v="6"/>
    <x v="8"/>
    <n v="2025"/>
    <n v="2025"/>
    <s v="Y"/>
    <s v="D7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412"/>
    <s v="Williams, Quinnen DT"/>
    <x v="6"/>
    <x v="8"/>
    <n v="2019"/>
    <n v="2026"/>
    <s v="N"/>
    <s v="FA"/>
    <n v="12"/>
    <n v="2"/>
    <n v="0.25"/>
    <n v="9"/>
    <n v="3"/>
    <n v="6"/>
    <n v="0"/>
    <n v="0"/>
    <n v="6"/>
    <s v="N/A"/>
    <n v="2"/>
    <n v="3"/>
    <n v="3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12"/>
    <s v="N/A"/>
    <s v="N/A"/>
    <s v="N/A"/>
  </r>
  <r>
    <n v="5155"/>
    <s v="Anderson, Will DE"/>
    <x v="7"/>
    <x v="8"/>
    <n v="2023"/>
    <n v="2023"/>
    <s v="Y"/>
    <s v="D1.08"/>
    <n v="13"/>
    <n v="4"/>
    <n v="0.25"/>
    <n v="9"/>
    <n v="4"/>
    <n v="16"/>
    <n v="12"/>
    <n v="0"/>
    <n v="4"/>
    <s v="N/A"/>
    <n v="1"/>
    <n v="4"/>
    <s v="N/A"/>
    <s v="N/A"/>
    <s v="N/A"/>
    <s v="N/A"/>
    <s v="OK"/>
    <s v="Yes"/>
    <n v="29"/>
    <n v="4"/>
    <n v="4"/>
    <n v="11"/>
    <n v="18"/>
    <n v="76"/>
    <n v="10"/>
    <n v="30"/>
    <n v="25"/>
    <n v="11"/>
    <n v="0"/>
    <s v="OK"/>
    <n v="19"/>
    <n v="41"/>
    <n v="36"/>
    <n v="22"/>
    <n v="11"/>
    <s v="Y"/>
    <s v="Y"/>
    <s v="Y"/>
    <s v="Y"/>
    <s v="Y"/>
    <s v="Y"/>
    <s v="Y"/>
    <s v="Y"/>
    <s v="Y"/>
    <s v="Y"/>
    <s v="Y"/>
    <s v="Y"/>
    <s v="Y"/>
    <s v="Y"/>
    <s v="Y"/>
    <s v="Y"/>
    <x v="0"/>
    <m/>
    <n v="19"/>
    <n v="19"/>
    <n v="19"/>
    <n v="19"/>
    <n v="19"/>
    <n v="19"/>
    <n v="19"/>
    <n v="19"/>
    <n v="19"/>
    <n v="19"/>
    <n v="19"/>
    <n v="19"/>
    <n v="19"/>
    <n v="19"/>
    <n v="19"/>
    <n v="19"/>
    <n v="19"/>
    <s v="N/A"/>
    <n v="19"/>
    <n v="41"/>
    <n v="36"/>
    <n v="22"/>
    <n v="11"/>
  </r>
  <r>
    <n v="6492"/>
    <s v="Bain Jr., Rueben DE"/>
    <x v="7"/>
    <x v="8"/>
    <n v="2026"/>
    <n v="2026"/>
    <s v="Y"/>
    <s v="D2.05"/>
    <n v="9"/>
    <n v="4"/>
    <n v="0.25"/>
    <n v="6"/>
    <n v="3"/>
    <n v="12"/>
    <n v="0"/>
    <n v="0"/>
    <n v="12"/>
    <s v="N/A"/>
    <n v="4"/>
    <n v="3"/>
    <n v="3"/>
    <n v="3"/>
    <n v="3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n v="9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n v="9"/>
    <s v="N/A"/>
  </r>
  <r>
    <n v="5683"/>
    <s v="Elliss, Jonah DE"/>
    <x v="7"/>
    <x v="8"/>
    <n v="2024"/>
    <n v="2024"/>
    <s v="Y"/>
    <s v="D9.08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673"/>
    <s v="Isaac, Adisa DE"/>
    <x v="7"/>
    <x v="8"/>
    <n v="2024"/>
    <n v="2024"/>
    <s v="Y"/>
    <s v="D8.08"/>
    <n v="1"/>
    <n v="3"/>
    <n v="0"/>
    <n v="1"/>
    <n v="0"/>
    <n v="0"/>
    <n v="0"/>
    <n v="0"/>
    <n v="0"/>
    <s v="N/A"/>
    <n v="1"/>
    <n v="0"/>
    <s v="N/A"/>
    <s v="N/A"/>
    <s v="N/A"/>
    <s v="N/A"/>
    <s v="OK"/>
    <s v="Yes"/>
    <n v="3"/>
    <n v="1"/>
    <n v="0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43"/>
    <s v="Scourton, Nic DE"/>
    <x v="7"/>
    <x v="8"/>
    <n v="2025"/>
    <n v="2025"/>
    <s v="Y"/>
    <s v="D5.06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085"/>
    <s v="Stewart, Josaiah DE"/>
    <x v="7"/>
    <x v="8"/>
    <n v="2025"/>
    <n v="2025"/>
    <s v="Y"/>
    <s v="D9.03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42"/>
    <s v="Stewart, Shemar DE"/>
    <x v="7"/>
    <x v="8"/>
    <n v="2025"/>
    <n v="2025"/>
    <s v="Y"/>
    <s v="D5.05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806"/>
    <s v="Walker, Travon DE"/>
    <x v="7"/>
    <x v="8"/>
    <n v="2022"/>
    <n v="2025"/>
    <s v="N"/>
    <s v="Ren"/>
    <n v="14"/>
    <n v="5"/>
    <n v="0.4"/>
    <n v="8"/>
    <n v="6"/>
    <n v="30"/>
    <n v="20"/>
    <n v="0"/>
    <n v="10"/>
    <s v="N/A"/>
    <n v="4"/>
    <n v="1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8"/>
    <n v="8"/>
    <n v="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8"/>
    <n v="8"/>
    <n v="8"/>
    <s v="N/A"/>
  </r>
  <r>
    <n v="5926"/>
    <s v="Young, Byron DE"/>
    <x v="7"/>
    <x v="8"/>
    <n v="2023"/>
    <n v="2025"/>
    <s v="N"/>
    <s v="FA"/>
    <n v="7"/>
    <n v="3"/>
    <n v="0.25"/>
    <n v="5"/>
    <n v="2"/>
    <n v="6"/>
    <n v="6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556"/>
    <s v="Boettcher, Bryce LB"/>
    <x v="8"/>
    <x v="8"/>
    <n v="2026"/>
    <n v="2026"/>
    <s v="Y"/>
    <s v="D8.05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35"/>
    <s v="Dean, Nakobe LB"/>
    <x v="8"/>
    <x v="8"/>
    <n v="2022"/>
    <n v="2026"/>
    <s v="N"/>
    <s v="FA"/>
    <n v="11"/>
    <n v="4"/>
    <n v="0.25"/>
    <n v="8"/>
    <n v="3"/>
    <n v="12"/>
    <n v="0"/>
    <n v="0"/>
    <n v="12"/>
    <s v="N/A"/>
    <n v="4"/>
    <n v="3"/>
    <n v="3"/>
    <n v="3"/>
    <n v="3"/>
    <s v="N/A"/>
    <s v="OK"/>
    <s v="No"/>
    <s v="N/A"/>
    <s v="N/A"/>
    <s v="N/A"/>
    <s v="N/A"/>
    <s v="N/A"/>
    <s v="N/A"/>
    <s v="N/A"/>
    <s v="N/A"/>
    <s v="N/A"/>
    <s v="N/A"/>
    <s v="N/A"/>
    <s v="N/A"/>
    <n v="11"/>
    <n v="11"/>
    <n v="11"/>
    <n v="11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n v="11"/>
    <n v="11"/>
    <n v="11"/>
    <s v="N/A"/>
  </r>
  <r>
    <n v="5916"/>
    <s v="Edwards, T.J. LB"/>
    <x v="8"/>
    <x v="8"/>
    <n v="2019"/>
    <n v="2025"/>
    <s v="N"/>
    <s v="FA"/>
    <n v="15"/>
    <n v="4"/>
    <n v="0.4"/>
    <n v="9"/>
    <n v="6"/>
    <n v="24"/>
    <n v="2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6355"/>
    <s v="Franklin, Zaire LB"/>
    <x v="8"/>
    <x v="8"/>
    <n v="2018"/>
    <n v="2023"/>
    <s v="N"/>
    <s v="FA"/>
    <n v="30"/>
    <n v="5"/>
    <n v="0.6"/>
    <n v="12"/>
    <n v="18"/>
    <n v="90"/>
    <n v="41"/>
    <n v="29"/>
    <n v="20"/>
    <n v="2025"/>
    <n v="4"/>
    <n v="2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2"/>
    <n v="12"/>
    <n v="12"/>
    <n v="12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2"/>
    <n v="32"/>
    <n v="32"/>
    <n v="32"/>
    <n v="32"/>
    <n v="32"/>
    <n v="32"/>
    <n v="32"/>
    <n v="32"/>
    <n v="32"/>
    <n v="32"/>
    <n v="32"/>
    <n v="32"/>
    <n v="32"/>
    <n v="32"/>
    <n v="32"/>
    <n v="32"/>
    <s v="N/A"/>
    <n v="32"/>
    <n v="12"/>
    <n v="12"/>
    <n v="12"/>
    <s v="N/A"/>
  </r>
  <r>
    <n v="6436"/>
    <s v="Landman, Nate LB"/>
    <x v="8"/>
    <x v="8"/>
    <n v="2022"/>
    <n v="2026"/>
    <s v="N"/>
    <s v="FA"/>
    <n v="15"/>
    <n v="4"/>
    <n v="0.4"/>
    <n v="9"/>
    <n v="6"/>
    <n v="24"/>
    <n v="0"/>
    <n v="0"/>
    <n v="24"/>
    <s v="N/A"/>
    <n v="4"/>
    <n v="6"/>
    <n v="6"/>
    <n v="6"/>
    <n v="6"/>
    <s v="N/A"/>
    <s v="OK"/>
    <s v="No"/>
    <s v="N/A"/>
    <s v="N/A"/>
    <s v="N/A"/>
    <s v="N/A"/>
    <s v="N/A"/>
    <s v="N/A"/>
    <s v="N/A"/>
    <s v="N/A"/>
    <s v="N/A"/>
    <s v="N/A"/>
    <s v="N/A"/>
    <s v="N/A"/>
    <n v="15"/>
    <n v="15"/>
    <n v="15"/>
    <n v="15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5"/>
    <n v="15"/>
    <n v="15"/>
    <n v="15"/>
    <n v="15"/>
    <n v="15"/>
    <n v="15"/>
    <n v="15"/>
    <n v="15"/>
    <n v="15"/>
    <n v="15"/>
    <n v="15"/>
    <n v="15"/>
    <n v="15"/>
    <n v="15"/>
    <n v="15"/>
    <n v="15"/>
    <s v="N/A"/>
    <n v="15"/>
    <n v="15"/>
    <n v="15"/>
    <n v="15"/>
    <s v="N/A"/>
  </r>
  <r>
    <n v="6597"/>
    <s v="Obiazor, Namdi LB"/>
    <x v="8"/>
    <x v="8"/>
    <n v="2026"/>
    <n v="2026"/>
    <s v="Y"/>
    <s v="D12.05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356"/>
    <s v="Oluokun, Foyesade LB"/>
    <x v="8"/>
    <x v="8"/>
    <n v="2018"/>
    <n v="2024"/>
    <s v="N"/>
    <s v="FA"/>
    <n v="27"/>
    <n v="5"/>
    <n v="0.6"/>
    <n v="10"/>
    <n v="17"/>
    <n v="85"/>
    <n v="34"/>
    <n v="26"/>
    <n v="25"/>
    <s v="N/A"/>
    <n v="3"/>
    <n v="25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5"/>
    <n v="10"/>
    <n v="10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5"/>
    <n v="35"/>
    <n v="35"/>
    <n v="35"/>
    <n v="35"/>
    <n v="35"/>
    <n v="35"/>
    <n v="35"/>
    <n v="35"/>
    <n v="35"/>
    <n v="35"/>
    <n v="35"/>
    <n v="35"/>
    <n v="35"/>
    <n v="35"/>
    <n v="35"/>
    <n v="35"/>
    <s v="N/A"/>
    <n v="35"/>
    <n v="10"/>
    <n v="10"/>
    <s v="N/A"/>
    <s v="N/A"/>
  </r>
  <r>
    <n v="6075"/>
    <s v="Simon, Cody LB"/>
    <x v="8"/>
    <x v="8"/>
    <n v="2025"/>
    <n v="2025"/>
    <s v="Y"/>
    <s v="D8.04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12"/>
    <s v="Trotter, Josiah LB"/>
    <x v="8"/>
    <x v="8"/>
    <n v="2026"/>
    <n v="2026"/>
    <s v="Y"/>
    <s v="D4.05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6546"/>
    <s v="Delane, Mansoor CB"/>
    <x v="9"/>
    <x v="8"/>
    <n v="2026"/>
    <n v="2026"/>
    <s v="Y"/>
    <s v="D7.05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92"/>
    <s v="Hairston, Maxwell CB"/>
    <x v="9"/>
    <x v="8"/>
    <n v="2025"/>
    <n v="2025"/>
    <s v="Y"/>
    <s v="D9.10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444"/>
    <s v="Humphrey, Marlon CB"/>
    <x v="9"/>
    <x v="8"/>
    <n v="2017"/>
    <n v="2026"/>
    <s v="N"/>
    <s v="FA"/>
    <n v="6"/>
    <n v="1"/>
    <n v="0.25"/>
    <n v="4"/>
    <n v="2"/>
    <n v="2"/>
    <n v="0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s v="N/A"/>
    <s v="N/A"/>
    <s v="N/A"/>
    <s v="N/A"/>
  </r>
  <r>
    <n v="6445"/>
    <s v="Phillips, Andru CB"/>
    <x v="9"/>
    <x v="8"/>
    <n v="2024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60"/>
    <s v="Battle, Jordan S"/>
    <x v="10"/>
    <x v="8"/>
    <n v="2023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54"/>
    <s v="James, Derwin S"/>
    <x v="10"/>
    <x v="8"/>
    <n v="2018"/>
    <n v="2026"/>
    <s v="N"/>
    <s v="FA"/>
    <n v="12"/>
    <n v="2"/>
    <n v="0.25"/>
    <n v="9"/>
    <n v="3"/>
    <n v="6"/>
    <n v="0"/>
    <n v="0"/>
    <n v="6"/>
    <s v="N/A"/>
    <n v="2"/>
    <n v="3"/>
    <n v="3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12"/>
    <s v="N/A"/>
    <s v="N/A"/>
    <s v="N/A"/>
  </r>
  <r>
    <n v="6587"/>
    <s v="Smith, Genesis S"/>
    <x v="10"/>
    <x v="8"/>
    <n v="2026"/>
    <n v="2026"/>
    <s v="Y"/>
    <s v="D11.05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040"/>
    <s v="Starks, Malaki S"/>
    <x v="10"/>
    <x v="8"/>
    <n v="2025"/>
    <n v="2025"/>
    <s v="Y"/>
    <s v="D5.03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5915"/>
    <s v="Winfield, Antoine S"/>
    <x v="10"/>
    <x v="8"/>
    <n v="2020"/>
    <n v="2025"/>
    <s v="N"/>
    <s v="FA"/>
    <n v="15"/>
    <n v="4"/>
    <n v="0.4"/>
    <n v="9"/>
    <n v="6"/>
    <n v="24"/>
    <n v="24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n v="9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n v="9"/>
    <s v="N/A"/>
    <s v="N/A"/>
  </r>
  <r>
    <n v="5165"/>
    <s v="Mingo, Jonathan WR"/>
    <x v="11"/>
    <x v="8"/>
    <n v="2023"/>
    <n v="2023"/>
    <s v="Y"/>
    <s v="D2.08"/>
    <n v="8"/>
    <n v="4"/>
    <n v="0.25"/>
    <n v="6"/>
    <n v="2"/>
    <n v="8"/>
    <n v="6"/>
    <n v="0"/>
    <n v="2"/>
    <s v="N/A"/>
    <n v="1"/>
    <n v="2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522"/>
    <s v="Banks, Caleb  T "/>
    <x v="12"/>
    <x v="8"/>
    <n v="2026"/>
    <n v="2026"/>
    <s v="Y"/>
    <s v="D5.05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5066"/>
    <s v="Hurts, Jalen QB"/>
    <x v="0"/>
    <x v="9"/>
    <n v="2020"/>
    <n v="2023"/>
    <s v="N"/>
    <s v="FA"/>
    <n v="45"/>
    <n v="5"/>
    <n v="0.6"/>
    <n v="18"/>
    <n v="27"/>
    <n v="135"/>
    <n v="135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s v="N/A"/>
    <s v="N/A"/>
    <s v="N/A"/>
  </r>
  <r>
    <n v="5934"/>
    <s v="Mahomes, Patrick QB"/>
    <x v="0"/>
    <x v="9"/>
    <n v="2017"/>
    <n v="2025"/>
    <s v="N"/>
    <s v="FA"/>
    <n v="16"/>
    <n v="4"/>
    <n v="0.4"/>
    <n v="9"/>
    <n v="7"/>
    <n v="28"/>
    <n v="7"/>
    <n v="0"/>
    <n v="21"/>
    <s v="N/A"/>
    <n v="3"/>
    <n v="7"/>
    <n v="7"/>
    <n v="7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6"/>
    <n v="16"/>
    <n v="1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6"/>
    <n v="16"/>
    <n v="16"/>
    <n v="16"/>
    <n v="16"/>
    <n v="16"/>
    <n v="16"/>
    <n v="16"/>
    <n v="16"/>
    <n v="16"/>
    <n v="16"/>
    <n v="16"/>
    <n v="16"/>
    <n v="16"/>
    <n v="16"/>
    <n v="16"/>
    <n v="16"/>
    <s v="N/A"/>
    <n v="16"/>
    <n v="16"/>
    <n v="16"/>
    <s v="N/A"/>
    <s v="N/A"/>
  </r>
  <r>
    <n v="6609"/>
    <s v="Prescott, Dak QB"/>
    <x v="0"/>
    <x v="9"/>
    <n v="2016"/>
    <n v="2026"/>
    <s v="Y"/>
    <s v="FA"/>
    <n v="5"/>
    <n v="2"/>
    <n v="0.25"/>
    <n v="3"/>
    <n v="2"/>
    <n v="4"/>
    <n v="0"/>
    <n v="0"/>
    <n v="4"/>
    <s v="N/A"/>
    <n v="2"/>
    <n v="2"/>
    <n v="2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s v="N/A"/>
    <s v="N/A"/>
    <s v="N/A"/>
  </r>
  <r>
    <n v="6361"/>
    <s v="Willis, Malik QB"/>
    <x v="0"/>
    <x v="9"/>
    <n v="2022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87"/>
    <s v="Allen, LeQuint RB"/>
    <x v="1"/>
    <x v="9"/>
    <n v="2025"/>
    <n v="2025"/>
    <s v="Y"/>
    <s v="D9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5173"/>
    <s v="Brown, Chase RB"/>
    <x v="1"/>
    <x v="9"/>
    <n v="2023"/>
    <n v="2023"/>
    <s v="Y"/>
    <s v="D3.06"/>
    <n v="5"/>
    <n v="4"/>
    <n v="0.25"/>
    <n v="3"/>
    <n v="2"/>
    <n v="8"/>
    <n v="6"/>
    <n v="0"/>
    <n v="2"/>
    <s v="N/A"/>
    <n v="1"/>
    <n v="2"/>
    <s v="N/A"/>
    <s v="N/A"/>
    <s v="N/A"/>
    <s v="N/A"/>
    <s v="OK"/>
    <s v="Yes"/>
    <n v="37"/>
    <n v="4"/>
    <n v="2"/>
    <n v="14"/>
    <n v="23"/>
    <n v="48"/>
    <n v="21"/>
    <n v="16"/>
    <n v="11"/>
    <s v="N/A"/>
    <s v="N/A"/>
    <s v="OK"/>
    <n v="24"/>
    <n v="30"/>
    <n v="25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4"/>
    <n v="24"/>
    <n v="24"/>
    <n v="24"/>
    <n v="24"/>
    <n v="24"/>
    <n v="24"/>
    <n v="24"/>
    <n v="24"/>
    <n v="24"/>
    <n v="24"/>
    <n v="24"/>
    <n v="24"/>
    <n v="24"/>
    <n v="24"/>
    <n v="24"/>
    <n v="24"/>
    <s v="N/A"/>
    <n v="24"/>
    <n v="30"/>
    <n v="25"/>
    <s v="N/A"/>
    <s v="N/A"/>
  </r>
  <r>
    <n v="5605"/>
    <s v="Corum, Blake RB"/>
    <x v="1"/>
    <x v="9"/>
    <n v="2024"/>
    <n v="2024"/>
    <s v="Y"/>
    <s v="D2.05"/>
    <n v="9"/>
    <n v="4"/>
    <n v="0.25"/>
    <n v="6"/>
    <n v="3"/>
    <n v="12"/>
    <n v="12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"/>
    <n v="6"/>
    <n v="6"/>
    <n v="6"/>
    <n v="6"/>
    <n v="6"/>
    <n v="6"/>
    <n v="6"/>
    <n v="6"/>
    <n v="6"/>
    <n v="6"/>
    <n v="6"/>
    <n v="6"/>
    <n v="6"/>
    <n v="6"/>
    <n v="6"/>
    <n v="6"/>
    <s v="N/A"/>
    <n v="6"/>
    <n v="6"/>
    <s v="N/A"/>
    <s v="N/A"/>
    <s v="N/A"/>
  </r>
  <r>
    <n v="4987"/>
    <s v="Dobbins, J.K. RB"/>
    <x v="1"/>
    <x v="9"/>
    <n v="2020"/>
    <n v="2020"/>
    <s v="Y"/>
    <s v="D1.05"/>
    <n v="13"/>
    <n v="4"/>
    <n v="0.4"/>
    <n v="7"/>
    <n v="6"/>
    <n v="24"/>
    <n v="24"/>
    <n v="0"/>
    <n v="0"/>
    <n v="2023"/>
    <n v="1"/>
    <n v="0"/>
    <s v="N/A"/>
    <s v="N/A"/>
    <s v="N/A"/>
    <s v="N/A"/>
    <s v="OK"/>
    <s v="Yes"/>
    <n v="14"/>
    <n v="4"/>
    <n v="0"/>
    <s v="N/A"/>
    <s v="N/A"/>
    <s v="N/A"/>
    <s v="N/A"/>
    <s v="N/A"/>
    <s v="N/A"/>
    <s v="N/A"/>
    <s v="N/A"/>
    <s v="N/A"/>
    <n v="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s v="N/A"/>
    <s v="N/A"/>
    <s v="N/A"/>
    <s v="N/A"/>
  </r>
  <r>
    <n v="6478"/>
    <s v="Love, Jeremiyah RB"/>
    <x v="1"/>
    <x v="9"/>
    <n v="2026"/>
    <n v="2026"/>
    <s v="Y"/>
    <s v="D1.01"/>
    <n v="20"/>
    <n v="4"/>
    <n v="0.25"/>
    <n v="15"/>
    <n v="5"/>
    <n v="20"/>
    <n v="0"/>
    <n v="0"/>
    <n v="20"/>
    <s v="N/A"/>
    <n v="4"/>
    <n v="3"/>
    <n v="7"/>
    <n v="5"/>
    <n v="5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22"/>
    <n v="20"/>
    <n v="20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22"/>
    <n v="20"/>
    <n v="20"/>
    <s v="N/A"/>
  </r>
  <r>
    <n v="5939"/>
    <s v="Pollard, Tony RB"/>
    <x v="1"/>
    <x v="9"/>
    <n v="2019"/>
    <n v="2025"/>
    <s v="N"/>
    <s v="FA"/>
    <n v="32"/>
    <n v="2"/>
    <n v="0.6"/>
    <n v="12"/>
    <n v="20"/>
    <n v="40"/>
    <n v="25"/>
    <n v="0"/>
    <n v="15"/>
    <s v="N/A"/>
    <n v="1"/>
    <n v="15"/>
    <s v="N/A"/>
    <s v="N/A"/>
    <s v="N/A"/>
    <s v="N/A"/>
    <s v="OK"/>
    <s v="Yes"/>
    <n v="15"/>
    <n v="4"/>
    <n v="0"/>
    <s v="N/A"/>
    <s v="N/A"/>
    <s v="N/A"/>
    <s v="N/A"/>
    <s v="N/A"/>
    <s v="N/A"/>
    <s v="N/A"/>
    <s v="N/A"/>
    <s v="N/A"/>
    <n v="27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7"/>
    <n v="27"/>
    <n v="27"/>
    <n v="27"/>
    <n v="27"/>
    <n v="27"/>
    <n v="27"/>
    <n v="27"/>
    <n v="27"/>
    <n v="27"/>
    <n v="27"/>
    <n v="27"/>
    <n v="27"/>
    <n v="27"/>
    <n v="27"/>
    <n v="27"/>
    <n v="27"/>
    <s v="N/A"/>
    <n v="27"/>
    <s v="N/A"/>
    <s v="N/A"/>
    <s v="N/A"/>
    <s v="N/A"/>
  </r>
  <r>
    <n v="5148"/>
    <s v="Robinson, Bijan RB"/>
    <x v="1"/>
    <x v="9"/>
    <n v="2023"/>
    <n v="2023"/>
    <s v="Y"/>
    <s v="D1.01"/>
    <n v="20"/>
    <n v="4"/>
    <n v="0.25"/>
    <n v="15"/>
    <n v="5"/>
    <n v="20"/>
    <n v="20"/>
    <n v="0"/>
    <n v="0"/>
    <s v="N/A"/>
    <n v="1"/>
    <n v="0"/>
    <s v="N/A"/>
    <s v="N/A"/>
    <s v="N/A"/>
    <s v="N/A"/>
    <s v="OK"/>
    <s v="Yes"/>
    <n v="78"/>
    <n v="4"/>
    <n v="4"/>
    <n v="19"/>
    <n v="59"/>
    <n v="236"/>
    <n v="49"/>
    <n v="57"/>
    <n v="48"/>
    <n v="43"/>
    <n v="39"/>
    <s v="OK"/>
    <n v="64"/>
    <n v="76"/>
    <n v="67"/>
    <n v="62"/>
    <n v="58"/>
    <s v="Y"/>
    <s v="Y"/>
    <s v="Y"/>
    <s v="Y"/>
    <s v="Y"/>
    <s v="Y"/>
    <s v="Y"/>
    <s v="Y"/>
    <s v="Y"/>
    <s v="Y"/>
    <s v="Y"/>
    <s v="Y"/>
    <s v="Y"/>
    <s v="Y"/>
    <s v="Y"/>
    <s v="Y"/>
    <x v="0"/>
    <m/>
    <n v="64"/>
    <n v="64"/>
    <n v="64"/>
    <n v="64"/>
    <n v="64"/>
    <n v="64"/>
    <n v="64"/>
    <n v="64"/>
    <n v="64"/>
    <n v="64"/>
    <n v="64"/>
    <n v="64"/>
    <n v="64"/>
    <n v="64"/>
    <n v="64"/>
    <n v="64"/>
    <n v="64"/>
    <s v="N/A"/>
    <n v="64"/>
    <n v="76"/>
    <n v="67"/>
    <n v="62"/>
    <n v="58"/>
  </r>
  <r>
    <n v="6507"/>
    <s v="Singleton, Nicholas RB"/>
    <x v="1"/>
    <x v="9"/>
    <n v="2026"/>
    <n v="2026"/>
    <s v="Y"/>
    <s v="D3.10"/>
    <n v="4"/>
    <n v="4"/>
    <n v="0.25"/>
    <n v="3"/>
    <n v="1"/>
    <n v="4"/>
    <n v="0"/>
    <n v="0"/>
    <n v="4"/>
    <s v="N/A"/>
    <n v="4"/>
    <n v="1"/>
    <n v="1"/>
    <n v="1"/>
    <n v="1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n v="4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n v="4"/>
    <s v="N/A"/>
  </r>
  <r>
    <n v="6473"/>
    <s v="Williams, Kyren RB"/>
    <x v="1"/>
    <x v="9"/>
    <n v="2022"/>
    <n v="2026"/>
    <s v="N"/>
    <s v="FA"/>
    <n v="55"/>
    <n v="2"/>
    <n v="0.75"/>
    <n v="13"/>
    <n v="42"/>
    <n v="84"/>
    <n v="0"/>
    <n v="0"/>
    <n v="84"/>
    <s v="N/A"/>
    <n v="2"/>
    <n v="50"/>
    <n v="34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63"/>
    <n v="47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63"/>
    <n v="63"/>
    <n v="63"/>
    <n v="63"/>
    <n v="63"/>
    <n v="63"/>
    <n v="63"/>
    <n v="63"/>
    <n v="63"/>
    <n v="63"/>
    <n v="63"/>
    <n v="63"/>
    <n v="63"/>
    <n v="63"/>
    <n v="63"/>
    <n v="63"/>
    <n v="63"/>
    <s v="N/A"/>
    <n v="63"/>
    <n v="47"/>
    <s v="N/A"/>
    <s v="N/A"/>
    <s v="N/A"/>
  </r>
  <r>
    <n v="5955"/>
    <s v="Adams, Davante WR"/>
    <x v="2"/>
    <x v="9"/>
    <n v="2014"/>
    <n v="2025"/>
    <s v="N"/>
    <s v="FA"/>
    <n v="31"/>
    <n v="2"/>
    <n v="0.6"/>
    <n v="12"/>
    <n v="19"/>
    <n v="38"/>
    <n v="19"/>
    <n v="0"/>
    <n v="19"/>
    <s v="N/A"/>
    <n v="1"/>
    <n v="19"/>
    <s v="N/A"/>
    <s v="N/A"/>
    <s v="N/A"/>
    <s v="N/A"/>
    <s v="OK"/>
    <s v="Yes"/>
    <n v="58"/>
    <n v="4"/>
    <n v="0"/>
    <s v="N/A"/>
    <s v="N/A"/>
    <s v="N/A"/>
    <s v="N/A"/>
    <s v="N/A"/>
    <s v="N/A"/>
    <s v="N/A"/>
    <s v="N/A"/>
    <s v="N/A"/>
    <n v="3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1"/>
    <n v="31"/>
    <n v="31"/>
    <n v="31"/>
    <n v="31"/>
    <n v="31"/>
    <n v="31"/>
    <n v="31"/>
    <n v="31"/>
    <n v="31"/>
    <n v="31"/>
    <n v="31"/>
    <n v="31"/>
    <n v="31"/>
    <n v="31"/>
    <n v="31"/>
    <n v="31"/>
    <s v="N/A"/>
    <n v="31"/>
    <s v="N/A"/>
    <s v="N/A"/>
    <s v="N/A"/>
    <s v="N/A"/>
  </r>
  <r>
    <n v="6386"/>
    <s v="Aiyuk, Brandon WR"/>
    <x v="2"/>
    <x v="9"/>
    <n v="2020"/>
    <n v="2026"/>
    <s v="N"/>
    <s v="FA"/>
    <n v="9"/>
    <n v="2"/>
    <n v="0.25"/>
    <n v="6"/>
    <n v="3"/>
    <n v="6"/>
    <n v="0"/>
    <n v="0"/>
    <n v="6"/>
    <s v="N/A"/>
    <n v="2"/>
    <n v="3"/>
    <n v="3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s v="N/A"/>
    <s v="N/A"/>
    <s v="N/A"/>
  </r>
  <r>
    <n v="6503"/>
    <s v="Branch, Zachariah WR"/>
    <x v="2"/>
    <x v="9"/>
    <n v="2026"/>
    <n v="2026"/>
    <s v="Y"/>
    <s v="D3.06"/>
    <n v="5"/>
    <n v="4"/>
    <n v="0.25"/>
    <n v="3"/>
    <n v="2"/>
    <n v="8"/>
    <n v="0"/>
    <n v="0"/>
    <n v="8"/>
    <s v="N/A"/>
    <n v="4"/>
    <n v="2"/>
    <n v="2"/>
    <n v="2"/>
    <n v="2"/>
    <s v="N/A"/>
    <s v="OK"/>
    <s v="No"/>
    <s v="N/A"/>
    <s v="N/A"/>
    <s v="N/A"/>
    <s v="N/A"/>
    <s v="N/A"/>
    <s v="N/A"/>
    <s v="N/A"/>
    <s v="N/A"/>
    <s v="N/A"/>
    <s v="N/A"/>
    <s v="N/A"/>
    <s v="N/A"/>
    <n v="5"/>
    <n v="5"/>
    <n v="5"/>
    <n v="5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n v="5"/>
    <n v="5"/>
    <n v="5"/>
    <s v="N/A"/>
  </r>
  <r>
    <n v="6517"/>
    <s v="Brazzell II, Chris WR"/>
    <x v="2"/>
    <x v="9"/>
    <n v="2026"/>
    <n v="2026"/>
    <s v="Y"/>
    <s v="D4.10"/>
    <n v="3"/>
    <n v="4"/>
    <n v="0"/>
    <n v="3"/>
    <n v="0"/>
    <n v="0"/>
    <n v="0"/>
    <n v="0"/>
    <n v="0"/>
    <s v="N/A"/>
    <n v="4"/>
    <n v="0"/>
    <n v="0"/>
    <n v="0"/>
    <n v="0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n v="3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n v="3"/>
    <s v="N/A"/>
  </r>
  <r>
    <n v="3101"/>
    <s v="Brown, Marquise WR"/>
    <x v="2"/>
    <x v="9"/>
    <n v="2019"/>
    <n v="2019"/>
    <s v="Y"/>
    <s v="D"/>
    <n v="19"/>
    <n v="5"/>
    <n v="0.4"/>
    <n v="11"/>
    <n v="8"/>
    <n v="40"/>
    <n v="40"/>
    <n v="0"/>
    <n v="0"/>
    <n v="2022"/>
    <n v="1"/>
    <n v="0"/>
    <s v="N/A"/>
    <s v="N/A"/>
    <s v="N/A"/>
    <s v="N/A"/>
    <s v="OK"/>
    <s v="Yes"/>
    <n v="5"/>
    <n v="1"/>
    <n v="0"/>
    <s v="N/A"/>
    <s v="N/A"/>
    <s v="N/A"/>
    <s v="N/A"/>
    <s v="N/A"/>
    <s v="N/A"/>
    <s v="N/A"/>
    <s v="N/A"/>
    <s v="N/A"/>
    <n v="1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1"/>
    <n v="11"/>
    <n v="11"/>
    <n v="11"/>
    <n v="11"/>
    <n v="11"/>
    <n v="11"/>
    <n v="11"/>
    <n v="11"/>
    <n v="11"/>
    <n v="11"/>
    <n v="11"/>
    <n v="11"/>
    <n v="11"/>
    <n v="11"/>
    <n v="11"/>
    <n v="11"/>
    <s v="N/A"/>
    <n v="11"/>
    <s v="N/A"/>
    <s v="N/A"/>
    <s v="N/A"/>
    <s v="N/A"/>
  </r>
  <r>
    <n v="6572"/>
    <s v="Coleman, Kevin WR"/>
    <x v="2"/>
    <x v="9"/>
    <n v="2026"/>
    <n v="2026"/>
    <s v="Y"/>
    <s v="D9.10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183"/>
    <s v="Dell, Tank WR"/>
    <x v="2"/>
    <x v="9"/>
    <n v="2023"/>
    <n v="2023"/>
    <s v="Y"/>
    <s v="D4.06"/>
    <n v="3"/>
    <n v="4"/>
    <n v="0"/>
    <n v="3"/>
    <n v="0"/>
    <n v="0"/>
    <n v="0"/>
    <n v="0"/>
    <n v="0"/>
    <s v="N/A"/>
    <n v="1"/>
    <n v="0"/>
    <s v="N/A"/>
    <s v="N/A"/>
    <s v="N/A"/>
    <s v="N/A"/>
    <s v="OK"/>
    <s v="Yes"/>
    <n v="1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384"/>
    <s v="Doubs, Romeo WR"/>
    <x v="2"/>
    <x v="9"/>
    <n v="2022"/>
    <n v="2026"/>
    <s v="N"/>
    <s v="FA"/>
    <n v="19"/>
    <n v="4"/>
    <n v="0.4"/>
    <n v="11"/>
    <n v="8"/>
    <n v="32"/>
    <n v="0"/>
    <n v="0"/>
    <n v="32"/>
    <s v="N/A"/>
    <n v="4"/>
    <n v="10"/>
    <n v="10"/>
    <n v="6"/>
    <n v="6"/>
    <s v="N/A"/>
    <s v="OK"/>
    <s v="No"/>
    <s v="N/A"/>
    <s v="N/A"/>
    <s v="N/A"/>
    <s v="N/A"/>
    <s v="N/A"/>
    <s v="N/A"/>
    <s v="N/A"/>
    <s v="N/A"/>
    <s v="N/A"/>
    <s v="N/A"/>
    <s v="N/A"/>
    <s v="N/A"/>
    <n v="21"/>
    <n v="21"/>
    <n v="17"/>
    <n v="17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1"/>
    <n v="21"/>
    <n v="21"/>
    <n v="21"/>
    <n v="21"/>
    <n v="21"/>
    <n v="21"/>
    <n v="21"/>
    <n v="21"/>
    <n v="21"/>
    <n v="21"/>
    <n v="21"/>
    <n v="21"/>
    <n v="21"/>
    <n v="21"/>
    <n v="21"/>
    <n v="21"/>
    <s v="N/A"/>
    <n v="21"/>
    <n v="21"/>
    <n v="17"/>
    <n v="17"/>
    <s v="N/A"/>
  </r>
  <r>
    <n v="6603"/>
    <s v="Flournoy, Ryan WR"/>
    <x v="2"/>
    <x v="9"/>
    <n v="2024"/>
    <n v="2026"/>
    <s v="Y"/>
    <s v="FA"/>
    <n v="1"/>
    <n v="1"/>
    <n v="0"/>
    <n v="1"/>
    <n v="0"/>
    <n v="0"/>
    <n v="0"/>
    <n v="0"/>
    <n v="0"/>
    <s v="N/A"/>
    <n v="1"/>
    <n v="0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500"/>
    <s v="Higgins, Tee WR"/>
    <x v="2"/>
    <x v="9"/>
    <n v="2020"/>
    <n v="2024"/>
    <s v="N"/>
    <s v="Ren"/>
    <n v="43"/>
    <n v="5"/>
    <n v="0.6"/>
    <n v="17"/>
    <n v="26"/>
    <n v="130"/>
    <n v="13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7"/>
    <n v="17"/>
    <n v="17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7"/>
    <n v="17"/>
    <n v="17"/>
    <n v="17"/>
    <n v="17"/>
    <n v="17"/>
    <n v="17"/>
    <n v="17"/>
    <n v="17"/>
    <n v="17"/>
    <n v="17"/>
    <n v="17"/>
    <n v="17"/>
    <n v="17"/>
    <n v="17"/>
    <n v="17"/>
    <n v="17"/>
    <s v="N/A"/>
    <n v="17"/>
    <n v="17"/>
    <n v="17"/>
    <s v="N/A"/>
    <s v="N/A"/>
  </r>
  <r>
    <n v="6002"/>
    <s v="McMillan, Tetairoa WR"/>
    <x v="2"/>
    <x v="9"/>
    <n v="2025"/>
    <n v="2025"/>
    <s v="Y"/>
    <s v="D1.05"/>
    <n v="16"/>
    <n v="4"/>
    <n v="0.25"/>
    <n v="12"/>
    <n v="4"/>
    <n v="16"/>
    <n v="8"/>
    <n v="0"/>
    <n v="8"/>
    <s v="N/A"/>
    <n v="3"/>
    <n v="8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0"/>
    <n v="12"/>
    <n v="1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0"/>
    <n v="20"/>
    <n v="20"/>
    <n v="20"/>
    <n v="20"/>
    <n v="20"/>
    <n v="20"/>
    <n v="20"/>
    <n v="20"/>
    <n v="20"/>
    <n v="20"/>
    <n v="20"/>
    <n v="20"/>
    <n v="20"/>
    <n v="20"/>
    <n v="20"/>
    <n v="20"/>
    <s v="N/A"/>
    <n v="20"/>
    <n v="12"/>
    <n v="12"/>
    <s v="N/A"/>
    <s v="N/A"/>
  </r>
  <r>
    <n v="6387"/>
    <s v="Pickens, George WR"/>
    <x v="2"/>
    <x v="9"/>
    <n v="2022"/>
    <n v="2026"/>
    <s v="N"/>
    <s v="FA"/>
    <n v="59"/>
    <n v="5"/>
    <n v="0.75"/>
    <n v="14"/>
    <n v="45"/>
    <n v="225"/>
    <n v="0"/>
    <n v="0"/>
    <n v="225"/>
    <s v="N/A"/>
    <n v="5"/>
    <n v="45"/>
    <n v="55"/>
    <n v="45"/>
    <n v="40"/>
    <n v="40"/>
    <s v="OK"/>
    <s v="No"/>
    <s v="N/A"/>
    <s v="N/A"/>
    <s v="N/A"/>
    <s v="N/A"/>
    <s v="N/A"/>
    <s v="N/A"/>
    <s v="N/A"/>
    <s v="N/A"/>
    <s v="N/A"/>
    <s v="N/A"/>
    <s v="N/A"/>
    <s v="N/A"/>
    <n v="59"/>
    <n v="69"/>
    <n v="59"/>
    <n v="54"/>
    <n v="54"/>
    <s v="Y"/>
    <s v="Y"/>
    <s v="Y"/>
    <s v="Y"/>
    <s v="Y"/>
    <s v="Y"/>
    <s v="Y"/>
    <s v="Y"/>
    <s v="Y"/>
    <s v="Y"/>
    <s v="Y"/>
    <s v="Y"/>
    <s v="Y"/>
    <s v="Y"/>
    <s v="Y"/>
    <s v="Y"/>
    <x v="0"/>
    <m/>
    <n v="59"/>
    <n v="59"/>
    <n v="59"/>
    <n v="59"/>
    <n v="59"/>
    <n v="59"/>
    <n v="59"/>
    <n v="59"/>
    <n v="59"/>
    <n v="59"/>
    <n v="59"/>
    <n v="59"/>
    <n v="59"/>
    <n v="59"/>
    <n v="59"/>
    <n v="59"/>
    <n v="59"/>
    <s v="N/A"/>
    <n v="59"/>
    <n v="69"/>
    <n v="59"/>
    <n v="54"/>
    <n v="54"/>
  </r>
  <r>
    <n v="5946"/>
    <s v="Samuel, Deebo WR"/>
    <x v="2"/>
    <x v="9"/>
    <n v="2019"/>
    <n v="2025"/>
    <s v="N"/>
    <s v="FA"/>
    <n v="8"/>
    <n v="3"/>
    <n v="0.25"/>
    <n v="6"/>
    <n v="2"/>
    <n v="6"/>
    <n v="4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6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6"/>
    <s v="N/A"/>
    <s v="N/A"/>
    <s v="N/A"/>
  </r>
  <r>
    <n v="6065"/>
    <s v="Thornton, Dont'e WR"/>
    <x v="2"/>
    <x v="9"/>
    <n v="2025"/>
    <n v="2025"/>
    <s v="Y"/>
    <s v="D7.05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379"/>
    <s v="Williams, Jameson WR"/>
    <x v="2"/>
    <x v="9"/>
    <n v="2022"/>
    <n v="2026"/>
    <s v="N"/>
    <s v="FA"/>
    <n v="44"/>
    <n v="5"/>
    <n v="0.6"/>
    <n v="17"/>
    <n v="27"/>
    <n v="135"/>
    <n v="0"/>
    <n v="0"/>
    <n v="135"/>
    <s v="N/A"/>
    <n v="5"/>
    <n v="27"/>
    <n v="37"/>
    <n v="27"/>
    <n v="22"/>
    <n v="22"/>
    <s v="OK"/>
    <s v="No"/>
    <s v="N/A"/>
    <s v="N/A"/>
    <s v="N/A"/>
    <s v="N/A"/>
    <s v="N/A"/>
    <s v="N/A"/>
    <s v="N/A"/>
    <s v="N/A"/>
    <s v="N/A"/>
    <s v="N/A"/>
    <s v="N/A"/>
    <s v="N/A"/>
    <n v="44"/>
    <n v="54"/>
    <n v="44"/>
    <n v="39"/>
    <n v="39"/>
    <s v="Y"/>
    <s v="Y"/>
    <s v="Y"/>
    <s v="Y"/>
    <s v="Y"/>
    <s v="Y"/>
    <s v="Y"/>
    <s v="Y"/>
    <s v="Y"/>
    <s v="Y"/>
    <s v="Y"/>
    <s v="Y"/>
    <s v="Y"/>
    <s v="Y"/>
    <s v="Y"/>
    <s v="Y"/>
    <x v="0"/>
    <m/>
    <n v="44"/>
    <n v="44"/>
    <n v="44"/>
    <n v="44"/>
    <n v="44"/>
    <n v="44"/>
    <n v="44"/>
    <n v="44"/>
    <n v="44"/>
    <n v="44"/>
    <n v="44"/>
    <n v="44"/>
    <n v="44"/>
    <n v="44"/>
    <n v="44"/>
    <n v="44"/>
    <n v="44"/>
    <s v="N/A"/>
    <n v="44"/>
    <n v="54"/>
    <n v="44"/>
    <n v="39"/>
    <n v="39"/>
  </r>
  <r>
    <n v="5594"/>
    <s v="Bowers, Brock TE"/>
    <x v="3"/>
    <x v="9"/>
    <n v="2024"/>
    <n v="2024"/>
    <s v="Y"/>
    <s v="D1.04"/>
    <n v="17"/>
    <n v="4"/>
    <n v="0.25"/>
    <n v="12"/>
    <n v="5"/>
    <n v="20"/>
    <n v="2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1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12"/>
    <s v="N/A"/>
    <s v="N/A"/>
    <s v="N/A"/>
  </r>
  <r>
    <n v="6077"/>
    <s v="Gadsden, Oronde TE"/>
    <x v="3"/>
    <x v="9"/>
    <n v="2025"/>
    <n v="2025"/>
    <s v="Y"/>
    <s v="D8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602"/>
    <s v="Hibner, Matthew TE"/>
    <x v="3"/>
    <x v="9"/>
    <n v="2026"/>
    <n v="2026"/>
    <s v="Y"/>
    <s v="D12.10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331"/>
    <s v="Little, Cam K"/>
    <x v="4"/>
    <x v="9"/>
    <n v="2024"/>
    <n v="2026"/>
    <s v="N"/>
    <s v="Ren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03"/>
    <s v="McNamara, Austin P"/>
    <x v="5"/>
    <x v="9"/>
    <n v="2024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608"/>
    <s v="Donald, Aaron DT"/>
    <x v="6"/>
    <x v="9"/>
    <n v="2014"/>
    <n v="2026"/>
    <s v="Y"/>
    <s v="FA"/>
    <n v="1"/>
    <n v="1"/>
    <n v="0"/>
    <n v="1"/>
    <n v="0"/>
    <n v="0"/>
    <n v="0"/>
    <n v="0"/>
    <n v="0"/>
    <s v="N/A"/>
    <n v="1"/>
    <n v="0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028"/>
    <s v="Graham, Mason DT"/>
    <x v="6"/>
    <x v="9"/>
    <n v="2025"/>
    <n v="2025"/>
    <s v="Y"/>
    <s v="D4.01"/>
    <n v="3"/>
    <n v="4"/>
    <n v="0"/>
    <n v="3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3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n v="3"/>
    <n v="3"/>
    <s v="N/A"/>
    <s v="N/A"/>
  </r>
  <r>
    <n v="5091"/>
    <s v="Lawrence, Dexter DT"/>
    <x v="6"/>
    <x v="9"/>
    <n v="2019"/>
    <n v="2023"/>
    <s v="N"/>
    <s v="FA"/>
    <n v="15"/>
    <n v="5"/>
    <n v="0.4"/>
    <n v="9"/>
    <n v="6"/>
    <n v="30"/>
    <n v="3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9"/>
    <n v="9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9"/>
    <n v="9"/>
    <n v="9"/>
    <n v="9"/>
    <n v="9"/>
    <n v="9"/>
    <n v="9"/>
    <n v="9"/>
    <n v="9"/>
    <n v="9"/>
    <n v="9"/>
    <n v="9"/>
    <n v="9"/>
    <n v="9"/>
    <n v="9"/>
    <n v="9"/>
    <n v="9"/>
    <s v="N/A"/>
    <n v="9"/>
    <n v="9"/>
    <s v="N/A"/>
    <s v="N/A"/>
    <s v="N/A"/>
  </r>
  <r>
    <n v="6409"/>
    <s v="Oliver, Ed DT"/>
    <x v="6"/>
    <x v="9"/>
    <n v="2019"/>
    <n v="2026"/>
    <s v="N"/>
    <s v="FA"/>
    <n v="4"/>
    <n v="3"/>
    <n v="0.25"/>
    <n v="3"/>
    <n v="1"/>
    <n v="3"/>
    <n v="0"/>
    <n v="0"/>
    <n v="3"/>
    <s v="N/A"/>
    <n v="3"/>
    <n v="1"/>
    <n v="1"/>
    <n v="1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3149"/>
    <s v="Simmons, Jeffery DT"/>
    <x v="6"/>
    <x v="9"/>
    <n v="2019"/>
    <n v="2025"/>
    <s v="Y"/>
    <s v="Ren"/>
    <n v="18"/>
    <n v="4"/>
    <n v="0.25"/>
    <n v="13"/>
    <n v="5"/>
    <n v="20"/>
    <n v="5"/>
    <n v="0"/>
    <n v="15"/>
    <s v="N/A"/>
    <n v="3"/>
    <n v="5"/>
    <n v="5"/>
    <n v="5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8"/>
    <n v="18"/>
    <n v="18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8"/>
    <n v="18"/>
    <n v="18"/>
    <n v="18"/>
    <n v="18"/>
    <n v="18"/>
    <n v="18"/>
    <n v="18"/>
    <n v="18"/>
    <n v="18"/>
    <n v="18"/>
    <n v="18"/>
    <n v="18"/>
    <n v="18"/>
    <n v="18"/>
    <n v="18"/>
    <n v="18"/>
    <s v="N/A"/>
    <n v="18"/>
    <n v="18"/>
    <n v="18"/>
    <s v="N/A"/>
    <s v="N/A"/>
  </r>
  <r>
    <n v="6011"/>
    <s v="Carter, Abdul DE"/>
    <x v="7"/>
    <x v="9"/>
    <n v="2025"/>
    <n v="2025"/>
    <s v="Y"/>
    <s v="D2.04"/>
    <n v="9"/>
    <n v="4"/>
    <n v="0.25"/>
    <n v="6"/>
    <n v="3"/>
    <n v="12"/>
    <n v="6"/>
    <n v="0"/>
    <n v="6"/>
    <s v="N/A"/>
    <n v="3"/>
    <n v="6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2"/>
    <n v="6"/>
    <n v="6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2"/>
    <n v="12"/>
    <n v="12"/>
    <n v="12"/>
    <n v="12"/>
    <n v="12"/>
    <n v="12"/>
    <n v="12"/>
    <n v="12"/>
    <n v="12"/>
    <n v="12"/>
    <n v="12"/>
    <n v="12"/>
    <n v="12"/>
    <n v="12"/>
    <n v="12"/>
    <n v="12"/>
    <s v="N/A"/>
    <n v="12"/>
    <n v="6"/>
    <n v="6"/>
    <s v="N/A"/>
    <s v="N/A"/>
  </r>
  <r>
    <n v="6098"/>
    <s v="Gillotte, Ashton DE"/>
    <x v="7"/>
    <x v="9"/>
    <n v="2025"/>
    <n v="2025"/>
    <s v="Y"/>
    <s v="D10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022"/>
    <s v="Green, Mike DE"/>
    <x v="7"/>
    <x v="9"/>
    <n v="2025"/>
    <n v="2025"/>
    <s v="Y"/>
    <s v="D3.05"/>
    <n v="5"/>
    <n v="4"/>
    <n v="0.25"/>
    <n v="3"/>
    <n v="2"/>
    <n v="8"/>
    <n v="4"/>
    <n v="0"/>
    <n v="4"/>
    <s v="N/A"/>
    <n v="3"/>
    <n v="4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3"/>
    <n v="3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7"/>
    <n v="7"/>
    <n v="7"/>
    <n v="7"/>
    <n v="7"/>
    <n v="7"/>
    <n v="7"/>
    <n v="7"/>
    <n v="7"/>
    <n v="7"/>
    <n v="7"/>
    <n v="7"/>
    <n v="7"/>
    <n v="7"/>
    <n v="7"/>
    <n v="7"/>
    <n v="7"/>
    <s v="N/A"/>
    <n v="7"/>
    <n v="3"/>
    <n v="3"/>
    <s v="N/A"/>
    <s v="N/A"/>
  </r>
  <r>
    <n v="6422"/>
    <s v="Greenard, Jonathan DE"/>
    <x v="7"/>
    <x v="9"/>
    <n v="2020"/>
    <n v="2026"/>
    <s v="N"/>
    <s v="FA"/>
    <n v="4"/>
    <n v="3"/>
    <n v="0.25"/>
    <n v="3"/>
    <n v="1"/>
    <n v="3"/>
    <n v="0"/>
    <n v="0"/>
    <n v="3"/>
    <s v="N/A"/>
    <n v="3"/>
    <n v="1"/>
    <n v="1"/>
    <n v="1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4"/>
    <n v="4"/>
    <n v="4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4"/>
    <n v="4"/>
    <s v="N/A"/>
    <s v="N/A"/>
  </r>
  <r>
    <n v="6332"/>
    <s v="Highsmith, Alex DE"/>
    <x v="7"/>
    <x v="9"/>
    <n v="2020"/>
    <n v="2026"/>
    <s v="N"/>
    <s v="Ren"/>
    <n v="11"/>
    <n v="2"/>
    <n v="0.25"/>
    <n v="8"/>
    <n v="3"/>
    <n v="6"/>
    <n v="0"/>
    <n v="0"/>
    <n v="6"/>
    <s v="N/A"/>
    <n v="2"/>
    <n v="6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4"/>
    <n v="8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4"/>
    <n v="14"/>
    <n v="14"/>
    <n v="14"/>
    <n v="14"/>
    <n v="14"/>
    <n v="14"/>
    <n v="14"/>
    <n v="14"/>
    <n v="14"/>
    <n v="14"/>
    <n v="14"/>
    <n v="14"/>
    <n v="14"/>
    <n v="14"/>
    <n v="14"/>
    <n v="14"/>
    <s v="N/A"/>
    <n v="14"/>
    <n v="8"/>
    <s v="N/A"/>
    <s v="N/A"/>
    <s v="N/A"/>
  </r>
  <r>
    <n v="6539"/>
    <s v="Jacas, Gabe DE"/>
    <x v="7"/>
    <x v="9"/>
    <n v="2026"/>
    <n v="2026"/>
    <s v="Y"/>
    <s v="D6.10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27"/>
    <s v="Parker, T.J. DE"/>
    <x v="7"/>
    <x v="9"/>
    <n v="2026"/>
    <n v="2026"/>
    <s v="Y"/>
    <s v="D5.10"/>
    <n v="2"/>
    <n v="3"/>
    <n v="0"/>
    <n v="2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n v="2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n v="2"/>
    <s v="N/A"/>
    <s v="N/A"/>
  </r>
  <r>
    <n v="5972"/>
    <s v="Phillips, Jaelan DE"/>
    <x v="7"/>
    <x v="9"/>
    <n v="2021"/>
    <n v="2025"/>
    <s v="N"/>
    <s v="FA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3"/>
    <n v="1"/>
    <n v="1"/>
    <n v="2"/>
    <n v="1"/>
    <n v="2"/>
    <n v="1"/>
    <n v="1"/>
    <s v="N/A"/>
    <s v="N/A"/>
    <s v="N/A"/>
    <s v="OK"/>
    <n v="4"/>
    <n v="3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n v="3"/>
    <s v="N/A"/>
    <s v="N/A"/>
    <s v="N/A"/>
  </r>
  <r>
    <n v="6046"/>
    <s v="Tuimoloau, JT DE"/>
    <x v="7"/>
    <x v="9"/>
    <n v="2025"/>
    <n v="2025"/>
    <s v="Y"/>
    <s v="D5.09"/>
    <n v="2"/>
    <n v="3"/>
    <n v="0"/>
    <n v="2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n v="2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2"/>
    <s v="N/A"/>
    <s v="N/A"/>
    <s v="N/A"/>
  </r>
  <r>
    <n v="6073"/>
    <s v="Buchanan, Teddye LB"/>
    <x v="8"/>
    <x v="9"/>
    <n v="2025"/>
    <n v="2025"/>
    <s v="Y"/>
    <s v="D8.02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92"/>
    <s v="Daniels, Kendal LB"/>
    <x v="8"/>
    <x v="9"/>
    <n v="2026"/>
    <n v="2026"/>
    <s v="Y"/>
    <s v="D11.10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988"/>
    <s v="David, Lavonte LB"/>
    <x v="8"/>
    <x v="9"/>
    <n v="2013"/>
    <n v="2025"/>
    <s v="N"/>
    <s v="FA"/>
    <n v="5"/>
    <n v="2"/>
    <n v="0.25"/>
    <n v="3"/>
    <n v="2"/>
    <n v="4"/>
    <n v="2"/>
    <n v="0"/>
    <n v="2"/>
    <s v="N/A"/>
    <n v="1"/>
    <n v="2"/>
    <s v="N/A"/>
    <s v="N/A"/>
    <s v="N/A"/>
    <s v="N/A"/>
    <s v="OK"/>
    <s v="Yes"/>
    <n v="31"/>
    <n v="4"/>
    <n v="0"/>
    <s v="N/A"/>
    <s v="N/A"/>
    <s v="N/A"/>
    <s v="N/A"/>
    <s v="N/A"/>
    <s v="N/A"/>
    <s v="N/A"/>
    <s v="N/A"/>
    <s v="N/A"/>
    <n v="5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5"/>
    <n v="5"/>
    <n v="5"/>
    <n v="5"/>
    <n v="5"/>
    <n v="5"/>
    <n v="5"/>
    <n v="5"/>
    <n v="5"/>
    <n v="5"/>
    <n v="5"/>
    <n v="5"/>
    <n v="5"/>
    <n v="5"/>
    <n v="5"/>
    <n v="5"/>
    <n v="5"/>
    <s v="N/A"/>
    <n v="5"/>
    <s v="N/A"/>
    <s v="N/A"/>
    <s v="N/A"/>
    <s v="N/A"/>
  </r>
  <r>
    <n v="6118"/>
    <s v="Dolac, Shaun LB"/>
    <x v="8"/>
    <x v="9"/>
    <n v="2025"/>
    <n v="2025"/>
    <s v="Y"/>
    <s v="D12.06"/>
    <n v="1"/>
    <n v="3"/>
    <n v="0"/>
    <n v="1"/>
    <n v="0"/>
    <n v="0"/>
    <n v="0"/>
    <n v="0"/>
    <n v="0"/>
    <s v="N/A"/>
    <n v="2"/>
    <n v="0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s v="N/A"/>
    <s v="N/A"/>
    <s v="N/A"/>
  </r>
  <r>
    <n v="6541"/>
    <s v="Dugger, Jaden LB"/>
    <x v="8"/>
    <x v="9"/>
    <n v="2026"/>
    <n v="2026"/>
    <s v="Y"/>
    <s v="D6.12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983"/>
    <s v="Okereke, Bobby LB"/>
    <x v="8"/>
    <x v="9"/>
    <n v="2019"/>
    <n v="2025"/>
    <s v="N"/>
    <s v="FA"/>
    <n v="4"/>
    <n v="2"/>
    <n v="0.25"/>
    <n v="3"/>
    <n v="1"/>
    <n v="2"/>
    <n v="2"/>
    <n v="0"/>
    <n v="0"/>
    <s v="N/A"/>
    <n v="1"/>
    <n v="0"/>
    <s v="N/A"/>
    <s v="N/A"/>
    <s v="N/A"/>
    <s v="N/A"/>
    <s v="OK"/>
    <s v="Yes"/>
    <n v="29"/>
    <n v="4"/>
    <n v="0"/>
    <s v="N/A"/>
    <s v="N/A"/>
    <s v="N/A"/>
    <s v="N/A"/>
    <s v="N/A"/>
    <s v="N/A"/>
    <s v="N/A"/>
    <s v="N/A"/>
    <s v="N/A"/>
    <n v="3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3"/>
    <n v="3"/>
    <n v="3"/>
    <n v="3"/>
    <n v="3"/>
    <n v="3"/>
    <n v="3"/>
    <n v="3"/>
    <n v="3"/>
    <n v="3"/>
    <n v="3"/>
    <n v="3"/>
    <n v="3"/>
    <n v="3"/>
    <n v="3"/>
    <n v="3"/>
    <n v="3"/>
    <s v="N/A"/>
    <n v="3"/>
    <s v="N/A"/>
    <s v="N/A"/>
    <s v="N/A"/>
    <s v="N/A"/>
  </r>
  <r>
    <n v="6477"/>
    <s v="Singleton, Alex LB"/>
    <x v="8"/>
    <x v="9"/>
    <n v="2015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5987"/>
    <s v="Wagner, Bobby LB"/>
    <x v="8"/>
    <x v="9"/>
    <n v="2013"/>
    <n v="2025"/>
    <s v="N"/>
    <s v="FA"/>
    <n v="4"/>
    <n v="2"/>
    <n v="0.25"/>
    <n v="3"/>
    <n v="1"/>
    <n v="2"/>
    <n v="1"/>
    <n v="0"/>
    <n v="1"/>
    <s v="N/A"/>
    <n v="1"/>
    <n v="1"/>
    <s v="N/A"/>
    <s v="N/A"/>
    <s v="N/A"/>
    <s v="N/A"/>
    <s v="OK"/>
    <s v="Yes"/>
    <n v="21"/>
    <n v="4"/>
    <n v="0"/>
    <s v="N/A"/>
    <s v="N/A"/>
    <s v="N/A"/>
    <s v="N/A"/>
    <s v="N/A"/>
    <s v="N/A"/>
    <s v="N/A"/>
    <s v="N/A"/>
    <s v="N/A"/>
    <n v="4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4"/>
    <n v="4"/>
    <n v="4"/>
    <n v="4"/>
    <n v="4"/>
    <n v="4"/>
    <n v="4"/>
    <n v="4"/>
    <n v="4"/>
    <n v="4"/>
    <n v="4"/>
    <n v="4"/>
    <n v="4"/>
    <n v="4"/>
    <n v="4"/>
    <n v="4"/>
    <n v="4"/>
    <s v="N/A"/>
    <n v="4"/>
    <s v="N/A"/>
    <s v="N/A"/>
    <s v="N/A"/>
    <s v="N/A"/>
  </r>
  <r>
    <n v="6604"/>
    <s v="Wilson, Mack LB"/>
    <x v="8"/>
    <x v="9"/>
    <n v="2019"/>
    <n v="2026"/>
    <s v="Y"/>
    <s v="FA"/>
    <n v="1"/>
    <n v="1"/>
    <n v="0"/>
    <n v="1"/>
    <n v="0"/>
    <n v="0"/>
    <n v="0"/>
    <n v="0"/>
    <n v="0"/>
    <s v="N/A"/>
    <n v="1"/>
    <n v="0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446"/>
    <s v="Adebo, Paulson CB"/>
    <x v="9"/>
    <x v="9"/>
    <n v="2021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51"/>
    <s v="Scott, Keionte CB"/>
    <x v="9"/>
    <x v="9"/>
    <n v="2026"/>
    <n v="2026"/>
    <s v="Y"/>
    <s v="D7.10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443"/>
    <s v="Taylor, Alontae CB"/>
    <x v="9"/>
    <x v="9"/>
    <n v="2022"/>
    <n v="2026"/>
    <s v="N"/>
    <s v="FA"/>
    <n v="2"/>
    <n v="1"/>
    <n v="0.25"/>
    <n v="1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2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s v="N/A"/>
    <s v="N/A"/>
    <s v="N/A"/>
    <s v="N/A"/>
  </r>
  <r>
    <n v="6494"/>
    <s v="Downs, Caleb S"/>
    <x v="10"/>
    <x v="9"/>
    <n v="2026"/>
    <n v="2026"/>
    <s v="Y"/>
    <s v="D2.07"/>
    <n v="8"/>
    <n v="4"/>
    <n v="0.25"/>
    <n v="6"/>
    <n v="2"/>
    <n v="8"/>
    <n v="0"/>
    <n v="0"/>
    <n v="8"/>
    <s v="N/A"/>
    <n v="4"/>
    <n v="2"/>
    <n v="2"/>
    <n v="2"/>
    <n v="2"/>
    <s v="N/A"/>
    <s v="OK"/>
    <s v="No"/>
    <s v="N/A"/>
    <s v="N/A"/>
    <s v="N/A"/>
    <s v="N/A"/>
    <s v="N/A"/>
    <s v="N/A"/>
    <s v="N/A"/>
    <s v="N/A"/>
    <s v="N/A"/>
    <s v="N/A"/>
    <s v="N/A"/>
    <s v="N/A"/>
    <n v="8"/>
    <n v="8"/>
    <n v="8"/>
    <n v="8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8"/>
    <n v="8"/>
    <n v="8"/>
    <n v="8"/>
    <n v="8"/>
    <n v="8"/>
    <n v="8"/>
    <n v="8"/>
    <n v="8"/>
    <n v="8"/>
    <n v="8"/>
    <n v="8"/>
    <n v="8"/>
    <n v="8"/>
    <n v="8"/>
    <n v="8"/>
    <n v="8"/>
    <s v="N/A"/>
    <n v="8"/>
    <n v="8"/>
    <n v="8"/>
    <n v="8"/>
    <s v="N/A"/>
  </r>
  <r>
    <n v="6457"/>
    <s v="Gardner-Johnson, Chauncey S"/>
    <x v="10"/>
    <x v="9"/>
    <n v="2019"/>
    <n v="2026"/>
    <s v="N"/>
    <s v="FA"/>
    <n v="1"/>
    <n v="1"/>
    <n v="0.25"/>
    <n v="0"/>
    <n v="1"/>
    <n v="1"/>
    <n v="0"/>
    <n v="0"/>
    <n v="1"/>
    <s v="N/A"/>
    <n v="1"/>
    <n v="1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s v="N/A"/>
    <s v="N/A"/>
    <s v="N/A"/>
    <s v="N/A"/>
  </r>
  <r>
    <n v="6561"/>
    <s v="Stukes, Treydan S"/>
    <x v="10"/>
    <x v="9"/>
    <n v="2026"/>
    <n v="2026"/>
    <s v="Y"/>
    <s v="D8.10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6582"/>
    <s v="Thomas, Jakobe S"/>
    <x v="10"/>
    <x v="9"/>
    <n v="2026"/>
    <n v="2026"/>
    <s v="Y"/>
    <s v="D10.10"/>
    <n v="1"/>
    <n v="3"/>
    <n v="0"/>
    <n v="1"/>
    <n v="0"/>
    <n v="0"/>
    <n v="0"/>
    <n v="0"/>
    <n v="0"/>
    <s v="N/A"/>
    <n v="3"/>
    <n v="0"/>
    <n v="0"/>
    <n v="0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1"/>
    <n v="1"/>
    <n v="1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1"/>
    <n v="1"/>
    <n v="1"/>
    <n v="1"/>
    <n v="1"/>
    <n v="1"/>
    <n v="1"/>
    <n v="1"/>
    <n v="1"/>
    <n v="1"/>
    <n v="1"/>
    <n v="1"/>
    <n v="1"/>
    <n v="1"/>
    <n v="1"/>
    <n v="1"/>
    <n v="1"/>
    <s v="N/A"/>
    <n v="1"/>
    <n v="1"/>
    <n v="1"/>
    <s v="N/A"/>
    <s v="N/A"/>
  </r>
  <r>
    <n v="5995"/>
    <s v="Brisker, Jaquan S"/>
    <x v="11"/>
    <x v="9"/>
    <n v="2022"/>
    <n v="2025"/>
    <s v="N"/>
    <s v="FA"/>
    <n v="7"/>
    <n v="3"/>
    <n v="0.25"/>
    <n v="5"/>
    <n v="2"/>
    <n v="6"/>
    <n v="4"/>
    <n v="0"/>
    <n v="2"/>
    <s v="N/A"/>
    <n v="2"/>
    <n v="2"/>
    <n v="0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n v="7"/>
    <n v="5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n v="2"/>
    <n v="2"/>
    <n v="2"/>
    <n v="2"/>
    <n v="2"/>
    <n v="2"/>
    <n v="2"/>
    <n v="2"/>
    <n v="2"/>
    <n v="2"/>
    <n v="2"/>
    <n v="2"/>
    <n v="2"/>
    <n v="2"/>
    <n v="2"/>
    <n v="2"/>
    <n v="2"/>
    <s v="N/A"/>
    <n v="2"/>
    <n v="5"/>
    <s v="N/A"/>
    <s v="N/A"/>
    <s v="N/A"/>
  </r>
  <r>
    <n v="661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1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2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3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4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5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6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7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8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69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0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1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2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3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4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5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6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7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8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79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0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1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2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3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4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4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5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6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7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8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59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60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61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62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  <r>
    <n v="6863"/>
    <m/>
    <x v="13"/>
    <x v="10"/>
    <e v="#N/A"/>
    <n v="2026"/>
    <s v="Y"/>
    <m/>
    <m/>
    <m/>
    <n v="0"/>
    <n v="0"/>
    <n v="0"/>
    <n v="0"/>
    <n v="0"/>
    <n v="0"/>
    <n v="0"/>
    <s v="N/A"/>
    <n v="0"/>
    <s v="N/A"/>
    <s v="N/A"/>
    <s v="N/A"/>
    <s v="N/A"/>
    <s v="N/A"/>
    <s v="OK"/>
    <s v="No"/>
    <s v="N/A"/>
    <s v="N/A"/>
    <s v="N/A"/>
    <s v="N/A"/>
    <s v="N/A"/>
    <s v="N/A"/>
    <s v="N/A"/>
    <s v="N/A"/>
    <s v="N/A"/>
    <s v="N/A"/>
    <s v="N/A"/>
    <s v="N/A"/>
    <e v="#VALUE!"/>
    <s v="N/A"/>
    <s v="N/A"/>
    <s v="N/A"/>
    <s v="N/A"/>
    <s v="Y"/>
    <s v="Y"/>
    <s v="Y"/>
    <s v="Y"/>
    <s v="Y"/>
    <s v="Y"/>
    <s v="Y"/>
    <s v="Y"/>
    <s v="Y"/>
    <s v="Y"/>
    <s v="Y"/>
    <s v="Y"/>
    <s v="Y"/>
    <s v="Y"/>
    <s v="Y"/>
    <s v="Y"/>
    <x v="0"/>
    <m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e v="#VALUE!"/>
    <s v="N/A"/>
    <e v="#VALUE!"/>
    <s v="N/A"/>
    <s v="N/A"/>
    <s v="N/A"/>
    <s v="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E6EF38-C662-480D-A8BB-BAA05A5D517C}" name="PivotTable1" cacheId="66" dataOnRows="1" applyNumberFormats="0" applyBorderFormats="0" applyFontFormats="0" applyPatternFormats="0" applyAlignmentFormats="0" applyWidthHeightFormats="1" dataCaption="Values" updatedVersion="8" minRefreshableVersion="3" showCalcMbrs="0" useAutoFormatting="1" rowGrandTotals="0" colGrandTotals="0" itemPrintTitles="1" createdVersion="3" indent="0" outline="1" outlineData="1" multipleFieldFilters="0">
  <location ref="A1:K19" firstHeaderRow="1" firstDataRow="2" firstDataCol="1"/>
  <pivotFields count="84">
    <pivotField showAll="0" defaultSubtotal="0"/>
    <pivotField showAll="0"/>
    <pivotField showAll="0"/>
    <pivotField axis="axisCol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h="1" x="10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numFmtId="164"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defaultSubtotal="0"/>
    <pivotField showAll="0" defaultSubtotal="0"/>
    <pivotField showAll="0"/>
    <pivotField showAll="0"/>
    <pivotField showAll="0"/>
    <pivotField showAll="0"/>
  </pivotFields>
  <rowFields count="1">
    <field x="-2"/>
  </rowFields>
  <row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rowItems>
  <colFields count="1">
    <field x="3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colItems>
  <dataFields count="17">
    <dataField name="Sum of Cap 1" fld="61" baseField="0" baseItem="0"/>
    <dataField name="Sum of Cap 2" fld="62" baseField="0" baseItem="0"/>
    <dataField name="Sum of Cap 3" fld="63" baseField="0" baseItem="0"/>
    <dataField name="Sum of Cap 4" fld="64" baseField="0" baseItem="0"/>
    <dataField name="Sum of Cap 5" fld="65" baseField="0" baseItem="0"/>
    <dataField name="Sum of Cap 6" fld="66" baseField="0" baseItem="0"/>
    <dataField name="Sum of Cap 7" fld="67" baseField="0" baseItem="0"/>
    <dataField name="Sum of Cap 8" fld="68" baseField="0" baseItem="0"/>
    <dataField name="Sum of Cap 9" fld="69" baseField="0" baseItem="0"/>
    <dataField name="Sum of Cap 10" fld="70" baseField="0" baseItem="0"/>
    <dataField name="Sum of Cap 11" fld="71" baseField="0" baseItem="0"/>
    <dataField name="Sum of Cap 12" fld="72" baseField="0" baseItem="0"/>
    <dataField name="Sum of Cap 13" fld="73" baseField="0" baseItem="0"/>
    <dataField name="Sum of Cap 14" fld="74" baseField="0" baseItem="0"/>
    <dataField name="Sum of Cap 15" fld="75" baseField="0" baseItem="0"/>
    <dataField name="Sum of Cap 16" fld="76" baseField="0" baseItem="0"/>
    <dataField name="Sum of Cap 17" fld="77" baseField="0" baseItem="0"/>
  </dataFields>
  <formats count="4">
    <format dxfId="16">
      <pivotArea outline="0" collapsedLevelsAreSubtotals="1" fieldPosition="0"/>
    </format>
    <format dxfId="15">
      <pivotArea field="3" type="button" dataOnly="0" labelOnly="1" outline="0" axis="axisCol" fieldPosition="0"/>
    </format>
    <format dxfId="14">
      <pivotArea type="topRight" dataOnly="0" labelOnly="1" outline="0" fieldPosition="0"/>
    </format>
    <format dxfId="13">
      <pivotArea dataOnly="0" labelOnly="1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C295B5-C7E3-4834-A10D-4D872B853B05}" name="PivotTable3" cacheId="66" applyNumberFormats="0" applyBorderFormats="0" applyFontFormats="0" applyPatternFormats="0" applyAlignmentFormats="0" applyWidthHeightFormats="1" dataCaption="Values" updatedVersion="8" minRefreshableVersion="3" showCalcMbrs="0" itemPrintTitles="1" createdVersion="3" indent="0" outline="1" outlineData="1" multipleFieldFilters="0">
  <location ref="A35:O47" firstHeaderRow="1" firstDataRow="2" firstDataCol="1" rowPageCount="1" colPageCount="1"/>
  <pivotFields count="84">
    <pivotField showAll="0"/>
    <pivotField showAll="0"/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2"/>
        <item t="default"/>
      </items>
    </pivotField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h="1" x="10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numFmtId="164"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multipleItemSelectionAllowed="1" showAll="0"/>
    <pivotField multipleItemSelectionAllowed="1" showAll="0"/>
    <pivotField multipleItemSelectionAllowed="1" showAll="0"/>
    <pivotField multipleItemSelectionAllowed="1" showAll="0"/>
    <pivotField multipleItemSelectionAllowed="1"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multipleItemSelectionAllowed="1" showAll="0"/>
    <pivotField multipleItemSelectionAllowed="1" showAll="0"/>
    <pivotField axis="axisPage" multipleItemSelectionAllowed="1">
      <items count="3">
        <item x="0"/>
        <item x="1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 defaultSubtotal="0"/>
    <pivotField showAll="0"/>
    <pivotField showAll="0"/>
    <pivotField showAll="0"/>
    <pivotField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 t="grand">
      <x/>
    </i>
  </colItems>
  <pageFields count="1">
    <pageField fld="59" hier="-1"/>
  </pageFields>
  <dataFields count="1">
    <dataField name="Sum of Cap 17" fld="77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5DC1FD-EEBB-4588-90A3-3B581B8650B1}" name="PivotTable4" cacheId="66" applyNumberFormats="0" applyBorderFormats="0" applyFontFormats="0" applyPatternFormats="0" applyAlignmentFormats="0" applyWidthHeightFormats="1" dataCaption="Values" updatedVersion="8" minRefreshableVersion="3" showCalcMbrs="0" itemPrintTitles="1" createdVersion="3" indent="0" outline="1" outlineData="1" multipleFieldFilters="0">
  <location ref="A51:M62" firstHeaderRow="1" firstDataRow="2" firstDataCol="1" rowPageCount="1" colPageCount="1"/>
  <pivotFields count="84">
    <pivotField showAll="0"/>
    <pivotField showAll="0"/>
    <pivotField axis="axisCol" dataField="1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  <item x="13"/>
        <item h="1" x="12"/>
        <item t="default"/>
      </items>
    </pivotField>
    <pivotField axis="axisRow" showAll="0" sortType="ascending">
      <items count="12">
        <item x="0"/>
        <item x="1"/>
        <item x="2"/>
        <item x="3"/>
        <item x="4"/>
        <item h="1" x="5"/>
        <item x="6"/>
        <item x="7"/>
        <item x="8"/>
        <item x="9"/>
        <item h="1" x="10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numFmtId="164"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multipleItemSelectionAllowed="1" showAll="0"/>
    <pivotField multipleItemSelectionAllowed="1" showAll="0"/>
    <pivotField multipleItemSelectionAllowed="1" showAll="0"/>
    <pivotField multipleItemSelectionAllowed="1" showAll="0"/>
    <pivotField multipleItemSelectionAllowed="1"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multipleItemSelectionAllowed="1" showAll="0"/>
    <pivotField multipleItemSelectionAllowed="1" showAll="0"/>
    <pivotField axis="axisPage" multipleItemSelectionAllowed="1">
      <items count="3">
        <item x="0"/>
        <item x="1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59" hier="-1"/>
  </pageFields>
  <dataFields count="1">
    <dataField name="Count of Position" fld="2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240F66-A64F-4A28-A82E-170A1FD0F397}" name="PivotTable5" cacheId="2" applyNumberFormats="0" applyBorderFormats="0" applyFontFormats="0" applyPatternFormats="0" applyAlignmentFormats="0" applyWidthHeightFormats="1" dataCaption="Values" updatedVersion="8" minRefreshableVersion="3" showCalcMbrs="0" itemPrintTitles="1" createdVersion="3" indent="0" outline="1" outlineData="1" multipleFieldFilters="0">
  <location ref="U3:AC15" firstHeaderRow="1" firstDataRow="2" firstDataCol="1" rowPageCount="1" colPageCount="1"/>
  <pivotFields count="84">
    <pivotField showAll="0"/>
    <pivotField showAll="0"/>
    <pivotField axis="axisPage" multipleItemSelectionAllowed="1" showAll="0">
      <items count="14">
        <item x="0"/>
        <item x="1"/>
        <item x="2"/>
        <item x="3"/>
        <item x="11"/>
        <item x="4"/>
        <item x="5"/>
        <item x="6"/>
        <item x="7"/>
        <item x="8"/>
        <item x="9"/>
        <item h="1" x="10"/>
        <item m="1" x="12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h="1" m="1" x="10"/>
        <item h="1" m="1" x="11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>
      <items count="8">
        <item x="0"/>
        <item m="1" x="2"/>
        <item m="1" x="4"/>
        <item m="1" x="1"/>
        <item m="1" x="5"/>
        <item m="1" x="3"/>
        <item m="1" x="6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 defaultSubtotal="0"/>
    <pivotField showAll="0"/>
    <pivotField showAll="0"/>
    <pivotField showAll="0"/>
    <pivotField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59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2" hier="-1"/>
  </pageFields>
  <dataFields count="1">
    <dataField name="Sum of Cap 17" fld="77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A6D5A7-C2A3-4D9D-B97A-899C9C76A2A8}" name="PivotTable2" cacheId="66" applyNumberFormats="0" applyBorderFormats="0" applyFontFormats="0" applyPatternFormats="0" applyAlignmentFormats="0" applyWidthHeightFormats="1" dataCaption="Values" updatedVersion="8" minRefreshableVersion="3" showCalcMbrs="0" itemPrintTitles="1" createdVersion="3" indent="0" outline="1" outlineData="1" multipleFieldFilters="0">
  <location ref="A19:M31" firstHeaderRow="1" firstDataRow="2" firstDataCol="1" rowPageCount="1" colPageCount="1"/>
  <pivotFields count="84">
    <pivotField showAll="0"/>
    <pivotField showAll="0"/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h="1" x="11"/>
        <item h="1" x="13"/>
        <item h="1" x="12"/>
        <item t="default"/>
      </items>
    </pivotField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numFmtId="164"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dataField="1" multipleItemSelectionAllowed="1">
      <items count="3">
        <item x="0"/>
        <item x="1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59" hier="-1"/>
  </pageFields>
  <dataFields count="1">
    <dataField name="Count of 17" fld="59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5A5BDF-8404-44EA-ADDD-4CED0FC1769C}" name="PivotTable1" cacheId="2" applyNumberFormats="0" applyBorderFormats="0" applyFontFormats="0" applyPatternFormats="0" applyAlignmentFormats="0" applyWidthHeightFormats="1" dataCaption="Values" updatedVersion="8" minRefreshableVersion="3" showCalcMbrs="0" itemPrintTitles="1" createdVersion="3" indent="0" outline="1" outlineData="1" multipleFieldFilters="0">
  <location ref="A3:I15" firstHeaderRow="1" firstDataRow="2" firstDataCol="1" rowPageCount="1" colPageCount="1"/>
  <pivotFields count="84">
    <pivotField showAll="0"/>
    <pivotField showAll="0"/>
    <pivotField axis="axisPage" multipleItemSelectionAllowed="1" showAll="0">
      <items count="14">
        <item x="0"/>
        <item x="1"/>
        <item x="2"/>
        <item x="3"/>
        <item x="11"/>
        <item x="4"/>
        <item x="5"/>
        <item x="6"/>
        <item x="7"/>
        <item x="8"/>
        <item x="9"/>
        <item h="1" x="10"/>
        <item h="1" m="1" x="12"/>
        <item t="default"/>
      </items>
    </pivotField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m="1" x="10"/>
        <item m="1" x="11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>
      <items count="8">
        <item x="0"/>
        <item m="1" x="2"/>
        <item m="1" x="4"/>
        <item m="1" x="1"/>
        <item m="1" x="5"/>
        <item m="1" x="3"/>
        <item m="1" x="6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59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2" hier="-1"/>
  </pageFields>
  <dataFields count="1">
    <dataField name="Count of 17" fld="59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831E3A-1C41-4362-97A7-561C8F6D98B7}" name="PivotTable2" cacheId="2" applyNumberFormats="0" applyBorderFormats="0" applyFontFormats="0" applyPatternFormats="0" applyAlignmentFormats="0" applyWidthHeightFormats="1" dataCaption="Values" updatedVersion="8" minRefreshableVersion="3" showCalcMbrs="0" useAutoFormatting="1" itemPrintTitles="1" createdVersion="3" indent="0" outline="1" outlineData="1" multipleFieldFilters="0">
  <location ref="A25:E35" firstHeaderRow="1" firstDataRow="2" firstDataCol="1" rowPageCount="2" colPageCount="1"/>
  <pivotFields count="84">
    <pivotField showAll="0"/>
    <pivotField showAll="0"/>
    <pivotField axis="axisPage" showAll="0">
      <items count="14">
        <item x="0"/>
        <item x="1"/>
        <item x="2"/>
        <item x="3"/>
        <item x="11"/>
        <item x="4"/>
        <item x="5"/>
        <item x="6"/>
        <item x="7"/>
        <item x="8"/>
        <item x="9"/>
        <item x="10"/>
        <item m="1" x="12"/>
        <item t="default"/>
      </items>
    </pivotField>
    <pivotField axis="axisRow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h="1" m="1" x="11"/>
        <item h="1" m="1" x="10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numFmtId="164"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8">
        <item x="0"/>
        <item m="1" x="2"/>
        <item m="1" x="4"/>
        <item m="1" x="1"/>
        <item m="1" x="5"/>
        <item m="1" x="3"/>
        <item m="1" x="6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 defaultSubtotal="0"/>
    <pivotField dataField="1" showAll="0"/>
    <pivotField dataField="1" showAll="0"/>
    <pivotField dataField="1" showAll="0"/>
    <pivotField showAll="0"/>
  </pivotFields>
  <rowFields count="1">
    <field x="3"/>
  </rowFields>
  <rowItems count="9"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59" hier="-1"/>
    <pageField fld="2" item="11" hier="-1"/>
  </pageFields>
  <dataFields count="4">
    <dataField name="Sum of 2026 Hit" fld="79" baseField="3" baseItem="2"/>
    <dataField name="Sum of 2027 Hit" fld="80" baseField="3" baseItem="2"/>
    <dataField name="Sum of 2028 Hit" fld="81" baseField="3" baseItem="3"/>
    <dataField name="Sum of 2029 Hit" fld="82" baseField="3" baseItem="3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AB0408-CC8C-4517-A6E8-5D7A1059FA7B}" name="PivotTable1" cacheId="66" applyNumberFormats="0" applyBorderFormats="0" applyFontFormats="0" applyPatternFormats="0" applyAlignmentFormats="0" applyWidthHeightFormats="1" dataCaption="Values" updatedVersion="8" minRefreshableVersion="3" showCalcMbrs="0" useAutoFormatting="1" itemPrintTitles="1" createdVersion="3" indent="0" outline="1" outlineData="1" multipleFieldFilters="0">
  <location ref="A4:F16" firstHeaderRow="1" firstDataRow="2" firstDataCol="1" rowPageCount="2" colPageCount="1"/>
  <pivotFields count="84">
    <pivotField showAll="0"/>
    <pivotField showAll="0"/>
    <pivotField axis="axisPage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2"/>
        <item t="default"/>
      </items>
    </pivotField>
    <pivotField axis="axisRow" showAll="0" sortType="ascending">
      <items count="12">
        <item x="0"/>
        <item x="1"/>
        <item x="2"/>
        <item x="3"/>
        <item x="4"/>
        <item x="5"/>
        <item x="6"/>
        <item x="7"/>
        <item x="8"/>
        <item x="9"/>
        <item h="1" x="10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numFmtId="164"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x="1"/>
        <item t="default"/>
      </items>
    </pivotField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 defaultSubtotal="0"/>
    <pivotField dataField="1" showAll="0"/>
    <pivotField dataField="1" showAll="0"/>
    <pivotField dataField="1" showAll="0"/>
    <pivotField dataField="1" showAl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59" hier="-1"/>
    <pageField fld="2" hier="-1"/>
  </pageFields>
  <dataFields count="5">
    <dataField name="Sum of 2026 Hit" fld="79" baseField="3" baseItem="2"/>
    <dataField name="Sum of 2027 Hit" fld="80" baseField="3" baseItem="2"/>
    <dataField name="Sum of 2028 Hit" fld="81" baseField="3" baseItem="7"/>
    <dataField name="Sum of 2029 Hit" fld="82" baseField="3" baseItem="7"/>
    <dataField name="Sum of 2030 Hit" fld="83" baseField="3" baseItem="6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71"/>
  <sheetViews>
    <sheetView tabSelected="1" zoomScale="90" zoomScaleNormal="90" workbookViewId="0">
      <pane xSplit="10" ySplit="23" topLeftCell="AH208" activePane="bottomRight" state="frozenSplit"/>
      <selection pane="topRight" activeCell="K1" sqref="K1"/>
      <selection pane="bottomLeft" activeCell="A24" sqref="A24"/>
      <selection pane="bottomRight" activeCell="B233" sqref="B233"/>
    </sheetView>
  </sheetViews>
  <sheetFormatPr defaultRowHeight="15" x14ac:dyDescent="0.25"/>
  <cols>
    <col min="1" max="1" width="7.7109375" customWidth="1"/>
    <col min="2" max="2" width="25.5703125" bestFit="1" customWidth="1"/>
    <col min="3" max="3" width="8.5703125" customWidth="1"/>
    <col min="4" max="4" width="33.85546875" customWidth="1"/>
    <col min="5" max="5" width="8.85546875" customWidth="1"/>
    <col min="6" max="6" width="8.28515625" customWidth="1"/>
    <col min="7" max="7" width="8.140625" customWidth="1"/>
    <col min="8" max="8" width="7.7109375" customWidth="1"/>
    <col min="9" max="9" width="8" customWidth="1"/>
    <col min="10" max="10" width="7.85546875" customWidth="1"/>
    <col min="11" max="11" width="10.28515625" customWidth="1"/>
    <col min="12" max="12" width="7.7109375" customWidth="1"/>
    <col min="13" max="15" width="9.140625" customWidth="1"/>
    <col min="16" max="16" width="9.85546875" customWidth="1"/>
    <col min="17" max="17" width="11.42578125" customWidth="1"/>
    <col min="18" max="18" width="8.28515625" customWidth="1"/>
    <col min="19" max="19" width="7.42578125" customWidth="1"/>
    <col min="20" max="24" width="8.42578125" customWidth="1"/>
    <col min="25" max="43" width="9.140625" customWidth="1"/>
    <col min="44" max="59" width="4.140625" customWidth="1"/>
    <col min="60" max="60" width="3.7109375" customWidth="1"/>
    <col min="61" max="61" width="9.140625" customWidth="1"/>
    <col min="62" max="77" width="6.42578125" customWidth="1"/>
    <col min="78" max="79" width="9.140625" customWidth="1"/>
    <col min="81" max="84" width="9.140625" customWidth="1"/>
    <col min="85" max="85" width="19.140625" bestFit="1" customWidth="1"/>
    <col min="93" max="94" width="11.42578125" customWidth="1"/>
  </cols>
  <sheetData>
    <row r="1" spans="1:92" x14ac:dyDescent="0.25">
      <c r="A1" t="s">
        <v>73</v>
      </c>
      <c r="B1">
        <v>2026</v>
      </c>
      <c r="T1" s="15" t="str">
        <f>IF($S1&lt;1, "N/A", $M1)</f>
        <v>N/A</v>
      </c>
      <c r="U1" s="15" t="str">
        <f>IF($S1&lt;2, "N/A", $M1)</f>
        <v>N/A</v>
      </c>
      <c r="V1" s="15" t="str">
        <f>IF($S1&lt;3, "N/A", $M1)</f>
        <v>N/A</v>
      </c>
      <c r="W1" s="15" t="str">
        <f>IF($S1&lt;4, "N/A", $M1)</f>
        <v>N/A</v>
      </c>
      <c r="X1" s="15" t="str">
        <f>IF($S1&lt;5, "N/A", $M1)</f>
        <v>N/A</v>
      </c>
      <c r="CK1" s="6"/>
      <c r="CL1" s="6"/>
      <c r="CM1" s="6"/>
      <c r="CN1" s="6"/>
    </row>
    <row r="2" spans="1:92" hidden="1" x14ac:dyDescent="0.25">
      <c r="H2" t="s">
        <v>1926</v>
      </c>
      <c r="I2" t="s">
        <v>1994</v>
      </c>
    </row>
    <row r="3" spans="1:92" hidden="1" x14ac:dyDescent="0.25">
      <c r="A3" t="s">
        <v>40</v>
      </c>
      <c r="B3" t="s">
        <v>41</v>
      </c>
      <c r="D3" t="s">
        <v>52</v>
      </c>
      <c r="F3" t="s">
        <v>61</v>
      </c>
      <c r="H3" t="s">
        <v>1927</v>
      </c>
      <c r="I3" t="s">
        <v>1995</v>
      </c>
    </row>
    <row r="4" spans="1:92" hidden="1" x14ac:dyDescent="0.25">
      <c r="A4" t="s">
        <v>42</v>
      </c>
      <c r="B4" t="s">
        <v>43</v>
      </c>
      <c r="D4" t="s">
        <v>53</v>
      </c>
      <c r="F4" t="s">
        <v>62</v>
      </c>
      <c r="H4" t="s">
        <v>1928</v>
      </c>
      <c r="I4" t="s">
        <v>1996</v>
      </c>
    </row>
    <row r="5" spans="1:92" hidden="1" x14ac:dyDescent="0.25">
      <c r="A5" t="s">
        <v>44</v>
      </c>
      <c r="B5" t="s">
        <v>45</v>
      </c>
      <c r="D5" t="s">
        <v>57</v>
      </c>
      <c r="F5" t="s">
        <v>63</v>
      </c>
      <c r="H5" t="s">
        <v>1997</v>
      </c>
      <c r="I5" t="s">
        <v>1998</v>
      </c>
    </row>
    <row r="6" spans="1:92" hidden="1" x14ac:dyDescent="0.25">
      <c r="A6" t="s">
        <v>46</v>
      </c>
      <c r="B6" t="s">
        <v>47</v>
      </c>
      <c r="D6" t="s">
        <v>54</v>
      </c>
      <c r="F6" t="s">
        <v>64</v>
      </c>
      <c r="H6">
        <v>1</v>
      </c>
    </row>
    <row r="7" spans="1:92" hidden="1" x14ac:dyDescent="0.25">
      <c r="A7" t="s">
        <v>48</v>
      </c>
      <c r="B7" t="s">
        <v>49</v>
      </c>
      <c r="D7" t="s">
        <v>58</v>
      </c>
      <c r="F7" t="s">
        <v>65</v>
      </c>
      <c r="H7">
        <v>2</v>
      </c>
    </row>
    <row r="8" spans="1:92" hidden="1" x14ac:dyDescent="0.25">
      <c r="A8" t="s">
        <v>50</v>
      </c>
      <c r="B8" t="s">
        <v>51</v>
      </c>
      <c r="D8" t="s">
        <v>1932</v>
      </c>
      <c r="F8" t="s">
        <v>66</v>
      </c>
      <c r="H8">
        <v>3</v>
      </c>
    </row>
    <row r="9" spans="1:92" hidden="1" x14ac:dyDescent="0.25">
      <c r="A9" t="s">
        <v>66</v>
      </c>
      <c r="B9" t="s">
        <v>1925</v>
      </c>
      <c r="D9" t="s">
        <v>59</v>
      </c>
      <c r="F9" t="s">
        <v>67</v>
      </c>
      <c r="H9">
        <v>4</v>
      </c>
    </row>
    <row r="10" spans="1:92" hidden="1" x14ac:dyDescent="0.25">
      <c r="D10" t="s">
        <v>55</v>
      </c>
      <c r="F10" t="s">
        <v>68</v>
      </c>
      <c r="H10">
        <v>5</v>
      </c>
    </row>
    <row r="11" spans="1:92" hidden="1" x14ac:dyDescent="0.25">
      <c r="D11" t="s">
        <v>60</v>
      </c>
      <c r="F11" t="s">
        <v>69</v>
      </c>
      <c r="H11">
        <v>6</v>
      </c>
    </row>
    <row r="12" spans="1:92" hidden="1" x14ac:dyDescent="0.25">
      <c r="D12" t="s">
        <v>56</v>
      </c>
      <c r="F12" t="s">
        <v>70</v>
      </c>
      <c r="H12">
        <v>7</v>
      </c>
    </row>
    <row r="13" spans="1:92" hidden="1" x14ac:dyDescent="0.25">
      <c r="F13" t="s">
        <v>71</v>
      </c>
      <c r="H13">
        <v>8</v>
      </c>
    </row>
    <row r="14" spans="1:92" hidden="1" x14ac:dyDescent="0.25">
      <c r="F14" t="s">
        <v>72</v>
      </c>
      <c r="H14">
        <v>9</v>
      </c>
    </row>
    <row r="15" spans="1:92" hidden="1" x14ac:dyDescent="0.25">
      <c r="H15">
        <v>10</v>
      </c>
    </row>
    <row r="16" spans="1:92" hidden="1" x14ac:dyDescent="0.25">
      <c r="H16">
        <v>11</v>
      </c>
    </row>
    <row r="17" spans="1:94" hidden="1" x14ac:dyDescent="0.25">
      <c r="H17">
        <v>12</v>
      </c>
    </row>
    <row r="18" spans="1:94" hidden="1" x14ac:dyDescent="0.25">
      <c r="H18">
        <v>13</v>
      </c>
    </row>
    <row r="19" spans="1:94" hidden="1" x14ac:dyDescent="0.25">
      <c r="H19">
        <v>14</v>
      </c>
    </row>
    <row r="20" spans="1:94" hidden="1" x14ac:dyDescent="0.25">
      <c r="H20">
        <v>15</v>
      </c>
    </row>
    <row r="22" spans="1:94" hidden="1" x14ac:dyDescent="0.25">
      <c r="A22" t="s">
        <v>1964</v>
      </c>
      <c r="E22" s="14" t="e">
        <f>VLOOKUP(B22, 'Rookie Year'!$A$2:$B$55555,2,FALSE)</f>
        <v>#N/A</v>
      </c>
      <c r="K22" s="16">
        <f>IF(AND(G22&lt;&gt;"N",R22="N/A"), IF(I22&lt;4, 0, 0.25),IF(I22=1, IF(J22=1,0, 0.25), IF(I22&lt;13, 0.25, IF(I22&lt;26, 0.4, IF(I22&lt;51, 0.6, 0.75)))))</f>
        <v>0.25</v>
      </c>
      <c r="L22" s="15">
        <f>I22-M22</f>
        <v>0</v>
      </c>
      <c r="M22" s="15">
        <f>ROUNDUP(I22*K22,0)</f>
        <v>0</v>
      </c>
      <c r="N22" s="15">
        <f>M22*J22</f>
        <v>0</v>
      </c>
      <c r="Q22" s="15">
        <f>N22-O22-P22</f>
        <v>0</v>
      </c>
      <c r="S22" s="14">
        <f>IF(R22="N/A", J22-($B$1-F22), J22-($B$1-R22))</f>
        <v>-2026</v>
      </c>
      <c r="T22" s="15" t="str">
        <f>IF($S22&lt;1, "N/A", $M22)</f>
        <v>N/A</v>
      </c>
      <c r="U22" s="15" t="str">
        <f>IF($S22&lt;2, "N/A", $M22)</f>
        <v>N/A</v>
      </c>
      <c r="V22" s="15" t="str">
        <f>IF($S22&lt;3, "N/A", $M22)</f>
        <v>N/A</v>
      </c>
      <c r="W22" s="15" t="str">
        <f>IF($S22&lt;4, "N/A", $M22)</f>
        <v>N/A</v>
      </c>
      <c r="X22" s="15" t="str">
        <f>IF($S22&lt;5, "N/A", $M22)</f>
        <v>N/A</v>
      </c>
      <c r="Y22" s="14" t="str">
        <f>IF(SUM(T22:X22)&lt;&gt;Q22, "CHECK", "OK")</f>
        <v>OK</v>
      </c>
      <c r="Z22" s="14" t="str">
        <f>IF(F22=$F$1, "No", IF(S22=1, "Yes", "No"))</f>
        <v>No</v>
      </c>
      <c r="AA22" s="17" t="str">
        <f>IF(C22="DM", "N/A", IF(Z22="No","N/A",VLOOKUP(B22,'Extension List'!$A$3:$R$1952,18,FALSE)))</f>
        <v>N/A</v>
      </c>
      <c r="AB22" s="14" t="str">
        <f>IF(C22="DM", "N/A", IF(Z22="No","N/A",VLOOKUP(B22,'Extension List'!$A$3:$T$1952,20,FALSE)))</f>
        <v>N/A</v>
      </c>
      <c r="AC22" s="14" t="str">
        <f>IF(AA22="N/A", "N/A", 0)</f>
        <v>N/A</v>
      </c>
      <c r="AD22" s="15" t="str">
        <f>IF(AE22="N/A", "N/A", AA22-AE22)</f>
        <v>N/A</v>
      </c>
      <c r="AE22" s="15" t="str">
        <f>IF(AA22="N/A", "N/A", IF(AC22&gt;0, IF(AA22&lt;13, ROUNDUP(0.25*AA22,0), IF(AA22&lt;26, ROUNDUP(0.4*AA22,0), IF(AA22&lt;51, ROUNDUP(0.6*AA22,0), ROUNDUP(0.75*AA22,0)))), "N/A"))</f>
        <v>N/A</v>
      </c>
      <c r="AF22" s="15" t="str">
        <f>IF(AD22="N/A","N/A", (AE22*AC22)+Q22)</f>
        <v>N/A</v>
      </c>
      <c r="AG22" s="15" t="str">
        <f>IF($AF22="N/A", "N/A", "TBC")</f>
        <v>N/A</v>
      </c>
      <c r="AH22" s="15" t="str">
        <f>IF($AF22="N/A", "N/A", "TBC")</f>
        <v>N/A</v>
      </c>
      <c r="AI22" s="15" t="str">
        <f>IF($AF22="N/A","N/A",IF(AC22&gt;1,"TBC","N/A"))</f>
        <v>N/A</v>
      </c>
      <c r="AJ22" s="15" t="str">
        <f>IF($AF22="N/A","N/A",IF(AC22&gt;2,"TBC","N/A"))</f>
        <v>N/A</v>
      </c>
      <c r="AK22" s="15" t="str">
        <f>IF($AF22="N/A","N/A",IF(AC22&gt;3,"TBC","N/A"))</f>
        <v>N/A</v>
      </c>
      <c r="AL22" s="15"/>
      <c r="AM22" s="15" t="e">
        <f>IF(AD22="N/A", L22+T22, L22+AG22)</f>
        <v>#VALUE!</v>
      </c>
      <c r="AN22" s="15" t="str">
        <f>IF(AD22="N/A", IF(U22="N/A", "N/A", L22+U22), AD22+AH22)</f>
        <v>N/A</v>
      </c>
      <c r="AO22" s="15" t="str">
        <f>IF(AD22="N/A", IF(V22="N/A", "N/A", L22+V22), IF(AI22="N/A", "N/A", AD22+AI22))</f>
        <v>N/A</v>
      </c>
      <c r="AP22" s="15" t="str">
        <f>IF(AD22="N/A", IF(W22="N/A", "N/A", L22+W22), IF(AJ22="N/A", "N/A", AD22+AJ22))</f>
        <v>N/A</v>
      </c>
      <c r="AQ22" s="15" t="str">
        <f>IF(AD22="N/A", IF(X22="N/A", "N/A", L22+X22), IF(AK22="N/A", "N/A", AD22+AK22))</f>
        <v>N/A</v>
      </c>
      <c r="BJ22" s="15" t="b">
        <f t="shared" ref="BJ22:BS22" si="0">IF(AR22="R", $CA22, IF(OR(AR22="P", AR22="T", AR22="N"), 0, IF($C22="DM", $T22, IF(OR(AR22="Y", AR22="IR"),$AM22,IF(AR22="C", IF($BI22="Y", IF($AF22="N/A", $Q22, $AF22), IF($AG22="N/A", $T22,$AG22)))))))</f>
        <v>0</v>
      </c>
      <c r="BK22" s="15" t="b">
        <f t="shared" si="0"/>
        <v>0</v>
      </c>
      <c r="BL22" s="15" t="b">
        <f t="shared" si="0"/>
        <v>0</v>
      </c>
      <c r="BM22" s="15" t="b">
        <f t="shared" si="0"/>
        <v>0</v>
      </c>
      <c r="BN22" s="15" t="b">
        <f t="shared" si="0"/>
        <v>0</v>
      </c>
      <c r="BO22" s="15" t="b">
        <f t="shared" si="0"/>
        <v>0</v>
      </c>
      <c r="BP22" s="15" t="b">
        <f t="shared" si="0"/>
        <v>0</v>
      </c>
      <c r="BQ22" s="15" t="b">
        <f t="shared" si="0"/>
        <v>0</v>
      </c>
      <c r="BR22" s="15" t="b">
        <f t="shared" si="0"/>
        <v>0</v>
      </c>
      <c r="BS22" s="15" t="b">
        <f t="shared" si="0"/>
        <v>0</v>
      </c>
      <c r="BT22" s="15" t="b">
        <f t="shared" ref="BT22:BZ22" si="1">IF(BB22="R", $CA22, IF(OR(BB22="P", BB22="T", BB22="N"), 0, IF($C22="DM", $T22, IF(OR(BB22="Y", BB22="IR"),$AM22,IF(BB22="C", IF($BI22="Y", IF($BA22="C", IF($AF22="N/A", $Q22, $AF22), IF($AF22="N/A", $T22, $AM22)), IF($AG22="N/A", $T22,$AG22)))))))</f>
        <v>0</v>
      </c>
      <c r="BU22" s="15" t="b">
        <f t="shared" si="1"/>
        <v>0</v>
      </c>
      <c r="BV22" s="15" t="b">
        <f t="shared" si="1"/>
        <v>0</v>
      </c>
      <c r="BW22" s="15" t="b">
        <f t="shared" si="1"/>
        <v>0</v>
      </c>
      <c r="BX22" s="15" t="b">
        <f t="shared" si="1"/>
        <v>0</v>
      </c>
      <c r="BY22" s="15" t="b">
        <f t="shared" si="1"/>
        <v>0</v>
      </c>
      <c r="BZ22" s="15" t="b">
        <f t="shared" si="1"/>
        <v>0</v>
      </c>
      <c r="CA22" s="14"/>
      <c r="CB22" s="15" t="b">
        <f>BZ22</f>
        <v>0</v>
      </c>
      <c r="CC22" s="14" t="str">
        <f>IF(OR($BH22="T", $BH22="R"), 0, IF($BH22="C", IF($BI22="Y", IF($BA22="C", 0, IF(AF22="N/A", Q22-T22, AF22-AG22)), IF($AF22="N/A", U22, AH22)), AN22))</f>
        <v>N/A</v>
      </c>
      <c r="CD22" s="14" t="str">
        <f>IF(OR($BH22="T", $BH22="R"), 0, IF($BH22="C", IF($BI22="Y", 0, IF($AF22="N/A", V22, AI22)), AO22))</f>
        <v>N/A</v>
      </c>
      <c r="CE22" s="14" t="str">
        <f>IF(OR($BH22="T", $BH22="R"), 0, IF($BH22="C", IF($BI22="Y", 0, IF($AF22="N/A", W22, AJ22)), AP22))</f>
        <v>N/A</v>
      </c>
      <c r="CF22" s="14" t="str">
        <f>IF(OR($BH22="T", $BH22="R"), 0, IF($BH22="C", IF($BI22="Y", 0, IF($AF22="N/A", X22, AK22)), AQ22))</f>
        <v>N/A</v>
      </c>
    </row>
    <row r="23" spans="1:94" s="23" customFormat="1" ht="63.75" x14ac:dyDescent="0.25">
      <c r="A23" s="20" t="s">
        <v>0</v>
      </c>
      <c r="B23" s="20" t="s">
        <v>1</v>
      </c>
      <c r="C23" s="20" t="s">
        <v>2</v>
      </c>
      <c r="D23" s="20" t="s">
        <v>3</v>
      </c>
      <c r="E23" s="21" t="s">
        <v>6</v>
      </c>
      <c r="F23" s="20" t="s">
        <v>8</v>
      </c>
      <c r="G23" s="20" t="s">
        <v>7</v>
      </c>
      <c r="H23" s="20" t="s">
        <v>9</v>
      </c>
      <c r="I23" s="20" t="s">
        <v>1902</v>
      </c>
      <c r="J23" s="20" t="s">
        <v>11</v>
      </c>
      <c r="K23" s="21" t="s">
        <v>5</v>
      </c>
      <c r="L23" s="21" t="s">
        <v>14</v>
      </c>
      <c r="M23" s="21" t="s">
        <v>13</v>
      </c>
      <c r="N23" s="21" t="s">
        <v>1903</v>
      </c>
      <c r="O23" s="20" t="s">
        <v>1904</v>
      </c>
      <c r="P23" s="20" t="s">
        <v>1933</v>
      </c>
      <c r="Q23" s="21" t="s">
        <v>15</v>
      </c>
      <c r="R23" s="20" t="s">
        <v>10</v>
      </c>
      <c r="S23" s="21" t="s">
        <v>12</v>
      </c>
      <c r="T23" s="22" t="str">
        <f>$B$1&amp;" Structure"</f>
        <v>2026 Structure</v>
      </c>
      <c r="U23" s="22" t="str">
        <f>$B$1+1&amp;" Structure"</f>
        <v>2027 Structure</v>
      </c>
      <c r="V23" s="22" t="str">
        <f>$B$1+2&amp;" Structure"</f>
        <v>2028 Structure</v>
      </c>
      <c r="W23" s="22" t="str">
        <f>$B$1+3&amp;" Structure"</f>
        <v>2029 Structure</v>
      </c>
      <c r="X23" s="22" t="str">
        <f>$B$1+4&amp;" Structure"</f>
        <v>2030 Structure</v>
      </c>
      <c r="Y23" s="21" t="s">
        <v>1905</v>
      </c>
      <c r="Z23" s="21" t="s">
        <v>16</v>
      </c>
      <c r="AA23" s="21" t="s">
        <v>17</v>
      </c>
      <c r="AB23" s="21" t="s">
        <v>1901</v>
      </c>
      <c r="AC23" s="22" t="s">
        <v>18</v>
      </c>
      <c r="AD23" s="21" t="s">
        <v>20</v>
      </c>
      <c r="AE23" s="21" t="s">
        <v>19</v>
      </c>
      <c r="AF23" s="21" t="str">
        <f>"Total Guarantee "&amp;B1&amp;"+"</f>
        <v>Total Guarantee 2026+</v>
      </c>
      <c r="AG23" s="22" t="str">
        <f>$B$1&amp;" New Guarantee"</f>
        <v>2026 New Guarantee</v>
      </c>
      <c r="AH23" s="22" t="str">
        <f>$B$1+1&amp;" New Guarantee"</f>
        <v>2027 New Guarantee</v>
      </c>
      <c r="AI23" s="22" t="str">
        <f>$B$1+2&amp;" New Guarantee"</f>
        <v>2028 New Guarantee</v>
      </c>
      <c r="AJ23" s="22" t="str">
        <f>$B$1+3&amp;" New Guarantee"</f>
        <v>2029 New Guarantee</v>
      </c>
      <c r="AK23" s="22" t="str">
        <f>$B$1+4&amp;" New Guarantee"</f>
        <v>2030 New Guarantee</v>
      </c>
      <c r="AL23" s="21" t="s">
        <v>1967</v>
      </c>
      <c r="AM23" s="21" t="str">
        <f>$B$1&amp;" Salary"</f>
        <v>2026 Salary</v>
      </c>
      <c r="AN23" s="21" t="str">
        <f>$B$1+1&amp;" Salary"</f>
        <v>2027 Salary</v>
      </c>
      <c r="AO23" s="21" t="str">
        <f>$B$1+2&amp;" Salary"</f>
        <v>2028 Salary</v>
      </c>
      <c r="AP23" s="21" t="str">
        <f>$B$1+3&amp;" Salary"</f>
        <v>2029 Salary</v>
      </c>
      <c r="AQ23" s="21" t="str">
        <f>$B$1+4&amp;" Salary"</f>
        <v>2030 Salary</v>
      </c>
      <c r="AR23" s="20">
        <v>1</v>
      </c>
      <c r="AS23" s="20">
        <v>2</v>
      </c>
      <c r="AT23" s="20">
        <v>3</v>
      </c>
      <c r="AU23" s="20">
        <v>4</v>
      </c>
      <c r="AV23" s="20">
        <v>5</v>
      </c>
      <c r="AW23" s="20">
        <v>6</v>
      </c>
      <c r="AX23" s="20">
        <v>7</v>
      </c>
      <c r="AY23" s="20">
        <v>8</v>
      </c>
      <c r="AZ23" s="20">
        <v>9</v>
      </c>
      <c r="BA23" s="20">
        <v>10</v>
      </c>
      <c r="BB23" s="20">
        <v>11</v>
      </c>
      <c r="BC23" s="20">
        <v>12</v>
      </c>
      <c r="BD23" s="20">
        <v>13</v>
      </c>
      <c r="BE23" s="20">
        <v>14</v>
      </c>
      <c r="BF23" s="20">
        <v>15</v>
      </c>
      <c r="BG23" s="20">
        <v>16</v>
      </c>
      <c r="BH23" s="20">
        <v>17</v>
      </c>
      <c r="BI23" s="20" t="s">
        <v>21</v>
      </c>
      <c r="BJ23" s="21" t="s">
        <v>22</v>
      </c>
      <c r="BK23" s="21" t="s">
        <v>23</v>
      </c>
      <c r="BL23" s="21" t="s">
        <v>24</v>
      </c>
      <c r="BM23" s="21" t="s">
        <v>25</v>
      </c>
      <c r="BN23" s="21" t="s">
        <v>26</v>
      </c>
      <c r="BO23" s="21" t="s">
        <v>27</v>
      </c>
      <c r="BP23" s="21" t="s">
        <v>28</v>
      </c>
      <c r="BQ23" s="21" t="s">
        <v>29</v>
      </c>
      <c r="BR23" s="21" t="s">
        <v>30</v>
      </c>
      <c r="BS23" s="21" t="s">
        <v>31</v>
      </c>
      <c r="BT23" s="21" t="s">
        <v>32</v>
      </c>
      <c r="BU23" s="21" t="s">
        <v>33</v>
      </c>
      <c r="BV23" s="21" t="s">
        <v>34</v>
      </c>
      <c r="BW23" s="21" t="s">
        <v>35</v>
      </c>
      <c r="BX23" s="21" t="s">
        <v>36</v>
      </c>
      <c r="BY23" s="21" t="s">
        <v>37</v>
      </c>
      <c r="BZ23" s="21" t="s">
        <v>38</v>
      </c>
      <c r="CA23" s="20" t="s">
        <v>39</v>
      </c>
      <c r="CB23" s="21" t="str">
        <f>$B$1&amp;" Hit"</f>
        <v>2026 Hit</v>
      </c>
      <c r="CC23" s="21" t="str">
        <f>$B$1+1&amp;" Hit"</f>
        <v>2027 Hit</v>
      </c>
      <c r="CD23" s="21" t="str">
        <f>$B$1+2&amp;" Hit"</f>
        <v>2028 Hit</v>
      </c>
      <c r="CE23" s="21" t="str">
        <f>$B$1+3&amp;" Hit"</f>
        <v>2029 Hit</v>
      </c>
      <c r="CF23" s="21" t="str">
        <f>$B$1+4&amp;" Hit"</f>
        <v>2030 Hit</v>
      </c>
      <c r="CG23" s="20" t="s">
        <v>2927</v>
      </c>
    </row>
    <row r="24" spans="1:94" x14ac:dyDescent="0.25">
      <c r="A24" s="13">
        <v>3634</v>
      </c>
      <c r="B24" s="14" t="s">
        <v>2049</v>
      </c>
      <c r="C24" s="14" t="s">
        <v>61</v>
      </c>
      <c r="D24" s="14" t="s">
        <v>52</v>
      </c>
      <c r="E24" s="14">
        <f>VLOOKUP(B24, 'Rookie Year'!$A$2:$B$55555,2,FALSE)</f>
        <v>2020</v>
      </c>
      <c r="F24" s="14">
        <v>2020</v>
      </c>
      <c r="G24" s="14" t="s">
        <v>40</v>
      </c>
      <c r="H24" s="14" t="s">
        <v>2170</v>
      </c>
      <c r="I24" s="15">
        <v>23</v>
      </c>
      <c r="J24" s="14">
        <v>5</v>
      </c>
      <c r="K24" s="16">
        <f t="shared" ref="K24:K87" si="2">IF(AND(G24&lt;&gt;"N",R24="N/A"), IF(I24&lt;4, 0, 0.25),IF(I24=1, IF(J24=1,0.25, 0.25), IF(I24&lt;13, 0.25, IF(I24&lt;26, 0.4, IF(I24&lt;51, 0.6, 0.75)))))</f>
        <v>0.4</v>
      </c>
      <c r="L24" s="15">
        <f t="shared" ref="L24:L87" si="3">I24-M24</f>
        <v>13</v>
      </c>
      <c r="M24" s="15">
        <f t="shared" ref="M24:M87" si="4">ROUNDUP(I24*K24,0)</f>
        <v>10</v>
      </c>
      <c r="N24" s="15">
        <f t="shared" ref="N24:N87" si="5">M24*J24</f>
        <v>50</v>
      </c>
      <c r="O24" s="15">
        <v>30</v>
      </c>
      <c r="P24" s="15">
        <v>0</v>
      </c>
      <c r="Q24" s="15">
        <f t="shared" ref="Q24:Q87" si="6">N24-O24-P24</f>
        <v>20</v>
      </c>
      <c r="R24" s="14">
        <v>2023</v>
      </c>
      <c r="S24" s="14">
        <f t="shared" ref="S24:S87" si="7">IF(R24="N/A", J24-($B$1-F24), J24-($B$1-R24))</f>
        <v>2</v>
      </c>
      <c r="T24" s="15">
        <v>10</v>
      </c>
      <c r="U24" s="15">
        <v>10</v>
      </c>
      <c r="V24" s="15" t="str">
        <f>IF($S24&lt;3, "N/A", $M24)</f>
        <v>N/A</v>
      </c>
      <c r="W24" s="15" t="str">
        <f>IF($S24&lt;4, "N/A", $M24)</f>
        <v>N/A</v>
      </c>
      <c r="X24" s="15" t="str">
        <f t="shared" ref="X24:X87" si="8">IF($S24&lt;5, "N/A", $M24)</f>
        <v>N/A</v>
      </c>
      <c r="Y24" s="14" t="str">
        <f t="shared" ref="Y24:Y87" si="9">IF(SUM(T24:X24)&lt;&gt;Q24, "CHECK", "OK")</f>
        <v>OK</v>
      </c>
      <c r="Z24" s="14" t="str">
        <f t="shared" ref="Z24:Z87" si="10">IF(C24="DM", "No", IF(F24=$B$1, "No", IF(S24=1, "Yes", "No")))</f>
        <v>No</v>
      </c>
      <c r="AA24" s="17" t="str">
        <f>IF(C24="DM", "N/A", IF(Z24="No","N/A",VLOOKUP(B24,'Extension List'!$A$3:$AE$1952,19,FALSE)))</f>
        <v>N/A</v>
      </c>
      <c r="AB24" s="14" t="str">
        <f>IF(C24="DM", "N/A", IF(Z24="No","N/A",VLOOKUP(B24,'Extension List'!$A$3:$AE$1952,21,FALSE)))</f>
        <v>N/A</v>
      </c>
      <c r="AC24" s="14" t="str">
        <f t="shared" ref="AC24:AC47" si="11">IF(AA24="N/A", "N/A", 0)</f>
        <v>N/A</v>
      </c>
      <c r="AD24" s="15" t="str">
        <f t="shared" ref="AD24:AD87" si="12">IF(AE24="N/A", "N/A", AA24-AE24)</f>
        <v>N/A</v>
      </c>
      <c r="AE24" s="15" t="str">
        <f t="shared" ref="AE24:AE87" si="13">IF(AA24="N/A", "N/A", IF(AC24&gt;0, IF(AA24&lt;13, ROUNDUP(0.25*AA24,0), IF(AA24&lt;26, ROUNDUP(0.4*AA24,0), IF(AA24&lt;51, ROUNDUP(0.6*AA24,0), ROUNDUP(0.75*AA24,0)))), "N/A"))</f>
        <v>N/A</v>
      </c>
      <c r="AF24" s="15" t="str">
        <f t="shared" ref="AF24:AF87" si="14">IF(AD24="N/A","N/A", (AE24*AC24)+Q24)</f>
        <v>N/A</v>
      </c>
      <c r="AG24" s="15" t="str">
        <f t="shared" ref="AG24:AH47" si="15">IF($AF24="N/A", "N/A", "TBC")</f>
        <v>N/A</v>
      </c>
      <c r="AH24" s="15" t="str">
        <f t="shared" si="15"/>
        <v>N/A</v>
      </c>
      <c r="AI24" s="15" t="str">
        <f t="shared" ref="AI24:AI47" si="16">IF($AF24="N/A","N/A",IF(AC24&gt;1,"TBC","N/A"))</f>
        <v>N/A</v>
      </c>
      <c r="AJ24" s="15" t="str">
        <f t="shared" ref="AJ24:AJ47" si="17">IF($AF24="N/A","N/A",IF(AC24&gt;2,"TBC","N/A"))</f>
        <v>N/A</v>
      </c>
      <c r="AK24" s="15" t="str">
        <f t="shared" ref="AK24:AK47" si="18">IF($AF24="N/A","N/A",IF(AC24&gt;3,"TBC","N/A"))</f>
        <v>N/A</v>
      </c>
      <c r="AL24" s="15" t="str">
        <f t="shared" ref="AL24:AL87" si="19">IF(AC24="N/A","N/A",IF(AC24&gt;0,IF(SUM(AG24:AK24)&lt;&gt;AF24,"CHECK","OK"),"N/A"))</f>
        <v>N/A</v>
      </c>
      <c r="AM24" s="15">
        <f t="shared" ref="AM24:AM87" si="20">IF(AD24="N/A", L24+T24, L24+AG24)</f>
        <v>23</v>
      </c>
      <c r="AN24" s="15">
        <f t="shared" ref="AN24:AN87" si="21">IF(AD24="N/A", IF(U24="N/A", "N/A", L24+U24), AD24+AH24)</f>
        <v>23</v>
      </c>
      <c r="AO24" s="15" t="str">
        <f t="shared" ref="AO24:AO87" si="22">IF(AD24="N/A", IF(V24="N/A", "N/A", L24+V24), IF(AI24="N/A", "N/A", AD24+AI24))</f>
        <v>N/A</v>
      </c>
      <c r="AP24" s="15" t="str">
        <f t="shared" ref="AP24:AP87" si="23">IF(AD24="N/A", IF(W24="N/A", "N/A", L24+W24), IF(AJ24="N/A", "N/A", AD24+AJ24))</f>
        <v>N/A</v>
      </c>
      <c r="AQ24" s="15" t="str">
        <f t="shared" ref="AQ24:AQ87" si="24">IF(AD24="N/A", IF(X24="N/A", "N/A", L24+X24), IF(AK24="N/A", "N/A", AD24+AK24))</f>
        <v>N/A</v>
      </c>
      <c r="AR24" s="14" t="s">
        <v>40</v>
      </c>
      <c r="AS24" s="14" t="s">
        <v>40</v>
      </c>
      <c r="AT24" s="14" t="s">
        <v>40</v>
      </c>
      <c r="AU24" s="14" t="s">
        <v>40</v>
      </c>
      <c r="AV24" s="14" t="s">
        <v>40</v>
      </c>
      <c r="AW24" s="14" t="s">
        <v>40</v>
      </c>
      <c r="AX24" s="14" t="s">
        <v>40</v>
      </c>
      <c r="AY24" s="14" t="s">
        <v>40</v>
      </c>
      <c r="AZ24" s="14" t="s">
        <v>40</v>
      </c>
      <c r="BA24" s="14" t="s">
        <v>40</v>
      </c>
      <c r="BB24" s="14" t="s">
        <v>40</v>
      </c>
      <c r="BC24" s="14" t="s">
        <v>40</v>
      </c>
      <c r="BD24" s="14" t="s">
        <v>40</v>
      </c>
      <c r="BE24" s="14" t="s">
        <v>40</v>
      </c>
      <c r="BF24" s="14" t="s">
        <v>40</v>
      </c>
      <c r="BG24" s="14" t="s">
        <v>40</v>
      </c>
      <c r="BH24" s="14" t="s">
        <v>40</v>
      </c>
      <c r="BI24" s="14"/>
      <c r="BJ24" s="15">
        <f t="shared" ref="BJ24:BJ87" si="25">IF(AR24="R", $CA24, IF(OR(AR24="P", AR24="T", AR24="N"), 0, IF($C24="DM", $T24, IF(OR(AR24="Y", AR24="IR"),$AM24,IF(AR24="C", IF($BI24="Y", IF($AF24="N/A", $Q24, $AF24), IF($AG24="N/A", $T24,$AG24)))))))</f>
        <v>23</v>
      </c>
      <c r="BK24" s="15">
        <f t="shared" ref="BK24:BK87" si="26">IF(AS24="R", $CA24, IF(OR(AS24="P", AS24="T", AS24="N"), 0, IF($C24="DM", $T24, IF(OR(AS24="Y", AS24="IR"),$AM24,IF(AS24="C", IF($BI24="Y", IF($AF24="N/A", $Q24, $AF24), IF($AG24="N/A", $T24,$AG24)))))))</f>
        <v>23</v>
      </c>
      <c r="BL24" s="15">
        <f t="shared" ref="BL24:BL87" si="27">IF(AT24="R", $CA24, IF(OR(AT24="P", AT24="T", AT24="N"), 0, IF($C24="DM", $T24, IF(OR(AT24="Y", AT24="IR"),$AM24,IF(AT24="C", IF($BI24="Y", IF($AF24="N/A", $Q24, $AF24), IF($AG24="N/A", $T24,$AG24)))))))</f>
        <v>23</v>
      </c>
      <c r="BM24" s="15">
        <f t="shared" ref="BM24:BM87" si="28">IF(AU24="R", $CA24, IF(OR(AU24="P", AU24="T", AU24="N"), 0, IF($C24="DM", $T24, IF(OR(AU24="Y", AU24="IR"),$AM24,IF(AU24="C", IF($BI24="Y", IF($AF24="N/A", $Q24, $AF24), IF($AG24="N/A", $T24,$AG24)))))))</f>
        <v>23</v>
      </c>
      <c r="BN24" s="15">
        <f t="shared" ref="BN24:BN87" si="29">IF(AV24="R", $CA24, IF(OR(AV24="P", AV24="T", AV24="N"), 0, IF($C24="DM", $T24, IF(OR(AV24="Y", AV24="IR"),$AM24,IF(AV24="C", IF($BI24="Y", IF($AF24="N/A", $Q24, $AF24), IF($AG24="N/A", $T24,$AG24)))))))</f>
        <v>23</v>
      </c>
      <c r="BO24" s="15">
        <f t="shared" ref="BO24:BO87" si="30">IF(AW24="R", $CA24, IF(OR(AW24="P", AW24="T", AW24="N"), 0, IF($C24="DM", $T24, IF(OR(AW24="Y", AW24="IR"),$AM24,IF(AW24="C", IF($BI24="Y", IF($AF24="N/A", $Q24, $AF24), IF($AG24="N/A", $T24,$AG24)))))))</f>
        <v>23</v>
      </c>
      <c r="BP24" s="15">
        <f t="shared" ref="BP24:BP87" si="31">IF(AX24="R", $CA24, IF(OR(AX24="P", AX24="T", AX24="N"), 0, IF($C24="DM", $T24, IF(OR(AX24="Y", AX24="IR"),$AM24,IF(AX24="C", IF($BI24="Y", IF($AF24="N/A", $Q24, $AF24), IF($AG24="N/A", $T24,$AG24)))))))</f>
        <v>23</v>
      </c>
      <c r="BQ24" s="15">
        <f t="shared" ref="BQ24:BQ87" si="32">IF(AY24="R", $CA24, IF(OR(AY24="P", AY24="T", AY24="N"), 0, IF($C24="DM", $T24, IF(OR(AY24="Y", AY24="IR"),$AM24,IF(AY24="C", IF($BI24="Y", IF($AF24="N/A", $Q24, $AF24), IF($AG24="N/A", $T24,$AG24)))))))</f>
        <v>23</v>
      </c>
      <c r="BR24" s="15">
        <f t="shared" ref="BR24:BR87" si="33">IF(AZ24="R", $CA24, IF(OR(AZ24="P", AZ24="T", AZ24="N"), 0, IF($C24="DM", $T24, IF(OR(AZ24="Y", AZ24="IR"),$AM24,IF(AZ24="C", IF($BI24="Y", IF($AF24="N/A", $Q24, $AF24), IF($AG24="N/A", $T24,$AG24)))))))</f>
        <v>23</v>
      </c>
      <c r="BS24" s="15">
        <f t="shared" ref="BS24:BS87" si="34">IF(BA24="R", $CA24, IF(OR(BA24="P", BA24="T", BA24="N"), 0, IF($C24="DM", $T24, IF(OR(BA24="Y", BA24="IR"),$AM24,IF(BA24="C", IF($BI24="Y", IF($AF24="N/A", $Q24, $AF24), IF($AG24="N/A", $T24,$AG24)))))))</f>
        <v>23</v>
      </c>
      <c r="BT24" s="15">
        <f t="shared" ref="BT24:BT87" si="35">IF(BB24="R", $CA24, IF(OR(BB24="P", BB24="T", BB24="N"), 0, IF($C24="DM", $T24, IF(OR(BB24="Y", BB24="IR"),$AM24,IF(BB24="C", IF($BI24="Y", IF($BA24="C", IF($AF24="N/A", $Q24, $AF24), IF($AF24="N/A", $T24, $AM24)), IF($AG24="N/A", $T24,$AG24)))))))</f>
        <v>23</v>
      </c>
      <c r="BU24" s="15">
        <f t="shared" ref="BU24:BU87" si="36">IF(BC24="R", $CA24, IF(OR(BC24="P", BC24="T", BC24="N"), 0, IF($C24="DM", $T24, IF(OR(BC24="Y", BC24="IR"),$AM24,IF(BC24="C", IF($BI24="Y", IF($BA24="C", IF($AF24="N/A", $Q24, $AF24), IF($AF24="N/A", $T24, $AM24)), IF($AG24="N/A", $T24,$AG24)))))))</f>
        <v>23</v>
      </c>
      <c r="BV24" s="15">
        <f t="shared" ref="BV24:BV87" si="37">IF(BD24="R", $CA24, IF(OR(BD24="P", BD24="T", BD24="N"), 0, IF($C24="DM", $T24, IF(OR(BD24="Y", BD24="IR"),$AM24,IF(BD24="C", IF($BI24="Y", IF($BA24="C", IF($AF24="N/A", $Q24, $AF24), IF($AF24="N/A", $T24, $AM24)), IF($AG24="N/A", $T24,$AG24)))))))</f>
        <v>23</v>
      </c>
      <c r="BW24" s="15">
        <f t="shared" ref="BW24:BW87" si="38">IF(BE24="R", $CA24, IF(OR(BE24="P", BE24="T", BE24="N"), 0, IF($C24="DM", $T24, IF(OR(BE24="Y", BE24="IR"),$AM24,IF(BE24="C", IF($BI24="Y", IF($BA24="C", IF($AF24="N/A", $Q24, $AF24), IF($AF24="N/A", $T24, $AM24)), IF($AG24="N/A", $T24,$AG24)))))))</f>
        <v>23</v>
      </c>
      <c r="BX24" s="15">
        <f t="shared" ref="BX24:BX87" si="39">IF(BF24="R", $CA24, IF(OR(BF24="P", BF24="T", BF24="N"), 0, IF($C24="DM", $T24, IF(OR(BF24="Y", BF24="IR"),$AM24,IF(BF24="C", IF($BI24="Y", IF($BA24="C", IF($AF24="N/A", $Q24, $AF24), IF($AF24="N/A", $T24, $AM24)), IF($AG24="N/A", $T24,$AG24)))))))</f>
        <v>23</v>
      </c>
      <c r="BY24" s="15">
        <f t="shared" ref="BY24:BY87" si="40">IF(BG24="R", $CA24, IF(OR(BG24="P", BG24="T", BG24="N"), 0, IF($C24="DM", $T24, IF(OR(BG24="Y", BG24="IR"),$AM24,IF(BG24="C", IF($BI24="Y", IF($BA24="C", IF($AF24="N/A", $Q24, $AF24), IF($AF24="N/A", $T24, $AM24)), IF($AG24="N/A", $T24,$AG24)))))))</f>
        <v>23</v>
      </c>
      <c r="BZ24" s="15">
        <f t="shared" ref="BZ24:BZ87" si="41">IF(BH24="R", $CA24, IF(OR(BH24="P", BH24="T", BH24="N"), 0, IF($C24="DM", $T24, IF(OR(BH24="Y", BH24="IR"),$AM24,IF(BH24="C", IF($BI24="Y", IF($BA24="C", IF($AF24="N/A", $Q24, $AF24), IF($AF24="N/A", $T24, $AM24)), IF($AG24="N/A", $T24,$AG24)))))))</f>
        <v>23</v>
      </c>
      <c r="CA24" s="14" t="s">
        <v>75</v>
      </c>
      <c r="CB24" s="15">
        <f t="shared" ref="CB24:CB87" si="42">BZ24</f>
        <v>23</v>
      </c>
      <c r="CC24" s="14">
        <f t="shared" ref="CC24:CC87" si="43">IF(OR($BH24="T", $BH24="R"), 0, IF($BH24="C", IF($BI24="Y", IF($BA24="C", 0, IF(AF24="N/A", Q24-T24, AF24-AG24)), IF($AF24="N/A", U24, AH24)), AN24))</f>
        <v>23</v>
      </c>
      <c r="CD24" s="14" t="str">
        <f t="shared" ref="CD24:CD87" si="44">IF(OR($BH24="T", $BH24="R"), 0, IF($BH24="C", IF($BI24="Y", 0, IF($AF24="N/A", V24, AI24)), AO24))</f>
        <v>N/A</v>
      </c>
      <c r="CE24" s="14" t="str">
        <f t="shared" ref="CE24:CE87" si="45">IF(OR($BH24="T", $BH24="R"), 0, IF($BH24="C", IF($BI24="Y", 0, IF($AF24="N/A", W24, AJ24)), AP24))</f>
        <v>N/A</v>
      </c>
      <c r="CF24" s="14" t="str">
        <f t="shared" ref="CF24:CF87" si="46">IF(OR($BH24="T", $BH24="R"), 0, IF($BH24="C", IF($BI24="Y", 0, IF($AF24="N/A", X24, AK24)), AQ24))</f>
        <v>N/A</v>
      </c>
      <c r="CG24" t="str">
        <f t="shared" ref="CG24:CG87" si="47">IF(AC24="N/A", "S:"&amp;L24&amp;" G:"&amp;M24&amp;" GR:"&amp;Q24, IF(AC24=0, "S:"&amp;L24&amp;" G:"&amp;M24&amp;" GR:"&amp;Q24, "S:"&amp;L24&amp;"/"&amp;AD24&amp;" G:"&amp;AE24&amp;" GR:"&amp;AF24))</f>
        <v>S:13 G:10 GR:20</v>
      </c>
      <c r="CH24" s="6"/>
      <c r="CK24" s="6"/>
      <c r="CL24" s="6"/>
      <c r="CM24" s="6"/>
      <c r="CN24" s="6"/>
      <c r="CO24" s="6"/>
      <c r="CP24" s="6"/>
    </row>
    <row r="25" spans="1:94" x14ac:dyDescent="0.25">
      <c r="A25" s="13">
        <v>6359</v>
      </c>
      <c r="B25" s="14" t="s">
        <v>74</v>
      </c>
      <c r="C25" s="14" t="s">
        <v>61</v>
      </c>
      <c r="D25" s="14" t="s">
        <v>52</v>
      </c>
      <c r="E25" s="14">
        <f>VLOOKUP(B25, 'Rookie Year'!$A$2:$B$55555,2,FALSE)</f>
        <v>2018</v>
      </c>
      <c r="F25" s="14">
        <v>2026</v>
      </c>
      <c r="G25" s="14" t="s">
        <v>42</v>
      </c>
      <c r="H25" s="14" t="s">
        <v>1927</v>
      </c>
      <c r="I25" s="15">
        <v>1</v>
      </c>
      <c r="J25" s="14">
        <v>1</v>
      </c>
      <c r="K25" s="16">
        <f t="shared" si="2"/>
        <v>0.25</v>
      </c>
      <c r="L25" s="15">
        <f t="shared" si="3"/>
        <v>0</v>
      </c>
      <c r="M25" s="15">
        <f t="shared" si="4"/>
        <v>1</v>
      </c>
      <c r="N25" s="15">
        <f t="shared" si="5"/>
        <v>1</v>
      </c>
      <c r="O25" s="15">
        <v>0</v>
      </c>
      <c r="P25" s="15">
        <v>0</v>
      </c>
      <c r="Q25" s="15">
        <f t="shared" si="6"/>
        <v>1</v>
      </c>
      <c r="R25" s="14" t="s">
        <v>75</v>
      </c>
      <c r="S25" s="14">
        <f t="shared" si="7"/>
        <v>1</v>
      </c>
      <c r="T25" s="15">
        <f>IF($S25&lt;1, "N/A", $M25)</f>
        <v>1</v>
      </c>
      <c r="U25" s="15" t="str">
        <f>IF($S25&lt;2, "N/A", $M25)</f>
        <v>N/A</v>
      </c>
      <c r="V25" s="15" t="str">
        <f>IF($S25&lt;3, "N/A", $M25)</f>
        <v>N/A</v>
      </c>
      <c r="W25" s="15" t="str">
        <f>IF($S25&lt;4, "N/A", $M25)</f>
        <v>N/A</v>
      </c>
      <c r="X25" s="15" t="str">
        <f t="shared" si="8"/>
        <v>N/A</v>
      </c>
      <c r="Y25" s="14" t="str">
        <f t="shared" si="9"/>
        <v>OK</v>
      </c>
      <c r="Z25" s="14" t="str">
        <f t="shared" si="10"/>
        <v>No</v>
      </c>
      <c r="AA25" s="17" t="str">
        <f>IF(C25="DM", "N/A", IF(Z25="No","N/A",VLOOKUP(B25,'Extension List'!$A$3:$AE$1952,19,FALSE)))</f>
        <v>N/A</v>
      </c>
      <c r="AB25" s="14" t="str">
        <f>IF(C25="DM", "N/A", IF(Z25="No","N/A",VLOOKUP(B25,'Extension List'!$A$3:$AE$1952,21,FALSE)))</f>
        <v>N/A</v>
      </c>
      <c r="AC25" s="14" t="str">
        <f t="shared" si="11"/>
        <v>N/A</v>
      </c>
      <c r="AD25" s="15" t="str">
        <f t="shared" si="12"/>
        <v>N/A</v>
      </c>
      <c r="AE25" s="15" t="str">
        <f t="shared" si="13"/>
        <v>N/A</v>
      </c>
      <c r="AF25" s="15" t="str">
        <f t="shared" si="14"/>
        <v>N/A</v>
      </c>
      <c r="AG25" s="15" t="str">
        <f t="shared" si="15"/>
        <v>N/A</v>
      </c>
      <c r="AH25" s="15" t="str">
        <f t="shared" si="15"/>
        <v>N/A</v>
      </c>
      <c r="AI25" s="15" t="str">
        <f t="shared" si="16"/>
        <v>N/A</v>
      </c>
      <c r="AJ25" s="15" t="str">
        <f t="shared" si="17"/>
        <v>N/A</v>
      </c>
      <c r="AK25" s="15" t="str">
        <f t="shared" si="18"/>
        <v>N/A</v>
      </c>
      <c r="AL25" s="15" t="str">
        <f t="shared" si="19"/>
        <v>N/A</v>
      </c>
      <c r="AM25" s="15">
        <f t="shared" si="20"/>
        <v>1</v>
      </c>
      <c r="AN25" s="15" t="str">
        <f t="shared" si="21"/>
        <v>N/A</v>
      </c>
      <c r="AO25" s="15" t="str">
        <f t="shared" si="22"/>
        <v>N/A</v>
      </c>
      <c r="AP25" s="15" t="str">
        <f t="shared" si="23"/>
        <v>N/A</v>
      </c>
      <c r="AQ25" s="15" t="str">
        <f t="shared" si="24"/>
        <v>N/A</v>
      </c>
      <c r="AR25" s="14" t="s">
        <v>40</v>
      </c>
      <c r="AS25" s="14" t="s">
        <v>40</v>
      </c>
      <c r="AT25" s="14" t="s">
        <v>40</v>
      </c>
      <c r="AU25" s="14" t="s">
        <v>40</v>
      </c>
      <c r="AV25" s="14" t="s">
        <v>40</v>
      </c>
      <c r="AW25" s="14" t="s">
        <v>40</v>
      </c>
      <c r="AX25" s="14" t="s">
        <v>40</v>
      </c>
      <c r="AY25" s="14" t="s">
        <v>40</v>
      </c>
      <c r="AZ25" s="14" t="s">
        <v>40</v>
      </c>
      <c r="BA25" s="14" t="s">
        <v>40</v>
      </c>
      <c r="BB25" s="14" t="s">
        <v>40</v>
      </c>
      <c r="BC25" s="14" t="s">
        <v>40</v>
      </c>
      <c r="BD25" s="14" t="s">
        <v>40</v>
      </c>
      <c r="BE25" s="14" t="s">
        <v>40</v>
      </c>
      <c r="BF25" s="14" t="s">
        <v>40</v>
      </c>
      <c r="BG25" s="14" t="s">
        <v>40</v>
      </c>
      <c r="BH25" s="14" t="s">
        <v>40</v>
      </c>
      <c r="BJ25" s="15">
        <f t="shared" si="25"/>
        <v>1</v>
      </c>
      <c r="BK25" s="15">
        <f t="shared" si="26"/>
        <v>1</v>
      </c>
      <c r="BL25" s="15">
        <f t="shared" si="27"/>
        <v>1</v>
      </c>
      <c r="BM25" s="15">
        <f t="shared" si="28"/>
        <v>1</v>
      </c>
      <c r="BN25" s="15">
        <f t="shared" si="29"/>
        <v>1</v>
      </c>
      <c r="BO25" s="15">
        <f t="shared" si="30"/>
        <v>1</v>
      </c>
      <c r="BP25" s="15">
        <f t="shared" si="31"/>
        <v>1</v>
      </c>
      <c r="BQ25" s="15">
        <f t="shared" si="32"/>
        <v>1</v>
      </c>
      <c r="BR25" s="15">
        <f t="shared" si="33"/>
        <v>1</v>
      </c>
      <c r="BS25" s="15">
        <f t="shared" si="34"/>
        <v>1</v>
      </c>
      <c r="BT25" s="15">
        <f t="shared" si="35"/>
        <v>1</v>
      </c>
      <c r="BU25" s="15">
        <f t="shared" si="36"/>
        <v>1</v>
      </c>
      <c r="BV25" s="15">
        <f t="shared" si="37"/>
        <v>1</v>
      </c>
      <c r="BW25" s="15">
        <f t="shared" si="38"/>
        <v>1</v>
      </c>
      <c r="BX25" s="15">
        <f t="shared" si="39"/>
        <v>1</v>
      </c>
      <c r="BY25" s="15">
        <f t="shared" si="40"/>
        <v>1</v>
      </c>
      <c r="BZ25" s="15">
        <f t="shared" si="41"/>
        <v>1</v>
      </c>
      <c r="CA25" s="14" t="s">
        <v>75</v>
      </c>
      <c r="CB25" s="15">
        <f t="shared" si="42"/>
        <v>1</v>
      </c>
      <c r="CC25" s="14" t="str">
        <f t="shared" si="43"/>
        <v>N/A</v>
      </c>
      <c r="CD25" s="14" t="str">
        <f t="shared" si="44"/>
        <v>N/A</v>
      </c>
      <c r="CE25" s="14" t="str">
        <f t="shared" si="45"/>
        <v>N/A</v>
      </c>
      <c r="CF25" s="14" t="str">
        <f t="shared" si="46"/>
        <v>N/A</v>
      </c>
      <c r="CG25" t="str">
        <f t="shared" si="47"/>
        <v>S:0 G:1 GR:1</v>
      </c>
      <c r="CH25" s="6"/>
      <c r="CK25" s="6"/>
      <c r="CL25" s="6"/>
      <c r="CM25" s="6"/>
      <c r="CN25" s="6"/>
      <c r="CO25" s="6"/>
      <c r="CP25" s="6"/>
    </row>
    <row r="26" spans="1:94" x14ac:dyDescent="0.25">
      <c r="A26" s="13">
        <v>6358</v>
      </c>
      <c r="B26" s="14" t="s">
        <v>961</v>
      </c>
      <c r="C26" s="14" t="s">
        <v>61</v>
      </c>
      <c r="D26" s="14" t="s">
        <v>52</v>
      </c>
      <c r="E26" s="14">
        <f>VLOOKUP(B26, 'Rookie Year'!$A$2:$B$55555,2,FALSE)</f>
        <v>2019</v>
      </c>
      <c r="F26" s="14">
        <v>2026</v>
      </c>
      <c r="G26" s="14" t="s">
        <v>42</v>
      </c>
      <c r="H26" s="14" t="s">
        <v>1927</v>
      </c>
      <c r="I26" s="15">
        <v>1</v>
      </c>
      <c r="J26" s="14">
        <v>1</v>
      </c>
      <c r="K26" s="16">
        <f t="shared" si="2"/>
        <v>0.25</v>
      </c>
      <c r="L26" s="15">
        <f t="shared" si="3"/>
        <v>0</v>
      </c>
      <c r="M26" s="15">
        <f t="shared" si="4"/>
        <v>1</v>
      </c>
      <c r="N26" s="15">
        <f t="shared" si="5"/>
        <v>1</v>
      </c>
      <c r="O26" s="15">
        <v>0</v>
      </c>
      <c r="P26" s="15">
        <v>0</v>
      </c>
      <c r="Q26" s="15">
        <f t="shared" si="6"/>
        <v>1</v>
      </c>
      <c r="R26" s="14" t="s">
        <v>75</v>
      </c>
      <c r="S26" s="14">
        <f t="shared" si="7"/>
        <v>1</v>
      </c>
      <c r="T26" s="15">
        <f>IF($S26&lt;1, "N/A", $M26)</f>
        <v>1</v>
      </c>
      <c r="U26" s="15" t="str">
        <f>IF($S26&lt;2, "N/A", $M26)</f>
        <v>N/A</v>
      </c>
      <c r="V26" s="15" t="str">
        <f>IF($S26&lt;3, "N/A", $M26)</f>
        <v>N/A</v>
      </c>
      <c r="W26" s="15" t="str">
        <f>IF($S26&lt;4, "N/A", $M26)</f>
        <v>N/A</v>
      </c>
      <c r="X26" s="15" t="str">
        <f t="shared" si="8"/>
        <v>N/A</v>
      </c>
      <c r="Y26" s="14" t="str">
        <f t="shared" si="9"/>
        <v>OK</v>
      </c>
      <c r="Z26" s="14" t="str">
        <f t="shared" si="10"/>
        <v>No</v>
      </c>
      <c r="AA26" s="17" t="str">
        <f>IF(C26="DM", "N/A", IF(Z26="No","N/A",VLOOKUP(B26,'Extension List'!$A$3:$AE$1952,19,FALSE)))</f>
        <v>N/A</v>
      </c>
      <c r="AB26" s="14" t="str">
        <f>IF(C26="DM", "N/A", IF(Z26="No","N/A",VLOOKUP(B26,'Extension List'!$A$3:$AE$1952,21,FALSE)))</f>
        <v>N/A</v>
      </c>
      <c r="AC26" s="14" t="str">
        <f t="shared" si="11"/>
        <v>N/A</v>
      </c>
      <c r="AD26" s="15" t="str">
        <f t="shared" si="12"/>
        <v>N/A</v>
      </c>
      <c r="AE26" s="15" t="str">
        <f t="shared" si="13"/>
        <v>N/A</v>
      </c>
      <c r="AF26" s="15" t="str">
        <f t="shared" si="14"/>
        <v>N/A</v>
      </c>
      <c r="AG26" s="15" t="str">
        <f t="shared" si="15"/>
        <v>N/A</v>
      </c>
      <c r="AH26" s="15" t="str">
        <f t="shared" si="15"/>
        <v>N/A</v>
      </c>
      <c r="AI26" s="15" t="str">
        <f t="shared" si="16"/>
        <v>N/A</v>
      </c>
      <c r="AJ26" s="15" t="str">
        <f t="shared" si="17"/>
        <v>N/A</v>
      </c>
      <c r="AK26" s="15" t="str">
        <f t="shared" si="18"/>
        <v>N/A</v>
      </c>
      <c r="AL26" s="15" t="str">
        <f t="shared" si="19"/>
        <v>N/A</v>
      </c>
      <c r="AM26" s="15">
        <f t="shared" si="20"/>
        <v>1</v>
      </c>
      <c r="AN26" s="15" t="str">
        <f t="shared" si="21"/>
        <v>N/A</v>
      </c>
      <c r="AO26" s="15" t="str">
        <f t="shared" si="22"/>
        <v>N/A</v>
      </c>
      <c r="AP26" s="15" t="str">
        <f t="shared" si="23"/>
        <v>N/A</v>
      </c>
      <c r="AQ26" s="15" t="str">
        <f t="shared" si="24"/>
        <v>N/A</v>
      </c>
      <c r="AR26" s="14" t="s">
        <v>40</v>
      </c>
      <c r="AS26" s="14" t="s">
        <v>40</v>
      </c>
      <c r="AT26" s="14" t="s">
        <v>40</v>
      </c>
      <c r="AU26" s="14" t="s">
        <v>40</v>
      </c>
      <c r="AV26" s="14" t="s">
        <v>40</v>
      </c>
      <c r="AW26" s="14" t="s">
        <v>40</v>
      </c>
      <c r="AX26" s="14" t="s">
        <v>40</v>
      </c>
      <c r="AY26" s="14" t="s">
        <v>40</v>
      </c>
      <c r="AZ26" s="14" t="s">
        <v>40</v>
      </c>
      <c r="BA26" s="14" t="s">
        <v>40</v>
      </c>
      <c r="BB26" s="14" t="s">
        <v>40</v>
      </c>
      <c r="BC26" s="14" t="s">
        <v>40</v>
      </c>
      <c r="BD26" s="14" t="s">
        <v>40</v>
      </c>
      <c r="BE26" s="14" t="s">
        <v>40</v>
      </c>
      <c r="BF26" s="14" t="s">
        <v>40</v>
      </c>
      <c r="BG26" s="14" t="s">
        <v>40</v>
      </c>
      <c r="BH26" s="14" t="s">
        <v>40</v>
      </c>
      <c r="BJ26" s="15">
        <f t="shared" si="25"/>
        <v>1</v>
      </c>
      <c r="BK26" s="15">
        <f t="shared" si="26"/>
        <v>1</v>
      </c>
      <c r="BL26" s="15">
        <f t="shared" si="27"/>
        <v>1</v>
      </c>
      <c r="BM26" s="15">
        <f t="shared" si="28"/>
        <v>1</v>
      </c>
      <c r="BN26" s="15">
        <f t="shared" si="29"/>
        <v>1</v>
      </c>
      <c r="BO26" s="15">
        <f t="shared" si="30"/>
        <v>1</v>
      </c>
      <c r="BP26" s="15">
        <f t="shared" si="31"/>
        <v>1</v>
      </c>
      <c r="BQ26" s="15">
        <f t="shared" si="32"/>
        <v>1</v>
      </c>
      <c r="BR26" s="15">
        <f t="shared" si="33"/>
        <v>1</v>
      </c>
      <c r="BS26" s="15">
        <f t="shared" si="34"/>
        <v>1</v>
      </c>
      <c r="BT26" s="15">
        <f t="shared" si="35"/>
        <v>1</v>
      </c>
      <c r="BU26" s="15">
        <f t="shared" si="36"/>
        <v>1</v>
      </c>
      <c r="BV26" s="15">
        <f t="shared" si="37"/>
        <v>1</v>
      </c>
      <c r="BW26" s="15">
        <f t="shared" si="38"/>
        <v>1</v>
      </c>
      <c r="BX26" s="15">
        <f t="shared" si="39"/>
        <v>1</v>
      </c>
      <c r="BY26" s="15">
        <f t="shared" si="40"/>
        <v>1</v>
      </c>
      <c r="BZ26" s="15">
        <f t="shared" si="41"/>
        <v>1</v>
      </c>
      <c r="CA26" s="14" t="s">
        <v>75</v>
      </c>
      <c r="CB26" s="15">
        <f t="shared" si="42"/>
        <v>1</v>
      </c>
      <c r="CC26" s="14" t="str">
        <f t="shared" si="43"/>
        <v>N/A</v>
      </c>
      <c r="CD26" s="14" t="str">
        <f t="shared" si="44"/>
        <v>N/A</v>
      </c>
      <c r="CE26" s="14" t="str">
        <f t="shared" si="45"/>
        <v>N/A</v>
      </c>
      <c r="CF26" s="14" t="str">
        <f t="shared" si="46"/>
        <v>N/A</v>
      </c>
      <c r="CG26" t="str">
        <f t="shared" si="47"/>
        <v>S:0 G:1 GR:1</v>
      </c>
      <c r="CH26" s="6"/>
      <c r="CK26" s="6"/>
      <c r="CL26" s="6"/>
      <c r="CM26" s="6"/>
      <c r="CN26" s="6"/>
      <c r="CO26" s="6"/>
      <c r="CP26" s="6"/>
    </row>
    <row r="27" spans="1:94" x14ac:dyDescent="0.25">
      <c r="A27" s="13">
        <v>1879</v>
      </c>
      <c r="B27" s="14" t="s">
        <v>1378</v>
      </c>
      <c r="C27" s="14" t="s">
        <v>61</v>
      </c>
      <c r="D27" s="14" t="s">
        <v>52</v>
      </c>
      <c r="E27" s="14">
        <f>VLOOKUP(B27, 'Rookie Year'!$A$2:$B$55555,2,FALSE)</f>
        <v>2016</v>
      </c>
      <c r="F27" s="14">
        <v>2017</v>
      </c>
      <c r="G27" s="14" t="s">
        <v>42</v>
      </c>
      <c r="H27" s="14" t="s">
        <v>1927</v>
      </c>
      <c r="I27" s="15">
        <v>36</v>
      </c>
      <c r="J27" s="14">
        <v>4</v>
      </c>
      <c r="K27" s="16">
        <f t="shared" si="2"/>
        <v>0.6</v>
      </c>
      <c r="L27" s="15">
        <f t="shared" si="3"/>
        <v>14</v>
      </c>
      <c r="M27" s="15">
        <f t="shared" si="4"/>
        <v>22</v>
      </c>
      <c r="N27" s="15">
        <f t="shared" si="5"/>
        <v>88</v>
      </c>
      <c r="O27" s="15">
        <v>38</v>
      </c>
      <c r="P27" s="15">
        <v>0</v>
      </c>
      <c r="Q27" s="15">
        <f t="shared" si="6"/>
        <v>50</v>
      </c>
      <c r="R27" s="14">
        <v>2024</v>
      </c>
      <c r="S27" s="14">
        <f t="shared" si="7"/>
        <v>2</v>
      </c>
      <c r="T27" s="15">
        <v>30</v>
      </c>
      <c r="U27" s="15">
        <v>20</v>
      </c>
      <c r="V27" s="15" t="str">
        <f>IF($S27&lt;3, "N/A", $M27)</f>
        <v>N/A</v>
      </c>
      <c r="W27" s="15" t="str">
        <f>IF($S27&lt;4, "N/A", $M27)</f>
        <v>N/A</v>
      </c>
      <c r="X27" s="15" t="str">
        <f t="shared" si="8"/>
        <v>N/A</v>
      </c>
      <c r="Y27" s="14" t="str">
        <f t="shared" si="9"/>
        <v>OK</v>
      </c>
      <c r="Z27" s="14" t="str">
        <f t="shared" si="10"/>
        <v>No</v>
      </c>
      <c r="AA27" s="17" t="str">
        <f>IF(C27="DM", "N/A", IF(Z27="No","N/A",VLOOKUP(B27,'Extension List'!$A$3:$AE$1952,19,FALSE)))</f>
        <v>N/A</v>
      </c>
      <c r="AB27" s="14" t="str">
        <f>IF(C27="DM", "N/A", IF(Z27="No","N/A",VLOOKUP(B27,'Extension List'!$A$3:$AE$1952,21,FALSE)))</f>
        <v>N/A</v>
      </c>
      <c r="AC27" s="14" t="str">
        <f t="shared" si="11"/>
        <v>N/A</v>
      </c>
      <c r="AD27" s="15" t="str">
        <f t="shared" si="12"/>
        <v>N/A</v>
      </c>
      <c r="AE27" s="15" t="str">
        <f t="shared" si="13"/>
        <v>N/A</v>
      </c>
      <c r="AF27" s="15" t="str">
        <f t="shared" si="14"/>
        <v>N/A</v>
      </c>
      <c r="AG27" s="15" t="str">
        <f t="shared" si="15"/>
        <v>N/A</v>
      </c>
      <c r="AH27" s="15" t="str">
        <f t="shared" si="15"/>
        <v>N/A</v>
      </c>
      <c r="AI27" s="15" t="str">
        <f t="shared" si="16"/>
        <v>N/A</v>
      </c>
      <c r="AJ27" s="15" t="str">
        <f t="shared" si="17"/>
        <v>N/A</v>
      </c>
      <c r="AK27" s="15" t="str">
        <f t="shared" si="18"/>
        <v>N/A</v>
      </c>
      <c r="AL27" s="15" t="str">
        <f t="shared" si="19"/>
        <v>N/A</v>
      </c>
      <c r="AM27" s="15">
        <f t="shared" si="20"/>
        <v>44</v>
      </c>
      <c r="AN27" s="15">
        <f t="shared" si="21"/>
        <v>34</v>
      </c>
      <c r="AO27" s="15" t="str">
        <f t="shared" si="22"/>
        <v>N/A</v>
      </c>
      <c r="AP27" s="15" t="str">
        <f t="shared" si="23"/>
        <v>N/A</v>
      </c>
      <c r="AQ27" s="15" t="str">
        <f t="shared" si="24"/>
        <v>N/A</v>
      </c>
      <c r="AR27" s="14" t="s">
        <v>44</v>
      </c>
      <c r="AS27" s="14" t="s">
        <v>44</v>
      </c>
      <c r="AT27" s="14" t="s">
        <v>44</v>
      </c>
      <c r="AU27" s="14" t="s">
        <v>44</v>
      </c>
      <c r="AV27" s="14" t="s">
        <v>44</v>
      </c>
      <c r="AW27" s="14" t="s">
        <v>44</v>
      </c>
      <c r="AX27" s="14" t="s">
        <v>44</v>
      </c>
      <c r="AY27" s="14" t="s">
        <v>44</v>
      </c>
      <c r="AZ27" s="14" t="s">
        <v>44</v>
      </c>
      <c r="BA27" s="14" t="s">
        <v>44</v>
      </c>
      <c r="BB27" s="14" t="s">
        <v>44</v>
      </c>
      <c r="BC27" s="14" t="s">
        <v>44</v>
      </c>
      <c r="BD27" s="14" t="s">
        <v>44</v>
      </c>
      <c r="BE27" s="14" t="s">
        <v>44</v>
      </c>
      <c r="BF27" s="14" t="s">
        <v>44</v>
      </c>
      <c r="BG27" s="14" t="s">
        <v>44</v>
      </c>
      <c r="BH27" s="14" t="s">
        <v>44</v>
      </c>
      <c r="BI27" s="14"/>
      <c r="BJ27" s="15">
        <f t="shared" si="25"/>
        <v>30</v>
      </c>
      <c r="BK27" s="15">
        <f t="shared" si="26"/>
        <v>30</v>
      </c>
      <c r="BL27" s="15">
        <f t="shared" si="27"/>
        <v>30</v>
      </c>
      <c r="BM27" s="15">
        <f t="shared" si="28"/>
        <v>30</v>
      </c>
      <c r="BN27" s="15">
        <f t="shared" si="29"/>
        <v>30</v>
      </c>
      <c r="BO27" s="15">
        <f t="shared" si="30"/>
        <v>30</v>
      </c>
      <c r="BP27" s="15">
        <f t="shared" si="31"/>
        <v>30</v>
      </c>
      <c r="BQ27" s="15">
        <f t="shared" si="32"/>
        <v>30</v>
      </c>
      <c r="BR27" s="15">
        <f t="shared" si="33"/>
        <v>30</v>
      </c>
      <c r="BS27" s="15">
        <f t="shared" si="34"/>
        <v>30</v>
      </c>
      <c r="BT27" s="15">
        <f t="shared" si="35"/>
        <v>30</v>
      </c>
      <c r="BU27" s="15">
        <f t="shared" si="36"/>
        <v>30</v>
      </c>
      <c r="BV27" s="15">
        <f t="shared" si="37"/>
        <v>30</v>
      </c>
      <c r="BW27" s="15">
        <f t="shared" si="38"/>
        <v>30</v>
      </c>
      <c r="BX27" s="15">
        <f t="shared" si="39"/>
        <v>30</v>
      </c>
      <c r="BY27" s="15">
        <f t="shared" si="40"/>
        <v>30</v>
      </c>
      <c r="BZ27" s="15">
        <f t="shared" si="41"/>
        <v>30</v>
      </c>
      <c r="CA27" s="14" t="s">
        <v>75</v>
      </c>
      <c r="CB27" s="15">
        <f t="shared" si="42"/>
        <v>30</v>
      </c>
      <c r="CC27" s="14">
        <f t="shared" si="43"/>
        <v>20</v>
      </c>
      <c r="CD27" s="14" t="str">
        <f t="shared" si="44"/>
        <v>N/A</v>
      </c>
      <c r="CE27" s="14" t="str">
        <f t="shared" si="45"/>
        <v>N/A</v>
      </c>
      <c r="CF27" s="14" t="str">
        <f t="shared" si="46"/>
        <v>N/A</v>
      </c>
      <c r="CG27" t="str">
        <f t="shared" si="47"/>
        <v>S:14 G:22 GR:50</v>
      </c>
      <c r="CH27" s="6"/>
      <c r="CK27" s="6"/>
      <c r="CL27" s="6"/>
      <c r="CM27" s="6"/>
      <c r="CN27" s="6"/>
      <c r="CO27" s="6"/>
      <c r="CP27" s="6"/>
    </row>
    <row r="28" spans="1:94" x14ac:dyDescent="0.25">
      <c r="A28" s="13">
        <v>5154</v>
      </c>
      <c r="B28" s="14" t="s">
        <v>2737</v>
      </c>
      <c r="C28" s="14" t="s">
        <v>61</v>
      </c>
      <c r="D28" s="14" t="s">
        <v>52</v>
      </c>
      <c r="E28" s="14">
        <f>VLOOKUP(B28, 'Rookie Year'!$A$2:$B$55555,2,FALSE)</f>
        <v>2023</v>
      </c>
      <c r="F28" s="14">
        <v>2023</v>
      </c>
      <c r="G28" s="14" t="s">
        <v>40</v>
      </c>
      <c r="H28" s="14" t="s">
        <v>2148</v>
      </c>
      <c r="I28" s="15">
        <v>14</v>
      </c>
      <c r="J28" s="14">
        <v>4</v>
      </c>
      <c r="K28" s="16">
        <f t="shared" si="2"/>
        <v>0.25</v>
      </c>
      <c r="L28" s="15">
        <f t="shared" si="3"/>
        <v>10</v>
      </c>
      <c r="M28" s="15">
        <f t="shared" si="4"/>
        <v>4</v>
      </c>
      <c r="N28" s="15">
        <f t="shared" si="5"/>
        <v>16</v>
      </c>
      <c r="O28" s="15">
        <v>16</v>
      </c>
      <c r="P28" s="15">
        <v>0</v>
      </c>
      <c r="Q28" s="15">
        <f t="shared" si="6"/>
        <v>0</v>
      </c>
      <c r="R28" s="14" t="s">
        <v>75</v>
      </c>
      <c r="S28" s="14">
        <f t="shared" si="7"/>
        <v>1</v>
      </c>
      <c r="T28" s="15">
        <v>0</v>
      </c>
      <c r="U28" s="15" t="str">
        <f>IF($S28&lt;2, "N/A", $M28)</f>
        <v>N/A</v>
      </c>
      <c r="V28" s="15" t="str">
        <f>IF($S28&lt;3, "N/A", $M28)</f>
        <v>N/A</v>
      </c>
      <c r="W28" s="15" t="str">
        <f>IF($S28&lt;4, "N/A", $M28)</f>
        <v>N/A</v>
      </c>
      <c r="X28" s="15" t="str">
        <f t="shared" si="8"/>
        <v>N/A</v>
      </c>
      <c r="Y28" s="14" t="str">
        <f t="shared" si="9"/>
        <v>OK</v>
      </c>
      <c r="Z28" s="14" t="str">
        <f t="shared" si="10"/>
        <v>Yes</v>
      </c>
      <c r="AA28" s="17">
        <f>IF(C28="DM", "N/A", IF(Z28="No","N/A",VLOOKUP(B28,'Extension List'!$A$3:$AE$1952,19,FALSE)))</f>
        <v>4</v>
      </c>
      <c r="AB28" s="14">
        <f>IF(C28="DM", "N/A", IF(Z28="No","N/A",VLOOKUP(B28,'Extension List'!$A$3:$AE$1952,21,FALSE)))</f>
        <v>1</v>
      </c>
      <c r="AC28" s="14">
        <f t="shared" si="11"/>
        <v>0</v>
      </c>
      <c r="AD28" s="15" t="str">
        <f t="shared" si="12"/>
        <v>N/A</v>
      </c>
      <c r="AE28" s="15" t="str">
        <f t="shared" si="13"/>
        <v>N/A</v>
      </c>
      <c r="AF28" s="15" t="str">
        <f t="shared" si="14"/>
        <v>N/A</v>
      </c>
      <c r="AG28" s="15" t="str">
        <f t="shared" si="15"/>
        <v>N/A</v>
      </c>
      <c r="AH28" s="15" t="str">
        <f t="shared" si="15"/>
        <v>N/A</v>
      </c>
      <c r="AI28" s="15" t="str">
        <f t="shared" si="16"/>
        <v>N/A</v>
      </c>
      <c r="AJ28" s="15" t="str">
        <f t="shared" si="17"/>
        <v>N/A</v>
      </c>
      <c r="AK28" s="15" t="str">
        <f t="shared" si="18"/>
        <v>N/A</v>
      </c>
      <c r="AL28" s="15" t="str">
        <f t="shared" si="19"/>
        <v>N/A</v>
      </c>
      <c r="AM28" s="15">
        <f t="shared" si="20"/>
        <v>10</v>
      </c>
      <c r="AN28" s="15" t="str">
        <f t="shared" si="21"/>
        <v>N/A</v>
      </c>
      <c r="AO28" s="15" t="str">
        <f t="shared" si="22"/>
        <v>N/A</v>
      </c>
      <c r="AP28" s="15" t="str">
        <f t="shared" si="23"/>
        <v>N/A</v>
      </c>
      <c r="AQ28" s="15" t="str">
        <f t="shared" si="24"/>
        <v>N/A</v>
      </c>
      <c r="AR28" s="14" t="s">
        <v>40</v>
      </c>
      <c r="AS28" s="14" t="s">
        <v>40</v>
      </c>
      <c r="AT28" s="14" t="s">
        <v>40</v>
      </c>
      <c r="AU28" s="14" t="s">
        <v>40</v>
      </c>
      <c r="AV28" s="14" t="s">
        <v>40</v>
      </c>
      <c r="AW28" s="14" t="s">
        <v>40</v>
      </c>
      <c r="AX28" s="14" t="s">
        <v>40</v>
      </c>
      <c r="AY28" s="14" t="s">
        <v>40</v>
      </c>
      <c r="AZ28" s="14" t="s">
        <v>40</v>
      </c>
      <c r="BA28" s="14" t="s">
        <v>40</v>
      </c>
      <c r="BB28" s="14" t="s">
        <v>40</v>
      </c>
      <c r="BC28" s="14" t="s">
        <v>40</v>
      </c>
      <c r="BD28" s="14" t="s">
        <v>40</v>
      </c>
      <c r="BE28" s="14" t="s">
        <v>40</v>
      </c>
      <c r="BF28" s="14" t="s">
        <v>40</v>
      </c>
      <c r="BG28" s="14" t="s">
        <v>40</v>
      </c>
      <c r="BH28" s="14" t="s">
        <v>40</v>
      </c>
      <c r="BI28" s="14"/>
      <c r="BJ28" s="15">
        <f t="shared" si="25"/>
        <v>10</v>
      </c>
      <c r="BK28" s="15">
        <f t="shared" si="26"/>
        <v>10</v>
      </c>
      <c r="BL28" s="15">
        <f t="shared" si="27"/>
        <v>10</v>
      </c>
      <c r="BM28" s="15">
        <f t="shared" si="28"/>
        <v>10</v>
      </c>
      <c r="BN28" s="15">
        <f t="shared" si="29"/>
        <v>10</v>
      </c>
      <c r="BO28" s="15">
        <f t="shared" si="30"/>
        <v>10</v>
      </c>
      <c r="BP28" s="15">
        <f t="shared" si="31"/>
        <v>10</v>
      </c>
      <c r="BQ28" s="15">
        <f t="shared" si="32"/>
        <v>10</v>
      </c>
      <c r="BR28" s="15">
        <f t="shared" si="33"/>
        <v>10</v>
      </c>
      <c r="BS28" s="15">
        <f t="shared" si="34"/>
        <v>10</v>
      </c>
      <c r="BT28" s="15">
        <f t="shared" si="35"/>
        <v>10</v>
      </c>
      <c r="BU28" s="15">
        <f t="shared" si="36"/>
        <v>10</v>
      </c>
      <c r="BV28" s="15">
        <f t="shared" si="37"/>
        <v>10</v>
      </c>
      <c r="BW28" s="15">
        <f t="shared" si="38"/>
        <v>10</v>
      </c>
      <c r="BX28" s="15">
        <f t="shared" si="39"/>
        <v>10</v>
      </c>
      <c r="BY28" s="15">
        <f t="shared" si="40"/>
        <v>10</v>
      </c>
      <c r="BZ28" s="15">
        <f t="shared" si="41"/>
        <v>10</v>
      </c>
      <c r="CA28" s="14" t="s">
        <v>75</v>
      </c>
      <c r="CB28" s="15">
        <f t="shared" si="42"/>
        <v>10</v>
      </c>
      <c r="CC28" s="14" t="str">
        <f t="shared" si="43"/>
        <v>N/A</v>
      </c>
      <c r="CD28" s="14" t="str">
        <f t="shared" si="44"/>
        <v>N/A</v>
      </c>
      <c r="CE28" s="14" t="str">
        <f t="shared" si="45"/>
        <v>N/A</v>
      </c>
      <c r="CF28" s="14" t="str">
        <f t="shared" si="46"/>
        <v>N/A</v>
      </c>
      <c r="CG28" t="str">
        <f t="shared" si="47"/>
        <v>S:10 G:4 GR:0</v>
      </c>
      <c r="CH28" s="6"/>
      <c r="CK28" s="6"/>
      <c r="CL28" s="6"/>
      <c r="CM28" s="6"/>
      <c r="CN28" s="6"/>
      <c r="CO28" s="6"/>
      <c r="CP28" s="6"/>
    </row>
    <row r="29" spans="1:94" x14ac:dyDescent="0.25">
      <c r="A29" s="13">
        <v>6502</v>
      </c>
      <c r="B29" s="14" t="s">
        <v>3292</v>
      </c>
      <c r="C29" s="14" t="s">
        <v>62</v>
      </c>
      <c r="D29" s="14" t="s">
        <v>52</v>
      </c>
      <c r="E29" s="14">
        <f>VLOOKUP(B29, 'Rookie Year'!$A$2:$B$55555,2,FALSE)</f>
        <v>2026</v>
      </c>
      <c r="F29" s="14">
        <v>2026</v>
      </c>
      <c r="G29" s="14" t="s">
        <v>40</v>
      </c>
      <c r="H29" s="14" t="s">
        <v>2166</v>
      </c>
      <c r="I29" s="15">
        <v>5</v>
      </c>
      <c r="J29" s="14">
        <v>4</v>
      </c>
      <c r="K29" s="16">
        <f t="shared" si="2"/>
        <v>0.25</v>
      </c>
      <c r="L29" s="15">
        <f t="shared" si="3"/>
        <v>3</v>
      </c>
      <c r="M29" s="15">
        <f t="shared" si="4"/>
        <v>2</v>
      </c>
      <c r="N29" s="15">
        <f t="shared" si="5"/>
        <v>8</v>
      </c>
      <c r="O29" s="15">
        <v>0</v>
      </c>
      <c r="P29" s="15">
        <v>0</v>
      </c>
      <c r="Q29" s="15">
        <f t="shared" si="6"/>
        <v>8</v>
      </c>
      <c r="R29" s="14" t="s">
        <v>75</v>
      </c>
      <c r="S29" s="14">
        <f t="shared" si="7"/>
        <v>4</v>
      </c>
      <c r="T29" s="15">
        <v>8</v>
      </c>
      <c r="U29" s="15">
        <v>0</v>
      </c>
      <c r="V29" s="15">
        <v>0</v>
      </c>
      <c r="W29" s="15">
        <v>0</v>
      </c>
      <c r="X29" s="15" t="str">
        <f t="shared" si="8"/>
        <v>N/A</v>
      </c>
      <c r="Y29" s="14" t="str">
        <f t="shared" si="9"/>
        <v>OK</v>
      </c>
      <c r="Z29" s="14" t="str">
        <f t="shared" si="10"/>
        <v>No</v>
      </c>
      <c r="AA29" s="17" t="str">
        <f>IF(C29="DM", "N/A", IF(Z29="No","N/A",VLOOKUP(B29,'Extension List'!$A$3:$AE$1952,19,FALSE)))</f>
        <v>N/A</v>
      </c>
      <c r="AB29" s="14" t="str">
        <f>IF(C29="DM", "N/A", IF(Z29="No","N/A",VLOOKUP(B29,'Extension List'!$A$3:$AE$1952,21,FALSE)))</f>
        <v>N/A</v>
      </c>
      <c r="AC29" s="14" t="str">
        <f t="shared" si="11"/>
        <v>N/A</v>
      </c>
      <c r="AD29" s="15" t="str">
        <f t="shared" si="12"/>
        <v>N/A</v>
      </c>
      <c r="AE29" s="15" t="str">
        <f t="shared" si="13"/>
        <v>N/A</v>
      </c>
      <c r="AF29" s="15" t="str">
        <f t="shared" si="14"/>
        <v>N/A</v>
      </c>
      <c r="AG29" s="15" t="str">
        <f t="shared" si="15"/>
        <v>N/A</v>
      </c>
      <c r="AH29" s="15" t="str">
        <f t="shared" si="15"/>
        <v>N/A</v>
      </c>
      <c r="AI29" s="15" t="str">
        <f t="shared" si="16"/>
        <v>N/A</v>
      </c>
      <c r="AJ29" s="15" t="str">
        <f t="shared" si="17"/>
        <v>N/A</v>
      </c>
      <c r="AK29" s="15" t="str">
        <f t="shared" si="18"/>
        <v>N/A</v>
      </c>
      <c r="AL29" s="15" t="str">
        <f t="shared" si="19"/>
        <v>N/A</v>
      </c>
      <c r="AM29" s="15">
        <f t="shared" si="20"/>
        <v>11</v>
      </c>
      <c r="AN29" s="15">
        <f t="shared" si="21"/>
        <v>3</v>
      </c>
      <c r="AO29" s="15">
        <f t="shared" si="22"/>
        <v>3</v>
      </c>
      <c r="AP29" s="15">
        <f t="shared" si="23"/>
        <v>3</v>
      </c>
      <c r="AQ29" s="15" t="str">
        <f t="shared" si="24"/>
        <v>N/A</v>
      </c>
      <c r="AR29" s="14" t="s">
        <v>40</v>
      </c>
      <c r="AS29" s="14" t="s">
        <v>40</v>
      </c>
      <c r="AT29" s="14" t="s">
        <v>40</v>
      </c>
      <c r="AU29" s="14" t="s">
        <v>40</v>
      </c>
      <c r="AV29" s="14" t="s">
        <v>40</v>
      </c>
      <c r="AW29" s="14" t="s">
        <v>40</v>
      </c>
      <c r="AX29" s="14" t="s">
        <v>40</v>
      </c>
      <c r="AY29" s="14" t="s">
        <v>40</v>
      </c>
      <c r="AZ29" s="14" t="s">
        <v>40</v>
      </c>
      <c r="BA29" s="14" t="s">
        <v>40</v>
      </c>
      <c r="BB29" s="14" t="s">
        <v>40</v>
      </c>
      <c r="BC29" s="14" t="s">
        <v>40</v>
      </c>
      <c r="BD29" s="14" t="s">
        <v>40</v>
      </c>
      <c r="BE29" s="14" t="s">
        <v>40</v>
      </c>
      <c r="BF29" s="14" t="s">
        <v>40</v>
      </c>
      <c r="BG29" s="14" t="s">
        <v>40</v>
      </c>
      <c r="BH29" s="14" t="s">
        <v>40</v>
      </c>
      <c r="BJ29" s="15">
        <f t="shared" si="25"/>
        <v>11</v>
      </c>
      <c r="BK29" s="15">
        <f t="shared" si="26"/>
        <v>11</v>
      </c>
      <c r="BL29" s="15">
        <f t="shared" si="27"/>
        <v>11</v>
      </c>
      <c r="BM29" s="15">
        <f t="shared" si="28"/>
        <v>11</v>
      </c>
      <c r="BN29" s="15">
        <f t="shared" si="29"/>
        <v>11</v>
      </c>
      <c r="BO29" s="15">
        <f t="shared" si="30"/>
        <v>11</v>
      </c>
      <c r="BP29" s="15">
        <f t="shared" si="31"/>
        <v>11</v>
      </c>
      <c r="BQ29" s="15">
        <f t="shared" si="32"/>
        <v>11</v>
      </c>
      <c r="BR29" s="15">
        <f t="shared" si="33"/>
        <v>11</v>
      </c>
      <c r="BS29" s="15">
        <f t="shared" si="34"/>
        <v>11</v>
      </c>
      <c r="BT29" s="15">
        <f t="shared" si="35"/>
        <v>11</v>
      </c>
      <c r="BU29" s="15">
        <f t="shared" si="36"/>
        <v>11</v>
      </c>
      <c r="BV29" s="15">
        <f t="shared" si="37"/>
        <v>11</v>
      </c>
      <c r="BW29" s="15">
        <f t="shared" si="38"/>
        <v>11</v>
      </c>
      <c r="BX29" s="15">
        <f t="shared" si="39"/>
        <v>11</v>
      </c>
      <c r="BY29" s="15">
        <f t="shared" si="40"/>
        <v>11</v>
      </c>
      <c r="BZ29" s="15">
        <f t="shared" si="41"/>
        <v>11</v>
      </c>
      <c r="CA29" s="14" t="s">
        <v>75</v>
      </c>
      <c r="CB29" s="15">
        <f t="shared" si="42"/>
        <v>11</v>
      </c>
      <c r="CC29" s="14">
        <f t="shared" si="43"/>
        <v>3</v>
      </c>
      <c r="CD29" s="14">
        <f t="shared" si="44"/>
        <v>3</v>
      </c>
      <c r="CE29" s="14">
        <f t="shared" si="45"/>
        <v>3</v>
      </c>
      <c r="CF29" s="14" t="str">
        <f t="shared" si="46"/>
        <v>N/A</v>
      </c>
      <c r="CG29" t="str">
        <f t="shared" si="47"/>
        <v>S:3 G:2 GR:8</v>
      </c>
      <c r="CH29" s="6"/>
      <c r="CK29" s="6"/>
      <c r="CL29" s="6"/>
      <c r="CM29" s="6"/>
      <c r="CN29" s="6"/>
      <c r="CO29" s="6"/>
      <c r="CP29" s="6"/>
    </row>
    <row r="30" spans="1:94" x14ac:dyDescent="0.25">
      <c r="A30" s="13">
        <v>6366</v>
      </c>
      <c r="B30" s="14" t="s">
        <v>2601</v>
      </c>
      <c r="C30" s="14" t="s">
        <v>62</v>
      </c>
      <c r="D30" s="14" t="s">
        <v>52</v>
      </c>
      <c r="E30" s="14">
        <f>VLOOKUP(B30, 'Rookie Year'!$A$2:$B$55555,2,FALSE)</f>
        <v>2022</v>
      </c>
      <c r="F30" s="14">
        <v>2026</v>
      </c>
      <c r="G30" s="14" t="s">
        <v>42</v>
      </c>
      <c r="H30" s="14" t="s">
        <v>1927</v>
      </c>
      <c r="I30" s="15">
        <v>1</v>
      </c>
      <c r="J30" s="14">
        <v>1</v>
      </c>
      <c r="K30" s="16">
        <f t="shared" si="2"/>
        <v>0.25</v>
      </c>
      <c r="L30" s="15">
        <f t="shared" si="3"/>
        <v>0</v>
      </c>
      <c r="M30" s="15">
        <f t="shared" si="4"/>
        <v>1</v>
      </c>
      <c r="N30" s="15">
        <f t="shared" si="5"/>
        <v>1</v>
      </c>
      <c r="O30" s="15">
        <v>0</v>
      </c>
      <c r="P30" s="15">
        <v>0</v>
      </c>
      <c r="Q30" s="15">
        <f t="shared" si="6"/>
        <v>1</v>
      </c>
      <c r="R30" s="14" t="s">
        <v>75</v>
      </c>
      <c r="S30" s="14">
        <f t="shared" si="7"/>
        <v>1</v>
      </c>
      <c r="T30" s="15">
        <f>IF($S30&lt;1, "N/A", $M30)</f>
        <v>1</v>
      </c>
      <c r="U30" s="15" t="str">
        <f>IF($S30&lt;2, "N/A", $M30)</f>
        <v>N/A</v>
      </c>
      <c r="V30" s="15" t="str">
        <f t="shared" ref="V30:V40" si="48">IF($S30&lt;3, "N/A", $M30)</f>
        <v>N/A</v>
      </c>
      <c r="W30" s="15" t="str">
        <f t="shared" ref="W30:W40" si="49">IF($S30&lt;4, "N/A", $M30)</f>
        <v>N/A</v>
      </c>
      <c r="X30" s="15" t="str">
        <f t="shared" si="8"/>
        <v>N/A</v>
      </c>
      <c r="Y30" s="14" t="str">
        <f t="shared" si="9"/>
        <v>OK</v>
      </c>
      <c r="Z30" s="14" t="str">
        <f t="shared" si="10"/>
        <v>No</v>
      </c>
      <c r="AA30" s="17" t="str">
        <f>IF(C30="DM", "N/A", IF(Z30="No","N/A",VLOOKUP(B30,'Extension List'!$A$3:$AE$1952,19,FALSE)))</f>
        <v>N/A</v>
      </c>
      <c r="AB30" s="14" t="str">
        <f>IF(C30="DM", "N/A", IF(Z30="No","N/A",VLOOKUP(B30,'Extension List'!$A$3:$AE$1952,21,FALSE)))</f>
        <v>N/A</v>
      </c>
      <c r="AC30" s="14" t="str">
        <f t="shared" si="11"/>
        <v>N/A</v>
      </c>
      <c r="AD30" s="15" t="str">
        <f t="shared" si="12"/>
        <v>N/A</v>
      </c>
      <c r="AE30" s="15" t="str">
        <f t="shared" si="13"/>
        <v>N/A</v>
      </c>
      <c r="AF30" s="15" t="str">
        <f t="shared" si="14"/>
        <v>N/A</v>
      </c>
      <c r="AG30" s="15" t="str">
        <f t="shared" si="15"/>
        <v>N/A</v>
      </c>
      <c r="AH30" s="15" t="str">
        <f t="shared" si="15"/>
        <v>N/A</v>
      </c>
      <c r="AI30" s="15" t="str">
        <f t="shared" si="16"/>
        <v>N/A</v>
      </c>
      <c r="AJ30" s="15" t="str">
        <f t="shared" si="17"/>
        <v>N/A</v>
      </c>
      <c r="AK30" s="15" t="str">
        <f t="shared" si="18"/>
        <v>N/A</v>
      </c>
      <c r="AL30" s="15" t="str">
        <f t="shared" si="19"/>
        <v>N/A</v>
      </c>
      <c r="AM30" s="15">
        <f t="shared" si="20"/>
        <v>1</v>
      </c>
      <c r="AN30" s="15" t="str">
        <f t="shared" si="21"/>
        <v>N/A</v>
      </c>
      <c r="AO30" s="15" t="str">
        <f t="shared" si="22"/>
        <v>N/A</v>
      </c>
      <c r="AP30" s="15" t="str">
        <f t="shared" si="23"/>
        <v>N/A</v>
      </c>
      <c r="AQ30" s="15" t="str">
        <f t="shared" si="24"/>
        <v>N/A</v>
      </c>
      <c r="AR30" s="14" t="s">
        <v>40</v>
      </c>
      <c r="AS30" s="14" t="s">
        <v>40</v>
      </c>
      <c r="AT30" s="14" t="s">
        <v>40</v>
      </c>
      <c r="AU30" s="14" t="s">
        <v>40</v>
      </c>
      <c r="AV30" s="14" t="s">
        <v>40</v>
      </c>
      <c r="AW30" s="14" t="s">
        <v>40</v>
      </c>
      <c r="AX30" s="14" t="s">
        <v>40</v>
      </c>
      <c r="AY30" s="14" t="s">
        <v>40</v>
      </c>
      <c r="AZ30" s="14" t="s">
        <v>40</v>
      </c>
      <c r="BA30" s="14" t="s">
        <v>40</v>
      </c>
      <c r="BB30" s="14" t="s">
        <v>40</v>
      </c>
      <c r="BC30" s="14" t="s">
        <v>40</v>
      </c>
      <c r="BD30" s="14" t="s">
        <v>40</v>
      </c>
      <c r="BE30" s="14" t="s">
        <v>40</v>
      </c>
      <c r="BF30" s="14" t="s">
        <v>40</v>
      </c>
      <c r="BG30" s="14" t="s">
        <v>40</v>
      </c>
      <c r="BH30" s="14" t="s">
        <v>40</v>
      </c>
      <c r="BJ30" s="15">
        <f t="shared" si="25"/>
        <v>1</v>
      </c>
      <c r="BK30" s="15">
        <f t="shared" si="26"/>
        <v>1</v>
      </c>
      <c r="BL30" s="15">
        <f t="shared" si="27"/>
        <v>1</v>
      </c>
      <c r="BM30" s="15">
        <f t="shared" si="28"/>
        <v>1</v>
      </c>
      <c r="BN30" s="15">
        <f t="shared" si="29"/>
        <v>1</v>
      </c>
      <c r="BO30" s="15">
        <f t="shared" si="30"/>
        <v>1</v>
      </c>
      <c r="BP30" s="15">
        <f t="shared" si="31"/>
        <v>1</v>
      </c>
      <c r="BQ30" s="15">
        <f t="shared" si="32"/>
        <v>1</v>
      </c>
      <c r="BR30" s="15">
        <f t="shared" si="33"/>
        <v>1</v>
      </c>
      <c r="BS30" s="15">
        <f t="shared" si="34"/>
        <v>1</v>
      </c>
      <c r="BT30" s="15">
        <f t="shared" si="35"/>
        <v>1</v>
      </c>
      <c r="BU30" s="15">
        <f t="shared" si="36"/>
        <v>1</v>
      </c>
      <c r="BV30" s="15">
        <f t="shared" si="37"/>
        <v>1</v>
      </c>
      <c r="BW30" s="15">
        <f t="shared" si="38"/>
        <v>1</v>
      </c>
      <c r="BX30" s="15">
        <f t="shared" si="39"/>
        <v>1</v>
      </c>
      <c r="BY30" s="15">
        <f t="shared" si="40"/>
        <v>1</v>
      </c>
      <c r="BZ30" s="15">
        <f t="shared" si="41"/>
        <v>1</v>
      </c>
      <c r="CA30" s="14" t="s">
        <v>75</v>
      </c>
      <c r="CB30" s="15">
        <f t="shared" si="42"/>
        <v>1</v>
      </c>
      <c r="CC30" s="14" t="str">
        <f t="shared" si="43"/>
        <v>N/A</v>
      </c>
      <c r="CD30" s="14" t="str">
        <f t="shared" si="44"/>
        <v>N/A</v>
      </c>
      <c r="CE30" s="14" t="str">
        <f t="shared" si="45"/>
        <v>N/A</v>
      </c>
      <c r="CF30" s="14" t="str">
        <f t="shared" si="46"/>
        <v>N/A</v>
      </c>
      <c r="CG30" t="str">
        <f t="shared" si="47"/>
        <v>S:0 G:1 GR:1</v>
      </c>
      <c r="CH30" s="6"/>
      <c r="CK30" s="6"/>
      <c r="CL30" s="6"/>
      <c r="CM30" s="6"/>
      <c r="CN30" s="6"/>
      <c r="CO30" s="6"/>
      <c r="CP30" s="6"/>
    </row>
    <row r="31" spans="1:94" x14ac:dyDescent="0.25">
      <c r="A31" s="13">
        <v>6081</v>
      </c>
      <c r="B31" s="14" t="s">
        <v>3181</v>
      </c>
      <c r="C31" s="14" t="s">
        <v>62</v>
      </c>
      <c r="D31" s="14" t="s">
        <v>52</v>
      </c>
      <c r="E31" s="14">
        <v>2025</v>
      </c>
      <c r="F31" s="14">
        <v>2025</v>
      </c>
      <c r="G31" s="14" t="s">
        <v>40</v>
      </c>
      <c r="H31" s="14" t="s">
        <v>2651</v>
      </c>
      <c r="I31" s="15">
        <v>1</v>
      </c>
      <c r="J31" s="14">
        <v>3</v>
      </c>
      <c r="K31" s="16">
        <f t="shared" si="2"/>
        <v>0</v>
      </c>
      <c r="L31" s="15">
        <f t="shared" si="3"/>
        <v>1</v>
      </c>
      <c r="M31" s="15">
        <f t="shared" si="4"/>
        <v>0</v>
      </c>
      <c r="N31" s="15">
        <f t="shared" si="5"/>
        <v>0</v>
      </c>
      <c r="O31" s="15">
        <v>0</v>
      </c>
      <c r="P31" s="15">
        <v>0</v>
      </c>
      <c r="Q31" s="15">
        <f t="shared" si="6"/>
        <v>0</v>
      </c>
      <c r="R31" s="14" t="s">
        <v>75</v>
      </c>
      <c r="S31" s="14">
        <f t="shared" si="7"/>
        <v>2</v>
      </c>
      <c r="T31" s="15">
        <v>0</v>
      </c>
      <c r="U31" s="15">
        <v>0</v>
      </c>
      <c r="V31" s="15" t="str">
        <f t="shared" si="48"/>
        <v>N/A</v>
      </c>
      <c r="W31" s="15" t="str">
        <f t="shared" si="49"/>
        <v>N/A</v>
      </c>
      <c r="X31" s="15" t="str">
        <f t="shared" si="8"/>
        <v>N/A</v>
      </c>
      <c r="Y31" s="14" t="str">
        <f t="shared" si="9"/>
        <v>OK</v>
      </c>
      <c r="Z31" s="14" t="str">
        <f t="shared" si="10"/>
        <v>No</v>
      </c>
      <c r="AA31" s="17" t="str">
        <f>IF(C31="DM", "N/A", IF(Z31="No","N/A",VLOOKUP(B31,'Extension List'!$A$3:$AE$1952,19,FALSE)))</f>
        <v>N/A</v>
      </c>
      <c r="AB31" s="14" t="str">
        <f>IF(C31="DM", "N/A", IF(Z31="No","N/A",VLOOKUP(B31,'Extension List'!$A$3:$AE$1952,21,FALSE)))</f>
        <v>N/A</v>
      </c>
      <c r="AC31" s="14" t="str">
        <f t="shared" si="11"/>
        <v>N/A</v>
      </c>
      <c r="AD31" s="15" t="str">
        <f t="shared" si="12"/>
        <v>N/A</v>
      </c>
      <c r="AE31" s="15" t="str">
        <f t="shared" si="13"/>
        <v>N/A</v>
      </c>
      <c r="AF31" s="15" t="str">
        <f t="shared" si="14"/>
        <v>N/A</v>
      </c>
      <c r="AG31" s="15" t="str">
        <f t="shared" si="15"/>
        <v>N/A</v>
      </c>
      <c r="AH31" s="15" t="str">
        <f t="shared" si="15"/>
        <v>N/A</v>
      </c>
      <c r="AI31" s="15" t="str">
        <f t="shared" si="16"/>
        <v>N/A</v>
      </c>
      <c r="AJ31" s="15" t="str">
        <f t="shared" si="17"/>
        <v>N/A</v>
      </c>
      <c r="AK31" s="15" t="str">
        <f t="shared" si="18"/>
        <v>N/A</v>
      </c>
      <c r="AL31" s="15" t="str">
        <f t="shared" si="19"/>
        <v>N/A</v>
      </c>
      <c r="AM31" s="15">
        <f t="shared" si="20"/>
        <v>1</v>
      </c>
      <c r="AN31" s="15">
        <f t="shared" si="21"/>
        <v>1</v>
      </c>
      <c r="AO31" s="15" t="str">
        <f t="shared" si="22"/>
        <v>N/A</v>
      </c>
      <c r="AP31" s="15" t="str">
        <f t="shared" si="23"/>
        <v>N/A</v>
      </c>
      <c r="AQ31" s="15" t="str">
        <f t="shared" si="24"/>
        <v>N/A</v>
      </c>
      <c r="AR31" s="14" t="s">
        <v>40</v>
      </c>
      <c r="AS31" s="14" t="s">
        <v>40</v>
      </c>
      <c r="AT31" s="14" t="s">
        <v>40</v>
      </c>
      <c r="AU31" s="14" t="s">
        <v>40</v>
      </c>
      <c r="AV31" s="14" t="s">
        <v>40</v>
      </c>
      <c r="AW31" s="14" t="s">
        <v>40</v>
      </c>
      <c r="AX31" s="14" t="s">
        <v>40</v>
      </c>
      <c r="AY31" s="14" t="s">
        <v>40</v>
      </c>
      <c r="AZ31" s="14" t="s">
        <v>40</v>
      </c>
      <c r="BA31" s="14" t="s">
        <v>40</v>
      </c>
      <c r="BB31" s="14" t="s">
        <v>40</v>
      </c>
      <c r="BC31" s="14" t="s">
        <v>40</v>
      </c>
      <c r="BD31" s="14" t="s">
        <v>40</v>
      </c>
      <c r="BE31" s="14" t="s">
        <v>40</v>
      </c>
      <c r="BF31" s="14" t="s">
        <v>40</v>
      </c>
      <c r="BG31" s="14" t="s">
        <v>40</v>
      </c>
      <c r="BH31" s="14" t="s">
        <v>40</v>
      </c>
      <c r="BJ31" s="15">
        <f t="shared" si="25"/>
        <v>1</v>
      </c>
      <c r="BK31" s="15">
        <f t="shared" si="26"/>
        <v>1</v>
      </c>
      <c r="BL31" s="15">
        <f t="shared" si="27"/>
        <v>1</v>
      </c>
      <c r="BM31" s="15">
        <f t="shared" si="28"/>
        <v>1</v>
      </c>
      <c r="BN31" s="15">
        <f t="shared" si="29"/>
        <v>1</v>
      </c>
      <c r="BO31" s="15">
        <f t="shared" si="30"/>
        <v>1</v>
      </c>
      <c r="BP31" s="15">
        <f t="shared" si="31"/>
        <v>1</v>
      </c>
      <c r="BQ31" s="15">
        <f t="shared" si="32"/>
        <v>1</v>
      </c>
      <c r="BR31" s="15">
        <f t="shared" si="33"/>
        <v>1</v>
      </c>
      <c r="BS31" s="15">
        <f t="shared" si="34"/>
        <v>1</v>
      </c>
      <c r="BT31" s="15">
        <f t="shared" si="35"/>
        <v>1</v>
      </c>
      <c r="BU31" s="15">
        <f t="shared" si="36"/>
        <v>1</v>
      </c>
      <c r="BV31" s="15">
        <f t="shared" si="37"/>
        <v>1</v>
      </c>
      <c r="BW31" s="15">
        <f t="shared" si="38"/>
        <v>1</v>
      </c>
      <c r="BX31" s="15">
        <f t="shared" si="39"/>
        <v>1</v>
      </c>
      <c r="BY31" s="15">
        <f t="shared" si="40"/>
        <v>1</v>
      </c>
      <c r="BZ31" s="15">
        <f t="shared" si="41"/>
        <v>1</v>
      </c>
      <c r="CA31" s="14" t="s">
        <v>75</v>
      </c>
      <c r="CB31" s="15">
        <f t="shared" si="42"/>
        <v>1</v>
      </c>
      <c r="CC31" s="14">
        <f t="shared" si="43"/>
        <v>1</v>
      </c>
      <c r="CD31" s="14" t="str">
        <f t="shared" si="44"/>
        <v>N/A</v>
      </c>
      <c r="CE31" s="14" t="str">
        <f t="shared" si="45"/>
        <v>N/A</v>
      </c>
      <c r="CF31" s="14" t="str">
        <f t="shared" si="46"/>
        <v>N/A</v>
      </c>
      <c r="CG31" t="str">
        <f t="shared" si="47"/>
        <v>S:1 G:0 GR:0</v>
      </c>
      <c r="CH31" s="6"/>
      <c r="CK31" s="6"/>
      <c r="CL31" s="6"/>
      <c r="CM31" s="6"/>
      <c r="CN31" s="6"/>
      <c r="CO31" s="6"/>
      <c r="CP31" s="6"/>
    </row>
    <row r="32" spans="1:94" x14ac:dyDescent="0.25">
      <c r="A32" s="13">
        <v>4141</v>
      </c>
      <c r="B32" s="14" t="s">
        <v>2327</v>
      </c>
      <c r="C32" s="14" t="s">
        <v>62</v>
      </c>
      <c r="D32" s="14" t="s">
        <v>52</v>
      </c>
      <c r="E32" s="14">
        <f>VLOOKUP(B32, 'Rookie Year'!$A$2:$B$55555,2,FALSE)</f>
        <v>2021</v>
      </c>
      <c r="F32" s="14">
        <v>2025</v>
      </c>
      <c r="G32" s="14" t="s">
        <v>42</v>
      </c>
      <c r="H32" s="14" t="s">
        <v>2913</v>
      </c>
      <c r="I32" s="15">
        <v>27</v>
      </c>
      <c r="J32" s="14">
        <v>2</v>
      </c>
      <c r="K32" s="16">
        <f t="shared" si="2"/>
        <v>0.6</v>
      </c>
      <c r="L32" s="15">
        <f t="shared" si="3"/>
        <v>10</v>
      </c>
      <c r="M32" s="15">
        <f t="shared" si="4"/>
        <v>17</v>
      </c>
      <c r="N32" s="15">
        <f t="shared" si="5"/>
        <v>34</v>
      </c>
      <c r="O32" s="15">
        <v>25</v>
      </c>
      <c r="P32" s="15">
        <v>0</v>
      </c>
      <c r="Q32" s="15">
        <f t="shared" si="6"/>
        <v>9</v>
      </c>
      <c r="R32" s="14" t="s">
        <v>75</v>
      </c>
      <c r="S32" s="14">
        <f t="shared" si="7"/>
        <v>1</v>
      </c>
      <c r="T32" s="15">
        <v>9</v>
      </c>
      <c r="U32" s="15" t="str">
        <f t="shared" ref="U32:U40" si="50">IF($S32&lt;2, "N/A", $M32)</f>
        <v>N/A</v>
      </c>
      <c r="V32" s="15" t="str">
        <f t="shared" si="48"/>
        <v>N/A</v>
      </c>
      <c r="W32" s="15" t="str">
        <f t="shared" si="49"/>
        <v>N/A</v>
      </c>
      <c r="X32" s="15" t="str">
        <f t="shared" si="8"/>
        <v>N/A</v>
      </c>
      <c r="Y32" s="14" t="str">
        <f t="shared" si="9"/>
        <v>OK</v>
      </c>
      <c r="Z32" s="14" t="str">
        <f t="shared" si="10"/>
        <v>Yes</v>
      </c>
      <c r="AA32" s="17">
        <f>IF(C32="DM", "N/A", IF(Z32="No","N/A",VLOOKUP(B32,'Extension List'!$A$3:$AE$1952,19,FALSE)))</f>
        <v>26</v>
      </c>
      <c r="AB32" s="14">
        <f>IF(C32="DM", "N/A", IF(Z32="No","N/A",VLOOKUP(B32,'Extension List'!$A$3:$AE$1952,21,FALSE)))</f>
        <v>4</v>
      </c>
      <c r="AC32" s="14">
        <f t="shared" si="11"/>
        <v>0</v>
      </c>
      <c r="AD32" s="15" t="str">
        <f t="shared" si="12"/>
        <v>N/A</v>
      </c>
      <c r="AE32" s="15" t="str">
        <f t="shared" si="13"/>
        <v>N/A</v>
      </c>
      <c r="AF32" s="15" t="str">
        <f t="shared" si="14"/>
        <v>N/A</v>
      </c>
      <c r="AG32" s="15" t="str">
        <f t="shared" si="15"/>
        <v>N/A</v>
      </c>
      <c r="AH32" s="15" t="str">
        <f t="shared" si="15"/>
        <v>N/A</v>
      </c>
      <c r="AI32" s="15" t="str">
        <f t="shared" si="16"/>
        <v>N/A</v>
      </c>
      <c r="AJ32" s="15" t="str">
        <f t="shared" si="17"/>
        <v>N/A</v>
      </c>
      <c r="AK32" s="15" t="str">
        <f t="shared" si="18"/>
        <v>N/A</v>
      </c>
      <c r="AL32" s="15" t="str">
        <f t="shared" si="19"/>
        <v>N/A</v>
      </c>
      <c r="AM32" s="15">
        <f t="shared" si="20"/>
        <v>19</v>
      </c>
      <c r="AN32" s="15" t="str">
        <f t="shared" si="21"/>
        <v>N/A</v>
      </c>
      <c r="AO32" s="15" t="str">
        <f t="shared" si="22"/>
        <v>N/A</v>
      </c>
      <c r="AP32" s="15" t="str">
        <f t="shared" si="23"/>
        <v>N/A</v>
      </c>
      <c r="AQ32" s="15" t="str">
        <f t="shared" si="24"/>
        <v>N/A</v>
      </c>
      <c r="AR32" s="14" t="s">
        <v>44</v>
      </c>
      <c r="AS32" s="14" t="s">
        <v>44</v>
      </c>
      <c r="AT32" s="14" t="s">
        <v>44</v>
      </c>
      <c r="AU32" s="14" t="s">
        <v>44</v>
      </c>
      <c r="AV32" s="14" t="s">
        <v>44</v>
      </c>
      <c r="AW32" s="14" t="s">
        <v>44</v>
      </c>
      <c r="AX32" s="14" t="s">
        <v>44</v>
      </c>
      <c r="AY32" s="14" t="s">
        <v>44</v>
      </c>
      <c r="AZ32" s="14" t="s">
        <v>44</v>
      </c>
      <c r="BA32" s="14" t="s">
        <v>44</v>
      </c>
      <c r="BB32" s="14" t="s">
        <v>44</v>
      </c>
      <c r="BC32" s="14" t="s">
        <v>44</v>
      </c>
      <c r="BD32" s="14" t="s">
        <v>44</v>
      </c>
      <c r="BE32" s="14" t="s">
        <v>44</v>
      </c>
      <c r="BF32" s="14" t="s">
        <v>44</v>
      </c>
      <c r="BG32" s="14" t="s">
        <v>44</v>
      </c>
      <c r="BH32" s="14" t="s">
        <v>44</v>
      </c>
      <c r="BI32" s="14"/>
      <c r="BJ32" s="15">
        <f t="shared" si="25"/>
        <v>9</v>
      </c>
      <c r="BK32" s="15">
        <f t="shared" si="26"/>
        <v>9</v>
      </c>
      <c r="BL32" s="15">
        <f t="shared" si="27"/>
        <v>9</v>
      </c>
      <c r="BM32" s="15">
        <f t="shared" si="28"/>
        <v>9</v>
      </c>
      <c r="BN32" s="15">
        <f t="shared" si="29"/>
        <v>9</v>
      </c>
      <c r="BO32" s="15">
        <f t="shared" si="30"/>
        <v>9</v>
      </c>
      <c r="BP32" s="15">
        <f t="shared" si="31"/>
        <v>9</v>
      </c>
      <c r="BQ32" s="15">
        <f t="shared" si="32"/>
        <v>9</v>
      </c>
      <c r="BR32" s="15">
        <f t="shared" si="33"/>
        <v>9</v>
      </c>
      <c r="BS32" s="15">
        <f t="shared" si="34"/>
        <v>9</v>
      </c>
      <c r="BT32" s="15">
        <f t="shared" si="35"/>
        <v>9</v>
      </c>
      <c r="BU32" s="15">
        <f t="shared" si="36"/>
        <v>9</v>
      </c>
      <c r="BV32" s="15">
        <f t="shared" si="37"/>
        <v>9</v>
      </c>
      <c r="BW32" s="15">
        <f t="shared" si="38"/>
        <v>9</v>
      </c>
      <c r="BX32" s="15">
        <f t="shared" si="39"/>
        <v>9</v>
      </c>
      <c r="BY32" s="15">
        <f t="shared" si="40"/>
        <v>9</v>
      </c>
      <c r="BZ32" s="15">
        <f t="shared" si="41"/>
        <v>9</v>
      </c>
      <c r="CA32" s="14" t="s">
        <v>75</v>
      </c>
      <c r="CB32" s="15">
        <f t="shared" si="42"/>
        <v>9</v>
      </c>
      <c r="CC32" s="14" t="str">
        <f t="shared" si="43"/>
        <v>N/A</v>
      </c>
      <c r="CD32" s="14" t="str">
        <f t="shared" si="44"/>
        <v>N/A</v>
      </c>
      <c r="CE32" s="14" t="str">
        <f t="shared" si="45"/>
        <v>N/A</v>
      </c>
      <c r="CF32" s="14" t="str">
        <f t="shared" si="46"/>
        <v>N/A</v>
      </c>
      <c r="CG32" t="str">
        <f t="shared" si="47"/>
        <v>S:10 G:17 GR:9</v>
      </c>
      <c r="CH32" s="6"/>
      <c r="CK32" s="6"/>
      <c r="CL32" s="6"/>
      <c r="CM32" s="6"/>
      <c r="CN32" s="6"/>
      <c r="CO32" s="6"/>
      <c r="CP32" s="6"/>
    </row>
    <row r="33" spans="1:94" x14ac:dyDescent="0.25">
      <c r="A33" s="13">
        <v>6542</v>
      </c>
      <c r="B33" s="14" t="s">
        <v>3332</v>
      </c>
      <c r="C33" s="14" t="s">
        <v>62</v>
      </c>
      <c r="D33" s="14" t="s">
        <v>52</v>
      </c>
      <c r="E33" s="14">
        <f>VLOOKUP(B33, 'Rookie Year'!$A$2:$B$55555,2,FALSE)</f>
        <v>2026</v>
      </c>
      <c r="F33" s="14">
        <v>2026</v>
      </c>
      <c r="G33" s="14" t="s">
        <v>40</v>
      </c>
      <c r="H33" s="14" t="s">
        <v>2204</v>
      </c>
      <c r="I33" s="15">
        <v>1</v>
      </c>
      <c r="J33" s="14">
        <v>3</v>
      </c>
      <c r="K33" s="16">
        <f t="shared" si="2"/>
        <v>0</v>
      </c>
      <c r="L33" s="15">
        <f t="shared" si="3"/>
        <v>1</v>
      </c>
      <c r="M33" s="15">
        <f t="shared" si="4"/>
        <v>0</v>
      </c>
      <c r="N33" s="15">
        <f t="shared" si="5"/>
        <v>0</v>
      </c>
      <c r="O33" s="15">
        <v>0</v>
      </c>
      <c r="P33" s="15">
        <v>0</v>
      </c>
      <c r="Q33" s="15">
        <f t="shared" si="6"/>
        <v>0</v>
      </c>
      <c r="R33" s="14" t="s">
        <v>75</v>
      </c>
      <c r="S33" s="14">
        <f t="shared" si="7"/>
        <v>3</v>
      </c>
      <c r="T33" s="15">
        <f>IF($S33&lt;1, "N/A", $M33)</f>
        <v>0</v>
      </c>
      <c r="U33" s="15">
        <f t="shared" si="50"/>
        <v>0</v>
      </c>
      <c r="V33" s="15">
        <f t="shared" si="48"/>
        <v>0</v>
      </c>
      <c r="W33" s="15" t="str">
        <f t="shared" si="49"/>
        <v>N/A</v>
      </c>
      <c r="X33" s="15" t="str">
        <f t="shared" si="8"/>
        <v>N/A</v>
      </c>
      <c r="Y33" s="14" t="str">
        <f t="shared" si="9"/>
        <v>OK</v>
      </c>
      <c r="Z33" s="14" t="str">
        <f t="shared" si="10"/>
        <v>No</v>
      </c>
      <c r="AA33" s="17" t="str">
        <f>IF(C33="DM", "N/A", IF(Z33="No","N/A",VLOOKUP(B33,'Extension List'!$A$3:$AE$1952,19,FALSE)))</f>
        <v>N/A</v>
      </c>
      <c r="AB33" s="14" t="str">
        <f>IF(C33="DM", "N/A", IF(Z33="No","N/A",VLOOKUP(B33,'Extension List'!$A$3:$AE$1952,21,FALSE)))</f>
        <v>N/A</v>
      </c>
      <c r="AC33" s="14" t="str">
        <f t="shared" si="11"/>
        <v>N/A</v>
      </c>
      <c r="AD33" s="15" t="str">
        <f t="shared" si="12"/>
        <v>N/A</v>
      </c>
      <c r="AE33" s="15" t="str">
        <f t="shared" si="13"/>
        <v>N/A</v>
      </c>
      <c r="AF33" s="15" t="str">
        <f t="shared" si="14"/>
        <v>N/A</v>
      </c>
      <c r="AG33" s="15" t="str">
        <f t="shared" si="15"/>
        <v>N/A</v>
      </c>
      <c r="AH33" s="15" t="str">
        <f t="shared" si="15"/>
        <v>N/A</v>
      </c>
      <c r="AI33" s="15" t="str">
        <f t="shared" si="16"/>
        <v>N/A</v>
      </c>
      <c r="AJ33" s="15" t="str">
        <f t="shared" si="17"/>
        <v>N/A</v>
      </c>
      <c r="AK33" s="15" t="str">
        <f t="shared" si="18"/>
        <v>N/A</v>
      </c>
      <c r="AL33" s="15" t="str">
        <f t="shared" si="19"/>
        <v>N/A</v>
      </c>
      <c r="AM33" s="15">
        <f t="shared" si="20"/>
        <v>1</v>
      </c>
      <c r="AN33" s="15">
        <f t="shared" si="21"/>
        <v>1</v>
      </c>
      <c r="AO33" s="15">
        <f t="shared" si="22"/>
        <v>1</v>
      </c>
      <c r="AP33" s="15" t="str">
        <f t="shared" si="23"/>
        <v>N/A</v>
      </c>
      <c r="AQ33" s="15" t="str">
        <f t="shared" si="24"/>
        <v>N/A</v>
      </c>
      <c r="AR33" s="14" t="s">
        <v>40</v>
      </c>
      <c r="AS33" s="14" t="s">
        <v>40</v>
      </c>
      <c r="AT33" s="14" t="s">
        <v>40</v>
      </c>
      <c r="AU33" s="14" t="s">
        <v>40</v>
      </c>
      <c r="AV33" s="14" t="s">
        <v>40</v>
      </c>
      <c r="AW33" s="14" t="s">
        <v>40</v>
      </c>
      <c r="AX33" s="14" t="s">
        <v>40</v>
      </c>
      <c r="AY33" s="14" t="s">
        <v>40</v>
      </c>
      <c r="AZ33" s="14" t="s">
        <v>40</v>
      </c>
      <c r="BA33" s="14" t="s">
        <v>40</v>
      </c>
      <c r="BB33" s="14" t="s">
        <v>40</v>
      </c>
      <c r="BC33" s="14" t="s">
        <v>40</v>
      </c>
      <c r="BD33" s="14" t="s">
        <v>40</v>
      </c>
      <c r="BE33" s="14" t="s">
        <v>40</v>
      </c>
      <c r="BF33" s="14" t="s">
        <v>40</v>
      </c>
      <c r="BG33" s="14" t="s">
        <v>40</v>
      </c>
      <c r="BH33" s="14" t="s">
        <v>40</v>
      </c>
      <c r="BJ33" s="15">
        <f t="shared" si="25"/>
        <v>1</v>
      </c>
      <c r="BK33" s="15">
        <f t="shared" si="26"/>
        <v>1</v>
      </c>
      <c r="BL33" s="15">
        <f t="shared" si="27"/>
        <v>1</v>
      </c>
      <c r="BM33" s="15">
        <f t="shared" si="28"/>
        <v>1</v>
      </c>
      <c r="BN33" s="15">
        <f t="shared" si="29"/>
        <v>1</v>
      </c>
      <c r="BO33" s="15">
        <f t="shared" si="30"/>
        <v>1</v>
      </c>
      <c r="BP33" s="15">
        <f t="shared" si="31"/>
        <v>1</v>
      </c>
      <c r="BQ33" s="15">
        <f t="shared" si="32"/>
        <v>1</v>
      </c>
      <c r="BR33" s="15">
        <f t="shared" si="33"/>
        <v>1</v>
      </c>
      <c r="BS33" s="15">
        <f t="shared" si="34"/>
        <v>1</v>
      </c>
      <c r="BT33" s="15">
        <f t="shared" si="35"/>
        <v>1</v>
      </c>
      <c r="BU33" s="15">
        <f t="shared" si="36"/>
        <v>1</v>
      </c>
      <c r="BV33" s="15">
        <f t="shared" si="37"/>
        <v>1</v>
      </c>
      <c r="BW33" s="15">
        <f t="shared" si="38"/>
        <v>1</v>
      </c>
      <c r="BX33" s="15">
        <f t="shared" si="39"/>
        <v>1</v>
      </c>
      <c r="BY33" s="15">
        <f t="shared" si="40"/>
        <v>1</v>
      </c>
      <c r="BZ33" s="15">
        <f t="shared" si="41"/>
        <v>1</v>
      </c>
      <c r="CA33" s="14" t="s">
        <v>75</v>
      </c>
      <c r="CB33" s="15">
        <f t="shared" si="42"/>
        <v>1</v>
      </c>
      <c r="CC33" s="14">
        <f t="shared" si="43"/>
        <v>1</v>
      </c>
      <c r="CD33" s="14">
        <f t="shared" si="44"/>
        <v>1</v>
      </c>
      <c r="CE33" s="14" t="str">
        <f t="shared" si="45"/>
        <v>N/A</v>
      </c>
      <c r="CF33" s="14" t="str">
        <f t="shared" si="46"/>
        <v>N/A</v>
      </c>
      <c r="CG33" t="str">
        <f t="shared" si="47"/>
        <v>S:1 G:0 GR:0</v>
      </c>
      <c r="CH33" s="6"/>
      <c r="CK33" s="6"/>
      <c r="CL33" s="6"/>
      <c r="CM33" s="6"/>
      <c r="CN33" s="6"/>
      <c r="CO33" s="6"/>
      <c r="CP33" s="6"/>
    </row>
    <row r="34" spans="1:94" x14ac:dyDescent="0.25">
      <c r="A34" s="13">
        <v>5159</v>
      </c>
      <c r="B34" s="14" t="s">
        <v>2741</v>
      </c>
      <c r="C34" s="14" t="s">
        <v>62</v>
      </c>
      <c r="D34" s="14" t="s">
        <v>52</v>
      </c>
      <c r="E34" s="14">
        <f>VLOOKUP(B34, 'Rookie Year'!$A$2:$B$55555,2,FALSE)</f>
        <v>2023</v>
      </c>
      <c r="F34" s="14">
        <v>2023</v>
      </c>
      <c r="G34" s="14" t="s">
        <v>40</v>
      </c>
      <c r="H34" s="14" t="s">
        <v>2153</v>
      </c>
      <c r="I34" s="15">
        <v>10</v>
      </c>
      <c r="J34" s="14">
        <v>4</v>
      </c>
      <c r="K34" s="16">
        <f t="shared" si="2"/>
        <v>0.25</v>
      </c>
      <c r="L34" s="15">
        <f t="shared" si="3"/>
        <v>7</v>
      </c>
      <c r="M34" s="15">
        <f t="shared" si="4"/>
        <v>3</v>
      </c>
      <c r="N34" s="15">
        <f t="shared" si="5"/>
        <v>12</v>
      </c>
      <c r="O34" s="15">
        <v>9</v>
      </c>
      <c r="P34" s="15">
        <v>0</v>
      </c>
      <c r="Q34" s="15">
        <f t="shared" si="6"/>
        <v>3</v>
      </c>
      <c r="R34" s="14" t="s">
        <v>75</v>
      </c>
      <c r="S34" s="14">
        <f t="shared" si="7"/>
        <v>1</v>
      </c>
      <c r="T34" s="15">
        <v>3</v>
      </c>
      <c r="U34" s="15" t="str">
        <f t="shared" si="50"/>
        <v>N/A</v>
      </c>
      <c r="V34" s="15" t="str">
        <f t="shared" si="48"/>
        <v>N/A</v>
      </c>
      <c r="W34" s="15" t="str">
        <f t="shared" si="49"/>
        <v>N/A</v>
      </c>
      <c r="X34" s="15" t="str">
        <f t="shared" si="8"/>
        <v>N/A</v>
      </c>
      <c r="Y34" s="14" t="str">
        <f t="shared" si="9"/>
        <v>OK</v>
      </c>
      <c r="Z34" s="14" t="str">
        <f t="shared" si="10"/>
        <v>Yes</v>
      </c>
      <c r="AA34" s="17">
        <f>IF(C34="DM", "N/A", IF(Z34="No","N/A",VLOOKUP(B34,'Extension List'!$A$3:$AE$1952,19,FALSE)))</f>
        <v>3</v>
      </c>
      <c r="AB34" s="14">
        <f>IF(C34="DM", "N/A", IF(Z34="No","N/A",VLOOKUP(B34,'Extension List'!$A$3:$AE$1952,21,FALSE)))</f>
        <v>1</v>
      </c>
      <c r="AC34" s="14">
        <f t="shared" si="11"/>
        <v>0</v>
      </c>
      <c r="AD34" s="15" t="str">
        <f t="shared" si="12"/>
        <v>N/A</v>
      </c>
      <c r="AE34" s="15" t="str">
        <f t="shared" si="13"/>
        <v>N/A</v>
      </c>
      <c r="AF34" s="15" t="str">
        <f t="shared" si="14"/>
        <v>N/A</v>
      </c>
      <c r="AG34" s="15" t="str">
        <f t="shared" si="15"/>
        <v>N/A</v>
      </c>
      <c r="AH34" s="15" t="str">
        <f t="shared" si="15"/>
        <v>N/A</v>
      </c>
      <c r="AI34" s="15" t="str">
        <f t="shared" si="16"/>
        <v>N/A</v>
      </c>
      <c r="AJ34" s="15" t="str">
        <f t="shared" si="17"/>
        <v>N/A</v>
      </c>
      <c r="AK34" s="15" t="str">
        <f t="shared" si="18"/>
        <v>N/A</v>
      </c>
      <c r="AL34" s="15" t="str">
        <f t="shared" si="19"/>
        <v>N/A</v>
      </c>
      <c r="AM34" s="15">
        <f t="shared" si="20"/>
        <v>10</v>
      </c>
      <c r="AN34" s="15" t="str">
        <f t="shared" si="21"/>
        <v>N/A</v>
      </c>
      <c r="AO34" s="15" t="str">
        <f t="shared" si="22"/>
        <v>N/A</v>
      </c>
      <c r="AP34" s="15" t="str">
        <f t="shared" si="23"/>
        <v>N/A</v>
      </c>
      <c r="AQ34" s="15" t="str">
        <f t="shared" si="24"/>
        <v>N/A</v>
      </c>
      <c r="AR34" s="14" t="s">
        <v>44</v>
      </c>
      <c r="AS34" s="14" t="s">
        <v>44</v>
      </c>
      <c r="AT34" s="14" t="s">
        <v>44</v>
      </c>
      <c r="AU34" s="14" t="s">
        <v>44</v>
      </c>
      <c r="AV34" s="14" t="s">
        <v>44</v>
      </c>
      <c r="AW34" s="14" t="s">
        <v>44</v>
      </c>
      <c r="AX34" s="14" t="s">
        <v>44</v>
      </c>
      <c r="AY34" s="14" t="s">
        <v>44</v>
      </c>
      <c r="AZ34" s="14" t="s">
        <v>44</v>
      </c>
      <c r="BA34" s="14" t="s">
        <v>44</v>
      </c>
      <c r="BB34" s="14" t="s">
        <v>44</v>
      </c>
      <c r="BC34" s="14" t="s">
        <v>44</v>
      </c>
      <c r="BD34" s="14" t="s">
        <v>44</v>
      </c>
      <c r="BE34" s="14" t="s">
        <v>44</v>
      </c>
      <c r="BF34" s="14" t="s">
        <v>44</v>
      </c>
      <c r="BG34" s="14" t="s">
        <v>44</v>
      </c>
      <c r="BH34" s="14" t="s">
        <v>44</v>
      </c>
      <c r="BI34" s="14"/>
      <c r="BJ34" s="15">
        <f t="shared" si="25"/>
        <v>3</v>
      </c>
      <c r="BK34" s="15">
        <f t="shared" si="26"/>
        <v>3</v>
      </c>
      <c r="BL34" s="15">
        <f t="shared" si="27"/>
        <v>3</v>
      </c>
      <c r="BM34" s="15">
        <f t="shared" si="28"/>
        <v>3</v>
      </c>
      <c r="BN34" s="15">
        <f t="shared" si="29"/>
        <v>3</v>
      </c>
      <c r="BO34" s="15">
        <f t="shared" si="30"/>
        <v>3</v>
      </c>
      <c r="BP34" s="15">
        <f t="shared" si="31"/>
        <v>3</v>
      </c>
      <c r="BQ34" s="15">
        <f t="shared" si="32"/>
        <v>3</v>
      </c>
      <c r="BR34" s="15">
        <f t="shared" si="33"/>
        <v>3</v>
      </c>
      <c r="BS34" s="15">
        <f t="shared" si="34"/>
        <v>3</v>
      </c>
      <c r="BT34" s="15">
        <f t="shared" si="35"/>
        <v>3</v>
      </c>
      <c r="BU34" s="15">
        <f t="shared" si="36"/>
        <v>3</v>
      </c>
      <c r="BV34" s="15">
        <f t="shared" si="37"/>
        <v>3</v>
      </c>
      <c r="BW34" s="15">
        <f t="shared" si="38"/>
        <v>3</v>
      </c>
      <c r="BX34" s="15">
        <f t="shared" si="39"/>
        <v>3</v>
      </c>
      <c r="BY34" s="15">
        <f t="shared" si="40"/>
        <v>3</v>
      </c>
      <c r="BZ34" s="15">
        <f t="shared" si="41"/>
        <v>3</v>
      </c>
      <c r="CA34" s="14" t="s">
        <v>75</v>
      </c>
      <c r="CB34" s="15">
        <f t="shared" si="42"/>
        <v>3</v>
      </c>
      <c r="CC34" s="14" t="str">
        <f t="shared" si="43"/>
        <v>N/A</v>
      </c>
      <c r="CD34" s="14" t="str">
        <f t="shared" si="44"/>
        <v>N/A</v>
      </c>
      <c r="CE34" s="14" t="str">
        <f t="shared" si="45"/>
        <v>N/A</v>
      </c>
      <c r="CF34" s="14" t="str">
        <f t="shared" si="46"/>
        <v>N/A</v>
      </c>
      <c r="CG34" t="str">
        <f t="shared" si="47"/>
        <v>S:7 G:3 GR:3</v>
      </c>
      <c r="CH34" s="6"/>
      <c r="CK34" s="6"/>
      <c r="CL34" s="6"/>
      <c r="CM34" s="6"/>
      <c r="CN34" s="6"/>
      <c r="CO34" s="6"/>
      <c r="CP34" s="6"/>
    </row>
    <row r="35" spans="1:94" x14ac:dyDescent="0.25">
      <c r="A35" s="13">
        <v>6367</v>
      </c>
      <c r="B35" s="14" t="s">
        <v>2568</v>
      </c>
      <c r="C35" s="14" t="s">
        <v>62</v>
      </c>
      <c r="D35" s="14" t="s">
        <v>52</v>
      </c>
      <c r="E35" s="14">
        <f>VLOOKUP(B35, 'Rookie Year'!$A$2:$B$55555,2,FALSE)</f>
        <v>2022</v>
      </c>
      <c r="F35" s="14">
        <v>2026</v>
      </c>
      <c r="G35" s="14" t="s">
        <v>42</v>
      </c>
      <c r="H35" s="14" t="s">
        <v>1927</v>
      </c>
      <c r="I35" s="15">
        <v>1</v>
      </c>
      <c r="J35" s="14">
        <v>1</v>
      </c>
      <c r="K35" s="16">
        <f t="shared" si="2"/>
        <v>0.25</v>
      </c>
      <c r="L35" s="15">
        <f t="shared" si="3"/>
        <v>0</v>
      </c>
      <c r="M35" s="15">
        <f t="shared" si="4"/>
        <v>1</v>
      </c>
      <c r="N35" s="15">
        <f t="shared" si="5"/>
        <v>1</v>
      </c>
      <c r="O35" s="15">
        <v>0</v>
      </c>
      <c r="P35" s="15">
        <v>0</v>
      </c>
      <c r="Q35" s="15">
        <f t="shared" si="6"/>
        <v>1</v>
      </c>
      <c r="R35" s="14" t="s">
        <v>75</v>
      </c>
      <c r="S35" s="14">
        <f t="shared" si="7"/>
        <v>1</v>
      </c>
      <c r="T35" s="15">
        <f>IF($S35&lt;1, "N/A", $M35)</f>
        <v>1</v>
      </c>
      <c r="U35" s="15" t="str">
        <f t="shared" si="50"/>
        <v>N/A</v>
      </c>
      <c r="V35" s="15" t="str">
        <f t="shared" si="48"/>
        <v>N/A</v>
      </c>
      <c r="W35" s="15" t="str">
        <f t="shared" si="49"/>
        <v>N/A</v>
      </c>
      <c r="X35" s="15" t="str">
        <f t="shared" si="8"/>
        <v>N/A</v>
      </c>
      <c r="Y35" s="14" t="str">
        <f t="shared" si="9"/>
        <v>OK</v>
      </c>
      <c r="Z35" s="14" t="str">
        <f t="shared" si="10"/>
        <v>No</v>
      </c>
      <c r="AA35" s="17" t="str">
        <f>IF(C35="DM", "N/A", IF(Z35="No","N/A",VLOOKUP(B35,'Extension List'!$A$3:$AE$1952,19,FALSE)))</f>
        <v>N/A</v>
      </c>
      <c r="AB35" s="14" t="str">
        <f>IF(C35="DM", "N/A", IF(Z35="No","N/A",VLOOKUP(B35,'Extension List'!$A$3:$AE$1952,21,FALSE)))</f>
        <v>N/A</v>
      </c>
      <c r="AC35" s="14" t="str">
        <f t="shared" si="11"/>
        <v>N/A</v>
      </c>
      <c r="AD35" s="15" t="str">
        <f t="shared" si="12"/>
        <v>N/A</v>
      </c>
      <c r="AE35" s="15" t="str">
        <f t="shared" si="13"/>
        <v>N/A</v>
      </c>
      <c r="AF35" s="15" t="str">
        <f t="shared" si="14"/>
        <v>N/A</v>
      </c>
      <c r="AG35" s="15" t="str">
        <f t="shared" si="15"/>
        <v>N/A</v>
      </c>
      <c r="AH35" s="15" t="str">
        <f t="shared" si="15"/>
        <v>N/A</v>
      </c>
      <c r="AI35" s="15" t="str">
        <f t="shared" si="16"/>
        <v>N/A</v>
      </c>
      <c r="AJ35" s="15" t="str">
        <f t="shared" si="17"/>
        <v>N/A</v>
      </c>
      <c r="AK35" s="15" t="str">
        <f t="shared" si="18"/>
        <v>N/A</v>
      </c>
      <c r="AL35" s="15" t="str">
        <f t="shared" si="19"/>
        <v>N/A</v>
      </c>
      <c r="AM35" s="15">
        <f t="shared" si="20"/>
        <v>1</v>
      </c>
      <c r="AN35" s="15" t="str">
        <f t="shared" si="21"/>
        <v>N/A</v>
      </c>
      <c r="AO35" s="15" t="str">
        <f t="shared" si="22"/>
        <v>N/A</v>
      </c>
      <c r="AP35" s="15" t="str">
        <f t="shared" si="23"/>
        <v>N/A</v>
      </c>
      <c r="AQ35" s="15" t="str">
        <f t="shared" si="24"/>
        <v>N/A</v>
      </c>
      <c r="AR35" s="14" t="s">
        <v>40</v>
      </c>
      <c r="AS35" s="14" t="s">
        <v>40</v>
      </c>
      <c r="AT35" s="14" t="s">
        <v>40</v>
      </c>
      <c r="AU35" s="14" t="s">
        <v>40</v>
      </c>
      <c r="AV35" s="14" t="s">
        <v>40</v>
      </c>
      <c r="AW35" s="14" t="s">
        <v>40</v>
      </c>
      <c r="AX35" s="14" t="s">
        <v>40</v>
      </c>
      <c r="AY35" s="14" t="s">
        <v>40</v>
      </c>
      <c r="AZ35" s="14" t="s">
        <v>40</v>
      </c>
      <c r="BA35" s="14" t="s">
        <v>40</v>
      </c>
      <c r="BB35" s="14" t="s">
        <v>40</v>
      </c>
      <c r="BC35" s="14" t="s">
        <v>40</v>
      </c>
      <c r="BD35" s="14" t="s">
        <v>40</v>
      </c>
      <c r="BE35" s="14" t="s">
        <v>40</v>
      </c>
      <c r="BF35" s="14" t="s">
        <v>40</v>
      </c>
      <c r="BG35" s="14" t="s">
        <v>40</v>
      </c>
      <c r="BH35" s="14" t="s">
        <v>40</v>
      </c>
      <c r="BJ35" s="15">
        <f t="shared" si="25"/>
        <v>1</v>
      </c>
      <c r="BK35" s="15">
        <f t="shared" si="26"/>
        <v>1</v>
      </c>
      <c r="BL35" s="15">
        <f t="shared" si="27"/>
        <v>1</v>
      </c>
      <c r="BM35" s="15">
        <f t="shared" si="28"/>
        <v>1</v>
      </c>
      <c r="BN35" s="15">
        <f t="shared" si="29"/>
        <v>1</v>
      </c>
      <c r="BO35" s="15">
        <f t="shared" si="30"/>
        <v>1</v>
      </c>
      <c r="BP35" s="15">
        <f t="shared" si="31"/>
        <v>1</v>
      </c>
      <c r="BQ35" s="15">
        <f t="shared" si="32"/>
        <v>1</v>
      </c>
      <c r="BR35" s="15">
        <f t="shared" si="33"/>
        <v>1</v>
      </c>
      <c r="BS35" s="15">
        <f t="shared" si="34"/>
        <v>1</v>
      </c>
      <c r="BT35" s="15">
        <f t="shared" si="35"/>
        <v>1</v>
      </c>
      <c r="BU35" s="15">
        <f t="shared" si="36"/>
        <v>1</v>
      </c>
      <c r="BV35" s="15">
        <f t="shared" si="37"/>
        <v>1</v>
      </c>
      <c r="BW35" s="15">
        <f t="shared" si="38"/>
        <v>1</v>
      </c>
      <c r="BX35" s="15">
        <f t="shared" si="39"/>
        <v>1</v>
      </c>
      <c r="BY35" s="15">
        <f t="shared" si="40"/>
        <v>1</v>
      </c>
      <c r="BZ35" s="15">
        <f t="shared" si="41"/>
        <v>1</v>
      </c>
      <c r="CA35" s="14" t="s">
        <v>75</v>
      </c>
      <c r="CB35" s="15">
        <f t="shared" si="42"/>
        <v>1</v>
      </c>
      <c r="CC35" s="14" t="str">
        <f t="shared" si="43"/>
        <v>N/A</v>
      </c>
      <c r="CD35" s="14" t="str">
        <f t="shared" si="44"/>
        <v>N/A</v>
      </c>
      <c r="CE35" s="14" t="str">
        <f t="shared" si="45"/>
        <v>N/A</v>
      </c>
      <c r="CF35" s="14" t="str">
        <f t="shared" si="46"/>
        <v>N/A</v>
      </c>
      <c r="CG35" t="str">
        <f t="shared" si="47"/>
        <v>S:0 G:1 GR:1</v>
      </c>
      <c r="CH35" s="6"/>
      <c r="CK35" s="6"/>
      <c r="CL35" s="6"/>
      <c r="CM35" s="6"/>
      <c r="CN35" s="6"/>
      <c r="CO35" s="6"/>
      <c r="CP35" s="6"/>
    </row>
    <row r="36" spans="1:94" x14ac:dyDescent="0.25">
      <c r="A36" s="13">
        <v>6583</v>
      </c>
      <c r="B36" s="14" t="s">
        <v>3373</v>
      </c>
      <c r="C36" s="14" t="s">
        <v>62</v>
      </c>
      <c r="D36" s="14" t="s">
        <v>52</v>
      </c>
      <c r="E36" s="14">
        <f>VLOOKUP(B36, 'Rookie Year'!$A$2:$B$55555,2,FALSE)</f>
        <v>2026</v>
      </c>
      <c r="F36" s="14">
        <v>2026</v>
      </c>
      <c r="G36" s="14" t="s">
        <v>40</v>
      </c>
      <c r="H36" s="14" t="s">
        <v>2236</v>
      </c>
      <c r="I36" s="15">
        <v>1</v>
      </c>
      <c r="J36" s="14">
        <v>3</v>
      </c>
      <c r="K36" s="16">
        <f t="shared" si="2"/>
        <v>0</v>
      </c>
      <c r="L36" s="15">
        <f t="shared" si="3"/>
        <v>1</v>
      </c>
      <c r="M36" s="15">
        <f t="shared" si="4"/>
        <v>0</v>
      </c>
      <c r="N36" s="15">
        <f t="shared" si="5"/>
        <v>0</v>
      </c>
      <c r="O36" s="15">
        <v>0</v>
      </c>
      <c r="P36" s="15">
        <v>0</v>
      </c>
      <c r="Q36" s="15">
        <f t="shared" si="6"/>
        <v>0</v>
      </c>
      <c r="R36" s="14" t="s">
        <v>75</v>
      </c>
      <c r="S36" s="14">
        <f t="shared" si="7"/>
        <v>3</v>
      </c>
      <c r="T36" s="15">
        <f>IF($S36&lt;1, "N/A", $M36)</f>
        <v>0</v>
      </c>
      <c r="U36" s="15">
        <f t="shared" si="50"/>
        <v>0</v>
      </c>
      <c r="V36" s="15">
        <f t="shared" si="48"/>
        <v>0</v>
      </c>
      <c r="W36" s="15" t="str">
        <f t="shared" si="49"/>
        <v>N/A</v>
      </c>
      <c r="X36" s="15" t="str">
        <f t="shared" si="8"/>
        <v>N/A</v>
      </c>
      <c r="Y36" s="14" t="str">
        <f t="shared" si="9"/>
        <v>OK</v>
      </c>
      <c r="Z36" s="14" t="str">
        <f t="shared" si="10"/>
        <v>No</v>
      </c>
      <c r="AA36" s="17" t="str">
        <f>IF(C36="DM", "N/A", IF(Z36="No","N/A",VLOOKUP(B36,'Extension List'!$A$3:$AE$1952,19,FALSE)))</f>
        <v>N/A</v>
      </c>
      <c r="AB36" s="14" t="str">
        <f>IF(C36="DM", "N/A", IF(Z36="No","N/A",VLOOKUP(B36,'Extension List'!$A$3:$AE$1952,21,FALSE)))</f>
        <v>N/A</v>
      </c>
      <c r="AC36" s="14" t="str">
        <f t="shared" si="11"/>
        <v>N/A</v>
      </c>
      <c r="AD36" s="15" t="str">
        <f t="shared" si="12"/>
        <v>N/A</v>
      </c>
      <c r="AE36" s="15" t="str">
        <f t="shared" si="13"/>
        <v>N/A</v>
      </c>
      <c r="AF36" s="15" t="str">
        <f t="shared" si="14"/>
        <v>N/A</v>
      </c>
      <c r="AG36" s="15" t="str">
        <f t="shared" si="15"/>
        <v>N/A</v>
      </c>
      <c r="AH36" s="15" t="str">
        <f t="shared" si="15"/>
        <v>N/A</v>
      </c>
      <c r="AI36" s="15" t="str">
        <f t="shared" si="16"/>
        <v>N/A</v>
      </c>
      <c r="AJ36" s="15" t="str">
        <f t="shared" si="17"/>
        <v>N/A</v>
      </c>
      <c r="AK36" s="15" t="str">
        <f t="shared" si="18"/>
        <v>N/A</v>
      </c>
      <c r="AL36" s="15" t="str">
        <f t="shared" si="19"/>
        <v>N/A</v>
      </c>
      <c r="AM36" s="15">
        <f t="shared" si="20"/>
        <v>1</v>
      </c>
      <c r="AN36" s="15">
        <f t="shared" si="21"/>
        <v>1</v>
      </c>
      <c r="AO36" s="15">
        <f t="shared" si="22"/>
        <v>1</v>
      </c>
      <c r="AP36" s="15" t="str">
        <f t="shared" si="23"/>
        <v>N/A</v>
      </c>
      <c r="AQ36" s="15" t="str">
        <f t="shared" si="24"/>
        <v>N/A</v>
      </c>
      <c r="AR36" s="14" t="s">
        <v>40</v>
      </c>
      <c r="AS36" s="14" t="s">
        <v>40</v>
      </c>
      <c r="AT36" s="14" t="s">
        <v>40</v>
      </c>
      <c r="AU36" s="14" t="s">
        <v>40</v>
      </c>
      <c r="AV36" s="14" t="s">
        <v>40</v>
      </c>
      <c r="AW36" s="14" t="s">
        <v>40</v>
      </c>
      <c r="AX36" s="14" t="s">
        <v>40</v>
      </c>
      <c r="AY36" s="14" t="s">
        <v>40</v>
      </c>
      <c r="AZ36" s="14" t="s">
        <v>40</v>
      </c>
      <c r="BA36" s="14" t="s">
        <v>40</v>
      </c>
      <c r="BB36" s="14" t="s">
        <v>40</v>
      </c>
      <c r="BC36" s="14" t="s">
        <v>40</v>
      </c>
      <c r="BD36" s="14" t="s">
        <v>40</v>
      </c>
      <c r="BE36" s="14" t="s">
        <v>40</v>
      </c>
      <c r="BF36" s="14" t="s">
        <v>40</v>
      </c>
      <c r="BG36" s="14" t="s">
        <v>40</v>
      </c>
      <c r="BH36" s="14" t="s">
        <v>40</v>
      </c>
      <c r="BJ36" s="15">
        <f t="shared" si="25"/>
        <v>1</v>
      </c>
      <c r="BK36" s="15">
        <f t="shared" si="26"/>
        <v>1</v>
      </c>
      <c r="BL36" s="15">
        <f t="shared" si="27"/>
        <v>1</v>
      </c>
      <c r="BM36" s="15">
        <f t="shared" si="28"/>
        <v>1</v>
      </c>
      <c r="BN36" s="15">
        <f t="shared" si="29"/>
        <v>1</v>
      </c>
      <c r="BO36" s="15">
        <f t="shared" si="30"/>
        <v>1</v>
      </c>
      <c r="BP36" s="15">
        <f t="shared" si="31"/>
        <v>1</v>
      </c>
      <c r="BQ36" s="15">
        <f t="shared" si="32"/>
        <v>1</v>
      </c>
      <c r="BR36" s="15">
        <f t="shared" si="33"/>
        <v>1</v>
      </c>
      <c r="BS36" s="15">
        <f t="shared" si="34"/>
        <v>1</v>
      </c>
      <c r="BT36" s="15">
        <f t="shared" si="35"/>
        <v>1</v>
      </c>
      <c r="BU36" s="15">
        <f t="shared" si="36"/>
        <v>1</v>
      </c>
      <c r="BV36" s="15">
        <f t="shared" si="37"/>
        <v>1</v>
      </c>
      <c r="BW36" s="15">
        <f t="shared" si="38"/>
        <v>1</v>
      </c>
      <c r="BX36" s="15">
        <f t="shared" si="39"/>
        <v>1</v>
      </c>
      <c r="BY36" s="15">
        <f t="shared" si="40"/>
        <v>1</v>
      </c>
      <c r="BZ36" s="15">
        <f t="shared" si="41"/>
        <v>1</v>
      </c>
      <c r="CA36" s="14" t="s">
        <v>75</v>
      </c>
      <c r="CB36" s="15">
        <f t="shared" si="42"/>
        <v>1</v>
      </c>
      <c r="CC36" s="14">
        <f t="shared" si="43"/>
        <v>1</v>
      </c>
      <c r="CD36" s="14">
        <f t="shared" si="44"/>
        <v>1</v>
      </c>
      <c r="CE36" s="14" t="str">
        <f t="shared" si="45"/>
        <v>N/A</v>
      </c>
      <c r="CF36" s="14" t="str">
        <f t="shared" si="46"/>
        <v>N/A</v>
      </c>
      <c r="CG36" t="str">
        <f t="shared" si="47"/>
        <v>S:1 G:0 GR:0</v>
      </c>
      <c r="CH36" s="6"/>
      <c r="CK36" s="6"/>
      <c r="CL36" s="6"/>
      <c r="CM36" s="6"/>
      <c r="CN36" s="6"/>
      <c r="CO36" s="6"/>
      <c r="CP36" s="6"/>
    </row>
    <row r="37" spans="1:94" x14ac:dyDescent="0.25">
      <c r="A37" s="13">
        <v>5676</v>
      </c>
      <c r="B37" s="14" t="s">
        <v>2962</v>
      </c>
      <c r="C37" s="14" t="s">
        <v>62</v>
      </c>
      <c r="D37" s="14" t="s">
        <v>52</v>
      </c>
      <c r="E37" s="14">
        <f>VLOOKUP(B37, 'Rookie Year'!$A$2:$B$55555,2,FALSE)</f>
        <v>2024</v>
      </c>
      <c r="F37" s="14">
        <v>2024</v>
      </c>
      <c r="G37" s="14" t="s">
        <v>40</v>
      </c>
      <c r="H37" s="14" t="s">
        <v>2221</v>
      </c>
      <c r="I37" s="15">
        <v>1</v>
      </c>
      <c r="J37" s="14">
        <v>3</v>
      </c>
      <c r="K37" s="16">
        <f t="shared" si="2"/>
        <v>0</v>
      </c>
      <c r="L37" s="15">
        <f t="shared" si="3"/>
        <v>1</v>
      </c>
      <c r="M37" s="15">
        <f t="shared" si="4"/>
        <v>0</v>
      </c>
      <c r="N37" s="15">
        <f t="shared" si="5"/>
        <v>0</v>
      </c>
      <c r="O37" s="15">
        <v>0</v>
      </c>
      <c r="P37" s="15">
        <v>0</v>
      </c>
      <c r="Q37" s="15">
        <f t="shared" si="6"/>
        <v>0</v>
      </c>
      <c r="R37" s="14" t="s">
        <v>75</v>
      </c>
      <c r="S37" s="14">
        <f t="shared" si="7"/>
        <v>1</v>
      </c>
      <c r="T37" s="15">
        <v>0</v>
      </c>
      <c r="U37" s="15" t="str">
        <f t="shared" si="50"/>
        <v>N/A</v>
      </c>
      <c r="V37" s="15" t="str">
        <f t="shared" si="48"/>
        <v>N/A</v>
      </c>
      <c r="W37" s="15" t="str">
        <f t="shared" si="49"/>
        <v>N/A</v>
      </c>
      <c r="X37" s="15" t="str">
        <f t="shared" si="8"/>
        <v>N/A</v>
      </c>
      <c r="Y37" s="14" t="str">
        <f t="shared" si="9"/>
        <v>OK</v>
      </c>
      <c r="Z37" s="14" t="str">
        <f t="shared" si="10"/>
        <v>Yes</v>
      </c>
      <c r="AA37" s="17">
        <f>IF(C37="DM", "N/A", IF(Z37="No","N/A",VLOOKUP(B37,'Extension List'!$A$3:$AE$1952,19,FALSE)))</f>
        <v>3</v>
      </c>
      <c r="AB37" s="14">
        <f>IF(C37="DM", "N/A", IF(Z37="No","N/A",VLOOKUP(B37,'Extension List'!$A$3:$AE$1952,21,FALSE)))</f>
        <v>1</v>
      </c>
      <c r="AC37" s="14">
        <f t="shared" si="11"/>
        <v>0</v>
      </c>
      <c r="AD37" s="15" t="str">
        <f t="shared" si="12"/>
        <v>N/A</v>
      </c>
      <c r="AE37" s="15" t="str">
        <f t="shared" si="13"/>
        <v>N/A</v>
      </c>
      <c r="AF37" s="15" t="str">
        <f t="shared" si="14"/>
        <v>N/A</v>
      </c>
      <c r="AG37" s="15" t="str">
        <f t="shared" si="15"/>
        <v>N/A</v>
      </c>
      <c r="AH37" s="15" t="str">
        <f t="shared" si="15"/>
        <v>N/A</v>
      </c>
      <c r="AI37" s="15" t="str">
        <f t="shared" si="16"/>
        <v>N/A</v>
      </c>
      <c r="AJ37" s="15" t="str">
        <f t="shared" si="17"/>
        <v>N/A</v>
      </c>
      <c r="AK37" s="15" t="str">
        <f t="shared" si="18"/>
        <v>N/A</v>
      </c>
      <c r="AL37" s="15" t="str">
        <f t="shared" si="19"/>
        <v>N/A</v>
      </c>
      <c r="AM37" s="15">
        <f t="shared" si="20"/>
        <v>1</v>
      </c>
      <c r="AN37" s="15" t="str">
        <f t="shared" si="21"/>
        <v>N/A</v>
      </c>
      <c r="AO37" s="15" t="str">
        <f t="shared" si="22"/>
        <v>N/A</v>
      </c>
      <c r="AP37" s="15" t="str">
        <f t="shared" si="23"/>
        <v>N/A</v>
      </c>
      <c r="AQ37" s="15" t="str">
        <f t="shared" si="24"/>
        <v>N/A</v>
      </c>
      <c r="AR37" s="14" t="s">
        <v>44</v>
      </c>
      <c r="AS37" s="14" t="s">
        <v>44</v>
      </c>
      <c r="AT37" s="14" t="s">
        <v>44</v>
      </c>
      <c r="AU37" s="14" t="s">
        <v>44</v>
      </c>
      <c r="AV37" s="14" t="s">
        <v>44</v>
      </c>
      <c r="AW37" s="14" t="s">
        <v>44</v>
      </c>
      <c r="AX37" s="14" t="s">
        <v>44</v>
      </c>
      <c r="AY37" s="14" t="s">
        <v>44</v>
      </c>
      <c r="AZ37" s="14" t="s">
        <v>44</v>
      </c>
      <c r="BA37" s="14" t="s">
        <v>44</v>
      </c>
      <c r="BB37" s="14" t="s">
        <v>44</v>
      </c>
      <c r="BC37" s="14" t="s">
        <v>44</v>
      </c>
      <c r="BD37" s="14" t="s">
        <v>44</v>
      </c>
      <c r="BE37" s="14" t="s">
        <v>44</v>
      </c>
      <c r="BF37" s="14" t="s">
        <v>44</v>
      </c>
      <c r="BG37" s="14" t="s">
        <v>44</v>
      </c>
      <c r="BH37" s="14" t="s">
        <v>44</v>
      </c>
      <c r="BI37" s="14"/>
      <c r="BJ37" s="15">
        <f t="shared" si="25"/>
        <v>0</v>
      </c>
      <c r="BK37" s="15">
        <f t="shared" si="26"/>
        <v>0</v>
      </c>
      <c r="BL37" s="15">
        <f t="shared" si="27"/>
        <v>0</v>
      </c>
      <c r="BM37" s="15">
        <f t="shared" si="28"/>
        <v>0</v>
      </c>
      <c r="BN37" s="15">
        <f t="shared" si="29"/>
        <v>0</v>
      </c>
      <c r="BO37" s="15">
        <f t="shared" si="30"/>
        <v>0</v>
      </c>
      <c r="BP37" s="15">
        <f t="shared" si="31"/>
        <v>0</v>
      </c>
      <c r="BQ37" s="15">
        <f t="shared" si="32"/>
        <v>0</v>
      </c>
      <c r="BR37" s="15">
        <f t="shared" si="33"/>
        <v>0</v>
      </c>
      <c r="BS37" s="15">
        <f t="shared" si="34"/>
        <v>0</v>
      </c>
      <c r="BT37" s="15">
        <f t="shared" si="35"/>
        <v>0</v>
      </c>
      <c r="BU37" s="15">
        <f t="shared" si="36"/>
        <v>0</v>
      </c>
      <c r="BV37" s="15">
        <f t="shared" si="37"/>
        <v>0</v>
      </c>
      <c r="BW37" s="15">
        <f t="shared" si="38"/>
        <v>0</v>
      </c>
      <c r="BX37" s="15">
        <f t="shared" si="39"/>
        <v>0</v>
      </c>
      <c r="BY37" s="15">
        <f t="shared" si="40"/>
        <v>0</v>
      </c>
      <c r="BZ37" s="15">
        <f t="shared" si="41"/>
        <v>0</v>
      </c>
      <c r="CA37" s="14" t="s">
        <v>75</v>
      </c>
      <c r="CB37" s="15">
        <f t="shared" si="42"/>
        <v>0</v>
      </c>
      <c r="CC37" s="14" t="str">
        <f t="shared" si="43"/>
        <v>N/A</v>
      </c>
      <c r="CD37" s="14" t="str">
        <f t="shared" si="44"/>
        <v>N/A</v>
      </c>
      <c r="CE37" s="14" t="str">
        <f t="shared" si="45"/>
        <v>N/A</v>
      </c>
      <c r="CF37" s="14" t="str">
        <f t="shared" si="46"/>
        <v>N/A</v>
      </c>
      <c r="CG37" t="str">
        <f t="shared" si="47"/>
        <v>S:1 G:0 GR:0</v>
      </c>
      <c r="CH37" s="6"/>
      <c r="CK37" s="6"/>
      <c r="CL37" s="6"/>
      <c r="CM37" s="6"/>
      <c r="CN37" s="6"/>
      <c r="CO37" s="6"/>
      <c r="CP37" s="6"/>
    </row>
    <row r="38" spans="1:94" x14ac:dyDescent="0.25">
      <c r="A38" s="13">
        <v>6316</v>
      </c>
      <c r="B38" s="14" t="s">
        <v>2934</v>
      </c>
      <c r="C38" s="14" t="s">
        <v>62</v>
      </c>
      <c r="D38" s="14" t="s">
        <v>52</v>
      </c>
      <c r="E38" s="14">
        <f>VLOOKUP(B38, 'Rookie Year'!$A$2:$B$55555,2,FALSE)</f>
        <v>2023</v>
      </c>
      <c r="F38" s="14">
        <v>2026</v>
      </c>
      <c r="G38" s="14" t="s">
        <v>42</v>
      </c>
      <c r="H38" s="14" t="s">
        <v>2913</v>
      </c>
      <c r="I38" s="15">
        <v>3</v>
      </c>
      <c r="J38" s="14">
        <v>1</v>
      </c>
      <c r="K38" s="16">
        <f t="shared" si="2"/>
        <v>0.25</v>
      </c>
      <c r="L38" s="15">
        <f t="shared" si="3"/>
        <v>2</v>
      </c>
      <c r="M38" s="15">
        <f t="shared" si="4"/>
        <v>1</v>
      </c>
      <c r="N38" s="15">
        <f t="shared" si="5"/>
        <v>1</v>
      </c>
      <c r="O38" s="15">
        <v>0</v>
      </c>
      <c r="P38" s="15">
        <v>0</v>
      </c>
      <c r="Q38" s="15">
        <f t="shared" si="6"/>
        <v>1</v>
      </c>
      <c r="R38" s="14" t="s">
        <v>75</v>
      </c>
      <c r="S38" s="14">
        <f t="shared" si="7"/>
        <v>1</v>
      </c>
      <c r="T38" s="15">
        <f>IF($S38&lt;1, "N/A", $M38)</f>
        <v>1</v>
      </c>
      <c r="U38" s="15" t="str">
        <f t="shared" si="50"/>
        <v>N/A</v>
      </c>
      <c r="V38" s="15" t="str">
        <f t="shared" si="48"/>
        <v>N/A</v>
      </c>
      <c r="W38" s="15" t="str">
        <f t="shared" si="49"/>
        <v>N/A</v>
      </c>
      <c r="X38" s="15" t="str">
        <f t="shared" si="8"/>
        <v>N/A</v>
      </c>
      <c r="Y38" s="14" t="str">
        <f t="shared" si="9"/>
        <v>OK</v>
      </c>
      <c r="Z38" s="14" t="str">
        <f t="shared" si="10"/>
        <v>No</v>
      </c>
      <c r="AA38" s="17" t="str">
        <f>IF(C38="DM", "N/A", IF(Z38="No","N/A",VLOOKUP(B38,'Extension List'!$A$3:$AE$1952,19,FALSE)))</f>
        <v>N/A</v>
      </c>
      <c r="AB38" s="14" t="str">
        <f>IF(C38="DM", "N/A", IF(Z38="No","N/A",VLOOKUP(B38,'Extension List'!$A$3:$AE$1952,21,FALSE)))</f>
        <v>N/A</v>
      </c>
      <c r="AC38" s="14" t="str">
        <f t="shared" si="11"/>
        <v>N/A</v>
      </c>
      <c r="AD38" s="15" t="str">
        <f t="shared" si="12"/>
        <v>N/A</v>
      </c>
      <c r="AE38" s="15" t="str">
        <f t="shared" si="13"/>
        <v>N/A</v>
      </c>
      <c r="AF38" s="15" t="str">
        <f t="shared" si="14"/>
        <v>N/A</v>
      </c>
      <c r="AG38" s="15" t="str">
        <f t="shared" si="15"/>
        <v>N/A</v>
      </c>
      <c r="AH38" s="15" t="str">
        <f t="shared" si="15"/>
        <v>N/A</v>
      </c>
      <c r="AI38" s="15" t="str">
        <f t="shared" si="16"/>
        <v>N/A</v>
      </c>
      <c r="AJ38" s="15" t="str">
        <f t="shared" si="17"/>
        <v>N/A</v>
      </c>
      <c r="AK38" s="15" t="str">
        <f t="shared" si="18"/>
        <v>N/A</v>
      </c>
      <c r="AL38" s="15" t="str">
        <f t="shared" si="19"/>
        <v>N/A</v>
      </c>
      <c r="AM38" s="15">
        <f t="shared" si="20"/>
        <v>3</v>
      </c>
      <c r="AN38" s="15" t="str">
        <f t="shared" si="21"/>
        <v>N/A</v>
      </c>
      <c r="AO38" s="15" t="str">
        <f t="shared" si="22"/>
        <v>N/A</v>
      </c>
      <c r="AP38" s="15" t="str">
        <f t="shared" si="23"/>
        <v>N/A</v>
      </c>
      <c r="AQ38" s="15" t="str">
        <f t="shared" si="24"/>
        <v>N/A</v>
      </c>
      <c r="AR38" s="14" t="s">
        <v>40</v>
      </c>
      <c r="AS38" s="14" t="s">
        <v>40</v>
      </c>
      <c r="AT38" s="14" t="s">
        <v>40</v>
      </c>
      <c r="AU38" s="14" t="s">
        <v>40</v>
      </c>
      <c r="AV38" s="14" t="s">
        <v>40</v>
      </c>
      <c r="AW38" s="14" t="s">
        <v>40</v>
      </c>
      <c r="AX38" s="14" t="s">
        <v>40</v>
      </c>
      <c r="AY38" s="14" t="s">
        <v>40</v>
      </c>
      <c r="AZ38" s="14" t="s">
        <v>40</v>
      </c>
      <c r="BA38" s="14" t="s">
        <v>40</v>
      </c>
      <c r="BB38" s="14" t="s">
        <v>40</v>
      </c>
      <c r="BC38" s="14" t="s">
        <v>40</v>
      </c>
      <c r="BD38" s="14" t="s">
        <v>40</v>
      </c>
      <c r="BE38" s="14" t="s">
        <v>40</v>
      </c>
      <c r="BF38" s="14" t="s">
        <v>40</v>
      </c>
      <c r="BG38" s="14" t="s">
        <v>40</v>
      </c>
      <c r="BH38" s="14" t="s">
        <v>40</v>
      </c>
      <c r="BJ38" s="15">
        <f t="shared" si="25"/>
        <v>3</v>
      </c>
      <c r="BK38" s="15">
        <f t="shared" si="26"/>
        <v>3</v>
      </c>
      <c r="BL38" s="15">
        <f t="shared" si="27"/>
        <v>3</v>
      </c>
      <c r="BM38" s="15">
        <f t="shared" si="28"/>
        <v>3</v>
      </c>
      <c r="BN38" s="15">
        <f t="shared" si="29"/>
        <v>3</v>
      </c>
      <c r="BO38" s="15">
        <f t="shared" si="30"/>
        <v>3</v>
      </c>
      <c r="BP38" s="15">
        <f t="shared" si="31"/>
        <v>3</v>
      </c>
      <c r="BQ38" s="15">
        <f t="shared" si="32"/>
        <v>3</v>
      </c>
      <c r="BR38" s="15">
        <f t="shared" si="33"/>
        <v>3</v>
      </c>
      <c r="BS38" s="15">
        <f t="shared" si="34"/>
        <v>3</v>
      </c>
      <c r="BT38" s="15">
        <f t="shared" si="35"/>
        <v>3</v>
      </c>
      <c r="BU38" s="15">
        <f t="shared" si="36"/>
        <v>3</v>
      </c>
      <c r="BV38" s="15">
        <f t="shared" si="37"/>
        <v>3</v>
      </c>
      <c r="BW38" s="15">
        <f t="shared" si="38"/>
        <v>3</v>
      </c>
      <c r="BX38" s="15">
        <f t="shared" si="39"/>
        <v>3</v>
      </c>
      <c r="BY38" s="15">
        <f t="shared" si="40"/>
        <v>3</v>
      </c>
      <c r="BZ38" s="15">
        <f t="shared" si="41"/>
        <v>3</v>
      </c>
      <c r="CA38" s="14" t="s">
        <v>75</v>
      </c>
      <c r="CB38" s="15">
        <f t="shared" si="42"/>
        <v>3</v>
      </c>
      <c r="CC38" s="14" t="str">
        <f t="shared" si="43"/>
        <v>N/A</v>
      </c>
      <c r="CD38" s="14" t="str">
        <f t="shared" si="44"/>
        <v>N/A</v>
      </c>
      <c r="CE38" s="14" t="str">
        <f t="shared" si="45"/>
        <v>N/A</v>
      </c>
      <c r="CF38" s="14" t="str">
        <f t="shared" si="46"/>
        <v>N/A</v>
      </c>
      <c r="CG38" t="str">
        <f t="shared" si="47"/>
        <v>S:2 G:1 GR:1</v>
      </c>
      <c r="CH38" s="6"/>
      <c r="CK38" s="6"/>
      <c r="CL38" s="6"/>
      <c r="CM38" s="6"/>
      <c r="CN38" s="6"/>
      <c r="CO38" s="6"/>
      <c r="CP38" s="6"/>
    </row>
    <row r="39" spans="1:94" x14ac:dyDescent="0.25">
      <c r="A39" s="13">
        <v>6530</v>
      </c>
      <c r="B39" s="14" t="s">
        <v>3320</v>
      </c>
      <c r="C39" s="14" t="s">
        <v>63</v>
      </c>
      <c r="D39" s="14" t="s">
        <v>52</v>
      </c>
      <c r="E39" s="14">
        <f>VLOOKUP(B39, 'Rookie Year'!$A$2:$B$55555,2,FALSE)</f>
        <v>2026</v>
      </c>
      <c r="F39" s="14">
        <v>2026</v>
      </c>
      <c r="G39" s="14" t="s">
        <v>40</v>
      </c>
      <c r="H39" s="14" t="s">
        <v>2193</v>
      </c>
      <c r="I39" s="15">
        <v>1</v>
      </c>
      <c r="J39" s="14">
        <v>3</v>
      </c>
      <c r="K39" s="16">
        <f t="shared" si="2"/>
        <v>0</v>
      </c>
      <c r="L39" s="15">
        <f t="shared" si="3"/>
        <v>1</v>
      </c>
      <c r="M39" s="15">
        <f t="shared" si="4"/>
        <v>0</v>
      </c>
      <c r="N39" s="15">
        <f t="shared" si="5"/>
        <v>0</v>
      </c>
      <c r="O39" s="15">
        <v>0</v>
      </c>
      <c r="P39" s="15">
        <v>0</v>
      </c>
      <c r="Q39" s="15">
        <f t="shared" si="6"/>
        <v>0</v>
      </c>
      <c r="R39" s="14" t="s">
        <v>75</v>
      </c>
      <c r="S39" s="14">
        <f t="shared" si="7"/>
        <v>3</v>
      </c>
      <c r="T39" s="15">
        <f>IF($S39&lt;1, "N/A", $M39)</f>
        <v>0</v>
      </c>
      <c r="U39" s="15">
        <f t="shared" si="50"/>
        <v>0</v>
      </c>
      <c r="V39" s="15">
        <f t="shared" si="48"/>
        <v>0</v>
      </c>
      <c r="W39" s="15" t="str">
        <f t="shared" si="49"/>
        <v>N/A</v>
      </c>
      <c r="X39" s="15" t="str">
        <f t="shared" si="8"/>
        <v>N/A</v>
      </c>
      <c r="Y39" s="14" t="str">
        <f t="shared" si="9"/>
        <v>OK</v>
      </c>
      <c r="Z39" s="14" t="str">
        <f t="shared" si="10"/>
        <v>No</v>
      </c>
      <c r="AA39" s="17" t="str">
        <f>IF(C39="DM", "N/A", IF(Z39="No","N/A",VLOOKUP(B39,'Extension List'!$A$3:$AE$1952,19,FALSE)))</f>
        <v>N/A</v>
      </c>
      <c r="AB39" s="14" t="str">
        <f>IF(C39="DM", "N/A", IF(Z39="No","N/A",VLOOKUP(B39,'Extension List'!$A$3:$AE$1952,21,FALSE)))</f>
        <v>N/A</v>
      </c>
      <c r="AC39" s="14" t="str">
        <f t="shared" si="11"/>
        <v>N/A</v>
      </c>
      <c r="AD39" s="15" t="str">
        <f t="shared" si="12"/>
        <v>N/A</v>
      </c>
      <c r="AE39" s="15" t="str">
        <f t="shared" si="13"/>
        <v>N/A</v>
      </c>
      <c r="AF39" s="15" t="str">
        <f t="shared" si="14"/>
        <v>N/A</v>
      </c>
      <c r="AG39" s="15" t="str">
        <f t="shared" si="15"/>
        <v>N/A</v>
      </c>
      <c r="AH39" s="15" t="str">
        <f t="shared" si="15"/>
        <v>N/A</v>
      </c>
      <c r="AI39" s="15" t="str">
        <f t="shared" si="16"/>
        <v>N/A</v>
      </c>
      <c r="AJ39" s="15" t="str">
        <f t="shared" si="17"/>
        <v>N/A</v>
      </c>
      <c r="AK39" s="15" t="str">
        <f t="shared" si="18"/>
        <v>N/A</v>
      </c>
      <c r="AL39" s="15" t="str">
        <f t="shared" si="19"/>
        <v>N/A</v>
      </c>
      <c r="AM39" s="15">
        <f t="shared" si="20"/>
        <v>1</v>
      </c>
      <c r="AN39" s="15">
        <f t="shared" si="21"/>
        <v>1</v>
      </c>
      <c r="AO39" s="15">
        <f t="shared" si="22"/>
        <v>1</v>
      </c>
      <c r="AP39" s="15" t="str">
        <f t="shared" si="23"/>
        <v>N/A</v>
      </c>
      <c r="AQ39" s="15" t="str">
        <f t="shared" si="24"/>
        <v>N/A</v>
      </c>
      <c r="AR39" s="14" t="s">
        <v>40</v>
      </c>
      <c r="AS39" s="14" t="s">
        <v>40</v>
      </c>
      <c r="AT39" s="14" t="s">
        <v>40</v>
      </c>
      <c r="AU39" s="14" t="s">
        <v>40</v>
      </c>
      <c r="AV39" s="14" t="s">
        <v>40</v>
      </c>
      <c r="AW39" s="14" t="s">
        <v>40</v>
      </c>
      <c r="AX39" s="14" t="s">
        <v>40</v>
      </c>
      <c r="AY39" s="14" t="s">
        <v>40</v>
      </c>
      <c r="AZ39" s="14" t="s">
        <v>40</v>
      </c>
      <c r="BA39" s="14" t="s">
        <v>40</v>
      </c>
      <c r="BB39" s="14" t="s">
        <v>40</v>
      </c>
      <c r="BC39" s="14" t="s">
        <v>40</v>
      </c>
      <c r="BD39" s="14" t="s">
        <v>40</v>
      </c>
      <c r="BE39" s="14" t="s">
        <v>40</v>
      </c>
      <c r="BF39" s="14" t="s">
        <v>40</v>
      </c>
      <c r="BG39" s="14" t="s">
        <v>40</v>
      </c>
      <c r="BH39" s="14" t="s">
        <v>40</v>
      </c>
      <c r="BJ39" s="15">
        <f t="shared" si="25"/>
        <v>1</v>
      </c>
      <c r="BK39" s="15">
        <f t="shared" si="26"/>
        <v>1</v>
      </c>
      <c r="BL39" s="15">
        <f t="shared" si="27"/>
        <v>1</v>
      </c>
      <c r="BM39" s="15">
        <f t="shared" si="28"/>
        <v>1</v>
      </c>
      <c r="BN39" s="15">
        <f t="shared" si="29"/>
        <v>1</v>
      </c>
      <c r="BO39" s="15">
        <f t="shared" si="30"/>
        <v>1</v>
      </c>
      <c r="BP39" s="15">
        <f t="shared" si="31"/>
        <v>1</v>
      </c>
      <c r="BQ39" s="15">
        <f t="shared" si="32"/>
        <v>1</v>
      </c>
      <c r="BR39" s="15">
        <f t="shared" si="33"/>
        <v>1</v>
      </c>
      <c r="BS39" s="15">
        <f t="shared" si="34"/>
        <v>1</v>
      </c>
      <c r="BT39" s="15">
        <f t="shared" si="35"/>
        <v>1</v>
      </c>
      <c r="BU39" s="15">
        <f t="shared" si="36"/>
        <v>1</v>
      </c>
      <c r="BV39" s="15">
        <f t="shared" si="37"/>
        <v>1</v>
      </c>
      <c r="BW39" s="15">
        <f t="shared" si="38"/>
        <v>1</v>
      </c>
      <c r="BX39" s="15">
        <f t="shared" si="39"/>
        <v>1</v>
      </c>
      <c r="BY39" s="15">
        <f t="shared" si="40"/>
        <v>1</v>
      </c>
      <c r="BZ39" s="15">
        <f t="shared" si="41"/>
        <v>1</v>
      </c>
      <c r="CA39" s="14" t="s">
        <v>75</v>
      </c>
      <c r="CB39" s="15">
        <f t="shared" si="42"/>
        <v>1</v>
      </c>
      <c r="CC39" s="14">
        <f t="shared" si="43"/>
        <v>1</v>
      </c>
      <c r="CD39" s="14">
        <f t="shared" si="44"/>
        <v>1</v>
      </c>
      <c r="CE39" s="14" t="str">
        <f t="shared" si="45"/>
        <v>N/A</v>
      </c>
      <c r="CF39" s="14" t="str">
        <f t="shared" si="46"/>
        <v>N/A</v>
      </c>
      <c r="CG39" t="str">
        <f t="shared" si="47"/>
        <v>S:1 G:0 GR:0</v>
      </c>
      <c r="CH39" s="6"/>
      <c r="CK39" s="6"/>
      <c r="CL39" s="6"/>
      <c r="CM39" s="6"/>
      <c r="CN39" s="6"/>
      <c r="CO39" s="6"/>
      <c r="CP39" s="6"/>
    </row>
    <row r="40" spans="1:94" x14ac:dyDescent="0.25">
      <c r="A40" s="13">
        <v>6593</v>
      </c>
      <c r="B40" s="14" t="s">
        <v>3383</v>
      </c>
      <c r="C40" s="14" t="s">
        <v>63</v>
      </c>
      <c r="D40" s="14" t="s">
        <v>52</v>
      </c>
      <c r="E40" s="14">
        <f>VLOOKUP(B40, 'Rookie Year'!$A$2:$B$55555,2,FALSE)</f>
        <v>2026</v>
      </c>
      <c r="F40" s="14">
        <v>2026</v>
      </c>
      <c r="G40" s="14" t="s">
        <v>40</v>
      </c>
      <c r="H40" s="14" t="s">
        <v>3395</v>
      </c>
      <c r="I40" s="15">
        <v>1</v>
      </c>
      <c r="J40" s="14">
        <v>3</v>
      </c>
      <c r="K40" s="16">
        <f t="shared" si="2"/>
        <v>0</v>
      </c>
      <c r="L40" s="15">
        <f t="shared" si="3"/>
        <v>1</v>
      </c>
      <c r="M40" s="15">
        <f t="shared" si="4"/>
        <v>0</v>
      </c>
      <c r="N40" s="15">
        <f t="shared" si="5"/>
        <v>0</v>
      </c>
      <c r="O40" s="15">
        <v>0</v>
      </c>
      <c r="P40" s="15">
        <v>0</v>
      </c>
      <c r="Q40" s="15">
        <f t="shared" si="6"/>
        <v>0</v>
      </c>
      <c r="R40" s="14" t="s">
        <v>75</v>
      </c>
      <c r="S40" s="14">
        <f t="shared" si="7"/>
        <v>3</v>
      </c>
      <c r="T40" s="15">
        <f>IF($S40&lt;1, "N/A", $M40)</f>
        <v>0</v>
      </c>
      <c r="U40" s="15">
        <f t="shared" si="50"/>
        <v>0</v>
      </c>
      <c r="V40" s="15">
        <f t="shared" si="48"/>
        <v>0</v>
      </c>
      <c r="W40" s="15" t="str">
        <f t="shared" si="49"/>
        <v>N/A</v>
      </c>
      <c r="X40" s="15" t="str">
        <f t="shared" si="8"/>
        <v>N/A</v>
      </c>
      <c r="Y40" s="14" t="str">
        <f t="shared" si="9"/>
        <v>OK</v>
      </c>
      <c r="Z40" s="14" t="str">
        <f t="shared" si="10"/>
        <v>No</v>
      </c>
      <c r="AA40" s="17" t="str">
        <f>IF(C40="DM", "N/A", IF(Z40="No","N/A",VLOOKUP(B40,'Extension List'!$A$3:$AE$1952,19,FALSE)))</f>
        <v>N/A</v>
      </c>
      <c r="AB40" s="14" t="str">
        <f>IF(C40="DM", "N/A", IF(Z40="No","N/A",VLOOKUP(B40,'Extension List'!$A$3:$AE$1952,21,FALSE)))</f>
        <v>N/A</v>
      </c>
      <c r="AC40" s="14" t="str">
        <f t="shared" si="11"/>
        <v>N/A</v>
      </c>
      <c r="AD40" s="15" t="str">
        <f t="shared" si="12"/>
        <v>N/A</v>
      </c>
      <c r="AE40" s="15" t="str">
        <f t="shared" si="13"/>
        <v>N/A</v>
      </c>
      <c r="AF40" s="15" t="str">
        <f t="shared" si="14"/>
        <v>N/A</v>
      </c>
      <c r="AG40" s="15" t="str">
        <f t="shared" si="15"/>
        <v>N/A</v>
      </c>
      <c r="AH40" s="15" t="str">
        <f t="shared" si="15"/>
        <v>N/A</v>
      </c>
      <c r="AI40" s="15" t="str">
        <f t="shared" si="16"/>
        <v>N/A</v>
      </c>
      <c r="AJ40" s="15" t="str">
        <f t="shared" si="17"/>
        <v>N/A</v>
      </c>
      <c r="AK40" s="15" t="str">
        <f t="shared" si="18"/>
        <v>N/A</v>
      </c>
      <c r="AL40" s="15" t="str">
        <f t="shared" si="19"/>
        <v>N/A</v>
      </c>
      <c r="AM40" s="15">
        <f t="shared" si="20"/>
        <v>1</v>
      </c>
      <c r="AN40" s="15">
        <f t="shared" si="21"/>
        <v>1</v>
      </c>
      <c r="AO40" s="15">
        <f t="shared" si="22"/>
        <v>1</v>
      </c>
      <c r="AP40" s="15" t="str">
        <f t="shared" si="23"/>
        <v>N/A</v>
      </c>
      <c r="AQ40" s="15" t="str">
        <f t="shared" si="24"/>
        <v>N/A</v>
      </c>
      <c r="AR40" s="14" t="s">
        <v>40</v>
      </c>
      <c r="AS40" s="14" t="s">
        <v>40</v>
      </c>
      <c r="AT40" s="14" t="s">
        <v>40</v>
      </c>
      <c r="AU40" s="14" t="s">
        <v>40</v>
      </c>
      <c r="AV40" s="14" t="s">
        <v>40</v>
      </c>
      <c r="AW40" s="14" t="s">
        <v>40</v>
      </c>
      <c r="AX40" s="14" t="s">
        <v>40</v>
      </c>
      <c r="AY40" s="14" t="s">
        <v>40</v>
      </c>
      <c r="AZ40" s="14" t="s">
        <v>40</v>
      </c>
      <c r="BA40" s="14" t="s">
        <v>40</v>
      </c>
      <c r="BB40" s="14" t="s">
        <v>40</v>
      </c>
      <c r="BC40" s="14" t="s">
        <v>40</v>
      </c>
      <c r="BD40" s="14" t="s">
        <v>40</v>
      </c>
      <c r="BE40" s="14" t="s">
        <v>40</v>
      </c>
      <c r="BF40" s="14" t="s">
        <v>40</v>
      </c>
      <c r="BG40" s="14" t="s">
        <v>40</v>
      </c>
      <c r="BH40" s="14" t="s">
        <v>40</v>
      </c>
      <c r="BJ40" s="15">
        <f t="shared" si="25"/>
        <v>1</v>
      </c>
      <c r="BK40" s="15">
        <f t="shared" si="26"/>
        <v>1</v>
      </c>
      <c r="BL40" s="15">
        <f t="shared" si="27"/>
        <v>1</v>
      </c>
      <c r="BM40" s="15">
        <f t="shared" si="28"/>
        <v>1</v>
      </c>
      <c r="BN40" s="15">
        <f t="shared" si="29"/>
        <v>1</v>
      </c>
      <c r="BO40" s="15">
        <f t="shared" si="30"/>
        <v>1</v>
      </c>
      <c r="BP40" s="15">
        <f t="shared" si="31"/>
        <v>1</v>
      </c>
      <c r="BQ40" s="15">
        <f t="shared" si="32"/>
        <v>1</v>
      </c>
      <c r="BR40" s="15">
        <f t="shared" si="33"/>
        <v>1</v>
      </c>
      <c r="BS40" s="15">
        <f t="shared" si="34"/>
        <v>1</v>
      </c>
      <c r="BT40" s="15">
        <f t="shared" si="35"/>
        <v>1</v>
      </c>
      <c r="BU40" s="15">
        <f t="shared" si="36"/>
        <v>1</v>
      </c>
      <c r="BV40" s="15">
        <f t="shared" si="37"/>
        <v>1</v>
      </c>
      <c r="BW40" s="15">
        <f t="shared" si="38"/>
        <v>1</v>
      </c>
      <c r="BX40" s="15">
        <f t="shared" si="39"/>
        <v>1</v>
      </c>
      <c r="BY40" s="15">
        <f t="shared" si="40"/>
        <v>1</v>
      </c>
      <c r="BZ40" s="15">
        <f t="shared" si="41"/>
        <v>1</v>
      </c>
      <c r="CA40" s="14" t="s">
        <v>75</v>
      </c>
      <c r="CB40" s="15">
        <f t="shared" si="42"/>
        <v>1</v>
      </c>
      <c r="CC40" s="14">
        <f t="shared" si="43"/>
        <v>1</v>
      </c>
      <c r="CD40" s="14">
        <f t="shared" si="44"/>
        <v>1</v>
      </c>
      <c r="CE40" s="14" t="str">
        <f t="shared" si="45"/>
        <v>N/A</v>
      </c>
      <c r="CF40" s="14" t="str">
        <f t="shared" si="46"/>
        <v>N/A</v>
      </c>
      <c r="CG40" t="str">
        <f t="shared" si="47"/>
        <v>S:1 G:0 GR:0</v>
      </c>
      <c r="CH40" s="6"/>
      <c r="CK40" s="6"/>
      <c r="CL40" s="6"/>
      <c r="CM40" s="6"/>
      <c r="CN40" s="6"/>
      <c r="CO40" s="6"/>
      <c r="CP40" s="6"/>
    </row>
    <row r="41" spans="1:94" x14ac:dyDescent="0.25">
      <c r="A41" s="13">
        <v>6483</v>
      </c>
      <c r="B41" s="14" t="s">
        <v>3273</v>
      </c>
      <c r="C41" s="14" t="s">
        <v>63</v>
      </c>
      <c r="D41" s="14" t="s">
        <v>52</v>
      </c>
      <c r="E41" s="14">
        <f>VLOOKUP(B41, 'Rookie Year'!$A$2:$B$55555,2,FALSE)</f>
        <v>2026</v>
      </c>
      <c r="F41" s="14">
        <v>2026</v>
      </c>
      <c r="G41" s="14" t="s">
        <v>40</v>
      </c>
      <c r="H41" s="14" t="s">
        <v>2147</v>
      </c>
      <c r="I41" s="15">
        <v>15</v>
      </c>
      <c r="J41" s="14">
        <v>4</v>
      </c>
      <c r="K41" s="16">
        <f t="shared" si="2"/>
        <v>0.25</v>
      </c>
      <c r="L41" s="15">
        <f t="shared" si="3"/>
        <v>11</v>
      </c>
      <c r="M41" s="15">
        <f t="shared" si="4"/>
        <v>4</v>
      </c>
      <c r="N41" s="15">
        <f t="shared" si="5"/>
        <v>16</v>
      </c>
      <c r="O41" s="15">
        <v>0</v>
      </c>
      <c r="P41" s="15">
        <v>0</v>
      </c>
      <c r="Q41" s="15">
        <f t="shared" si="6"/>
        <v>16</v>
      </c>
      <c r="R41" s="14" t="s">
        <v>75</v>
      </c>
      <c r="S41" s="14">
        <f t="shared" si="7"/>
        <v>4</v>
      </c>
      <c r="T41" s="15">
        <v>16</v>
      </c>
      <c r="U41" s="15">
        <v>0</v>
      </c>
      <c r="V41" s="15">
        <v>0</v>
      </c>
      <c r="W41" s="15">
        <v>0</v>
      </c>
      <c r="X41" s="15" t="str">
        <f t="shared" si="8"/>
        <v>N/A</v>
      </c>
      <c r="Y41" s="14" t="str">
        <f t="shared" si="9"/>
        <v>OK</v>
      </c>
      <c r="Z41" s="14" t="str">
        <f t="shared" si="10"/>
        <v>No</v>
      </c>
      <c r="AA41" s="17" t="str">
        <f>IF(C41="DM", "N/A", IF(Z41="No","N/A",VLOOKUP(B41,'Extension List'!$A$3:$AE$1952,19,FALSE)))</f>
        <v>N/A</v>
      </c>
      <c r="AB41" s="14" t="str">
        <f>IF(C41="DM", "N/A", IF(Z41="No","N/A",VLOOKUP(B41,'Extension List'!$A$3:$AE$1952,21,FALSE)))</f>
        <v>N/A</v>
      </c>
      <c r="AC41" s="14" t="str">
        <f t="shared" si="11"/>
        <v>N/A</v>
      </c>
      <c r="AD41" s="15" t="str">
        <f t="shared" si="12"/>
        <v>N/A</v>
      </c>
      <c r="AE41" s="15" t="str">
        <f t="shared" si="13"/>
        <v>N/A</v>
      </c>
      <c r="AF41" s="15" t="str">
        <f t="shared" si="14"/>
        <v>N/A</v>
      </c>
      <c r="AG41" s="15" t="str">
        <f t="shared" si="15"/>
        <v>N/A</v>
      </c>
      <c r="AH41" s="15" t="str">
        <f t="shared" si="15"/>
        <v>N/A</v>
      </c>
      <c r="AI41" s="15" t="str">
        <f t="shared" si="16"/>
        <v>N/A</v>
      </c>
      <c r="AJ41" s="15" t="str">
        <f t="shared" si="17"/>
        <v>N/A</v>
      </c>
      <c r="AK41" s="15" t="str">
        <f t="shared" si="18"/>
        <v>N/A</v>
      </c>
      <c r="AL41" s="15" t="str">
        <f t="shared" si="19"/>
        <v>N/A</v>
      </c>
      <c r="AM41" s="15">
        <f t="shared" si="20"/>
        <v>27</v>
      </c>
      <c r="AN41" s="15">
        <f t="shared" si="21"/>
        <v>11</v>
      </c>
      <c r="AO41" s="15">
        <f t="shared" si="22"/>
        <v>11</v>
      </c>
      <c r="AP41" s="15">
        <f t="shared" si="23"/>
        <v>11</v>
      </c>
      <c r="AQ41" s="15" t="str">
        <f t="shared" si="24"/>
        <v>N/A</v>
      </c>
      <c r="AR41" s="14" t="s">
        <v>40</v>
      </c>
      <c r="AS41" s="14" t="s">
        <v>40</v>
      </c>
      <c r="AT41" s="14" t="s">
        <v>40</v>
      </c>
      <c r="AU41" s="14" t="s">
        <v>40</v>
      </c>
      <c r="AV41" s="14" t="s">
        <v>40</v>
      </c>
      <c r="AW41" s="14" t="s">
        <v>40</v>
      </c>
      <c r="AX41" s="14" t="s">
        <v>40</v>
      </c>
      <c r="AY41" s="14" t="s">
        <v>40</v>
      </c>
      <c r="AZ41" s="14" t="s">
        <v>40</v>
      </c>
      <c r="BA41" s="14" t="s">
        <v>40</v>
      </c>
      <c r="BB41" s="14" t="s">
        <v>40</v>
      </c>
      <c r="BC41" s="14" t="s">
        <v>40</v>
      </c>
      <c r="BD41" s="14" t="s">
        <v>40</v>
      </c>
      <c r="BE41" s="14" t="s">
        <v>40</v>
      </c>
      <c r="BF41" s="14" t="s">
        <v>40</v>
      </c>
      <c r="BG41" s="14" t="s">
        <v>40</v>
      </c>
      <c r="BH41" s="14" t="s">
        <v>40</v>
      </c>
      <c r="BJ41" s="15">
        <f t="shared" si="25"/>
        <v>27</v>
      </c>
      <c r="BK41" s="15">
        <f t="shared" si="26"/>
        <v>27</v>
      </c>
      <c r="BL41" s="15">
        <f t="shared" si="27"/>
        <v>27</v>
      </c>
      <c r="BM41" s="15">
        <f t="shared" si="28"/>
        <v>27</v>
      </c>
      <c r="BN41" s="15">
        <f t="shared" si="29"/>
        <v>27</v>
      </c>
      <c r="BO41" s="15">
        <f t="shared" si="30"/>
        <v>27</v>
      </c>
      <c r="BP41" s="15">
        <f t="shared" si="31"/>
        <v>27</v>
      </c>
      <c r="BQ41" s="15">
        <f t="shared" si="32"/>
        <v>27</v>
      </c>
      <c r="BR41" s="15">
        <f t="shared" si="33"/>
        <v>27</v>
      </c>
      <c r="BS41" s="15">
        <f t="shared" si="34"/>
        <v>27</v>
      </c>
      <c r="BT41" s="15">
        <f t="shared" si="35"/>
        <v>27</v>
      </c>
      <c r="BU41" s="15">
        <f t="shared" si="36"/>
        <v>27</v>
      </c>
      <c r="BV41" s="15">
        <f t="shared" si="37"/>
        <v>27</v>
      </c>
      <c r="BW41" s="15">
        <f t="shared" si="38"/>
        <v>27</v>
      </c>
      <c r="BX41" s="15">
        <f t="shared" si="39"/>
        <v>27</v>
      </c>
      <c r="BY41" s="15">
        <f t="shared" si="40"/>
        <v>27</v>
      </c>
      <c r="BZ41" s="15">
        <f t="shared" si="41"/>
        <v>27</v>
      </c>
      <c r="CA41" s="14" t="s">
        <v>75</v>
      </c>
      <c r="CB41" s="15">
        <f t="shared" si="42"/>
        <v>27</v>
      </c>
      <c r="CC41" s="14">
        <f t="shared" si="43"/>
        <v>11</v>
      </c>
      <c r="CD41" s="14">
        <f t="shared" si="44"/>
        <v>11</v>
      </c>
      <c r="CE41" s="14">
        <f t="shared" si="45"/>
        <v>11</v>
      </c>
      <c r="CF41" s="14" t="str">
        <f t="shared" si="46"/>
        <v>N/A</v>
      </c>
      <c r="CG41" t="str">
        <f t="shared" si="47"/>
        <v>S:11 G:4 GR:16</v>
      </c>
      <c r="CH41" s="6"/>
      <c r="CK41" s="6"/>
      <c r="CL41" s="6"/>
      <c r="CM41" s="6"/>
      <c r="CN41" s="6"/>
      <c r="CO41" s="6"/>
      <c r="CP41" s="6"/>
    </row>
    <row r="42" spans="1:94" x14ac:dyDescent="0.25">
      <c r="A42" s="13">
        <v>6488</v>
      </c>
      <c r="B42" s="14" t="s">
        <v>3278</v>
      </c>
      <c r="C42" s="14" t="s">
        <v>63</v>
      </c>
      <c r="D42" s="14" t="s">
        <v>52</v>
      </c>
      <c r="E42" s="14">
        <f>VLOOKUP(B42, 'Rookie Year'!$A$2:$B$55555,2,FALSE)</f>
        <v>2026</v>
      </c>
      <c r="F42" s="14">
        <v>2026</v>
      </c>
      <c r="G42" s="14" t="s">
        <v>40</v>
      </c>
      <c r="H42" s="14" t="s">
        <v>2152</v>
      </c>
      <c r="I42" s="15">
        <v>10</v>
      </c>
      <c r="J42" s="14">
        <v>4</v>
      </c>
      <c r="K42" s="16">
        <f t="shared" si="2"/>
        <v>0.25</v>
      </c>
      <c r="L42" s="15">
        <f t="shared" si="3"/>
        <v>7</v>
      </c>
      <c r="M42" s="15">
        <f t="shared" si="4"/>
        <v>3</v>
      </c>
      <c r="N42" s="15">
        <f t="shared" si="5"/>
        <v>12</v>
      </c>
      <c r="O42" s="15">
        <v>0</v>
      </c>
      <c r="P42" s="15">
        <v>0</v>
      </c>
      <c r="Q42" s="15">
        <f t="shared" si="6"/>
        <v>12</v>
      </c>
      <c r="R42" s="14" t="s">
        <v>75</v>
      </c>
      <c r="S42" s="14">
        <f t="shared" si="7"/>
        <v>4</v>
      </c>
      <c r="T42" s="15">
        <v>12</v>
      </c>
      <c r="U42" s="15">
        <v>0</v>
      </c>
      <c r="V42" s="15">
        <v>0</v>
      </c>
      <c r="W42" s="15">
        <v>0</v>
      </c>
      <c r="X42" s="15" t="str">
        <f t="shared" si="8"/>
        <v>N/A</v>
      </c>
      <c r="Y42" s="14" t="str">
        <f t="shared" si="9"/>
        <v>OK</v>
      </c>
      <c r="Z42" s="14" t="str">
        <f t="shared" si="10"/>
        <v>No</v>
      </c>
      <c r="AA42" s="17" t="str">
        <f>IF(C42="DM", "N/A", IF(Z42="No","N/A",VLOOKUP(B42,'Extension List'!$A$3:$AE$1952,19,FALSE)))</f>
        <v>N/A</v>
      </c>
      <c r="AB42" s="14" t="str">
        <f>IF(C42="DM", "N/A", IF(Z42="No","N/A",VLOOKUP(B42,'Extension List'!$A$3:$AE$1952,21,FALSE)))</f>
        <v>N/A</v>
      </c>
      <c r="AC42" s="14" t="str">
        <f t="shared" si="11"/>
        <v>N/A</v>
      </c>
      <c r="AD42" s="15" t="str">
        <f t="shared" si="12"/>
        <v>N/A</v>
      </c>
      <c r="AE42" s="15" t="str">
        <f t="shared" si="13"/>
        <v>N/A</v>
      </c>
      <c r="AF42" s="15" t="str">
        <f t="shared" si="14"/>
        <v>N/A</v>
      </c>
      <c r="AG42" s="15" t="str">
        <f t="shared" si="15"/>
        <v>N/A</v>
      </c>
      <c r="AH42" s="15" t="str">
        <f t="shared" si="15"/>
        <v>N/A</v>
      </c>
      <c r="AI42" s="15" t="str">
        <f t="shared" si="16"/>
        <v>N/A</v>
      </c>
      <c r="AJ42" s="15" t="str">
        <f t="shared" si="17"/>
        <v>N/A</v>
      </c>
      <c r="AK42" s="15" t="str">
        <f t="shared" si="18"/>
        <v>N/A</v>
      </c>
      <c r="AL42" s="15" t="str">
        <f t="shared" si="19"/>
        <v>N/A</v>
      </c>
      <c r="AM42" s="15">
        <f t="shared" si="20"/>
        <v>19</v>
      </c>
      <c r="AN42" s="15">
        <f t="shared" si="21"/>
        <v>7</v>
      </c>
      <c r="AO42" s="15">
        <f t="shared" si="22"/>
        <v>7</v>
      </c>
      <c r="AP42" s="15">
        <f t="shared" si="23"/>
        <v>7</v>
      </c>
      <c r="AQ42" s="15" t="str">
        <f t="shared" si="24"/>
        <v>N/A</v>
      </c>
      <c r="AR42" s="14" t="s">
        <v>40</v>
      </c>
      <c r="AS42" s="14" t="s">
        <v>40</v>
      </c>
      <c r="AT42" s="14" t="s">
        <v>40</v>
      </c>
      <c r="AU42" s="14" t="s">
        <v>40</v>
      </c>
      <c r="AV42" s="14" t="s">
        <v>40</v>
      </c>
      <c r="AW42" s="14" t="s">
        <v>40</v>
      </c>
      <c r="AX42" s="14" t="s">
        <v>40</v>
      </c>
      <c r="AY42" s="14" t="s">
        <v>40</v>
      </c>
      <c r="AZ42" s="14" t="s">
        <v>40</v>
      </c>
      <c r="BA42" s="14" t="s">
        <v>40</v>
      </c>
      <c r="BB42" s="14" t="s">
        <v>40</v>
      </c>
      <c r="BC42" s="14" t="s">
        <v>40</v>
      </c>
      <c r="BD42" s="14" t="s">
        <v>40</v>
      </c>
      <c r="BE42" s="14" t="s">
        <v>40</v>
      </c>
      <c r="BF42" s="14" t="s">
        <v>40</v>
      </c>
      <c r="BG42" s="14" t="s">
        <v>40</v>
      </c>
      <c r="BH42" s="14" t="s">
        <v>40</v>
      </c>
      <c r="BJ42" s="15">
        <f t="shared" si="25"/>
        <v>19</v>
      </c>
      <c r="BK42" s="15">
        <f t="shared" si="26"/>
        <v>19</v>
      </c>
      <c r="BL42" s="15">
        <f t="shared" si="27"/>
        <v>19</v>
      </c>
      <c r="BM42" s="15">
        <f t="shared" si="28"/>
        <v>19</v>
      </c>
      <c r="BN42" s="15">
        <f t="shared" si="29"/>
        <v>19</v>
      </c>
      <c r="BO42" s="15">
        <f t="shared" si="30"/>
        <v>19</v>
      </c>
      <c r="BP42" s="15">
        <f t="shared" si="31"/>
        <v>19</v>
      </c>
      <c r="BQ42" s="15">
        <f t="shared" si="32"/>
        <v>19</v>
      </c>
      <c r="BR42" s="15">
        <f t="shared" si="33"/>
        <v>19</v>
      </c>
      <c r="BS42" s="15">
        <f t="shared" si="34"/>
        <v>19</v>
      </c>
      <c r="BT42" s="15">
        <f t="shared" si="35"/>
        <v>19</v>
      </c>
      <c r="BU42" s="15">
        <f t="shared" si="36"/>
        <v>19</v>
      </c>
      <c r="BV42" s="15">
        <f t="shared" si="37"/>
        <v>19</v>
      </c>
      <c r="BW42" s="15">
        <f t="shared" si="38"/>
        <v>19</v>
      </c>
      <c r="BX42" s="15">
        <f t="shared" si="39"/>
        <v>19</v>
      </c>
      <c r="BY42" s="15">
        <f t="shared" si="40"/>
        <v>19</v>
      </c>
      <c r="BZ42" s="15">
        <f t="shared" si="41"/>
        <v>19</v>
      </c>
      <c r="CA42" s="14" t="s">
        <v>75</v>
      </c>
      <c r="CB42" s="15">
        <f t="shared" si="42"/>
        <v>19</v>
      </c>
      <c r="CC42" s="14">
        <f t="shared" si="43"/>
        <v>7</v>
      </c>
      <c r="CD42" s="14">
        <f t="shared" si="44"/>
        <v>7</v>
      </c>
      <c r="CE42" s="14">
        <f t="shared" si="45"/>
        <v>7</v>
      </c>
      <c r="CF42" s="14" t="str">
        <f t="shared" si="46"/>
        <v>N/A</v>
      </c>
      <c r="CG42" t="str">
        <f t="shared" si="47"/>
        <v>S:7 G:3 GR:12</v>
      </c>
      <c r="CH42" s="6"/>
      <c r="CK42" s="6"/>
      <c r="CL42" s="6"/>
      <c r="CM42" s="6"/>
      <c r="CN42" s="6"/>
      <c r="CO42" s="6"/>
      <c r="CP42" s="6"/>
    </row>
    <row r="43" spans="1:94" x14ac:dyDescent="0.25">
      <c r="A43" s="13">
        <v>5591</v>
      </c>
      <c r="B43" s="14" t="s">
        <v>2963</v>
      </c>
      <c r="C43" s="14" t="s">
        <v>63</v>
      </c>
      <c r="D43" s="14" t="s">
        <v>52</v>
      </c>
      <c r="E43" s="14">
        <f>VLOOKUP(B43, 'Rookie Year'!$A$2:$B$55555,2,FALSE)</f>
        <v>2024</v>
      </c>
      <c r="F43" s="14">
        <v>2024</v>
      </c>
      <c r="G43" s="14" t="s">
        <v>40</v>
      </c>
      <c r="H43" s="14" t="s">
        <v>2142</v>
      </c>
      <c r="I43" s="15">
        <v>20</v>
      </c>
      <c r="J43" s="14">
        <v>4</v>
      </c>
      <c r="K43" s="16">
        <f t="shared" si="2"/>
        <v>0.25</v>
      </c>
      <c r="L43" s="15">
        <f t="shared" si="3"/>
        <v>15</v>
      </c>
      <c r="M43" s="15">
        <f t="shared" si="4"/>
        <v>5</v>
      </c>
      <c r="N43" s="15">
        <f t="shared" si="5"/>
        <v>20</v>
      </c>
      <c r="O43" s="15">
        <v>10</v>
      </c>
      <c r="P43" s="15">
        <v>0</v>
      </c>
      <c r="Q43" s="15">
        <f t="shared" si="6"/>
        <v>10</v>
      </c>
      <c r="R43" s="14" t="s">
        <v>75</v>
      </c>
      <c r="S43" s="14">
        <f t="shared" si="7"/>
        <v>2</v>
      </c>
      <c r="T43" s="15">
        <v>5</v>
      </c>
      <c r="U43" s="15">
        <v>5</v>
      </c>
      <c r="V43" s="15" t="str">
        <f>IF($S43&lt;3, "N/A", $M43)</f>
        <v>N/A</v>
      </c>
      <c r="W43" s="15" t="str">
        <f t="shared" ref="W43:W74" si="51">IF($S43&lt;4, "N/A", $M43)</f>
        <v>N/A</v>
      </c>
      <c r="X43" s="15" t="str">
        <f t="shared" si="8"/>
        <v>N/A</v>
      </c>
      <c r="Y43" s="14" t="str">
        <f t="shared" si="9"/>
        <v>OK</v>
      </c>
      <c r="Z43" s="14" t="str">
        <f t="shared" si="10"/>
        <v>No</v>
      </c>
      <c r="AA43" s="17" t="str">
        <f>IF(C43="DM", "N/A", IF(Z43="No","N/A",VLOOKUP(B43,'Extension List'!$A$3:$AE$1952,19,FALSE)))</f>
        <v>N/A</v>
      </c>
      <c r="AB43" s="14" t="str">
        <f>IF(C43="DM", "N/A", IF(Z43="No","N/A",VLOOKUP(B43,'Extension List'!$A$3:$AE$1952,21,FALSE)))</f>
        <v>N/A</v>
      </c>
      <c r="AC43" s="14" t="str">
        <f t="shared" si="11"/>
        <v>N/A</v>
      </c>
      <c r="AD43" s="15" t="str">
        <f t="shared" si="12"/>
        <v>N/A</v>
      </c>
      <c r="AE43" s="15" t="str">
        <f t="shared" si="13"/>
        <v>N/A</v>
      </c>
      <c r="AF43" s="15" t="str">
        <f t="shared" si="14"/>
        <v>N/A</v>
      </c>
      <c r="AG43" s="15" t="str">
        <f t="shared" si="15"/>
        <v>N/A</v>
      </c>
      <c r="AH43" s="15" t="str">
        <f t="shared" si="15"/>
        <v>N/A</v>
      </c>
      <c r="AI43" s="15" t="str">
        <f t="shared" si="16"/>
        <v>N/A</v>
      </c>
      <c r="AJ43" s="15" t="str">
        <f t="shared" si="17"/>
        <v>N/A</v>
      </c>
      <c r="AK43" s="15" t="str">
        <f t="shared" si="18"/>
        <v>N/A</v>
      </c>
      <c r="AL43" s="15" t="str">
        <f t="shared" si="19"/>
        <v>N/A</v>
      </c>
      <c r="AM43" s="15">
        <f t="shared" si="20"/>
        <v>20</v>
      </c>
      <c r="AN43" s="15">
        <f t="shared" si="21"/>
        <v>20</v>
      </c>
      <c r="AO43" s="15" t="str">
        <f t="shared" si="22"/>
        <v>N/A</v>
      </c>
      <c r="AP43" s="15" t="str">
        <f t="shared" si="23"/>
        <v>N/A</v>
      </c>
      <c r="AQ43" s="15" t="str">
        <f t="shared" si="24"/>
        <v>N/A</v>
      </c>
      <c r="AR43" s="14" t="s">
        <v>40</v>
      </c>
      <c r="AS43" s="14" t="s">
        <v>40</v>
      </c>
      <c r="AT43" s="14" t="s">
        <v>40</v>
      </c>
      <c r="AU43" s="14" t="s">
        <v>40</v>
      </c>
      <c r="AV43" s="14" t="s">
        <v>40</v>
      </c>
      <c r="AW43" s="14" t="s">
        <v>40</v>
      </c>
      <c r="AX43" s="14" t="s">
        <v>40</v>
      </c>
      <c r="AY43" s="14" t="s">
        <v>40</v>
      </c>
      <c r="AZ43" s="14" t="s">
        <v>40</v>
      </c>
      <c r="BA43" s="14" t="s">
        <v>40</v>
      </c>
      <c r="BB43" s="14" t="s">
        <v>40</v>
      </c>
      <c r="BC43" s="14" t="s">
        <v>40</v>
      </c>
      <c r="BD43" s="14" t="s">
        <v>40</v>
      </c>
      <c r="BE43" s="14" t="s">
        <v>40</v>
      </c>
      <c r="BF43" s="14" t="s">
        <v>40</v>
      </c>
      <c r="BG43" s="14" t="s">
        <v>40</v>
      </c>
      <c r="BH43" s="14" t="s">
        <v>40</v>
      </c>
      <c r="BI43" s="14"/>
      <c r="BJ43" s="15">
        <f t="shared" si="25"/>
        <v>20</v>
      </c>
      <c r="BK43" s="15">
        <f t="shared" si="26"/>
        <v>20</v>
      </c>
      <c r="BL43" s="15">
        <f t="shared" si="27"/>
        <v>20</v>
      </c>
      <c r="BM43" s="15">
        <f t="shared" si="28"/>
        <v>20</v>
      </c>
      <c r="BN43" s="15">
        <f t="shared" si="29"/>
        <v>20</v>
      </c>
      <c r="BO43" s="15">
        <f t="shared" si="30"/>
        <v>20</v>
      </c>
      <c r="BP43" s="15">
        <f t="shared" si="31"/>
        <v>20</v>
      </c>
      <c r="BQ43" s="15">
        <f t="shared" si="32"/>
        <v>20</v>
      </c>
      <c r="BR43" s="15">
        <f t="shared" si="33"/>
        <v>20</v>
      </c>
      <c r="BS43" s="15">
        <f t="shared" si="34"/>
        <v>20</v>
      </c>
      <c r="BT43" s="15">
        <f t="shared" si="35"/>
        <v>20</v>
      </c>
      <c r="BU43" s="15">
        <f t="shared" si="36"/>
        <v>20</v>
      </c>
      <c r="BV43" s="15">
        <f t="shared" si="37"/>
        <v>20</v>
      </c>
      <c r="BW43" s="15">
        <f t="shared" si="38"/>
        <v>20</v>
      </c>
      <c r="BX43" s="15">
        <f t="shared" si="39"/>
        <v>20</v>
      </c>
      <c r="BY43" s="15">
        <f t="shared" si="40"/>
        <v>20</v>
      </c>
      <c r="BZ43" s="15">
        <f t="shared" si="41"/>
        <v>20</v>
      </c>
      <c r="CA43" s="14" t="s">
        <v>75</v>
      </c>
      <c r="CB43" s="15">
        <f t="shared" si="42"/>
        <v>20</v>
      </c>
      <c r="CC43" s="14">
        <f t="shared" si="43"/>
        <v>20</v>
      </c>
      <c r="CD43" s="14" t="str">
        <f t="shared" si="44"/>
        <v>N/A</v>
      </c>
      <c r="CE43" s="14" t="str">
        <f t="shared" si="45"/>
        <v>N/A</v>
      </c>
      <c r="CF43" s="14" t="str">
        <f t="shared" si="46"/>
        <v>N/A</v>
      </c>
      <c r="CG43" t="str">
        <f t="shared" si="47"/>
        <v>S:15 G:5 GR:10</v>
      </c>
      <c r="CH43" s="6"/>
      <c r="CK43" s="6"/>
      <c r="CL43" s="6"/>
      <c r="CM43" s="6"/>
      <c r="CN43" s="6"/>
      <c r="CO43" s="6"/>
      <c r="CP43" s="6"/>
    </row>
    <row r="44" spans="1:94" x14ac:dyDescent="0.25">
      <c r="A44" s="13">
        <v>6518</v>
      </c>
      <c r="B44" s="14" t="s">
        <v>3308</v>
      </c>
      <c r="C44" s="14" t="s">
        <v>63</v>
      </c>
      <c r="D44" s="14" t="s">
        <v>52</v>
      </c>
      <c r="E44" s="14">
        <f>VLOOKUP(B44, 'Rookie Year'!$A$2:$B$55555,2,FALSE)</f>
        <v>2026</v>
      </c>
      <c r="F44" s="14">
        <v>2026</v>
      </c>
      <c r="G44" s="14" t="s">
        <v>40</v>
      </c>
      <c r="H44" s="14" t="s">
        <v>2182</v>
      </c>
      <c r="I44" s="15">
        <v>2</v>
      </c>
      <c r="J44" s="14">
        <v>3</v>
      </c>
      <c r="K44" s="16">
        <f t="shared" si="2"/>
        <v>0</v>
      </c>
      <c r="L44" s="15">
        <f t="shared" si="3"/>
        <v>2</v>
      </c>
      <c r="M44" s="15">
        <f t="shared" si="4"/>
        <v>0</v>
      </c>
      <c r="N44" s="15">
        <f t="shared" si="5"/>
        <v>0</v>
      </c>
      <c r="O44" s="15">
        <v>0</v>
      </c>
      <c r="P44" s="15">
        <v>0</v>
      </c>
      <c r="Q44" s="15">
        <f t="shared" si="6"/>
        <v>0</v>
      </c>
      <c r="R44" s="14" t="s">
        <v>75</v>
      </c>
      <c r="S44" s="14">
        <f t="shared" si="7"/>
        <v>3</v>
      </c>
      <c r="T44" s="15">
        <f>IF($S44&lt;1, "N/A", $M44)</f>
        <v>0</v>
      </c>
      <c r="U44" s="15">
        <f>IF($S44&lt;2, "N/A", $M44)</f>
        <v>0</v>
      </c>
      <c r="V44" s="15">
        <f>IF($S44&lt;3, "N/A", $M44)</f>
        <v>0</v>
      </c>
      <c r="W44" s="15" t="str">
        <f t="shared" si="51"/>
        <v>N/A</v>
      </c>
      <c r="X44" s="15" t="str">
        <f t="shared" si="8"/>
        <v>N/A</v>
      </c>
      <c r="Y44" s="14" t="str">
        <f t="shared" si="9"/>
        <v>OK</v>
      </c>
      <c r="Z44" s="14" t="str">
        <f t="shared" si="10"/>
        <v>No</v>
      </c>
      <c r="AA44" s="17" t="str">
        <f>IF(C44="DM", "N/A", IF(Z44="No","N/A",VLOOKUP(B44,'Extension List'!$A$3:$AE$1952,19,FALSE)))</f>
        <v>N/A</v>
      </c>
      <c r="AB44" s="14" t="str">
        <f>IF(C44="DM", "N/A", IF(Z44="No","N/A",VLOOKUP(B44,'Extension List'!$A$3:$AE$1952,21,FALSE)))</f>
        <v>N/A</v>
      </c>
      <c r="AC44" s="14" t="str">
        <f t="shared" si="11"/>
        <v>N/A</v>
      </c>
      <c r="AD44" s="15" t="str">
        <f t="shared" si="12"/>
        <v>N/A</v>
      </c>
      <c r="AE44" s="15" t="str">
        <f t="shared" si="13"/>
        <v>N/A</v>
      </c>
      <c r="AF44" s="15" t="str">
        <f t="shared" si="14"/>
        <v>N/A</v>
      </c>
      <c r="AG44" s="15" t="str">
        <f t="shared" si="15"/>
        <v>N/A</v>
      </c>
      <c r="AH44" s="15" t="str">
        <f t="shared" si="15"/>
        <v>N/A</v>
      </c>
      <c r="AI44" s="15" t="str">
        <f t="shared" si="16"/>
        <v>N/A</v>
      </c>
      <c r="AJ44" s="15" t="str">
        <f t="shared" si="17"/>
        <v>N/A</v>
      </c>
      <c r="AK44" s="15" t="str">
        <f t="shared" si="18"/>
        <v>N/A</v>
      </c>
      <c r="AL44" s="15" t="str">
        <f t="shared" si="19"/>
        <v>N/A</v>
      </c>
      <c r="AM44" s="15">
        <f t="shared" si="20"/>
        <v>2</v>
      </c>
      <c r="AN44" s="15">
        <f t="shared" si="21"/>
        <v>2</v>
      </c>
      <c r="AO44" s="15">
        <f t="shared" si="22"/>
        <v>2</v>
      </c>
      <c r="AP44" s="15" t="str">
        <f t="shared" si="23"/>
        <v>N/A</v>
      </c>
      <c r="AQ44" s="15" t="str">
        <f t="shared" si="24"/>
        <v>N/A</v>
      </c>
      <c r="AR44" s="14" t="s">
        <v>40</v>
      </c>
      <c r="AS44" s="14" t="s">
        <v>40</v>
      </c>
      <c r="AT44" s="14" t="s">
        <v>40</v>
      </c>
      <c r="AU44" s="14" t="s">
        <v>40</v>
      </c>
      <c r="AV44" s="14" t="s">
        <v>40</v>
      </c>
      <c r="AW44" s="14" t="s">
        <v>40</v>
      </c>
      <c r="AX44" s="14" t="s">
        <v>40</v>
      </c>
      <c r="AY44" s="14" t="s">
        <v>40</v>
      </c>
      <c r="AZ44" s="14" t="s">
        <v>40</v>
      </c>
      <c r="BA44" s="14" t="s">
        <v>40</v>
      </c>
      <c r="BB44" s="14" t="s">
        <v>40</v>
      </c>
      <c r="BC44" s="14" t="s">
        <v>40</v>
      </c>
      <c r="BD44" s="14" t="s">
        <v>40</v>
      </c>
      <c r="BE44" s="14" t="s">
        <v>40</v>
      </c>
      <c r="BF44" s="14" t="s">
        <v>40</v>
      </c>
      <c r="BG44" s="14" t="s">
        <v>40</v>
      </c>
      <c r="BH44" s="14" t="s">
        <v>40</v>
      </c>
      <c r="BJ44" s="15">
        <f t="shared" si="25"/>
        <v>2</v>
      </c>
      <c r="BK44" s="15">
        <f t="shared" si="26"/>
        <v>2</v>
      </c>
      <c r="BL44" s="15">
        <f t="shared" si="27"/>
        <v>2</v>
      </c>
      <c r="BM44" s="15">
        <f t="shared" si="28"/>
        <v>2</v>
      </c>
      <c r="BN44" s="15">
        <f t="shared" si="29"/>
        <v>2</v>
      </c>
      <c r="BO44" s="15">
        <f t="shared" si="30"/>
        <v>2</v>
      </c>
      <c r="BP44" s="15">
        <f t="shared" si="31"/>
        <v>2</v>
      </c>
      <c r="BQ44" s="15">
        <f t="shared" si="32"/>
        <v>2</v>
      </c>
      <c r="BR44" s="15">
        <f t="shared" si="33"/>
        <v>2</v>
      </c>
      <c r="BS44" s="15">
        <f t="shared" si="34"/>
        <v>2</v>
      </c>
      <c r="BT44" s="15">
        <f t="shared" si="35"/>
        <v>2</v>
      </c>
      <c r="BU44" s="15">
        <f t="shared" si="36"/>
        <v>2</v>
      </c>
      <c r="BV44" s="15">
        <f t="shared" si="37"/>
        <v>2</v>
      </c>
      <c r="BW44" s="15">
        <f t="shared" si="38"/>
        <v>2</v>
      </c>
      <c r="BX44" s="15">
        <f t="shared" si="39"/>
        <v>2</v>
      </c>
      <c r="BY44" s="15">
        <f t="shared" si="40"/>
        <v>2</v>
      </c>
      <c r="BZ44" s="15">
        <f t="shared" si="41"/>
        <v>2</v>
      </c>
      <c r="CA44" s="14" t="s">
        <v>75</v>
      </c>
      <c r="CB44" s="15">
        <f t="shared" si="42"/>
        <v>2</v>
      </c>
      <c r="CC44" s="14">
        <f t="shared" si="43"/>
        <v>2</v>
      </c>
      <c r="CD44" s="14">
        <f t="shared" si="44"/>
        <v>2</v>
      </c>
      <c r="CE44" s="14" t="str">
        <f t="shared" si="45"/>
        <v>N/A</v>
      </c>
      <c r="CF44" s="14" t="str">
        <f t="shared" si="46"/>
        <v>N/A</v>
      </c>
      <c r="CG44" t="str">
        <f t="shared" si="47"/>
        <v>S:2 G:0 GR:0</v>
      </c>
      <c r="CH44" s="6"/>
      <c r="CK44" s="6"/>
      <c r="CL44" s="6"/>
      <c r="CM44" s="6"/>
      <c r="CN44" s="6"/>
      <c r="CO44" s="6"/>
      <c r="CP44" s="6"/>
    </row>
    <row r="45" spans="1:94" x14ac:dyDescent="0.25">
      <c r="A45" s="13">
        <v>5169</v>
      </c>
      <c r="B45" s="14" t="s">
        <v>2751</v>
      </c>
      <c r="C45" s="14" t="s">
        <v>63</v>
      </c>
      <c r="D45" s="14" t="s">
        <v>52</v>
      </c>
      <c r="E45" s="14">
        <f>VLOOKUP(B45, 'Rookie Year'!$A$2:$B$55555,2,FALSE)</f>
        <v>2023</v>
      </c>
      <c r="F45" s="14">
        <v>2023</v>
      </c>
      <c r="G45" s="14" t="s">
        <v>40</v>
      </c>
      <c r="H45" s="14" t="s">
        <v>2163</v>
      </c>
      <c r="I45" s="15">
        <v>6</v>
      </c>
      <c r="J45" s="14">
        <v>4</v>
      </c>
      <c r="K45" s="16">
        <f t="shared" si="2"/>
        <v>0.25</v>
      </c>
      <c r="L45" s="15">
        <f t="shared" si="3"/>
        <v>4</v>
      </c>
      <c r="M45" s="15">
        <f t="shared" si="4"/>
        <v>2</v>
      </c>
      <c r="N45" s="15">
        <f t="shared" si="5"/>
        <v>8</v>
      </c>
      <c r="O45" s="15">
        <v>6</v>
      </c>
      <c r="P45" s="15">
        <v>0</v>
      </c>
      <c r="Q45" s="15">
        <f t="shared" si="6"/>
        <v>2</v>
      </c>
      <c r="R45" s="14" t="s">
        <v>75</v>
      </c>
      <c r="S45" s="14">
        <f t="shared" si="7"/>
        <v>1</v>
      </c>
      <c r="T45" s="15">
        <v>2</v>
      </c>
      <c r="U45" s="15" t="str">
        <f>IF($S45&lt;2, "N/A", $M45)</f>
        <v>N/A</v>
      </c>
      <c r="V45" s="15" t="str">
        <f>IF($S45&lt;3, "N/A", $M45)</f>
        <v>N/A</v>
      </c>
      <c r="W45" s="15" t="str">
        <f t="shared" si="51"/>
        <v>N/A</v>
      </c>
      <c r="X45" s="15" t="str">
        <f t="shared" si="8"/>
        <v>N/A</v>
      </c>
      <c r="Y45" s="14" t="str">
        <f t="shared" si="9"/>
        <v>OK</v>
      </c>
      <c r="Z45" s="14" t="str">
        <f t="shared" si="10"/>
        <v>Yes</v>
      </c>
      <c r="AA45" s="17">
        <f>IF(C45="DM", "N/A", IF(Z45="No","N/A",VLOOKUP(B45,'Extension List'!$A$3:$AE$1952,19,FALSE)))</f>
        <v>5</v>
      </c>
      <c r="AB45" s="14">
        <f>IF(C45="DM", "N/A", IF(Z45="No","N/A",VLOOKUP(B45,'Extension List'!$A$3:$AE$1952,21,FALSE)))</f>
        <v>1</v>
      </c>
      <c r="AC45" s="14">
        <f t="shared" si="11"/>
        <v>0</v>
      </c>
      <c r="AD45" s="15" t="str">
        <f t="shared" si="12"/>
        <v>N/A</v>
      </c>
      <c r="AE45" s="15" t="str">
        <f t="shared" si="13"/>
        <v>N/A</v>
      </c>
      <c r="AF45" s="15" t="str">
        <f t="shared" si="14"/>
        <v>N/A</v>
      </c>
      <c r="AG45" s="15" t="str">
        <f t="shared" si="15"/>
        <v>N/A</v>
      </c>
      <c r="AH45" s="15" t="str">
        <f t="shared" si="15"/>
        <v>N/A</v>
      </c>
      <c r="AI45" s="15" t="str">
        <f t="shared" si="16"/>
        <v>N/A</v>
      </c>
      <c r="AJ45" s="15" t="str">
        <f t="shared" si="17"/>
        <v>N/A</v>
      </c>
      <c r="AK45" s="15" t="str">
        <f t="shared" si="18"/>
        <v>N/A</v>
      </c>
      <c r="AL45" s="15" t="str">
        <f t="shared" si="19"/>
        <v>N/A</v>
      </c>
      <c r="AM45" s="15">
        <f t="shared" si="20"/>
        <v>6</v>
      </c>
      <c r="AN45" s="15" t="str">
        <f t="shared" si="21"/>
        <v>N/A</v>
      </c>
      <c r="AO45" s="15" t="str">
        <f t="shared" si="22"/>
        <v>N/A</v>
      </c>
      <c r="AP45" s="15" t="str">
        <f t="shared" si="23"/>
        <v>N/A</v>
      </c>
      <c r="AQ45" s="15" t="str">
        <f t="shared" si="24"/>
        <v>N/A</v>
      </c>
      <c r="AR45" s="14" t="s">
        <v>40</v>
      </c>
      <c r="AS45" s="14" t="s">
        <v>40</v>
      </c>
      <c r="AT45" s="14" t="s">
        <v>40</v>
      </c>
      <c r="AU45" s="14" t="s">
        <v>40</v>
      </c>
      <c r="AV45" s="14" t="s">
        <v>40</v>
      </c>
      <c r="AW45" s="14" t="s">
        <v>40</v>
      </c>
      <c r="AX45" s="14" t="s">
        <v>40</v>
      </c>
      <c r="AY45" s="14" t="s">
        <v>40</v>
      </c>
      <c r="AZ45" s="14" t="s">
        <v>40</v>
      </c>
      <c r="BA45" s="14" t="s">
        <v>40</v>
      </c>
      <c r="BB45" s="14" t="s">
        <v>40</v>
      </c>
      <c r="BC45" s="14" t="s">
        <v>40</v>
      </c>
      <c r="BD45" s="14" t="s">
        <v>40</v>
      </c>
      <c r="BE45" s="14" t="s">
        <v>40</v>
      </c>
      <c r="BF45" s="14" t="s">
        <v>40</v>
      </c>
      <c r="BG45" s="14" t="s">
        <v>40</v>
      </c>
      <c r="BH45" s="14" t="s">
        <v>40</v>
      </c>
      <c r="BI45" s="14"/>
      <c r="BJ45" s="15">
        <f t="shared" si="25"/>
        <v>6</v>
      </c>
      <c r="BK45" s="15">
        <f t="shared" si="26"/>
        <v>6</v>
      </c>
      <c r="BL45" s="15">
        <f t="shared" si="27"/>
        <v>6</v>
      </c>
      <c r="BM45" s="15">
        <f t="shared" si="28"/>
        <v>6</v>
      </c>
      <c r="BN45" s="15">
        <f t="shared" si="29"/>
        <v>6</v>
      </c>
      <c r="BO45" s="15">
        <f t="shared" si="30"/>
        <v>6</v>
      </c>
      <c r="BP45" s="15">
        <f t="shared" si="31"/>
        <v>6</v>
      </c>
      <c r="BQ45" s="15">
        <f t="shared" si="32"/>
        <v>6</v>
      </c>
      <c r="BR45" s="15">
        <f t="shared" si="33"/>
        <v>6</v>
      </c>
      <c r="BS45" s="15">
        <f t="shared" si="34"/>
        <v>6</v>
      </c>
      <c r="BT45" s="15">
        <f t="shared" si="35"/>
        <v>6</v>
      </c>
      <c r="BU45" s="15">
        <f t="shared" si="36"/>
        <v>6</v>
      </c>
      <c r="BV45" s="15">
        <f t="shared" si="37"/>
        <v>6</v>
      </c>
      <c r="BW45" s="15">
        <f t="shared" si="38"/>
        <v>6</v>
      </c>
      <c r="BX45" s="15">
        <f t="shared" si="39"/>
        <v>6</v>
      </c>
      <c r="BY45" s="15">
        <f t="shared" si="40"/>
        <v>6</v>
      </c>
      <c r="BZ45" s="15">
        <f t="shared" si="41"/>
        <v>6</v>
      </c>
      <c r="CA45" s="14" t="s">
        <v>75</v>
      </c>
      <c r="CB45" s="15">
        <f t="shared" si="42"/>
        <v>6</v>
      </c>
      <c r="CC45" s="14" t="str">
        <f t="shared" si="43"/>
        <v>N/A</v>
      </c>
      <c r="CD45" s="14" t="str">
        <f t="shared" si="44"/>
        <v>N/A</v>
      </c>
      <c r="CE45" s="14" t="str">
        <f t="shared" si="45"/>
        <v>N/A</v>
      </c>
      <c r="CF45" s="14" t="str">
        <f t="shared" si="46"/>
        <v>N/A</v>
      </c>
      <c r="CG45" t="str">
        <f t="shared" si="47"/>
        <v>S:4 G:2 GR:2</v>
      </c>
      <c r="CH45" s="6"/>
      <c r="CK45" s="6"/>
      <c r="CL45" s="6"/>
      <c r="CM45" s="6"/>
      <c r="CN45" s="6"/>
      <c r="CO45" s="6"/>
      <c r="CP45" s="6"/>
    </row>
    <row r="46" spans="1:94" x14ac:dyDescent="0.25">
      <c r="A46" s="13">
        <v>6111</v>
      </c>
      <c r="B46" s="14" t="s">
        <v>3207</v>
      </c>
      <c r="C46" s="14" t="s">
        <v>63</v>
      </c>
      <c r="D46" s="14" t="s">
        <v>52</v>
      </c>
      <c r="E46" s="14">
        <v>2025</v>
      </c>
      <c r="F46" s="14">
        <v>2025</v>
      </c>
      <c r="G46" s="14" t="s">
        <v>40</v>
      </c>
      <c r="H46" s="14" t="s">
        <v>2243</v>
      </c>
      <c r="I46" s="15">
        <v>1</v>
      </c>
      <c r="J46" s="14">
        <v>3</v>
      </c>
      <c r="K46" s="16">
        <f t="shared" si="2"/>
        <v>0</v>
      </c>
      <c r="L46" s="15">
        <f t="shared" si="3"/>
        <v>1</v>
      </c>
      <c r="M46" s="15">
        <f t="shared" si="4"/>
        <v>0</v>
      </c>
      <c r="N46" s="15">
        <f t="shared" si="5"/>
        <v>0</v>
      </c>
      <c r="O46" s="15">
        <v>0</v>
      </c>
      <c r="P46" s="15">
        <v>0</v>
      </c>
      <c r="Q46" s="15">
        <f t="shared" si="6"/>
        <v>0</v>
      </c>
      <c r="R46" s="14" t="s">
        <v>75</v>
      </c>
      <c r="S46" s="14">
        <f t="shared" si="7"/>
        <v>2</v>
      </c>
      <c r="T46" s="15">
        <v>0</v>
      </c>
      <c r="U46" s="15">
        <v>0</v>
      </c>
      <c r="V46" s="15" t="str">
        <f>IF($S46&lt;3, "N/A", $M46)</f>
        <v>N/A</v>
      </c>
      <c r="W46" s="15" t="str">
        <f t="shared" si="51"/>
        <v>N/A</v>
      </c>
      <c r="X46" s="15" t="str">
        <f t="shared" si="8"/>
        <v>N/A</v>
      </c>
      <c r="Y46" s="14" t="str">
        <f t="shared" si="9"/>
        <v>OK</v>
      </c>
      <c r="Z46" s="14" t="str">
        <f t="shared" si="10"/>
        <v>No</v>
      </c>
      <c r="AA46" s="17" t="str">
        <f>IF(C46="DM", "N/A", IF(Z46="No","N/A",VLOOKUP(B46,'Extension List'!$A$3:$AE$1952,19,FALSE)))</f>
        <v>N/A</v>
      </c>
      <c r="AB46" s="14" t="str">
        <f>IF(C46="DM", "N/A", IF(Z46="No","N/A",VLOOKUP(B46,'Extension List'!$A$3:$AE$1952,21,FALSE)))</f>
        <v>N/A</v>
      </c>
      <c r="AC46" s="14" t="str">
        <f t="shared" si="11"/>
        <v>N/A</v>
      </c>
      <c r="AD46" s="15" t="str">
        <f t="shared" si="12"/>
        <v>N/A</v>
      </c>
      <c r="AE46" s="15" t="str">
        <f t="shared" si="13"/>
        <v>N/A</v>
      </c>
      <c r="AF46" s="15" t="str">
        <f t="shared" si="14"/>
        <v>N/A</v>
      </c>
      <c r="AG46" s="15" t="str">
        <f t="shared" si="15"/>
        <v>N/A</v>
      </c>
      <c r="AH46" s="15" t="str">
        <f t="shared" si="15"/>
        <v>N/A</v>
      </c>
      <c r="AI46" s="15" t="str">
        <f t="shared" si="16"/>
        <v>N/A</v>
      </c>
      <c r="AJ46" s="15" t="str">
        <f t="shared" si="17"/>
        <v>N/A</v>
      </c>
      <c r="AK46" s="15" t="str">
        <f t="shared" si="18"/>
        <v>N/A</v>
      </c>
      <c r="AL46" s="15" t="str">
        <f t="shared" si="19"/>
        <v>N/A</v>
      </c>
      <c r="AM46" s="15">
        <f t="shared" si="20"/>
        <v>1</v>
      </c>
      <c r="AN46" s="15">
        <f t="shared" si="21"/>
        <v>1</v>
      </c>
      <c r="AO46" s="15" t="str">
        <f t="shared" si="22"/>
        <v>N/A</v>
      </c>
      <c r="AP46" s="15" t="str">
        <f t="shared" si="23"/>
        <v>N/A</v>
      </c>
      <c r="AQ46" s="15" t="str">
        <f t="shared" si="24"/>
        <v>N/A</v>
      </c>
      <c r="AR46" s="14" t="s">
        <v>40</v>
      </c>
      <c r="AS46" s="14" t="s">
        <v>40</v>
      </c>
      <c r="AT46" s="14" t="s">
        <v>40</v>
      </c>
      <c r="AU46" s="14" t="s">
        <v>40</v>
      </c>
      <c r="AV46" s="14" t="s">
        <v>40</v>
      </c>
      <c r="AW46" s="14" t="s">
        <v>40</v>
      </c>
      <c r="AX46" s="14" t="s">
        <v>40</v>
      </c>
      <c r="AY46" s="14" t="s">
        <v>40</v>
      </c>
      <c r="AZ46" s="14" t="s">
        <v>40</v>
      </c>
      <c r="BA46" s="14" t="s">
        <v>40</v>
      </c>
      <c r="BB46" s="14" t="s">
        <v>40</v>
      </c>
      <c r="BC46" s="14" t="s">
        <v>40</v>
      </c>
      <c r="BD46" s="14" t="s">
        <v>40</v>
      </c>
      <c r="BE46" s="14" t="s">
        <v>40</v>
      </c>
      <c r="BF46" s="14" t="s">
        <v>40</v>
      </c>
      <c r="BG46" s="14" t="s">
        <v>40</v>
      </c>
      <c r="BH46" s="14" t="s">
        <v>40</v>
      </c>
      <c r="BJ46" s="15">
        <f t="shared" si="25"/>
        <v>1</v>
      </c>
      <c r="BK46" s="15">
        <f t="shared" si="26"/>
        <v>1</v>
      </c>
      <c r="BL46" s="15">
        <f t="shared" si="27"/>
        <v>1</v>
      </c>
      <c r="BM46" s="15">
        <f t="shared" si="28"/>
        <v>1</v>
      </c>
      <c r="BN46" s="15">
        <f t="shared" si="29"/>
        <v>1</v>
      </c>
      <c r="BO46" s="15">
        <f t="shared" si="30"/>
        <v>1</v>
      </c>
      <c r="BP46" s="15">
        <f t="shared" si="31"/>
        <v>1</v>
      </c>
      <c r="BQ46" s="15">
        <f t="shared" si="32"/>
        <v>1</v>
      </c>
      <c r="BR46" s="15">
        <f t="shared" si="33"/>
        <v>1</v>
      </c>
      <c r="BS46" s="15">
        <f t="shared" si="34"/>
        <v>1</v>
      </c>
      <c r="BT46" s="15">
        <f t="shared" si="35"/>
        <v>1</v>
      </c>
      <c r="BU46" s="15">
        <f t="shared" si="36"/>
        <v>1</v>
      </c>
      <c r="BV46" s="15">
        <f t="shared" si="37"/>
        <v>1</v>
      </c>
      <c r="BW46" s="15">
        <f t="shared" si="38"/>
        <v>1</v>
      </c>
      <c r="BX46" s="15">
        <f t="shared" si="39"/>
        <v>1</v>
      </c>
      <c r="BY46" s="15">
        <f t="shared" si="40"/>
        <v>1</v>
      </c>
      <c r="BZ46" s="15">
        <f t="shared" si="41"/>
        <v>1</v>
      </c>
      <c r="CA46" s="14" t="s">
        <v>75</v>
      </c>
      <c r="CB46" s="15">
        <f t="shared" si="42"/>
        <v>1</v>
      </c>
      <c r="CC46" s="14">
        <f t="shared" si="43"/>
        <v>1</v>
      </c>
      <c r="CD46" s="14" t="str">
        <f t="shared" si="44"/>
        <v>N/A</v>
      </c>
      <c r="CE46" s="14" t="str">
        <f t="shared" si="45"/>
        <v>N/A</v>
      </c>
      <c r="CF46" s="14" t="str">
        <f t="shared" si="46"/>
        <v>N/A</v>
      </c>
      <c r="CG46" t="str">
        <f t="shared" si="47"/>
        <v>S:1 G:0 GR:0</v>
      </c>
      <c r="CH46" s="6"/>
      <c r="CK46" s="6"/>
      <c r="CL46" s="6"/>
      <c r="CM46" s="6"/>
      <c r="CN46" s="6"/>
      <c r="CO46" s="6"/>
      <c r="CP46" s="6"/>
    </row>
    <row r="47" spans="1:94" x14ac:dyDescent="0.25">
      <c r="A47" s="13">
        <v>6032</v>
      </c>
      <c r="B47" s="14" t="s">
        <v>3133</v>
      </c>
      <c r="C47" s="14" t="s">
        <v>63</v>
      </c>
      <c r="D47" s="14" t="s">
        <v>52</v>
      </c>
      <c r="E47" s="14">
        <v>2025</v>
      </c>
      <c r="F47" s="14">
        <v>2025</v>
      </c>
      <c r="G47" s="14" t="s">
        <v>40</v>
      </c>
      <c r="H47" s="14" t="s">
        <v>2176</v>
      </c>
      <c r="I47" s="15">
        <v>3</v>
      </c>
      <c r="J47" s="14">
        <v>4</v>
      </c>
      <c r="K47" s="16">
        <f t="shared" si="2"/>
        <v>0</v>
      </c>
      <c r="L47" s="15">
        <f t="shared" si="3"/>
        <v>3</v>
      </c>
      <c r="M47" s="15">
        <f t="shared" si="4"/>
        <v>0</v>
      </c>
      <c r="N47" s="15">
        <f t="shared" si="5"/>
        <v>0</v>
      </c>
      <c r="O47" s="15">
        <v>0</v>
      </c>
      <c r="P47" s="15">
        <v>0</v>
      </c>
      <c r="Q47" s="15">
        <f t="shared" si="6"/>
        <v>0</v>
      </c>
      <c r="R47" s="14" t="s">
        <v>75</v>
      </c>
      <c r="S47" s="14">
        <f t="shared" si="7"/>
        <v>3</v>
      </c>
      <c r="T47" s="15">
        <v>0</v>
      </c>
      <c r="U47" s="15">
        <v>0</v>
      </c>
      <c r="V47" s="15">
        <v>0</v>
      </c>
      <c r="W47" s="15" t="str">
        <f t="shared" si="51"/>
        <v>N/A</v>
      </c>
      <c r="X47" s="15" t="str">
        <f t="shared" si="8"/>
        <v>N/A</v>
      </c>
      <c r="Y47" s="14" t="str">
        <f t="shared" si="9"/>
        <v>OK</v>
      </c>
      <c r="Z47" s="14" t="str">
        <f t="shared" si="10"/>
        <v>No</v>
      </c>
      <c r="AA47" s="17" t="str">
        <f>IF(C47="DM", "N/A", IF(Z47="No","N/A",VLOOKUP(B47,'Extension List'!$A$3:$AE$1952,19,FALSE)))</f>
        <v>N/A</v>
      </c>
      <c r="AB47" s="14" t="str">
        <f>IF(C47="DM", "N/A", IF(Z47="No","N/A",VLOOKUP(B47,'Extension List'!$A$3:$AE$1952,21,FALSE)))</f>
        <v>N/A</v>
      </c>
      <c r="AC47" s="14" t="str">
        <f t="shared" si="11"/>
        <v>N/A</v>
      </c>
      <c r="AD47" s="15" t="str">
        <f t="shared" si="12"/>
        <v>N/A</v>
      </c>
      <c r="AE47" s="15" t="str">
        <f t="shared" si="13"/>
        <v>N/A</v>
      </c>
      <c r="AF47" s="15" t="str">
        <f t="shared" si="14"/>
        <v>N/A</v>
      </c>
      <c r="AG47" s="15" t="str">
        <f t="shared" si="15"/>
        <v>N/A</v>
      </c>
      <c r="AH47" s="15" t="str">
        <f t="shared" si="15"/>
        <v>N/A</v>
      </c>
      <c r="AI47" s="15" t="str">
        <f t="shared" si="16"/>
        <v>N/A</v>
      </c>
      <c r="AJ47" s="15" t="str">
        <f t="shared" si="17"/>
        <v>N/A</v>
      </c>
      <c r="AK47" s="15" t="str">
        <f t="shared" si="18"/>
        <v>N/A</v>
      </c>
      <c r="AL47" s="15" t="str">
        <f t="shared" si="19"/>
        <v>N/A</v>
      </c>
      <c r="AM47" s="15">
        <f t="shared" si="20"/>
        <v>3</v>
      </c>
      <c r="AN47" s="15">
        <f t="shared" si="21"/>
        <v>3</v>
      </c>
      <c r="AO47" s="15">
        <f t="shared" si="22"/>
        <v>3</v>
      </c>
      <c r="AP47" s="15" t="str">
        <f t="shared" si="23"/>
        <v>N/A</v>
      </c>
      <c r="AQ47" s="15" t="str">
        <f t="shared" si="24"/>
        <v>N/A</v>
      </c>
      <c r="AR47" s="14" t="s">
        <v>40</v>
      </c>
      <c r="AS47" s="14" t="s">
        <v>40</v>
      </c>
      <c r="AT47" s="14" t="s">
        <v>40</v>
      </c>
      <c r="AU47" s="14" t="s">
        <v>40</v>
      </c>
      <c r="AV47" s="14" t="s">
        <v>40</v>
      </c>
      <c r="AW47" s="14" t="s">
        <v>40</v>
      </c>
      <c r="AX47" s="14" t="s">
        <v>40</v>
      </c>
      <c r="AY47" s="14" t="s">
        <v>40</v>
      </c>
      <c r="AZ47" s="14" t="s">
        <v>40</v>
      </c>
      <c r="BA47" s="14" t="s">
        <v>40</v>
      </c>
      <c r="BB47" s="14" t="s">
        <v>40</v>
      </c>
      <c r="BC47" s="14" t="s">
        <v>40</v>
      </c>
      <c r="BD47" s="14" t="s">
        <v>40</v>
      </c>
      <c r="BE47" s="14" t="s">
        <v>40</v>
      </c>
      <c r="BF47" s="14" t="s">
        <v>40</v>
      </c>
      <c r="BG47" s="14" t="s">
        <v>40</v>
      </c>
      <c r="BH47" s="14" t="s">
        <v>40</v>
      </c>
      <c r="BJ47" s="15">
        <f t="shared" si="25"/>
        <v>3</v>
      </c>
      <c r="BK47" s="15">
        <f t="shared" si="26"/>
        <v>3</v>
      </c>
      <c r="BL47" s="15">
        <f t="shared" si="27"/>
        <v>3</v>
      </c>
      <c r="BM47" s="15">
        <f t="shared" si="28"/>
        <v>3</v>
      </c>
      <c r="BN47" s="15">
        <f t="shared" si="29"/>
        <v>3</v>
      </c>
      <c r="BO47" s="15">
        <f t="shared" si="30"/>
        <v>3</v>
      </c>
      <c r="BP47" s="15">
        <f t="shared" si="31"/>
        <v>3</v>
      </c>
      <c r="BQ47" s="15">
        <f t="shared" si="32"/>
        <v>3</v>
      </c>
      <c r="BR47" s="15">
        <f t="shared" si="33"/>
        <v>3</v>
      </c>
      <c r="BS47" s="15">
        <f t="shared" si="34"/>
        <v>3</v>
      </c>
      <c r="BT47" s="15">
        <f t="shared" si="35"/>
        <v>3</v>
      </c>
      <c r="BU47" s="15">
        <f t="shared" si="36"/>
        <v>3</v>
      </c>
      <c r="BV47" s="15">
        <f t="shared" si="37"/>
        <v>3</v>
      </c>
      <c r="BW47" s="15">
        <f t="shared" si="38"/>
        <v>3</v>
      </c>
      <c r="BX47" s="15">
        <f t="shared" si="39"/>
        <v>3</v>
      </c>
      <c r="BY47" s="15">
        <f t="shared" si="40"/>
        <v>3</v>
      </c>
      <c r="BZ47" s="15">
        <f t="shared" si="41"/>
        <v>3</v>
      </c>
      <c r="CA47" s="14" t="s">
        <v>75</v>
      </c>
      <c r="CB47" s="15">
        <f t="shared" si="42"/>
        <v>3</v>
      </c>
      <c r="CC47" s="14">
        <f t="shared" si="43"/>
        <v>3</v>
      </c>
      <c r="CD47" s="14">
        <f t="shared" si="44"/>
        <v>3</v>
      </c>
      <c r="CE47" s="14" t="str">
        <f t="shared" si="45"/>
        <v>N/A</v>
      </c>
      <c r="CF47" s="14" t="str">
        <f t="shared" si="46"/>
        <v>N/A</v>
      </c>
      <c r="CG47" t="str">
        <f t="shared" si="47"/>
        <v>S:3 G:0 GR:0</v>
      </c>
      <c r="CH47" s="6"/>
      <c r="CK47" s="6"/>
      <c r="CL47" s="6"/>
      <c r="CM47" s="6"/>
      <c r="CN47" s="6"/>
      <c r="CO47" s="6"/>
      <c r="CP47" s="6"/>
    </row>
    <row r="48" spans="1:94" x14ac:dyDescent="0.25">
      <c r="A48" s="13">
        <v>5149</v>
      </c>
      <c r="B48" s="14" t="s">
        <v>2732</v>
      </c>
      <c r="C48" s="14" t="s">
        <v>63</v>
      </c>
      <c r="D48" s="14" t="s">
        <v>52</v>
      </c>
      <c r="E48" s="14">
        <f>VLOOKUP(B48, 'Rookie Year'!$A$2:$B$55555,2,FALSE)</f>
        <v>2023</v>
      </c>
      <c r="F48" s="14">
        <v>2023</v>
      </c>
      <c r="G48" s="14" t="s">
        <v>40</v>
      </c>
      <c r="H48" s="14" t="s">
        <v>2143</v>
      </c>
      <c r="I48" s="15">
        <v>19</v>
      </c>
      <c r="J48" s="14">
        <v>4</v>
      </c>
      <c r="K48" s="16">
        <f t="shared" si="2"/>
        <v>0.25</v>
      </c>
      <c r="L48" s="15">
        <f t="shared" si="3"/>
        <v>14</v>
      </c>
      <c r="M48" s="15">
        <f t="shared" si="4"/>
        <v>5</v>
      </c>
      <c r="N48" s="15">
        <f t="shared" si="5"/>
        <v>20</v>
      </c>
      <c r="O48" s="15">
        <v>15</v>
      </c>
      <c r="P48" s="15">
        <v>0</v>
      </c>
      <c r="Q48" s="15">
        <f t="shared" si="6"/>
        <v>5</v>
      </c>
      <c r="R48" s="14" t="s">
        <v>75</v>
      </c>
      <c r="S48" s="14">
        <f t="shared" si="7"/>
        <v>1</v>
      </c>
      <c r="T48" s="15">
        <v>5</v>
      </c>
      <c r="U48" s="15" t="str">
        <f>IF($S48&lt;2, "N/A", $M48)</f>
        <v>N/A</v>
      </c>
      <c r="V48" s="15" t="str">
        <f t="shared" ref="V48:V53" si="52">IF($S48&lt;3, "N/A", $M48)</f>
        <v>N/A</v>
      </c>
      <c r="W48" s="15" t="str">
        <f t="shared" si="51"/>
        <v>N/A</v>
      </c>
      <c r="X48" s="15" t="str">
        <f t="shared" si="8"/>
        <v>N/A</v>
      </c>
      <c r="Y48" s="14" t="str">
        <f t="shared" si="9"/>
        <v>OK</v>
      </c>
      <c r="Z48" s="14" t="str">
        <f t="shared" si="10"/>
        <v>Yes</v>
      </c>
      <c r="AA48" s="17">
        <f>IF(C48="DM", "N/A", IF(Z48="No","N/A",VLOOKUP(B48,'Extension List'!$A$3:$AE$1952,19,FALSE)))</f>
        <v>86</v>
      </c>
      <c r="AB48" s="14">
        <f>IF(C48="DM", "N/A", IF(Z48="No","N/A",VLOOKUP(B48,'Extension List'!$A$3:$AE$1952,21,FALSE)))</f>
        <v>4</v>
      </c>
      <c r="AC48" s="14">
        <v>4</v>
      </c>
      <c r="AD48" s="15">
        <f t="shared" si="12"/>
        <v>21</v>
      </c>
      <c r="AE48" s="15">
        <f t="shared" si="13"/>
        <v>65</v>
      </c>
      <c r="AF48" s="15">
        <f t="shared" si="14"/>
        <v>265</v>
      </c>
      <c r="AG48" s="15">
        <v>133</v>
      </c>
      <c r="AH48" s="15">
        <v>132</v>
      </c>
      <c r="AI48" s="15">
        <v>0</v>
      </c>
      <c r="AJ48" s="15">
        <v>0</v>
      </c>
      <c r="AK48" s="15">
        <v>0</v>
      </c>
      <c r="AL48" s="15" t="str">
        <f t="shared" si="19"/>
        <v>OK</v>
      </c>
      <c r="AM48" s="15">
        <f t="shared" si="20"/>
        <v>147</v>
      </c>
      <c r="AN48" s="15">
        <f t="shared" si="21"/>
        <v>153</v>
      </c>
      <c r="AO48" s="15">
        <f t="shared" si="22"/>
        <v>21</v>
      </c>
      <c r="AP48" s="15">
        <f t="shared" si="23"/>
        <v>21</v>
      </c>
      <c r="AQ48" s="15">
        <f t="shared" si="24"/>
        <v>21</v>
      </c>
      <c r="AR48" s="14" t="s">
        <v>40</v>
      </c>
      <c r="AS48" s="14" t="s">
        <v>40</v>
      </c>
      <c r="AT48" s="14" t="s">
        <v>40</v>
      </c>
      <c r="AU48" s="14" t="s">
        <v>40</v>
      </c>
      <c r="AV48" s="14" t="s">
        <v>40</v>
      </c>
      <c r="AW48" s="14" t="s">
        <v>40</v>
      </c>
      <c r="AX48" s="14" t="s">
        <v>40</v>
      </c>
      <c r="AY48" s="14" t="s">
        <v>40</v>
      </c>
      <c r="AZ48" s="14" t="s">
        <v>40</v>
      </c>
      <c r="BA48" s="14" t="s">
        <v>40</v>
      </c>
      <c r="BB48" s="14" t="s">
        <v>40</v>
      </c>
      <c r="BC48" s="14" t="s">
        <v>40</v>
      </c>
      <c r="BD48" s="14" t="s">
        <v>40</v>
      </c>
      <c r="BE48" s="14" t="s">
        <v>40</v>
      </c>
      <c r="BF48" s="14" t="s">
        <v>40</v>
      </c>
      <c r="BG48" s="14" t="s">
        <v>40</v>
      </c>
      <c r="BH48" s="14" t="s">
        <v>40</v>
      </c>
      <c r="BI48" s="14"/>
      <c r="BJ48" s="15">
        <f t="shared" si="25"/>
        <v>147</v>
      </c>
      <c r="BK48" s="15">
        <f t="shared" si="26"/>
        <v>147</v>
      </c>
      <c r="BL48" s="15">
        <f t="shared" si="27"/>
        <v>147</v>
      </c>
      <c r="BM48" s="15">
        <f t="shared" si="28"/>
        <v>147</v>
      </c>
      <c r="BN48" s="15">
        <f t="shared" si="29"/>
        <v>147</v>
      </c>
      <c r="BO48" s="15">
        <f t="shared" si="30"/>
        <v>147</v>
      </c>
      <c r="BP48" s="15">
        <f t="shared" si="31"/>
        <v>147</v>
      </c>
      <c r="BQ48" s="15">
        <f t="shared" si="32"/>
        <v>147</v>
      </c>
      <c r="BR48" s="15">
        <f t="shared" si="33"/>
        <v>147</v>
      </c>
      <c r="BS48" s="15">
        <f t="shared" si="34"/>
        <v>147</v>
      </c>
      <c r="BT48" s="15">
        <f t="shared" si="35"/>
        <v>147</v>
      </c>
      <c r="BU48" s="15">
        <f t="shared" si="36"/>
        <v>147</v>
      </c>
      <c r="BV48" s="15">
        <f t="shared" si="37"/>
        <v>147</v>
      </c>
      <c r="BW48" s="15">
        <f t="shared" si="38"/>
        <v>147</v>
      </c>
      <c r="BX48" s="15">
        <f t="shared" si="39"/>
        <v>147</v>
      </c>
      <c r="BY48" s="15">
        <f t="shared" si="40"/>
        <v>147</v>
      </c>
      <c r="BZ48" s="15">
        <f t="shared" si="41"/>
        <v>147</v>
      </c>
      <c r="CA48" s="14" t="s">
        <v>75</v>
      </c>
      <c r="CB48" s="15">
        <f t="shared" si="42"/>
        <v>147</v>
      </c>
      <c r="CC48" s="14">
        <f t="shared" si="43"/>
        <v>153</v>
      </c>
      <c r="CD48" s="14">
        <f t="shared" si="44"/>
        <v>21</v>
      </c>
      <c r="CE48" s="14">
        <f t="shared" si="45"/>
        <v>21</v>
      </c>
      <c r="CF48" s="14">
        <f t="shared" si="46"/>
        <v>21</v>
      </c>
      <c r="CG48" t="str">
        <f t="shared" si="47"/>
        <v>S:14/21 G:65 GR:265</v>
      </c>
      <c r="CH48" s="6"/>
      <c r="CK48" s="6"/>
      <c r="CL48" s="6"/>
      <c r="CM48" s="6"/>
      <c r="CN48" s="6"/>
      <c r="CO48" s="6"/>
      <c r="CP48" s="6"/>
    </row>
    <row r="49" spans="1:94" x14ac:dyDescent="0.25">
      <c r="A49" s="13">
        <v>5648</v>
      </c>
      <c r="B49" s="14" t="s">
        <v>3041</v>
      </c>
      <c r="C49" s="14" t="s">
        <v>63</v>
      </c>
      <c r="D49" s="14" t="s">
        <v>52</v>
      </c>
      <c r="E49" s="14">
        <f>VLOOKUP(B49, 'Rookie Year'!$A$2:$B$55555,2,FALSE)</f>
        <v>2024</v>
      </c>
      <c r="F49" s="14">
        <v>2024</v>
      </c>
      <c r="G49" s="14" t="s">
        <v>40</v>
      </c>
      <c r="H49" s="14" t="s">
        <v>2199</v>
      </c>
      <c r="I49" s="15">
        <v>1</v>
      </c>
      <c r="J49" s="14">
        <v>3</v>
      </c>
      <c r="K49" s="16">
        <f t="shared" si="2"/>
        <v>0</v>
      </c>
      <c r="L49" s="15">
        <f t="shared" si="3"/>
        <v>1</v>
      </c>
      <c r="M49" s="15">
        <f t="shared" si="4"/>
        <v>0</v>
      </c>
      <c r="N49" s="15">
        <f t="shared" si="5"/>
        <v>0</v>
      </c>
      <c r="O49" s="15">
        <v>0</v>
      </c>
      <c r="P49" s="15">
        <v>0</v>
      </c>
      <c r="Q49" s="15">
        <f t="shared" si="6"/>
        <v>0</v>
      </c>
      <c r="R49" s="14" t="s">
        <v>75</v>
      </c>
      <c r="S49" s="14">
        <f t="shared" si="7"/>
        <v>1</v>
      </c>
      <c r="T49" s="15">
        <v>0</v>
      </c>
      <c r="U49" s="15" t="str">
        <f>IF($S49&lt;2, "N/A", $M49)</f>
        <v>N/A</v>
      </c>
      <c r="V49" s="15" t="str">
        <f t="shared" si="52"/>
        <v>N/A</v>
      </c>
      <c r="W49" s="15" t="str">
        <f t="shared" si="51"/>
        <v>N/A</v>
      </c>
      <c r="X49" s="15" t="str">
        <f t="shared" si="8"/>
        <v>N/A</v>
      </c>
      <c r="Y49" s="14" t="str">
        <f t="shared" si="9"/>
        <v>OK</v>
      </c>
      <c r="Z49" s="14" t="str">
        <f t="shared" si="10"/>
        <v>Yes</v>
      </c>
      <c r="AA49" s="17">
        <f>IF(C49="DM", "N/A", IF(Z49="No","N/A",VLOOKUP(B49,'Extension List'!$A$3:$AE$1952,19,FALSE)))</f>
        <v>5</v>
      </c>
      <c r="AB49" s="14">
        <f>IF(C49="DM", "N/A", IF(Z49="No","N/A",VLOOKUP(B49,'Extension List'!$A$3:$AE$1952,21,FALSE)))</f>
        <v>1</v>
      </c>
      <c r="AC49" s="14">
        <f t="shared" ref="AC49:AC59" si="53">IF(AA49="N/A", "N/A", 0)</f>
        <v>0</v>
      </c>
      <c r="AD49" s="15" t="str">
        <f t="shared" si="12"/>
        <v>N/A</v>
      </c>
      <c r="AE49" s="15" t="str">
        <f t="shared" si="13"/>
        <v>N/A</v>
      </c>
      <c r="AF49" s="15" t="str">
        <f t="shared" si="14"/>
        <v>N/A</v>
      </c>
      <c r="AG49" s="15" t="str">
        <f t="shared" ref="AG49:AH59" si="54">IF($AF49="N/A", "N/A", "TBC")</f>
        <v>N/A</v>
      </c>
      <c r="AH49" s="15" t="str">
        <f t="shared" si="54"/>
        <v>N/A</v>
      </c>
      <c r="AI49" s="15" t="str">
        <f t="shared" ref="AI49:AI80" si="55">IF($AF49="N/A","N/A",IF(AC49&gt;1,"TBC","N/A"))</f>
        <v>N/A</v>
      </c>
      <c r="AJ49" s="15" t="str">
        <f t="shared" ref="AJ49:AJ80" si="56">IF($AF49="N/A","N/A",IF(AC49&gt;2,"TBC","N/A"))</f>
        <v>N/A</v>
      </c>
      <c r="AK49" s="15" t="str">
        <f t="shared" ref="AK49:AK80" si="57">IF($AF49="N/A","N/A",IF(AC49&gt;3,"TBC","N/A"))</f>
        <v>N/A</v>
      </c>
      <c r="AL49" s="15" t="str">
        <f t="shared" si="19"/>
        <v>N/A</v>
      </c>
      <c r="AM49" s="15">
        <f t="shared" si="20"/>
        <v>1</v>
      </c>
      <c r="AN49" s="15" t="str">
        <f t="shared" si="21"/>
        <v>N/A</v>
      </c>
      <c r="AO49" s="15" t="str">
        <f t="shared" si="22"/>
        <v>N/A</v>
      </c>
      <c r="AP49" s="15" t="str">
        <f t="shared" si="23"/>
        <v>N/A</v>
      </c>
      <c r="AQ49" s="15" t="str">
        <f t="shared" si="24"/>
        <v>N/A</v>
      </c>
      <c r="AR49" s="14" t="s">
        <v>44</v>
      </c>
      <c r="AS49" s="14" t="s">
        <v>44</v>
      </c>
      <c r="AT49" s="14" t="s">
        <v>44</v>
      </c>
      <c r="AU49" s="14" t="s">
        <v>44</v>
      </c>
      <c r="AV49" s="14" t="s">
        <v>44</v>
      </c>
      <c r="AW49" s="14" t="s">
        <v>44</v>
      </c>
      <c r="AX49" s="14" t="s">
        <v>44</v>
      </c>
      <c r="AY49" s="14" t="s">
        <v>44</v>
      </c>
      <c r="AZ49" s="14" t="s">
        <v>44</v>
      </c>
      <c r="BA49" s="14" t="s">
        <v>44</v>
      </c>
      <c r="BB49" s="14" t="s">
        <v>44</v>
      </c>
      <c r="BC49" s="14" t="s">
        <v>44</v>
      </c>
      <c r="BD49" s="14" t="s">
        <v>44</v>
      </c>
      <c r="BE49" s="14" t="s">
        <v>44</v>
      </c>
      <c r="BF49" s="14" t="s">
        <v>44</v>
      </c>
      <c r="BG49" s="14" t="s">
        <v>44</v>
      </c>
      <c r="BH49" s="14" t="s">
        <v>44</v>
      </c>
      <c r="BI49" s="14"/>
      <c r="BJ49" s="15">
        <f t="shared" si="25"/>
        <v>0</v>
      </c>
      <c r="BK49" s="15">
        <f t="shared" si="26"/>
        <v>0</v>
      </c>
      <c r="BL49" s="15">
        <f t="shared" si="27"/>
        <v>0</v>
      </c>
      <c r="BM49" s="15">
        <f t="shared" si="28"/>
        <v>0</v>
      </c>
      <c r="BN49" s="15">
        <f t="shared" si="29"/>
        <v>0</v>
      </c>
      <c r="BO49" s="15">
        <f t="shared" si="30"/>
        <v>0</v>
      </c>
      <c r="BP49" s="15">
        <f t="shared" si="31"/>
        <v>0</v>
      </c>
      <c r="BQ49" s="15">
        <f t="shared" si="32"/>
        <v>0</v>
      </c>
      <c r="BR49" s="15">
        <f t="shared" si="33"/>
        <v>0</v>
      </c>
      <c r="BS49" s="15">
        <f t="shared" si="34"/>
        <v>0</v>
      </c>
      <c r="BT49" s="15">
        <f t="shared" si="35"/>
        <v>0</v>
      </c>
      <c r="BU49" s="15">
        <f t="shared" si="36"/>
        <v>0</v>
      </c>
      <c r="BV49" s="15">
        <f t="shared" si="37"/>
        <v>0</v>
      </c>
      <c r="BW49" s="15">
        <f t="shared" si="38"/>
        <v>0</v>
      </c>
      <c r="BX49" s="15">
        <f t="shared" si="39"/>
        <v>0</v>
      </c>
      <c r="BY49" s="15">
        <f t="shared" si="40"/>
        <v>0</v>
      </c>
      <c r="BZ49" s="15">
        <f t="shared" si="41"/>
        <v>0</v>
      </c>
      <c r="CA49" s="14" t="s">
        <v>75</v>
      </c>
      <c r="CB49" s="15">
        <f t="shared" si="42"/>
        <v>0</v>
      </c>
      <c r="CC49" s="14" t="str">
        <f t="shared" si="43"/>
        <v>N/A</v>
      </c>
      <c r="CD49" s="14" t="str">
        <f t="shared" si="44"/>
        <v>N/A</v>
      </c>
      <c r="CE49" s="14" t="str">
        <f t="shared" si="45"/>
        <v>N/A</v>
      </c>
      <c r="CF49" s="14" t="str">
        <f t="shared" si="46"/>
        <v>N/A</v>
      </c>
      <c r="CG49" t="str">
        <f t="shared" si="47"/>
        <v>S:1 G:0 GR:0</v>
      </c>
      <c r="CH49" s="6"/>
      <c r="CK49" s="6"/>
      <c r="CL49" s="6"/>
      <c r="CM49" s="6"/>
      <c r="CN49" s="6"/>
      <c r="CO49" s="6"/>
      <c r="CP49" s="6"/>
    </row>
    <row r="50" spans="1:94" x14ac:dyDescent="0.25">
      <c r="A50" s="13">
        <v>6573</v>
      </c>
      <c r="B50" s="14" t="s">
        <v>3363</v>
      </c>
      <c r="C50" s="14" t="s">
        <v>63</v>
      </c>
      <c r="D50" s="14" t="s">
        <v>52</v>
      </c>
      <c r="E50" s="14">
        <f>VLOOKUP(B50, 'Rookie Year'!$A$2:$B$55555,2,FALSE)</f>
        <v>2026</v>
      </c>
      <c r="F50" s="14">
        <v>2026</v>
      </c>
      <c r="G50" s="14" t="s">
        <v>40</v>
      </c>
      <c r="H50" s="14" t="s">
        <v>2229</v>
      </c>
      <c r="I50" s="15">
        <v>1</v>
      </c>
      <c r="J50" s="14">
        <v>3</v>
      </c>
      <c r="K50" s="16">
        <f t="shared" si="2"/>
        <v>0</v>
      </c>
      <c r="L50" s="15">
        <f t="shared" si="3"/>
        <v>1</v>
      </c>
      <c r="M50" s="15">
        <f t="shared" si="4"/>
        <v>0</v>
      </c>
      <c r="N50" s="15">
        <f t="shared" si="5"/>
        <v>0</v>
      </c>
      <c r="O50" s="15">
        <v>0</v>
      </c>
      <c r="P50" s="15">
        <v>0</v>
      </c>
      <c r="Q50" s="15">
        <f t="shared" si="6"/>
        <v>0</v>
      </c>
      <c r="R50" s="14" t="s">
        <v>75</v>
      </c>
      <c r="S50" s="14">
        <f t="shared" si="7"/>
        <v>3</v>
      </c>
      <c r="T50" s="15">
        <f>IF($S50&lt;1, "N/A", $M50)</f>
        <v>0</v>
      </c>
      <c r="U50" s="15">
        <f>IF($S50&lt;2, "N/A", $M50)</f>
        <v>0</v>
      </c>
      <c r="V50" s="15">
        <f t="shared" si="52"/>
        <v>0</v>
      </c>
      <c r="W50" s="15" t="str">
        <f t="shared" si="51"/>
        <v>N/A</v>
      </c>
      <c r="X50" s="15" t="str">
        <f t="shared" si="8"/>
        <v>N/A</v>
      </c>
      <c r="Y50" s="14" t="str">
        <f t="shared" si="9"/>
        <v>OK</v>
      </c>
      <c r="Z50" s="14" t="str">
        <f t="shared" si="10"/>
        <v>No</v>
      </c>
      <c r="AA50" s="17" t="str">
        <f>IF(C50="DM", "N/A", IF(Z50="No","N/A",VLOOKUP(B50,'Extension List'!$A$3:$AE$1952,19,FALSE)))</f>
        <v>N/A</v>
      </c>
      <c r="AB50" s="14" t="str">
        <f>IF(C50="DM", "N/A", IF(Z50="No","N/A",VLOOKUP(B50,'Extension List'!$A$3:$AE$1952,21,FALSE)))</f>
        <v>N/A</v>
      </c>
      <c r="AC50" s="14" t="str">
        <f t="shared" si="53"/>
        <v>N/A</v>
      </c>
      <c r="AD50" s="15" t="str">
        <f t="shared" si="12"/>
        <v>N/A</v>
      </c>
      <c r="AE50" s="15" t="str">
        <f t="shared" si="13"/>
        <v>N/A</v>
      </c>
      <c r="AF50" s="15" t="str">
        <f t="shared" si="14"/>
        <v>N/A</v>
      </c>
      <c r="AG50" s="15" t="str">
        <f t="shared" si="54"/>
        <v>N/A</v>
      </c>
      <c r="AH50" s="15" t="str">
        <f t="shared" si="54"/>
        <v>N/A</v>
      </c>
      <c r="AI50" s="15" t="str">
        <f t="shared" si="55"/>
        <v>N/A</v>
      </c>
      <c r="AJ50" s="15" t="str">
        <f t="shared" si="56"/>
        <v>N/A</v>
      </c>
      <c r="AK50" s="15" t="str">
        <f t="shared" si="57"/>
        <v>N/A</v>
      </c>
      <c r="AL50" s="15" t="str">
        <f t="shared" si="19"/>
        <v>N/A</v>
      </c>
      <c r="AM50" s="15">
        <f t="shared" si="20"/>
        <v>1</v>
      </c>
      <c r="AN50" s="15">
        <f t="shared" si="21"/>
        <v>1</v>
      </c>
      <c r="AO50" s="15">
        <f t="shared" si="22"/>
        <v>1</v>
      </c>
      <c r="AP50" s="15" t="str">
        <f t="shared" si="23"/>
        <v>N/A</v>
      </c>
      <c r="AQ50" s="15" t="str">
        <f t="shared" si="24"/>
        <v>N/A</v>
      </c>
      <c r="AR50" s="14" t="s">
        <v>40</v>
      </c>
      <c r="AS50" s="14" t="s">
        <v>40</v>
      </c>
      <c r="AT50" s="14" t="s">
        <v>40</v>
      </c>
      <c r="AU50" s="14" t="s">
        <v>40</v>
      </c>
      <c r="AV50" s="14" t="s">
        <v>40</v>
      </c>
      <c r="AW50" s="14" t="s">
        <v>40</v>
      </c>
      <c r="AX50" s="14" t="s">
        <v>40</v>
      </c>
      <c r="AY50" s="14" t="s">
        <v>40</v>
      </c>
      <c r="AZ50" s="14" t="s">
        <v>40</v>
      </c>
      <c r="BA50" s="14" t="s">
        <v>40</v>
      </c>
      <c r="BB50" s="14" t="s">
        <v>40</v>
      </c>
      <c r="BC50" s="14" t="s">
        <v>40</v>
      </c>
      <c r="BD50" s="14" t="s">
        <v>40</v>
      </c>
      <c r="BE50" s="14" t="s">
        <v>40</v>
      </c>
      <c r="BF50" s="14" t="s">
        <v>40</v>
      </c>
      <c r="BG50" s="14" t="s">
        <v>40</v>
      </c>
      <c r="BH50" s="14" t="s">
        <v>40</v>
      </c>
      <c r="BJ50" s="15">
        <f t="shared" si="25"/>
        <v>1</v>
      </c>
      <c r="BK50" s="15">
        <f t="shared" si="26"/>
        <v>1</v>
      </c>
      <c r="BL50" s="15">
        <f t="shared" si="27"/>
        <v>1</v>
      </c>
      <c r="BM50" s="15">
        <f t="shared" si="28"/>
        <v>1</v>
      </c>
      <c r="BN50" s="15">
        <f t="shared" si="29"/>
        <v>1</v>
      </c>
      <c r="BO50" s="15">
        <f t="shared" si="30"/>
        <v>1</v>
      </c>
      <c r="BP50" s="15">
        <f t="shared" si="31"/>
        <v>1</v>
      </c>
      <c r="BQ50" s="15">
        <f t="shared" si="32"/>
        <v>1</v>
      </c>
      <c r="BR50" s="15">
        <f t="shared" si="33"/>
        <v>1</v>
      </c>
      <c r="BS50" s="15">
        <f t="shared" si="34"/>
        <v>1</v>
      </c>
      <c r="BT50" s="15">
        <f t="shared" si="35"/>
        <v>1</v>
      </c>
      <c r="BU50" s="15">
        <f t="shared" si="36"/>
        <v>1</v>
      </c>
      <c r="BV50" s="15">
        <f t="shared" si="37"/>
        <v>1</v>
      </c>
      <c r="BW50" s="15">
        <f t="shared" si="38"/>
        <v>1</v>
      </c>
      <c r="BX50" s="15">
        <f t="shared" si="39"/>
        <v>1</v>
      </c>
      <c r="BY50" s="15">
        <f t="shared" si="40"/>
        <v>1</v>
      </c>
      <c r="BZ50" s="15">
        <f t="shared" si="41"/>
        <v>1</v>
      </c>
      <c r="CA50" s="14" t="s">
        <v>75</v>
      </c>
      <c r="CB50" s="15">
        <f t="shared" si="42"/>
        <v>1</v>
      </c>
      <c r="CC50" s="14">
        <f t="shared" si="43"/>
        <v>1</v>
      </c>
      <c r="CD50" s="14">
        <f t="shared" si="44"/>
        <v>1</v>
      </c>
      <c r="CE50" s="14" t="str">
        <f t="shared" si="45"/>
        <v>N/A</v>
      </c>
      <c r="CF50" s="14" t="str">
        <f t="shared" si="46"/>
        <v>N/A</v>
      </c>
      <c r="CG50" t="str">
        <f t="shared" si="47"/>
        <v>S:1 G:0 GR:0</v>
      </c>
      <c r="CH50" s="6"/>
      <c r="CK50" s="6"/>
      <c r="CL50" s="6"/>
      <c r="CM50" s="6"/>
      <c r="CN50" s="6"/>
      <c r="CO50" s="6"/>
      <c r="CP50" s="6"/>
    </row>
    <row r="51" spans="1:94" x14ac:dyDescent="0.25">
      <c r="A51" s="13">
        <v>6476</v>
      </c>
      <c r="B51" s="14" t="s">
        <v>2812</v>
      </c>
      <c r="C51" s="14" t="s">
        <v>63</v>
      </c>
      <c r="D51" s="14" t="s">
        <v>52</v>
      </c>
      <c r="E51" s="14">
        <f>VLOOKUP(B51, 'Rookie Year'!$A$2:$B$55555,2,FALSE)</f>
        <v>2023</v>
      </c>
      <c r="F51" s="14">
        <v>2026</v>
      </c>
      <c r="G51" s="14" t="s">
        <v>42</v>
      </c>
      <c r="H51" s="14" t="s">
        <v>1927</v>
      </c>
      <c r="I51" s="15">
        <v>5</v>
      </c>
      <c r="J51" s="14">
        <v>2</v>
      </c>
      <c r="K51" s="16">
        <f t="shared" si="2"/>
        <v>0.25</v>
      </c>
      <c r="L51" s="15">
        <f t="shared" si="3"/>
        <v>3</v>
      </c>
      <c r="M51" s="15">
        <f t="shared" si="4"/>
        <v>2</v>
      </c>
      <c r="N51" s="15">
        <f t="shared" si="5"/>
        <v>4</v>
      </c>
      <c r="O51" s="15">
        <v>0</v>
      </c>
      <c r="P51" s="15">
        <v>0</v>
      </c>
      <c r="Q51" s="15">
        <f t="shared" si="6"/>
        <v>4</v>
      </c>
      <c r="R51" s="14" t="s">
        <v>75</v>
      </c>
      <c r="S51" s="14">
        <f t="shared" si="7"/>
        <v>2</v>
      </c>
      <c r="T51" s="15">
        <f>IF($S51&lt;1, "N/A", $M51)</f>
        <v>2</v>
      </c>
      <c r="U51" s="15">
        <f>IF($S51&lt;2, "N/A", $M51)</f>
        <v>2</v>
      </c>
      <c r="V51" s="15" t="str">
        <f t="shared" si="52"/>
        <v>N/A</v>
      </c>
      <c r="W51" s="15" t="str">
        <f t="shared" si="51"/>
        <v>N/A</v>
      </c>
      <c r="X51" s="15" t="str">
        <f t="shared" si="8"/>
        <v>N/A</v>
      </c>
      <c r="Y51" s="14" t="str">
        <f t="shared" si="9"/>
        <v>OK</v>
      </c>
      <c r="Z51" s="14" t="str">
        <f t="shared" si="10"/>
        <v>No</v>
      </c>
      <c r="AA51" s="17" t="str">
        <f>IF(C51="DM", "N/A", IF(Z51="No","N/A",VLOOKUP(B51,'Extension List'!$A$3:$AE$1952,19,FALSE)))</f>
        <v>N/A</v>
      </c>
      <c r="AB51" s="14" t="str">
        <f>IF(C51="DM", "N/A", IF(Z51="No","N/A",VLOOKUP(B51,'Extension List'!$A$3:$AE$1952,21,FALSE)))</f>
        <v>N/A</v>
      </c>
      <c r="AC51" s="14" t="str">
        <f t="shared" si="53"/>
        <v>N/A</v>
      </c>
      <c r="AD51" s="15" t="str">
        <f t="shared" si="12"/>
        <v>N/A</v>
      </c>
      <c r="AE51" s="15" t="str">
        <f t="shared" si="13"/>
        <v>N/A</v>
      </c>
      <c r="AF51" s="15" t="str">
        <f t="shared" si="14"/>
        <v>N/A</v>
      </c>
      <c r="AG51" s="15" t="str">
        <f t="shared" si="54"/>
        <v>N/A</v>
      </c>
      <c r="AH51" s="15" t="str">
        <f t="shared" si="54"/>
        <v>N/A</v>
      </c>
      <c r="AI51" s="15" t="str">
        <f t="shared" si="55"/>
        <v>N/A</v>
      </c>
      <c r="AJ51" s="15" t="str">
        <f t="shared" si="56"/>
        <v>N/A</v>
      </c>
      <c r="AK51" s="15" t="str">
        <f t="shared" si="57"/>
        <v>N/A</v>
      </c>
      <c r="AL51" s="15" t="str">
        <f t="shared" si="19"/>
        <v>N/A</v>
      </c>
      <c r="AM51" s="15">
        <f t="shared" si="20"/>
        <v>5</v>
      </c>
      <c r="AN51" s="15">
        <f t="shared" si="21"/>
        <v>5</v>
      </c>
      <c r="AO51" s="15" t="str">
        <f t="shared" si="22"/>
        <v>N/A</v>
      </c>
      <c r="AP51" s="15" t="str">
        <f t="shared" si="23"/>
        <v>N/A</v>
      </c>
      <c r="AQ51" s="15" t="str">
        <f t="shared" si="24"/>
        <v>N/A</v>
      </c>
      <c r="AR51" s="14" t="s">
        <v>40</v>
      </c>
      <c r="AS51" s="14" t="s">
        <v>40</v>
      </c>
      <c r="AT51" s="14" t="s">
        <v>40</v>
      </c>
      <c r="AU51" s="14" t="s">
        <v>40</v>
      </c>
      <c r="AV51" s="14" t="s">
        <v>40</v>
      </c>
      <c r="AW51" s="14" t="s">
        <v>40</v>
      </c>
      <c r="AX51" s="14" t="s">
        <v>40</v>
      </c>
      <c r="AY51" s="14" t="s">
        <v>40</v>
      </c>
      <c r="AZ51" s="14" t="s">
        <v>40</v>
      </c>
      <c r="BA51" s="14" t="s">
        <v>40</v>
      </c>
      <c r="BB51" s="14" t="s">
        <v>40</v>
      </c>
      <c r="BC51" s="14" t="s">
        <v>40</v>
      </c>
      <c r="BD51" s="14" t="s">
        <v>40</v>
      </c>
      <c r="BE51" s="14" t="s">
        <v>40</v>
      </c>
      <c r="BF51" s="14" t="s">
        <v>40</v>
      </c>
      <c r="BG51" s="14" t="s">
        <v>40</v>
      </c>
      <c r="BH51" s="14" t="s">
        <v>40</v>
      </c>
      <c r="BJ51" s="15">
        <f t="shared" si="25"/>
        <v>5</v>
      </c>
      <c r="BK51" s="15">
        <f t="shared" si="26"/>
        <v>5</v>
      </c>
      <c r="BL51" s="15">
        <f t="shared" si="27"/>
        <v>5</v>
      </c>
      <c r="BM51" s="15">
        <f t="shared" si="28"/>
        <v>5</v>
      </c>
      <c r="BN51" s="15">
        <f t="shared" si="29"/>
        <v>5</v>
      </c>
      <c r="BO51" s="15">
        <f t="shared" si="30"/>
        <v>5</v>
      </c>
      <c r="BP51" s="15">
        <f t="shared" si="31"/>
        <v>5</v>
      </c>
      <c r="BQ51" s="15">
        <f t="shared" si="32"/>
        <v>5</v>
      </c>
      <c r="BR51" s="15">
        <f t="shared" si="33"/>
        <v>5</v>
      </c>
      <c r="BS51" s="15">
        <f t="shared" si="34"/>
        <v>5</v>
      </c>
      <c r="BT51" s="15">
        <f t="shared" si="35"/>
        <v>5</v>
      </c>
      <c r="BU51" s="15">
        <f t="shared" si="36"/>
        <v>5</v>
      </c>
      <c r="BV51" s="15">
        <f t="shared" si="37"/>
        <v>5</v>
      </c>
      <c r="BW51" s="15">
        <f t="shared" si="38"/>
        <v>5</v>
      </c>
      <c r="BX51" s="15">
        <f t="shared" si="39"/>
        <v>5</v>
      </c>
      <c r="BY51" s="15">
        <f t="shared" si="40"/>
        <v>5</v>
      </c>
      <c r="BZ51" s="15">
        <f t="shared" si="41"/>
        <v>5</v>
      </c>
      <c r="CA51" s="14" t="s">
        <v>75</v>
      </c>
      <c r="CB51" s="15">
        <f t="shared" si="42"/>
        <v>5</v>
      </c>
      <c r="CC51" s="14">
        <f t="shared" si="43"/>
        <v>5</v>
      </c>
      <c r="CD51" s="14" t="str">
        <f t="shared" si="44"/>
        <v>N/A</v>
      </c>
      <c r="CE51" s="14" t="str">
        <f t="shared" si="45"/>
        <v>N/A</v>
      </c>
      <c r="CF51" s="14" t="str">
        <f t="shared" si="46"/>
        <v>N/A</v>
      </c>
      <c r="CG51" t="str">
        <f t="shared" si="47"/>
        <v>S:3 G:2 GR:4</v>
      </c>
      <c r="CH51" s="6"/>
      <c r="CK51" s="6"/>
      <c r="CL51" s="6"/>
      <c r="CM51" s="6"/>
      <c r="CN51" s="6"/>
      <c r="CO51" s="6"/>
      <c r="CP51" s="6"/>
    </row>
    <row r="52" spans="1:94" x14ac:dyDescent="0.25">
      <c r="A52" s="13">
        <v>6394</v>
      </c>
      <c r="B52" s="14" t="s">
        <v>2594</v>
      </c>
      <c r="C52" s="14" t="s">
        <v>64</v>
      </c>
      <c r="D52" s="14" t="s">
        <v>52</v>
      </c>
      <c r="E52" s="14">
        <f>VLOOKUP(B52, 'Rookie Year'!$A$2:$B$55555,2,FALSE)</f>
        <v>2022</v>
      </c>
      <c r="F52" s="14">
        <v>2026</v>
      </c>
      <c r="G52" s="14" t="s">
        <v>42</v>
      </c>
      <c r="H52" s="14" t="s">
        <v>1927</v>
      </c>
      <c r="I52" s="15">
        <v>1</v>
      </c>
      <c r="J52" s="14">
        <v>1</v>
      </c>
      <c r="K52" s="16">
        <f t="shared" si="2"/>
        <v>0.25</v>
      </c>
      <c r="L52" s="15">
        <f t="shared" si="3"/>
        <v>0</v>
      </c>
      <c r="M52" s="15">
        <f t="shared" si="4"/>
        <v>1</v>
      </c>
      <c r="N52" s="15">
        <f t="shared" si="5"/>
        <v>1</v>
      </c>
      <c r="O52" s="15">
        <v>0</v>
      </c>
      <c r="P52" s="15">
        <v>0</v>
      </c>
      <c r="Q52" s="15">
        <f t="shared" si="6"/>
        <v>1</v>
      </c>
      <c r="R52" s="14" t="s">
        <v>75</v>
      </c>
      <c r="S52" s="14">
        <f t="shared" si="7"/>
        <v>1</v>
      </c>
      <c r="T52" s="15">
        <f>IF($S52&lt;1, "N/A", $M52)</f>
        <v>1</v>
      </c>
      <c r="U52" s="15" t="str">
        <f>IF($S52&lt;2, "N/A", $M52)</f>
        <v>N/A</v>
      </c>
      <c r="V52" s="15" t="str">
        <f t="shared" si="52"/>
        <v>N/A</v>
      </c>
      <c r="W52" s="15" t="str">
        <f t="shared" si="51"/>
        <v>N/A</v>
      </c>
      <c r="X52" s="15" t="str">
        <f t="shared" si="8"/>
        <v>N/A</v>
      </c>
      <c r="Y52" s="14" t="str">
        <f t="shared" si="9"/>
        <v>OK</v>
      </c>
      <c r="Z52" s="14" t="str">
        <f t="shared" si="10"/>
        <v>No</v>
      </c>
      <c r="AA52" s="17" t="str">
        <f>IF(C52="DM", "N/A", IF(Z52="No","N/A",VLOOKUP(B52,'Extension List'!$A$3:$AE$1952,19,FALSE)))</f>
        <v>N/A</v>
      </c>
      <c r="AB52" s="14" t="str">
        <f>IF(C52="DM", "N/A", IF(Z52="No","N/A",VLOOKUP(B52,'Extension List'!$A$3:$AE$1952,21,FALSE)))</f>
        <v>N/A</v>
      </c>
      <c r="AC52" s="14" t="str">
        <f t="shared" si="53"/>
        <v>N/A</v>
      </c>
      <c r="AD52" s="15" t="str">
        <f t="shared" si="12"/>
        <v>N/A</v>
      </c>
      <c r="AE52" s="15" t="str">
        <f t="shared" si="13"/>
        <v>N/A</v>
      </c>
      <c r="AF52" s="15" t="str">
        <f t="shared" si="14"/>
        <v>N/A</v>
      </c>
      <c r="AG52" s="15" t="str">
        <f t="shared" si="54"/>
        <v>N/A</v>
      </c>
      <c r="AH52" s="15" t="str">
        <f t="shared" si="54"/>
        <v>N/A</v>
      </c>
      <c r="AI52" s="15" t="str">
        <f t="shared" si="55"/>
        <v>N/A</v>
      </c>
      <c r="AJ52" s="15" t="str">
        <f t="shared" si="56"/>
        <v>N/A</v>
      </c>
      <c r="AK52" s="15" t="str">
        <f t="shared" si="57"/>
        <v>N/A</v>
      </c>
      <c r="AL52" s="15" t="str">
        <f t="shared" si="19"/>
        <v>N/A</v>
      </c>
      <c r="AM52" s="15">
        <f t="shared" si="20"/>
        <v>1</v>
      </c>
      <c r="AN52" s="15" t="str">
        <f t="shared" si="21"/>
        <v>N/A</v>
      </c>
      <c r="AO52" s="15" t="str">
        <f t="shared" si="22"/>
        <v>N/A</v>
      </c>
      <c r="AP52" s="15" t="str">
        <f t="shared" si="23"/>
        <v>N/A</v>
      </c>
      <c r="AQ52" s="15" t="str">
        <f t="shared" si="24"/>
        <v>N/A</v>
      </c>
      <c r="AR52" s="14" t="s">
        <v>40</v>
      </c>
      <c r="AS52" s="14" t="s">
        <v>40</v>
      </c>
      <c r="AT52" s="14" t="s">
        <v>40</v>
      </c>
      <c r="AU52" s="14" t="s">
        <v>40</v>
      </c>
      <c r="AV52" s="14" t="s">
        <v>40</v>
      </c>
      <c r="AW52" s="14" t="s">
        <v>40</v>
      </c>
      <c r="AX52" s="14" t="s">
        <v>40</v>
      </c>
      <c r="AY52" s="14" t="s">
        <v>40</v>
      </c>
      <c r="AZ52" s="14" t="s">
        <v>40</v>
      </c>
      <c r="BA52" s="14" t="s">
        <v>40</v>
      </c>
      <c r="BB52" s="14" t="s">
        <v>40</v>
      </c>
      <c r="BC52" s="14" t="s">
        <v>40</v>
      </c>
      <c r="BD52" s="14" t="s">
        <v>40</v>
      </c>
      <c r="BE52" s="14" t="s">
        <v>40</v>
      </c>
      <c r="BF52" s="14" t="s">
        <v>40</v>
      </c>
      <c r="BG52" s="14" t="s">
        <v>40</v>
      </c>
      <c r="BH52" s="14" t="s">
        <v>40</v>
      </c>
      <c r="BJ52" s="15">
        <f t="shared" si="25"/>
        <v>1</v>
      </c>
      <c r="BK52" s="15">
        <f t="shared" si="26"/>
        <v>1</v>
      </c>
      <c r="BL52" s="15">
        <f t="shared" si="27"/>
        <v>1</v>
      </c>
      <c r="BM52" s="15">
        <f t="shared" si="28"/>
        <v>1</v>
      </c>
      <c r="BN52" s="15">
        <f t="shared" si="29"/>
        <v>1</v>
      </c>
      <c r="BO52" s="15">
        <f t="shared" si="30"/>
        <v>1</v>
      </c>
      <c r="BP52" s="15">
        <f t="shared" si="31"/>
        <v>1</v>
      </c>
      <c r="BQ52" s="15">
        <f t="shared" si="32"/>
        <v>1</v>
      </c>
      <c r="BR52" s="15">
        <f t="shared" si="33"/>
        <v>1</v>
      </c>
      <c r="BS52" s="15">
        <f t="shared" si="34"/>
        <v>1</v>
      </c>
      <c r="BT52" s="15">
        <f t="shared" si="35"/>
        <v>1</v>
      </c>
      <c r="BU52" s="15">
        <f t="shared" si="36"/>
        <v>1</v>
      </c>
      <c r="BV52" s="15">
        <f t="shared" si="37"/>
        <v>1</v>
      </c>
      <c r="BW52" s="15">
        <f t="shared" si="38"/>
        <v>1</v>
      </c>
      <c r="BX52" s="15">
        <f t="shared" si="39"/>
        <v>1</v>
      </c>
      <c r="BY52" s="15">
        <f t="shared" si="40"/>
        <v>1</v>
      </c>
      <c r="BZ52" s="15">
        <f t="shared" si="41"/>
        <v>1</v>
      </c>
      <c r="CA52" s="14" t="s">
        <v>75</v>
      </c>
      <c r="CB52" s="15">
        <f t="shared" si="42"/>
        <v>1</v>
      </c>
      <c r="CC52" s="14" t="str">
        <f t="shared" si="43"/>
        <v>N/A</v>
      </c>
      <c r="CD52" s="14" t="str">
        <f t="shared" si="44"/>
        <v>N/A</v>
      </c>
      <c r="CE52" s="14" t="str">
        <f t="shared" si="45"/>
        <v>N/A</v>
      </c>
      <c r="CF52" s="14" t="str">
        <f t="shared" si="46"/>
        <v>N/A</v>
      </c>
      <c r="CG52" t="str">
        <f t="shared" si="47"/>
        <v>S:0 G:1 GR:1</v>
      </c>
      <c r="CH52" s="6"/>
      <c r="CK52" s="6"/>
      <c r="CL52" s="6"/>
      <c r="CM52" s="6"/>
      <c r="CN52" s="6"/>
      <c r="CO52" s="6"/>
      <c r="CP52" s="6"/>
    </row>
    <row r="53" spans="1:94" x14ac:dyDescent="0.25">
      <c r="A53" s="13">
        <v>6080</v>
      </c>
      <c r="B53" s="14" t="s">
        <v>3180</v>
      </c>
      <c r="C53" s="14" t="s">
        <v>64</v>
      </c>
      <c r="D53" s="14" t="s">
        <v>52</v>
      </c>
      <c r="E53" s="14">
        <v>2025</v>
      </c>
      <c r="F53" s="14">
        <v>2025</v>
      </c>
      <c r="G53" s="14" t="s">
        <v>40</v>
      </c>
      <c r="H53" s="14" t="s">
        <v>2220</v>
      </c>
      <c r="I53" s="15">
        <v>1</v>
      </c>
      <c r="J53" s="14">
        <v>3</v>
      </c>
      <c r="K53" s="16">
        <f t="shared" si="2"/>
        <v>0</v>
      </c>
      <c r="L53" s="15">
        <f t="shared" si="3"/>
        <v>1</v>
      </c>
      <c r="M53" s="15">
        <f t="shared" si="4"/>
        <v>0</v>
      </c>
      <c r="N53" s="15">
        <f t="shared" si="5"/>
        <v>0</v>
      </c>
      <c r="O53" s="15">
        <v>0</v>
      </c>
      <c r="P53" s="15">
        <v>0</v>
      </c>
      <c r="Q53" s="15">
        <f t="shared" si="6"/>
        <v>0</v>
      </c>
      <c r="R53" s="14" t="s">
        <v>75</v>
      </c>
      <c r="S53" s="14">
        <f t="shared" si="7"/>
        <v>2</v>
      </c>
      <c r="T53" s="15">
        <v>0</v>
      </c>
      <c r="U53" s="15">
        <v>0</v>
      </c>
      <c r="V53" s="15" t="str">
        <f t="shared" si="52"/>
        <v>N/A</v>
      </c>
      <c r="W53" s="15" t="str">
        <f t="shared" si="51"/>
        <v>N/A</v>
      </c>
      <c r="X53" s="15" t="str">
        <f t="shared" si="8"/>
        <v>N/A</v>
      </c>
      <c r="Y53" s="14" t="str">
        <f t="shared" si="9"/>
        <v>OK</v>
      </c>
      <c r="Z53" s="14" t="str">
        <f t="shared" si="10"/>
        <v>No</v>
      </c>
      <c r="AA53" s="17" t="str">
        <f>IF(C53="DM", "N/A", IF(Z53="No","N/A",VLOOKUP(B53,'Extension List'!$A$3:$AE$1952,19,FALSE)))</f>
        <v>N/A</v>
      </c>
      <c r="AB53" s="14" t="str">
        <f>IF(C53="DM", "N/A", IF(Z53="No","N/A",VLOOKUP(B53,'Extension List'!$A$3:$AE$1952,21,FALSE)))</f>
        <v>N/A</v>
      </c>
      <c r="AC53" s="14" t="str">
        <f t="shared" si="53"/>
        <v>N/A</v>
      </c>
      <c r="AD53" s="15" t="str">
        <f t="shared" si="12"/>
        <v>N/A</v>
      </c>
      <c r="AE53" s="15" t="str">
        <f t="shared" si="13"/>
        <v>N/A</v>
      </c>
      <c r="AF53" s="15" t="str">
        <f t="shared" si="14"/>
        <v>N/A</v>
      </c>
      <c r="AG53" s="15" t="str">
        <f t="shared" si="54"/>
        <v>N/A</v>
      </c>
      <c r="AH53" s="15" t="str">
        <f t="shared" si="54"/>
        <v>N/A</v>
      </c>
      <c r="AI53" s="15" t="str">
        <f t="shared" si="55"/>
        <v>N/A</v>
      </c>
      <c r="AJ53" s="15" t="str">
        <f t="shared" si="56"/>
        <v>N/A</v>
      </c>
      <c r="AK53" s="15" t="str">
        <f t="shared" si="57"/>
        <v>N/A</v>
      </c>
      <c r="AL53" s="15" t="str">
        <f t="shared" si="19"/>
        <v>N/A</v>
      </c>
      <c r="AM53" s="15">
        <f t="shared" si="20"/>
        <v>1</v>
      </c>
      <c r="AN53" s="15">
        <f t="shared" si="21"/>
        <v>1</v>
      </c>
      <c r="AO53" s="15" t="str">
        <f t="shared" si="22"/>
        <v>N/A</v>
      </c>
      <c r="AP53" s="15" t="str">
        <f t="shared" si="23"/>
        <v>N/A</v>
      </c>
      <c r="AQ53" s="15" t="str">
        <f t="shared" si="24"/>
        <v>N/A</v>
      </c>
      <c r="AR53" s="14" t="s">
        <v>40</v>
      </c>
      <c r="AS53" s="14" t="s">
        <v>40</v>
      </c>
      <c r="AT53" s="14" t="s">
        <v>40</v>
      </c>
      <c r="AU53" s="14" t="s">
        <v>40</v>
      </c>
      <c r="AV53" s="14" t="s">
        <v>40</v>
      </c>
      <c r="AW53" s="14" t="s">
        <v>40</v>
      </c>
      <c r="AX53" s="14" t="s">
        <v>40</v>
      </c>
      <c r="AY53" s="14" t="s">
        <v>40</v>
      </c>
      <c r="AZ53" s="14" t="s">
        <v>40</v>
      </c>
      <c r="BA53" s="14" t="s">
        <v>40</v>
      </c>
      <c r="BB53" s="14" t="s">
        <v>40</v>
      </c>
      <c r="BC53" s="14" t="s">
        <v>40</v>
      </c>
      <c r="BD53" s="14" t="s">
        <v>40</v>
      </c>
      <c r="BE53" s="14" t="s">
        <v>40</v>
      </c>
      <c r="BF53" s="14" t="s">
        <v>40</v>
      </c>
      <c r="BG53" s="14" t="s">
        <v>40</v>
      </c>
      <c r="BH53" s="14" t="s">
        <v>40</v>
      </c>
      <c r="BJ53" s="15">
        <f t="shared" si="25"/>
        <v>1</v>
      </c>
      <c r="BK53" s="15">
        <f t="shared" si="26"/>
        <v>1</v>
      </c>
      <c r="BL53" s="15">
        <f t="shared" si="27"/>
        <v>1</v>
      </c>
      <c r="BM53" s="15">
        <f t="shared" si="28"/>
        <v>1</v>
      </c>
      <c r="BN53" s="15">
        <f t="shared" si="29"/>
        <v>1</v>
      </c>
      <c r="BO53" s="15">
        <f t="shared" si="30"/>
        <v>1</v>
      </c>
      <c r="BP53" s="15">
        <f t="shared" si="31"/>
        <v>1</v>
      </c>
      <c r="BQ53" s="15">
        <f t="shared" si="32"/>
        <v>1</v>
      </c>
      <c r="BR53" s="15">
        <f t="shared" si="33"/>
        <v>1</v>
      </c>
      <c r="BS53" s="15">
        <f t="shared" si="34"/>
        <v>1</v>
      </c>
      <c r="BT53" s="15">
        <f t="shared" si="35"/>
        <v>1</v>
      </c>
      <c r="BU53" s="15">
        <f t="shared" si="36"/>
        <v>1</v>
      </c>
      <c r="BV53" s="15">
        <f t="shared" si="37"/>
        <v>1</v>
      </c>
      <c r="BW53" s="15">
        <f t="shared" si="38"/>
        <v>1</v>
      </c>
      <c r="BX53" s="15">
        <f t="shared" si="39"/>
        <v>1</v>
      </c>
      <c r="BY53" s="15">
        <f t="shared" si="40"/>
        <v>1</v>
      </c>
      <c r="BZ53" s="15">
        <f t="shared" si="41"/>
        <v>1</v>
      </c>
      <c r="CA53" s="14" t="s">
        <v>75</v>
      </c>
      <c r="CB53" s="15">
        <f t="shared" si="42"/>
        <v>1</v>
      </c>
      <c r="CC53" s="14">
        <f t="shared" si="43"/>
        <v>1</v>
      </c>
      <c r="CD53" s="14" t="str">
        <f t="shared" si="44"/>
        <v>N/A</v>
      </c>
      <c r="CE53" s="14" t="str">
        <f t="shared" si="45"/>
        <v>N/A</v>
      </c>
      <c r="CF53" s="14" t="str">
        <f t="shared" si="46"/>
        <v>N/A</v>
      </c>
      <c r="CG53" t="str">
        <f t="shared" si="47"/>
        <v>S:1 G:0 GR:0</v>
      </c>
      <c r="CH53" s="6"/>
      <c r="CK53" s="6"/>
      <c r="CL53" s="6"/>
      <c r="CM53" s="6"/>
      <c r="CN53" s="6"/>
      <c r="CO53" s="6"/>
      <c r="CP53" s="6"/>
    </row>
    <row r="54" spans="1:94" x14ac:dyDescent="0.25">
      <c r="A54" s="13">
        <v>6007</v>
      </c>
      <c r="B54" s="14" t="s">
        <v>3108</v>
      </c>
      <c r="C54" s="14" t="s">
        <v>64</v>
      </c>
      <c r="D54" s="14" t="s">
        <v>52</v>
      </c>
      <c r="E54" s="14">
        <v>2025</v>
      </c>
      <c r="F54" s="14">
        <v>2025</v>
      </c>
      <c r="G54" s="14" t="s">
        <v>40</v>
      </c>
      <c r="H54" s="14" t="s">
        <v>2151</v>
      </c>
      <c r="I54" s="15">
        <v>11</v>
      </c>
      <c r="J54" s="14">
        <v>4</v>
      </c>
      <c r="K54" s="16">
        <f t="shared" si="2"/>
        <v>0.25</v>
      </c>
      <c r="L54" s="15">
        <f t="shared" si="3"/>
        <v>8</v>
      </c>
      <c r="M54" s="15">
        <f t="shared" si="4"/>
        <v>3</v>
      </c>
      <c r="N54" s="15">
        <f t="shared" si="5"/>
        <v>12</v>
      </c>
      <c r="O54" s="15">
        <v>12</v>
      </c>
      <c r="P54" s="15">
        <v>0</v>
      </c>
      <c r="Q54" s="15">
        <f t="shared" si="6"/>
        <v>0</v>
      </c>
      <c r="R54" s="14" t="s">
        <v>75</v>
      </c>
      <c r="S54" s="14">
        <f t="shared" si="7"/>
        <v>3</v>
      </c>
      <c r="T54" s="15">
        <v>0</v>
      </c>
      <c r="U54" s="15">
        <v>0</v>
      </c>
      <c r="V54" s="15">
        <v>0</v>
      </c>
      <c r="W54" s="15" t="str">
        <f t="shared" si="51"/>
        <v>N/A</v>
      </c>
      <c r="X54" s="15" t="str">
        <f t="shared" si="8"/>
        <v>N/A</v>
      </c>
      <c r="Y54" s="14" t="str">
        <f t="shared" si="9"/>
        <v>OK</v>
      </c>
      <c r="Z54" s="14" t="str">
        <f t="shared" si="10"/>
        <v>No</v>
      </c>
      <c r="AA54" s="17" t="str">
        <f>IF(C54="DM", "N/A", IF(Z54="No","N/A",VLOOKUP(B54,'Extension List'!$A$3:$AE$1952,19,FALSE)))</f>
        <v>N/A</v>
      </c>
      <c r="AB54" s="14" t="str">
        <f>IF(C54="DM", "N/A", IF(Z54="No","N/A",VLOOKUP(B54,'Extension List'!$A$3:$AE$1952,21,FALSE)))</f>
        <v>N/A</v>
      </c>
      <c r="AC54" s="14" t="str">
        <f t="shared" si="53"/>
        <v>N/A</v>
      </c>
      <c r="AD54" s="15" t="str">
        <f t="shared" si="12"/>
        <v>N/A</v>
      </c>
      <c r="AE54" s="15" t="str">
        <f t="shared" si="13"/>
        <v>N/A</v>
      </c>
      <c r="AF54" s="15" t="str">
        <f t="shared" si="14"/>
        <v>N/A</v>
      </c>
      <c r="AG54" s="15" t="str">
        <f t="shared" si="54"/>
        <v>N/A</v>
      </c>
      <c r="AH54" s="15" t="str">
        <f t="shared" si="54"/>
        <v>N/A</v>
      </c>
      <c r="AI54" s="15" t="str">
        <f t="shared" si="55"/>
        <v>N/A</v>
      </c>
      <c r="AJ54" s="15" t="str">
        <f t="shared" si="56"/>
        <v>N/A</v>
      </c>
      <c r="AK54" s="15" t="str">
        <f t="shared" si="57"/>
        <v>N/A</v>
      </c>
      <c r="AL54" s="15" t="str">
        <f t="shared" si="19"/>
        <v>N/A</v>
      </c>
      <c r="AM54" s="15">
        <f t="shared" si="20"/>
        <v>8</v>
      </c>
      <c r="AN54" s="15">
        <f t="shared" si="21"/>
        <v>8</v>
      </c>
      <c r="AO54" s="15">
        <f t="shared" si="22"/>
        <v>8</v>
      </c>
      <c r="AP54" s="15" t="str">
        <f t="shared" si="23"/>
        <v>N/A</v>
      </c>
      <c r="AQ54" s="15" t="str">
        <f t="shared" si="24"/>
        <v>N/A</v>
      </c>
      <c r="AR54" s="14" t="s">
        <v>40</v>
      </c>
      <c r="AS54" s="14" t="s">
        <v>40</v>
      </c>
      <c r="AT54" s="14" t="s">
        <v>40</v>
      </c>
      <c r="AU54" s="14" t="s">
        <v>40</v>
      </c>
      <c r="AV54" s="14" t="s">
        <v>40</v>
      </c>
      <c r="AW54" s="14" t="s">
        <v>40</v>
      </c>
      <c r="AX54" s="14" t="s">
        <v>40</v>
      </c>
      <c r="AY54" s="14" t="s">
        <v>40</v>
      </c>
      <c r="AZ54" s="14" t="s">
        <v>40</v>
      </c>
      <c r="BA54" s="14" t="s">
        <v>40</v>
      </c>
      <c r="BB54" s="14" t="s">
        <v>40</v>
      </c>
      <c r="BC54" s="14" t="s">
        <v>40</v>
      </c>
      <c r="BD54" s="14" t="s">
        <v>40</v>
      </c>
      <c r="BE54" s="14" t="s">
        <v>40</v>
      </c>
      <c r="BF54" s="14" t="s">
        <v>40</v>
      </c>
      <c r="BG54" s="14" t="s">
        <v>40</v>
      </c>
      <c r="BH54" s="14" t="s">
        <v>40</v>
      </c>
      <c r="BJ54" s="15">
        <f t="shared" si="25"/>
        <v>8</v>
      </c>
      <c r="BK54" s="15">
        <f t="shared" si="26"/>
        <v>8</v>
      </c>
      <c r="BL54" s="15">
        <f t="shared" si="27"/>
        <v>8</v>
      </c>
      <c r="BM54" s="15">
        <f t="shared" si="28"/>
        <v>8</v>
      </c>
      <c r="BN54" s="15">
        <f t="shared" si="29"/>
        <v>8</v>
      </c>
      <c r="BO54" s="15">
        <f t="shared" si="30"/>
        <v>8</v>
      </c>
      <c r="BP54" s="15">
        <f t="shared" si="31"/>
        <v>8</v>
      </c>
      <c r="BQ54" s="15">
        <f t="shared" si="32"/>
        <v>8</v>
      </c>
      <c r="BR54" s="15">
        <f t="shared" si="33"/>
        <v>8</v>
      </c>
      <c r="BS54" s="15">
        <f t="shared" si="34"/>
        <v>8</v>
      </c>
      <c r="BT54" s="15">
        <f t="shared" si="35"/>
        <v>8</v>
      </c>
      <c r="BU54" s="15">
        <f t="shared" si="36"/>
        <v>8</v>
      </c>
      <c r="BV54" s="15">
        <f t="shared" si="37"/>
        <v>8</v>
      </c>
      <c r="BW54" s="15">
        <f t="shared" si="38"/>
        <v>8</v>
      </c>
      <c r="BX54" s="15">
        <f t="shared" si="39"/>
        <v>8</v>
      </c>
      <c r="BY54" s="15">
        <f t="shared" si="40"/>
        <v>8</v>
      </c>
      <c r="BZ54" s="15">
        <f t="shared" si="41"/>
        <v>8</v>
      </c>
      <c r="CA54" s="14" t="s">
        <v>75</v>
      </c>
      <c r="CB54" s="15">
        <f t="shared" si="42"/>
        <v>8</v>
      </c>
      <c r="CC54" s="14">
        <f t="shared" si="43"/>
        <v>8</v>
      </c>
      <c r="CD54" s="14">
        <f t="shared" si="44"/>
        <v>8</v>
      </c>
      <c r="CE54" s="14" t="str">
        <f t="shared" si="45"/>
        <v>N/A</v>
      </c>
      <c r="CF54" s="14" t="str">
        <f t="shared" si="46"/>
        <v>N/A</v>
      </c>
      <c r="CG54" t="str">
        <f t="shared" si="47"/>
        <v>S:8 G:3 GR:0</v>
      </c>
      <c r="CH54" s="6"/>
      <c r="CK54" s="6"/>
      <c r="CL54" s="6"/>
      <c r="CM54" s="6"/>
      <c r="CN54" s="6"/>
      <c r="CO54" s="6"/>
      <c r="CP54" s="6"/>
    </row>
    <row r="55" spans="1:94" x14ac:dyDescent="0.25">
      <c r="A55" s="13">
        <v>5641</v>
      </c>
      <c r="B55" s="14" t="s">
        <v>2965</v>
      </c>
      <c r="C55" s="14" t="s">
        <v>64</v>
      </c>
      <c r="D55" s="14" t="s">
        <v>52</v>
      </c>
      <c r="E55" s="14">
        <f>VLOOKUP(B55, 'Rookie Year'!$A$2:$B$55555,2,FALSE)</f>
        <v>2024</v>
      </c>
      <c r="F55" s="14">
        <v>2024</v>
      </c>
      <c r="G55" s="14" t="s">
        <v>40</v>
      </c>
      <c r="H55" s="14" t="s">
        <v>2192</v>
      </c>
      <c r="I55" s="15">
        <v>2</v>
      </c>
      <c r="J55" s="14">
        <v>3</v>
      </c>
      <c r="K55" s="16">
        <f t="shared" si="2"/>
        <v>0</v>
      </c>
      <c r="L55" s="15">
        <f t="shared" si="3"/>
        <v>2</v>
      </c>
      <c r="M55" s="15">
        <f t="shared" si="4"/>
        <v>0</v>
      </c>
      <c r="N55" s="15">
        <f t="shared" si="5"/>
        <v>0</v>
      </c>
      <c r="O55" s="15">
        <v>0</v>
      </c>
      <c r="P55" s="15">
        <v>0</v>
      </c>
      <c r="Q55" s="15">
        <f t="shared" si="6"/>
        <v>0</v>
      </c>
      <c r="R55" s="14" t="s">
        <v>75</v>
      </c>
      <c r="S55" s="14">
        <f t="shared" si="7"/>
        <v>1</v>
      </c>
      <c r="T55" s="15">
        <v>0</v>
      </c>
      <c r="U55" s="15" t="str">
        <f t="shared" ref="U55:U60" si="58">IF($S55&lt;2, "N/A", $M55)</f>
        <v>N/A</v>
      </c>
      <c r="V55" s="15" t="str">
        <f t="shared" ref="V55:V62" si="59">IF($S55&lt;3, "N/A", $M55)</f>
        <v>N/A</v>
      </c>
      <c r="W55" s="15" t="str">
        <f t="shared" si="51"/>
        <v>N/A</v>
      </c>
      <c r="X55" s="15" t="str">
        <f t="shared" si="8"/>
        <v>N/A</v>
      </c>
      <c r="Y55" s="14" t="str">
        <f t="shared" si="9"/>
        <v>OK</v>
      </c>
      <c r="Z55" s="14" t="str">
        <f t="shared" si="10"/>
        <v>Yes</v>
      </c>
      <c r="AA55" s="17">
        <f>IF(C55="DM", "N/A", IF(Z55="No","N/A",VLOOKUP(B55,'Extension List'!$A$3:$AE$1952,19,FALSE)))</f>
        <v>1</v>
      </c>
      <c r="AB55" s="14">
        <f>IF(C55="DM", "N/A", IF(Z55="No","N/A",VLOOKUP(B55,'Extension List'!$A$3:$AE$1952,21,FALSE)))</f>
        <v>1</v>
      </c>
      <c r="AC55" s="14">
        <f t="shared" si="53"/>
        <v>0</v>
      </c>
      <c r="AD55" s="15" t="str">
        <f t="shared" si="12"/>
        <v>N/A</v>
      </c>
      <c r="AE55" s="15" t="str">
        <f t="shared" si="13"/>
        <v>N/A</v>
      </c>
      <c r="AF55" s="15" t="str">
        <f t="shared" si="14"/>
        <v>N/A</v>
      </c>
      <c r="AG55" s="15" t="str">
        <f t="shared" si="54"/>
        <v>N/A</v>
      </c>
      <c r="AH55" s="15" t="str">
        <f t="shared" si="54"/>
        <v>N/A</v>
      </c>
      <c r="AI55" s="15" t="str">
        <f t="shared" si="55"/>
        <v>N/A</v>
      </c>
      <c r="AJ55" s="15" t="str">
        <f t="shared" si="56"/>
        <v>N/A</v>
      </c>
      <c r="AK55" s="15" t="str">
        <f t="shared" si="57"/>
        <v>N/A</v>
      </c>
      <c r="AL55" s="15" t="str">
        <f t="shared" si="19"/>
        <v>N/A</v>
      </c>
      <c r="AM55" s="15">
        <f t="shared" si="20"/>
        <v>2</v>
      </c>
      <c r="AN55" s="15" t="str">
        <f t="shared" si="21"/>
        <v>N/A</v>
      </c>
      <c r="AO55" s="15" t="str">
        <f t="shared" si="22"/>
        <v>N/A</v>
      </c>
      <c r="AP55" s="15" t="str">
        <f t="shared" si="23"/>
        <v>N/A</v>
      </c>
      <c r="AQ55" s="15" t="str">
        <f t="shared" si="24"/>
        <v>N/A</v>
      </c>
      <c r="AR55" s="14" t="s">
        <v>44</v>
      </c>
      <c r="AS55" s="14" t="s">
        <v>44</v>
      </c>
      <c r="AT55" s="14" t="s">
        <v>44</v>
      </c>
      <c r="AU55" s="14" t="s">
        <v>44</v>
      </c>
      <c r="AV55" s="14" t="s">
        <v>44</v>
      </c>
      <c r="AW55" s="14" t="s">
        <v>44</v>
      </c>
      <c r="AX55" s="14" t="s">
        <v>44</v>
      </c>
      <c r="AY55" s="14" t="s">
        <v>44</v>
      </c>
      <c r="AZ55" s="14" t="s">
        <v>44</v>
      </c>
      <c r="BA55" s="14" t="s">
        <v>44</v>
      </c>
      <c r="BB55" s="14" t="s">
        <v>44</v>
      </c>
      <c r="BC55" s="14" t="s">
        <v>44</v>
      </c>
      <c r="BD55" s="14" t="s">
        <v>44</v>
      </c>
      <c r="BE55" s="14" t="s">
        <v>44</v>
      </c>
      <c r="BF55" s="14" t="s">
        <v>44</v>
      </c>
      <c r="BG55" s="14" t="s">
        <v>44</v>
      </c>
      <c r="BH55" s="14" t="s">
        <v>44</v>
      </c>
      <c r="BI55" s="14"/>
      <c r="BJ55" s="15">
        <f t="shared" si="25"/>
        <v>0</v>
      </c>
      <c r="BK55" s="15">
        <f t="shared" si="26"/>
        <v>0</v>
      </c>
      <c r="BL55" s="15">
        <f t="shared" si="27"/>
        <v>0</v>
      </c>
      <c r="BM55" s="15">
        <f t="shared" si="28"/>
        <v>0</v>
      </c>
      <c r="BN55" s="15">
        <f t="shared" si="29"/>
        <v>0</v>
      </c>
      <c r="BO55" s="15">
        <f t="shared" si="30"/>
        <v>0</v>
      </c>
      <c r="BP55" s="15">
        <f t="shared" si="31"/>
        <v>0</v>
      </c>
      <c r="BQ55" s="15">
        <f t="shared" si="32"/>
        <v>0</v>
      </c>
      <c r="BR55" s="15">
        <f t="shared" si="33"/>
        <v>0</v>
      </c>
      <c r="BS55" s="15">
        <f t="shared" si="34"/>
        <v>0</v>
      </c>
      <c r="BT55" s="15">
        <f t="shared" si="35"/>
        <v>0</v>
      </c>
      <c r="BU55" s="15">
        <f t="shared" si="36"/>
        <v>0</v>
      </c>
      <c r="BV55" s="15">
        <f t="shared" si="37"/>
        <v>0</v>
      </c>
      <c r="BW55" s="15">
        <f t="shared" si="38"/>
        <v>0</v>
      </c>
      <c r="BX55" s="15">
        <f t="shared" si="39"/>
        <v>0</v>
      </c>
      <c r="BY55" s="15">
        <f t="shared" si="40"/>
        <v>0</v>
      </c>
      <c r="BZ55" s="15">
        <f t="shared" si="41"/>
        <v>0</v>
      </c>
      <c r="CA55" s="14" t="s">
        <v>75</v>
      </c>
      <c r="CB55" s="15">
        <f t="shared" si="42"/>
        <v>0</v>
      </c>
      <c r="CC55" s="14" t="str">
        <f t="shared" si="43"/>
        <v>N/A</v>
      </c>
      <c r="CD55" s="14" t="str">
        <f t="shared" si="44"/>
        <v>N/A</v>
      </c>
      <c r="CE55" s="14" t="str">
        <f t="shared" si="45"/>
        <v>N/A</v>
      </c>
      <c r="CF55" s="14" t="str">
        <f t="shared" si="46"/>
        <v>N/A</v>
      </c>
      <c r="CG55" t="str">
        <f t="shared" si="47"/>
        <v>S:2 G:0 GR:0</v>
      </c>
      <c r="CH55" s="6"/>
      <c r="CK55" s="6"/>
      <c r="CL55" s="6"/>
      <c r="CM55" s="6"/>
      <c r="CN55" s="6"/>
      <c r="CO55" s="6"/>
      <c r="CP55" s="6"/>
    </row>
    <row r="56" spans="1:94" x14ac:dyDescent="0.25">
      <c r="A56" s="13">
        <v>6318</v>
      </c>
      <c r="B56" s="14" t="s">
        <v>3219</v>
      </c>
      <c r="C56" s="14" t="s">
        <v>64</v>
      </c>
      <c r="D56" s="14" t="s">
        <v>52</v>
      </c>
      <c r="E56" s="14">
        <f>VLOOKUP(B56, 'Rookie Year'!$A$2:$B$55555,2,FALSE)</f>
        <v>2022</v>
      </c>
      <c r="F56" s="14">
        <v>2026</v>
      </c>
      <c r="G56" s="14" t="s">
        <v>42</v>
      </c>
      <c r="H56" s="14" t="s">
        <v>2913</v>
      </c>
      <c r="I56" s="15">
        <v>1</v>
      </c>
      <c r="J56" s="14">
        <v>1</v>
      </c>
      <c r="K56" s="16">
        <f t="shared" si="2"/>
        <v>0.25</v>
      </c>
      <c r="L56" s="15">
        <f t="shared" si="3"/>
        <v>0</v>
      </c>
      <c r="M56" s="15">
        <f t="shared" si="4"/>
        <v>1</v>
      </c>
      <c r="N56" s="15">
        <f t="shared" si="5"/>
        <v>1</v>
      </c>
      <c r="O56" s="15">
        <v>0</v>
      </c>
      <c r="P56" s="15">
        <v>0</v>
      </c>
      <c r="Q56" s="15">
        <f t="shared" si="6"/>
        <v>1</v>
      </c>
      <c r="R56" s="14" t="s">
        <v>75</v>
      </c>
      <c r="S56" s="14">
        <f t="shared" si="7"/>
        <v>1</v>
      </c>
      <c r="T56" s="15">
        <f>IF($S56&lt;1, "N/A", $M56)</f>
        <v>1</v>
      </c>
      <c r="U56" s="15" t="str">
        <f t="shared" si="58"/>
        <v>N/A</v>
      </c>
      <c r="V56" s="15" t="str">
        <f t="shared" si="59"/>
        <v>N/A</v>
      </c>
      <c r="W56" s="15" t="str">
        <f t="shared" si="51"/>
        <v>N/A</v>
      </c>
      <c r="X56" s="15" t="str">
        <f t="shared" si="8"/>
        <v>N/A</v>
      </c>
      <c r="Y56" s="14" t="str">
        <f t="shared" si="9"/>
        <v>OK</v>
      </c>
      <c r="Z56" s="14" t="str">
        <f t="shared" si="10"/>
        <v>No</v>
      </c>
      <c r="AA56" s="17" t="str">
        <f>IF(C56="DM", "N/A", IF(Z56="No","N/A",VLOOKUP(B56,'Extension List'!$A$3:$AE$1952,19,FALSE)))</f>
        <v>N/A</v>
      </c>
      <c r="AB56" s="14" t="str">
        <f>IF(C56="DM", "N/A", IF(Z56="No","N/A",VLOOKUP(B56,'Extension List'!$A$3:$AE$1952,21,FALSE)))</f>
        <v>N/A</v>
      </c>
      <c r="AC56" s="14" t="str">
        <f t="shared" si="53"/>
        <v>N/A</v>
      </c>
      <c r="AD56" s="15" t="str">
        <f t="shared" si="12"/>
        <v>N/A</v>
      </c>
      <c r="AE56" s="15" t="str">
        <f t="shared" si="13"/>
        <v>N/A</v>
      </c>
      <c r="AF56" s="15" t="str">
        <f t="shared" si="14"/>
        <v>N/A</v>
      </c>
      <c r="AG56" s="15" t="str">
        <f t="shared" si="54"/>
        <v>N/A</v>
      </c>
      <c r="AH56" s="15" t="str">
        <f t="shared" si="54"/>
        <v>N/A</v>
      </c>
      <c r="AI56" s="15" t="str">
        <f t="shared" si="55"/>
        <v>N/A</v>
      </c>
      <c r="AJ56" s="15" t="str">
        <f t="shared" si="56"/>
        <v>N/A</v>
      </c>
      <c r="AK56" s="15" t="str">
        <f t="shared" si="57"/>
        <v>N/A</v>
      </c>
      <c r="AL56" s="15" t="str">
        <f t="shared" si="19"/>
        <v>N/A</v>
      </c>
      <c r="AM56" s="15">
        <f t="shared" si="20"/>
        <v>1</v>
      </c>
      <c r="AN56" s="15" t="str">
        <f t="shared" si="21"/>
        <v>N/A</v>
      </c>
      <c r="AO56" s="15" t="str">
        <f t="shared" si="22"/>
        <v>N/A</v>
      </c>
      <c r="AP56" s="15" t="str">
        <f t="shared" si="23"/>
        <v>N/A</v>
      </c>
      <c r="AQ56" s="15" t="str">
        <f t="shared" si="24"/>
        <v>N/A</v>
      </c>
      <c r="AR56" s="14" t="s">
        <v>40</v>
      </c>
      <c r="AS56" s="14" t="s">
        <v>40</v>
      </c>
      <c r="AT56" s="14" t="s">
        <v>40</v>
      </c>
      <c r="AU56" s="14" t="s">
        <v>40</v>
      </c>
      <c r="AV56" s="14" t="s">
        <v>40</v>
      </c>
      <c r="AW56" s="14" t="s">
        <v>40</v>
      </c>
      <c r="AX56" s="14" t="s">
        <v>40</v>
      </c>
      <c r="AY56" s="14" t="s">
        <v>40</v>
      </c>
      <c r="AZ56" s="14" t="s">
        <v>40</v>
      </c>
      <c r="BA56" s="14" t="s">
        <v>40</v>
      </c>
      <c r="BB56" s="14" t="s">
        <v>40</v>
      </c>
      <c r="BC56" s="14" t="s">
        <v>40</v>
      </c>
      <c r="BD56" s="14" t="s">
        <v>40</v>
      </c>
      <c r="BE56" s="14" t="s">
        <v>40</v>
      </c>
      <c r="BF56" s="14" t="s">
        <v>40</v>
      </c>
      <c r="BG56" s="14" t="s">
        <v>40</v>
      </c>
      <c r="BH56" s="14" t="s">
        <v>40</v>
      </c>
      <c r="BJ56" s="15">
        <f t="shared" si="25"/>
        <v>1</v>
      </c>
      <c r="BK56" s="15">
        <f t="shared" si="26"/>
        <v>1</v>
      </c>
      <c r="BL56" s="15">
        <f t="shared" si="27"/>
        <v>1</v>
      </c>
      <c r="BM56" s="15">
        <f t="shared" si="28"/>
        <v>1</v>
      </c>
      <c r="BN56" s="15">
        <f t="shared" si="29"/>
        <v>1</v>
      </c>
      <c r="BO56" s="15">
        <f t="shared" si="30"/>
        <v>1</v>
      </c>
      <c r="BP56" s="15">
        <f t="shared" si="31"/>
        <v>1</v>
      </c>
      <c r="BQ56" s="15">
        <f t="shared" si="32"/>
        <v>1</v>
      </c>
      <c r="BR56" s="15">
        <f t="shared" si="33"/>
        <v>1</v>
      </c>
      <c r="BS56" s="15">
        <f t="shared" si="34"/>
        <v>1</v>
      </c>
      <c r="BT56" s="15">
        <f t="shared" si="35"/>
        <v>1</v>
      </c>
      <c r="BU56" s="15">
        <f t="shared" si="36"/>
        <v>1</v>
      </c>
      <c r="BV56" s="15">
        <f t="shared" si="37"/>
        <v>1</v>
      </c>
      <c r="BW56" s="15">
        <f t="shared" si="38"/>
        <v>1</v>
      </c>
      <c r="BX56" s="15">
        <f t="shared" si="39"/>
        <v>1</v>
      </c>
      <c r="BY56" s="15">
        <f t="shared" si="40"/>
        <v>1</v>
      </c>
      <c r="BZ56" s="15">
        <f t="shared" si="41"/>
        <v>1</v>
      </c>
      <c r="CA56" s="14" t="s">
        <v>75</v>
      </c>
      <c r="CB56" s="15">
        <f t="shared" si="42"/>
        <v>1</v>
      </c>
      <c r="CC56" s="14" t="str">
        <f t="shared" si="43"/>
        <v>N/A</v>
      </c>
      <c r="CD56" s="14" t="str">
        <f t="shared" si="44"/>
        <v>N/A</v>
      </c>
      <c r="CE56" s="14" t="str">
        <f t="shared" si="45"/>
        <v>N/A</v>
      </c>
      <c r="CF56" s="14" t="str">
        <f t="shared" si="46"/>
        <v>N/A</v>
      </c>
      <c r="CG56" t="str">
        <f t="shared" si="47"/>
        <v>S:0 G:1 GR:1</v>
      </c>
      <c r="CH56" s="6"/>
      <c r="CK56" s="6"/>
      <c r="CL56" s="6"/>
      <c r="CM56" s="6"/>
      <c r="CN56" s="6"/>
      <c r="CO56" s="6"/>
      <c r="CP56" s="6"/>
    </row>
    <row r="57" spans="1:94" x14ac:dyDescent="0.25">
      <c r="A57" s="13">
        <v>6319</v>
      </c>
      <c r="B57" s="14" t="s">
        <v>2460</v>
      </c>
      <c r="C57" s="14" t="s">
        <v>65</v>
      </c>
      <c r="D57" s="14" t="s">
        <v>52</v>
      </c>
      <c r="E57" s="14">
        <f>VLOOKUP(B57, 'Rookie Year'!$A$2:$B$55555,2,FALSE)</f>
        <v>2021</v>
      </c>
      <c r="F57" s="14">
        <v>2026</v>
      </c>
      <c r="G57" s="14" t="s">
        <v>42</v>
      </c>
      <c r="H57" s="14" t="s">
        <v>2913</v>
      </c>
      <c r="I57" s="15">
        <v>1</v>
      </c>
      <c r="J57" s="14">
        <v>1</v>
      </c>
      <c r="K57" s="16">
        <f t="shared" si="2"/>
        <v>0.25</v>
      </c>
      <c r="L57" s="15">
        <f t="shared" si="3"/>
        <v>0</v>
      </c>
      <c r="M57" s="15">
        <f t="shared" si="4"/>
        <v>1</v>
      </c>
      <c r="N57" s="15">
        <f t="shared" si="5"/>
        <v>1</v>
      </c>
      <c r="O57" s="15">
        <v>0</v>
      </c>
      <c r="P57" s="15">
        <v>0</v>
      </c>
      <c r="Q57" s="15">
        <f t="shared" si="6"/>
        <v>1</v>
      </c>
      <c r="R57" s="14" t="s">
        <v>75</v>
      </c>
      <c r="S57" s="14">
        <f t="shared" si="7"/>
        <v>1</v>
      </c>
      <c r="T57" s="15">
        <f>IF($S57&lt;1, "N/A", $M57)</f>
        <v>1</v>
      </c>
      <c r="U57" s="15" t="str">
        <f t="shared" si="58"/>
        <v>N/A</v>
      </c>
      <c r="V57" s="15" t="str">
        <f t="shared" si="59"/>
        <v>N/A</v>
      </c>
      <c r="W57" s="15" t="str">
        <f t="shared" si="51"/>
        <v>N/A</v>
      </c>
      <c r="X57" s="15" t="str">
        <f t="shared" si="8"/>
        <v>N/A</v>
      </c>
      <c r="Y57" s="14" t="str">
        <f t="shared" si="9"/>
        <v>OK</v>
      </c>
      <c r="Z57" s="14" t="str">
        <f t="shared" si="10"/>
        <v>No</v>
      </c>
      <c r="AA57" s="17" t="str">
        <f>IF(C57="DM", "N/A", IF(Z57="No","N/A",VLOOKUP(B57,'Extension List'!$A$3:$AE$1952,19,FALSE)))</f>
        <v>N/A</v>
      </c>
      <c r="AB57" s="14" t="str">
        <f>IF(C57="DM", "N/A", IF(Z57="No","N/A",VLOOKUP(B57,'Extension List'!$A$3:$AE$1952,21,FALSE)))</f>
        <v>N/A</v>
      </c>
      <c r="AC57" s="14" t="str">
        <f t="shared" si="53"/>
        <v>N/A</v>
      </c>
      <c r="AD57" s="15" t="str">
        <f t="shared" si="12"/>
        <v>N/A</v>
      </c>
      <c r="AE57" s="15" t="str">
        <f t="shared" si="13"/>
        <v>N/A</v>
      </c>
      <c r="AF57" s="15" t="str">
        <f t="shared" si="14"/>
        <v>N/A</v>
      </c>
      <c r="AG57" s="15" t="str">
        <f t="shared" si="54"/>
        <v>N/A</v>
      </c>
      <c r="AH57" s="15" t="str">
        <f t="shared" si="54"/>
        <v>N/A</v>
      </c>
      <c r="AI57" s="15" t="str">
        <f t="shared" si="55"/>
        <v>N/A</v>
      </c>
      <c r="AJ57" s="15" t="str">
        <f t="shared" si="56"/>
        <v>N/A</v>
      </c>
      <c r="AK57" s="15" t="str">
        <f t="shared" si="57"/>
        <v>N/A</v>
      </c>
      <c r="AL57" s="15" t="str">
        <f t="shared" si="19"/>
        <v>N/A</v>
      </c>
      <c r="AM57" s="15">
        <f t="shared" si="20"/>
        <v>1</v>
      </c>
      <c r="AN57" s="15" t="str">
        <f t="shared" si="21"/>
        <v>N/A</v>
      </c>
      <c r="AO57" s="15" t="str">
        <f t="shared" si="22"/>
        <v>N/A</v>
      </c>
      <c r="AP57" s="15" t="str">
        <f t="shared" si="23"/>
        <v>N/A</v>
      </c>
      <c r="AQ57" s="15" t="str">
        <f t="shared" si="24"/>
        <v>N/A</v>
      </c>
      <c r="AR57" s="14" t="s">
        <v>40</v>
      </c>
      <c r="AS57" s="14" t="s">
        <v>40</v>
      </c>
      <c r="AT57" s="14" t="s">
        <v>40</v>
      </c>
      <c r="AU57" s="14" t="s">
        <v>40</v>
      </c>
      <c r="AV57" s="14" t="s">
        <v>40</v>
      </c>
      <c r="AW57" s="14" t="s">
        <v>40</v>
      </c>
      <c r="AX57" s="14" t="s">
        <v>40</v>
      </c>
      <c r="AY57" s="14" t="s">
        <v>40</v>
      </c>
      <c r="AZ57" s="14" t="s">
        <v>40</v>
      </c>
      <c r="BA57" s="14" t="s">
        <v>40</v>
      </c>
      <c r="BB57" s="14" t="s">
        <v>40</v>
      </c>
      <c r="BC57" s="14" t="s">
        <v>40</v>
      </c>
      <c r="BD57" s="14" t="s">
        <v>40</v>
      </c>
      <c r="BE57" s="14" t="s">
        <v>40</v>
      </c>
      <c r="BF57" s="14" t="s">
        <v>40</v>
      </c>
      <c r="BG57" s="14" t="s">
        <v>40</v>
      </c>
      <c r="BH57" s="14" t="s">
        <v>40</v>
      </c>
      <c r="BJ57" s="15">
        <f t="shared" si="25"/>
        <v>1</v>
      </c>
      <c r="BK57" s="15">
        <f t="shared" si="26"/>
        <v>1</v>
      </c>
      <c r="BL57" s="15">
        <f t="shared" si="27"/>
        <v>1</v>
      </c>
      <c r="BM57" s="15">
        <f t="shared" si="28"/>
        <v>1</v>
      </c>
      <c r="BN57" s="15">
        <f t="shared" si="29"/>
        <v>1</v>
      </c>
      <c r="BO57" s="15">
        <f t="shared" si="30"/>
        <v>1</v>
      </c>
      <c r="BP57" s="15">
        <f t="shared" si="31"/>
        <v>1</v>
      </c>
      <c r="BQ57" s="15">
        <f t="shared" si="32"/>
        <v>1</v>
      </c>
      <c r="BR57" s="15">
        <f t="shared" si="33"/>
        <v>1</v>
      </c>
      <c r="BS57" s="15">
        <f t="shared" si="34"/>
        <v>1</v>
      </c>
      <c r="BT57" s="15">
        <f t="shared" si="35"/>
        <v>1</v>
      </c>
      <c r="BU57" s="15">
        <f t="shared" si="36"/>
        <v>1</v>
      </c>
      <c r="BV57" s="15">
        <f t="shared" si="37"/>
        <v>1</v>
      </c>
      <c r="BW57" s="15">
        <f t="shared" si="38"/>
        <v>1</v>
      </c>
      <c r="BX57" s="15">
        <f t="shared" si="39"/>
        <v>1</v>
      </c>
      <c r="BY57" s="15">
        <f t="shared" si="40"/>
        <v>1</v>
      </c>
      <c r="BZ57" s="15">
        <f t="shared" si="41"/>
        <v>1</v>
      </c>
      <c r="CA57" s="14" t="s">
        <v>75</v>
      </c>
      <c r="CB57" s="15">
        <f t="shared" si="42"/>
        <v>1</v>
      </c>
      <c r="CC57" s="14" t="str">
        <f t="shared" si="43"/>
        <v>N/A</v>
      </c>
      <c r="CD57" s="14" t="str">
        <f t="shared" si="44"/>
        <v>N/A</v>
      </c>
      <c r="CE57" s="14" t="str">
        <f t="shared" si="45"/>
        <v>N/A</v>
      </c>
      <c r="CF57" s="14" t="str">
        <f t="shared" si="46"/>
        <v>N/A</v>
      </c>
      <c r="CG57" t="str">
        <f t="shared" si="47"/>
        <v>S:0 G:1 GR:1</v>
      </c>
      <c r="CH57" s="6"/>
      <c r="CK57" s="6"/>
      <c r="CL57" s="6"/>
      <c r="CM57" s="6"/>
      <c r="CN57" s="6"/>
      <c r="CO57" s="6"/>
      <c r="CP57" s="6"/>
    </row>
    <row r="58" spans="1:94" x14ac:dyDescent="0.25">
      <c r="A58" s="13">
        <v>6320</v>
      </c>
      <c r="B58" s="14" t="s">
        <v>2939</v>
      </c>
      <c r="C58" s="14" t="s">
        <v>65</v>
      </c>
      <c r="D58" s="14" t="s">
        <v>52</v>
      </c>
      <c r="E58" s="14">
        <f>VLOOKUP(B58, 'Rookie Year'!$A$2:$B$55555,2,FALSE)</f>
        <v>2024</v>
      </c>
      <c r="F58" s="14">
        <v>2026</v>
      </c>
      <c r="G58" s="14" t="s">
        <v>42</v>
      </c>
      <c r="H58" s="14" t="s">
        <v>2913</v>
      </c>
      <c r="I58" s="15">
        <v>1</v>
      </c>
      <c r="J58" s="14">
        <v>1</v>
      </c>
      <c r="K58" s="16">
        <f t="shared" si="2"/>
        <v>0.25</v>
      </c>
      <c r="L58" s="15">
        <f t="shared" si="3"/>
        <v>0</v>
      </c>
      <c r="M58" s="15">
        <f t="shared" si="4"/>
        <v>1</v>
      </c>
      <c r="N58" s="15">
        <f t="shared" si="5"/>
        <v>1</v>
      </c>
      <c r="O58" s="15">
        <v>0</v>
      </c>
      <c r="P58" s="15">
        <v>0</v>
      </c>
      <c r="Q58" s="15">
        <f t="shared" si="6"/>
        <v>1</v>
      </c>
      <c r="R58" s="14" t="s">
        <v>75</v>
      </c>
      <c r="S58" s="14">
        <f t="shared" si="7"/>
        <v>1</v>
      </c>
      <c r="T58" s="15">
        <f>IF($S58&lt;1, "N/A", $M58)</f>
        <v>1</v>
      </c>
      <c r="U58" s="15" t="str">
        <f t="shared" si="58"/>
        <v>N/A</v>
      </c>
      <c r="V58" s="15" t="str">
        <f t="shared" si="59"/>
        <v>N/A</v>
      </c>
      <c r="W58" s="15" t="str">
        <f t="shared" si="51"/>
        <v>N/A</v>
      </c>
      <c r="X58" s="15" t="str">
        <f t="shared" si="8"/>
        <v>N/A</v>
      </c>
      <c r="Y58" s="14" t="str">
        <f t="shared" si="9"/>
        <v>OK</v>
      </c>
      <c r="Z58" s="14" t="str">
        <f t="shared" si="10"/>
        <v>No</v>
      </c>
      <c r="AA58" s="17" t="str">
        <f>IF(C58="DM", "N/A", IF(Z58="No","N/A",VLOOKUP(B58,'Extension List'!$A$3:$AE$1952,19,FALSE)))</f>
        <v>N/A</v>
      </c>
      <c r="AB58" s="14" t="str">
        <f>IF(C58="DM", "N/A", IF(Z58="No","N/A",VLOOKUP(B58,'Extension List'!$A$3:$AE$1952,21,FALSE)))</f>
        <v>N/A</v>
      </c>
      <c r="AC58" s="14" t="str">
        <f t="shared" si="53"/>
        <v>N/A</v>
      </c>
      <c r="AD58" s="15" t="str">
        <f t="shared" si="12"/>
        <v>N/A</v>
      </c>
      <c r="AE58" s="15" t="str">
        <f t="shared" si="13"/>
        <v>N/A</v>
      </c>
      <c r="AF58" s="15" t="str">
        <f t="shared" si="14"/>
        <v>N/A</v>
      </c>
      <c r="AG58" s="15" t="str">
        <f t="shared" si="54"/>
        <v>N/A</v>
      </c>
      <c r="AH58" s="15" t="str">
        <f t="shared" si="54"/>
        <v>N/A</v>
      </c>
      <c r="AI58" s="15" t="str">
        <f t="shared" si="55"/>
        <v>N/A</v>
      </c>
      <c r="AJ58" s="15" t="str">
        <f t="shared" si="56"/>
        <v>N/A</v>
      </c>
      <c r="AK58" s="15" t="str">
        <f t="shared" si="57"/>
        <v>N/A</v>
      </c>
      <c r="AL58" s="15" t="str">
        <f t="shared" si="19"/>
        <v>N/A</v>
      </c>
      <c r="AM58" s="15">
        <f t="shared" si="20"/>
        <v>1</v>
      </c>
      <c r="AN58" s="15" t="str">
        <f t="shared" si="21"/>
        <v>N/A</v>
      </c>
      <c r="AO58" s="15" t="str">
        <f t="shared" si="22"/>
        <v>N/A</v>
      </c>
      <c r="AP58" s="15" t="str">
        <f t="shared" si="23"/>
        <v>N/A</v>
      </c>
      <c r="AQ58" s="15" t="str">
        <f t="shared" si="24"/>
        <v>N/A</v>
      </c>
      <c r="AR58" s="14" t="s">
        <v>40</v>
      </c>
      <c r="AS58" s="14" t="s">
        <v>40</v>
      </c>
      <c r="AT58" s="14" t="s">
        <v>40</v>
      </c>
      <c r="AU58" s="14" t="s">
        <v>40</v>
      </c>
      <c r="AV58" s="14" t="s">
        <v>40</v>
      </c>
      <c r="AW58" s="14" t="s">
        <v>40</v>
      </c>
      <c r="AX58" s="14" t="s">
        <v>40</v>
      </c>
      <c r="AY58" s="14" t="s">
        <v>40</v>
      </c>
      <c r="AZ58" s="14" t="s">
        <v>40</v>
      </c>
      <c r="BA58" s="14" t="s">
        <v>40</v>
      </c>
      <c r="BB58" s="14" t="s">
        <v>40</v>
      </c>
      <c r="BC58" s="14" t="s">
        <v>40</v>
      </c>
      <c r="BD58" s="14" t="s">
        <v>40</v>
      </c>
      <c r="BE58" s="14" t="s">
        <v>40</v>
      </c>
      <c r="BF58" s="14" t="s">
        <v>40</v>
      </c>
      <c r="BG58" s="14" t="s">
        <v>40</v>
      </c>
      <c r="BH58" s="14" t="s">
        <v>40</v>
      </c>
      <c r="BJ58" s="15">
        <f t="shared" si="25"/>
        <v>1</v>
      </c>
      <c r="BK58" s="15">
        <f t="shared" si="26"/>
        <v>1</v>
      </c>
      <c r="BL58" s="15">
        <f t="shared" si="27"/>
        <v>1</v>
      </c>
      <c r="BM58" s="15">
        <f t="shared" si="28"/>
        <v>1</v>
      </c>
      <c r="BN58" s="15">
        <f t="shared" si="29"/>
        <v>1</v>
      </c>
      <c r="BO58" s="15">
        <f t="shared" si="30"/>
        <v>1</v>
      </c>
      <c r="BP58" s="15">
        <f t="shared" si="31"/>
        <v>1</v>
      </c>
      <c r="BQ58" s="15">
        <f t="shared" si="32"/>
        <v>1</v>
      </c>
      <c r="BR58" s="15">
        <f t="shared" si="33"/>
        <v>1</v>
      </c>
      <c r="BS58" s="15">
        <f t="shared" si="34"/>
        <v>1</v>
      </c>
      <c r="BT58" s="15">
        <f t="shared" si="35"/>
        <v>1</v>
      </c>
      <c r="BU58" s="15">
        <f t="shared" si="36"/>
        <v>1</v>
      </c>
      <c r="BV58" s="15">
        <f t="shared" si="37"/>
        <v>1</v>
      </c>
      <c r="BW58" s="15">
        <f t="shared" si="38"/>
        <v>1</v>
      </c>
      <c r="BX58" s="15">
        <f t="shared" si="39"/>
        <v>1</v>
      </c>
      <c r="BY58" s="15">
        <f t="shared" si="40"/>
        <v>1</v>
      </c>
      <c r="BZ58" s="15">
        <f t="shared" si="41"/>
        <v>1</v>
      </c>
      <c r="CA58" s="14" t="s">
        <v>75</v>
      </c>
      <c r="CB58" s="15">
        <f t="shared" si="42"/>
        <v>1</v>
      </c>
      <c r="CC58" s="14" t="str">
        <f t="shared" si="43"/>
        <v>N/A</v>
      </c>
      <c r="CD58" s="14" t="str">
        <f t="shared" si="44"/>
        <v>N/A</v>
      </c>
      <c r="CE58" s="14" t="str">
        <f t="shared" si="45"/>
        <v>N/A</v>
      </c>
      <c r="CF58" s="14" t="str">
        <f t="shared" si="46"/>
        <v>N/A</v>
      </c>
      <c r="CG58" t="str">
        <f t="shared" si="47"/>
        <v>S:0 G:1 GR:1</v>
      </c>
      <c r="CH58" s="6"/>
      <c r="CK58" s="6"/>
      <c r="CL58" s="6"/>
      <c r="CM58" s="6"/>
      <c r="CN58" s="6"/>
      <c r="CO58" s="6"/>
      <c r="CP58" s="6"/>
    </row>
    <row r="59" spans="1:94" x14ac:dyDescent="0.25">
      <c r="A59" s="13">
        <v>6399</v>
      </c>
      <c r="B59" s="14" t="s">
        <v>2454</v>
      </c>
      <c r="C59" s="14" t="s">
        <v>66</v>
      </c>
      <c r="D59" s="14" t="s">
        <v>52</v>
      </c>
      <c r="E59" s="14">
        <f>VLOOKUP(B59, 'Rookie Year'!$A$2:$B$55555,2,FALSE)</f>
        <v>2020</v>
      </c>
      <c r="F59" s="14">
        <v>2026</v>
      </c>
      <c r="G59" s="14" t="s">
        <v>42</v>
      </c>
      <c r="H59" s="14" t="s">
        <v>1927</v>
      </c>
      <c r="I59" s="15">
        <v>1</v>
      </c>
      <c r="J59" s="14">
        <v>1</v>
      </c>
      <c r="K59" s="16">
        <f t="shared" si="2"/>
        <v>0.25</v>
      </c>
      <c r="L59" s="15">
        <f t="shared" si="3"/>
        <v>0</v>
      </c>
      <c r="M59" s="15">
        <f t="shared" si="4"/>
        <v>1</v>
      </c>
      <c r="N59" s="15">
        <f t="shared" si="5"/>
        <v>1</v>
      </c>
      <c r="O59" s="15">
        <v>0</v>
      </c>
      <c r="P59" s="15">
        <v>0</v>
      </c>
      <c r="Q59" s="15">
        <f t="shared" si="6"/>
        <v>1</v>
      </c>
      <c r="R59" s="14" t="s">
        <v>75</v>
      </c>
      <c r="S59" s="14">
        <f t="shared" si="7"/>
        <v>1</v>
      </c>
      <c r="T59" s="15">
        <f>IF($S59&lt;1, "N/A", $M59)</f>
        <v>1</v>
      </c>
      <c r="U59" s="15" t="str">
        <f t="shared" si="58"/>
        <v>N/A</v>
      </c>
      <c r="V59" s="15" t="str">
        <f t="shared" si="59"/>
        <v>N/A</v>
      </c>
      <c r="W59" s="15" t="str">
        <f t="shared" si="51"/>
        <v>N/A</v>
      </c>
      <c r="X59" s="15" t="str">
        <f t="shared" si="8"/>
        <v>N/A</v>
      </c>
      <c r="Y59" s="14" t="str">
        <f t="shared" si="9"/>
        <v>OK</v>
      </c>
      <c r="Z59" s="14" t="str">
        <f t="shared" si="10"/>
        <v>No</v>
      </c>
      <c r="AA59" s="17" t="str">
        <f>IF(C59="DM", "N/A", IF(Z59="No","N/A",VLOOKUP(B59,'Extension List'!$A$3:$AE$1952,19,FALSE)))</f>
        <v>N/A</v>
      </c>
      <c r="AB59" s="14" t="str">
        <f>IF(C59="DM", "N/A", IF(Z59="No","N/A",VLOOKUP(B59,'Extension List'!$A$3:$AE$1952,21,FALSE)))</f>
        <v>N/A</v>
      </c>
      <c r="AC59" s="14" t="str">
        <f t="shared" si="53"/>
        <v>N/A</v>
      </c>
      <c r="AD59" s="15" t="str">
        <f t="shared" si="12"/>
        <v>N/A</v>
      </c>
      <c r="AE59" s="15" t="str">
        <f t="shared" si="13"/>
        <v>N/A</v>
      </c>
      <c r="AF59" s="15" t="str">
        <f t="shared" si="14"/>
        <v>N/A</v>
      </c>
      <c r="AG59" s="15" t="str">
        <f t="shared" si="54"/>
        <v>N/A</v>
      </c>
      <c r="AH59" s="15" t="str">
        <f t="shared" si="54"/>
        <v>N/A</v>
      </c>
      <c r="AI59" s="15" t="str">
        <f t="shared" si="55"/>
        <v>N/A</v>
      </c>
      <c r="AJ59" s="15" t="str">
        <f t="shared" si="56"/>
        <v>N/A</v>
      </c>
      <c r="AK59" s="15" t="str">
        <f t="shared" si="57"/>
        <v>N/A</v>
      </c>
      <c r="AL59" s="15" t="str">
        <f t="shared" si="19"/>
        <v>N/A</v>
      </c>
      <c r="AM59" s="15">
        <f t="shared" si="20"/>
        <v>1</v>
      </c>
      <c r="AN59" s="15" t="str">
        <f t="shared" si="21"/>
        <v>N/A</v>
      </c>
      <c r="AO59" s="15" t="str">
        <f t="shared" si="22"/>
        <v>N/A</v>
      </c>
      <c r="AP59" s="15" t="str">
        <f t="shared" si="23"/>
        <v>N/A</v>
      </c>
      <c r="AQ59" s="15" t="str">
        <f t="shared" si="24"/>
        <v>N/A</v>
      </c>
      <c r="AR59" s="14" t="s">
        <v>40</v>
      </c>
      <c r="AS59" s="14" t="s">
        <v>40</v>
      </c>
      <c r="AT59" s="14" t="s">
        <v>40</v>
      </c>
      <c r="AU59" s="14" t="s">
        <v>40</v>
      </c>
      <c r="AV59" s="14" t="s">
        <v>40</v>
      </c>
      <c r="AW59" s="14" t="s">
        <v>40</v>
      </c>
      <c r="AX59" s="14" t="s">
        <v>40</v>
      </c>
      <c r="AY59" s="14" t="s">
        <v>40</v>
      </c>
      <c r="AZ59" s="14" t="s">
        <v>40</v>
      </c>
      <c r="BA59" s="14" t="s">
        <v>40</v>
      </c>
      <c r="BB59" s="14" t="s">
        <v>40</v>
      </c>
      <c r="BC59" s="14" t="s">
        <v>40</v>
      </c>
      <c r="BD59" s="14" t="s">
        <v>40</v>
      </c>
      <c r="BE59" s="14" t="s">
        <v>40</v>
      </c>
      <c r="BF59" s="14" t="s">
        <v>40</v>
      </c>
      <c r="BG59" s="14" t="s">
        <v>40</v>
      </c>
      <c r="BH59" s="14" t="s">
        <v>40</v>
      </c>
      <c r="BJ59" s="15">
        <f t="shared" si="25"/>
        <v>1</v>
      </c>
      <c r="BK59" s="15">
        <f t="shared" si="26"/>
        <v>1</v>
      </c>
      <c r="BL59" s="15">
        <f t="shared" si="27"/>
        <v>1</v>
      </c>
      <c r="BM59" s="15">
        <f t="shared" si="28"/>
        <v>1</v>
      </c>
      <c r="BN59" s="15">
        <f t="shared" si="29"/>
        <v>1</v>
      </c>
      <c r="BO59" s="15">
        <f t="shared" si="30"/>
        <v>1</v>
      </c>
      <c r="BP59" s="15">
        <f t="shared" si="31"/>
        <v>1</v>
      </c>
      <c r="BQ59" s="15">
        <f t="shared" si="32"/>
        <v>1</v>
      </c>
      <c r="BR59" s="15">
        <f t="shared" si="33"/>
        <v>1</v>
      </c>
      <c r="BS59" s="15">
        <f t="shared" si="34"/>
        <v>1</v>
      </c>
      <c r="BT59" s="15">
        <f t="shared" si="35"/>
        <v>1</v>
      </c>
      <c r="BU59" s="15">
        <f t="shared" si="36"/>
        <v>1</v>
      </c>
      <c r="BV59" s="15">
        <f t="shared" si="37"/>
        <v>1</v>
      </c>
      <c r="BW59" s="15">
        <f t="shared" si="38"/>
        <v>1</v>
      </c>
      <c r="BX59" s="15">
        <f t="shared" si="39"/>
        <v>1</v>
      </c>
      <c r="BY59" s="15">
        <f t="shared" si="40"/>
        <v>1</v>
      </c>
      <c r="BZ59" s="15">
        <f t="shared" si="41"/>
        <v>1</v>
      </c>
      <c r="CA59" s="14" t="s">
        <v>75</v>
      </c>
      <c r="CB59" s="15">
        <f t="shared" si="42"/>
        <v>1</v>
      </c>
      <c r="CC59" s="14" t="str">
        <f t="shared" si="43"/>
        <v>N/A</v>
      </c>
      <c r="CD59" s="14" t="str">
        <f t="shared" si="44"/>
        <v>N/A</v>
      </c>
      <c r="CE59" s="14" t="str">
        <f t="shared" si="45"/>
        <v>N/A</v>
      </c>
      <c r="CF59" s="14" t="str">
        <f t="shared" si="46"/>
        <v>N/A</v>
      </c>
      <c r="CG59" t="str">
        <f t="shared" si="47"/>
        <v>S:0 G:1 GR:1</v>
      </c>
      <c r="CH59" s="6"/>
      <c r="CK59" s="6"/>
      <c r="CL59" s="6"/>
      <c r="CM59" s="6"/>
      <c r="CN59" s="6"/>
      <c r="CO59" s="6"/>
      <c r="CP59" s="6"/>
    </row>
    <row r="60" spans="1:94" x14ac:dyDescent="0.25">
      <c r="A60" s="13">
        <v>5696</v>
      </c>
      <c r="B60" s="14" t="s">
        <v>2966</v>
      </c>
      <c r="C60" s="14" t="s">
        <v>66</v>
      </c>
      <c r="D60" s="14" t="s">
        <v>52</v>
      </c>
      <c r="E60" s="14">
        <f>VLOOKUP(B60, 'Rookie Year'!$A$2:$B$55555,2,FALSE)</f>
        <v>2024</v>
      </c>
      <c r="F60" s="14">
        <v>2024</v>
      </c>
      <c r="G60" s="14" t="s">
        <v>40</v>
      </c>
      <c r="H60" s="14" t="s">
        <v>2236</v>
      </c>
      <c r="I60" s="15">
        <v>1</v>
      </c>
      <c r="J60" s="14">
        <v>3</v>
      </c>
      <c r="K60" s="16">
        <f t="shared" si="2"/>
        <v>0</v>
      </c>
      <c r="L60" s="15">
        <f t="shared" si="3"/>
        <v>1</v>
      </c>
      <c r="M60" s="15">
        <f t="shared" si="4"/>
        <v>0</v>
      </c>
      <c r="N60" s="15">
        <f t="shared" si="5"/>
        <v>0</v>
      </c>
      <c r="O60" s="15">
        <v>0</v>
      </c>
      <c r="P60" s="15">
        <v>0</v>
      </c>
      <c r="Q60" s="15">
        <f t="shared" si="6"/>
        <v>0</v>
      </c>
      <c r="R60" s="14" t="s">
        <v>75</v>
      </c>
      <c r="S60" s="14">
        <f t="shared" si="7"/>
        <v>1</v>
      </c>
      <c r="T60" s="15">
        <v>0</v>
      </c>
      <c r="U60" s="15" t="str">
        <f t="shared" si="58"/>
        <v>N/A</v>
      </c>
      <c r="V60" s="15" t="str">
        <f t="shared" si="59"/>
        <v>N/A</v>
      </c>
      <c r="W60" s="15" t="str">
        <f t="shared" si="51"/>
        <v>N/A</v>
      </c>
      <c r="X60" s="15" t="str">
        <f t="shared" si="8"/>
        <v>N/A</v>
      </c>
      <c r="Y60" s="14" t="str">
        <f t="shared" si="9"/>
        <v>OK</v>
      </c>
      <c r="Z60" s="14" t="str">
        <f t="shared" si="10"/>
        <v>Yes</v>
      </c>
      <c r="AA60" s="17">
        <f>IF(C60="DM", "N/A", IF(Z60="No","N/A",VLOOKUP(B60,'Extension List'!$A$3:$AE$1952,19,FALSE)))</f>
        <v>1</v>
      </c>
      <c r="AB60" s="14">
        <f>IF(C60="DM", "N/A", IF(Z60="No","N/A",VLOOKUP(B60,'Extension List'!$A$3:$AE$1952,21,FALSE)))</f>
        <v>1</v>
      </c>
      <c r="AC60" s="14">
        <v>1</v>
      </c>
      <c r="AD60" s="15">
        <f t="shared" si="12"/>
        <v>0</v>
      </c>
      <c r="AE60" s="15">
        <f t="shared" si="13"/>
        <v>1</v>
      </c>
      <c r="AF60" s="15">
        <f t="shared" si="14"/>
        <v>1</v>
      </c>
      <c r="AG60" s="15">
        <v>0</v>
      </c>
      <c r="AH60" s="15">
        <v>1</v>
      </c>
      <c r="AI60" s="15" t="str">
        <f t="shared" si="55"/>
        <v>N/A</v>
      </c>
      <c r="AJ60" s="15" t="str">
        <f t="shared" si="56"/>
        <v>N/A</v>
      </c>
      <c r="AK60" s="15" t="str">
        <f t="shared" si="57"/>
        <v>N/A</v>
      </c>
      <c r="AL60" s="15" t="str">
        <f t="shared" si="19"/>
        <v>OK</v>
      </c>
      <c r="AM60" s="15">
        <f t="shared" si="20"/>
        <v>1</v>
      </c>
      <c r="AN60" s="15">
        <f t="shared" si="21"/>
        <v>1</v>
      </c>
      <c r="AO60" s="15" t="str">
        <f t="shared" si="22"/>
        <v>N/A</v>
      </c>
      <c r="AP60" s="15" t="str">
        <f t="shared" si="23"/>
        <v>N/A</v>
      </c>
      <c r="AQ60" s="15" t="str">
        <f t="shared" si="24"/>
        <v>N/A</v>
      </c>
      <c r="AR60" s="14" t="s">
        <v>40</v>
      </c>
      <c r="AS60" s="14" t="s">
        <v>40</v>
      </c>
      <c r="AT60" s="14" t="s">
        <v>40</v>
      </c>
      <c r="AU60" s="14" t="s">
        <v>40</v>
      </c>
      <c r="AV60" s="14" t="s">
        <v>40</v>
      </c>
      <c r="AW60" s="14" t="s">
        <v>40</v>
      </c>
      <c r="AX60" s="14" t="s">
        <v>40</v>
      </c>
      <c r="AY60" s="14" t="s">
        <v>40</v>
      </c>
      <c r="AZ60" s="14" t="s">
        <v>40</v>
      </c>
      <c r="BA60" s="14" t="s">
        <v>40</v>
      </c>
      <c r="BB60" s="14" t="s">
        <v>40</v>
      </c>
      <c r="BC60" s="14" t="s">
        <v>40</v>
      </c>
      <c r="BD60" s="14" t="s">
        <v>40</v>
      </c>
      <c r="BE60" s="14" t="s">
        <v>40</v>
      </c>
      <c r="BF60" s="14" t="s">
        <v>40</v>
      </c>
      <c r="BG60" s="14" t="s">
        <v>40</v>
      </c>
      <c r="BH60" s="14" t="s">
        <v>40</v>
      </c>
      <c r="BI60" s="14"/>
      <c r="BJ60" s="15">
        <f t="shared" si="25"/>
        <v>1</v>
      </c>
      <c r="BK60" s="15">
        <f t="shared" si="26"/>
        <v>1</v>
      </c>
      <c r="BL60" s="15">
        <f t="shared" si="27"/>
        <v>1</v>
      </c>
      <c r="BM60" s="15">
        <f t="shared" si="28"/>
        <v>1</v>
      </c>
      <c r="BN60" s="15">
        <f t="shared" si="29"/>
        <v>1</v>
      </c>
      <c r="BO60" s="15">
        <f t="shared" si="30"/>
        <v>1</v>
      </c>
      <c r="BP60" s="15">
        <f t="shared" si="31"/>
        <v>1</v>
      </c>
      <c r="BQ60" s="15">
        <f t="shared" si="32"/>
        <v>1</v>
      </c>
      <c r="BR60" s="15">
        <f t="shared" si="33"/>
        <v>1</v>
      </c>
      <c r="BS60" s="15">
        <f t="shared" si="34"/>
        <v>1</v>
      </c>
      <c r="BT60" s="15">
        <f t="shared" si="35"/>
        <v>1</v>
      </c>
      <c r="BU60" s="15">
        <f t="shared" si="36"/>
        <v>1</v>
      </c>
      <c r="BV60" s="15">
        <f t="shared" si="37"/>
        <v>1</v>
      </c>
      <c r="BW60" s="15">
        <f t="shared" si="38"/>
        <v>1</v>
      </c>
      <c r="BX60" s="15">
        <f t="shared" si="39"/>
        <v>1</v>
      </c>
      <c r="BY60" s="15">
        <f t="shared" si="40"/>
        <v>1</v>
      </c>
      <c r="BZ60" s="15">
        <f t="shared" si="41"/>
        <v>1</v>
      </c>
      <c r="CA60" s="14" t="s">
        <v>75</v>
      </c>
      <c r="CB60" s="15">
        <f t="shared" si="42"/>
        <v>1</v>
      </c>
      <c r="CC60" s="14">
        <f t="shared" si="43"/>
        <v>1</v>
      </c>
      <c r="CD60" s="14" t="str">
        <f t="shared" si="44"/>
        <v>N/A</v>
      </c>
      <c r="CE60" s="14" t="str">
        <f t="shared" si="45"/>
        <v>N/A</v>
      </c>
      <c r="CF60" s="14" t="str">
        <f t="shared" si="46"/>
        <v>N/A</v>
      </c>
      <c r="CG60" t="str">
        <f t="shared" si="47"/>
        <v>S:1/0 G:1 GR:1</v>
      </c>
      <c r="CH60" s="6"/>
      <c r="CK60" s="6"/>
      <c r="CL60" s="6"/>
      <c r="CM60" s="6"/>
      <c r="CN60" s="6"/>
      <c r="CO60" s="6"/>
      <c r="CP60" s="6"/>
    </row>
    <row r="61" spans="1:94" x14ac:dyDescent="0.25">
      <c r="A61" s="13">
        <v>5621</v>
      </c>
      <c r="B61" s="14" t="s">
        <v>2967</v>
      </c>
      <c r="C61" s="14" t="s">
        <v>67</v>
      </c>
      <c r="D61" s="14" t="s">
        <v>52</v>
      </c>
      <c r="E61" s="14">
        <f>VLOOKUP(B61, 'Rookie Year'!$A$2:$B$55555,2,FALSE)</f>
        <v>2024</v>
      </c>
      <c r="F61" s="14">
        <v>2024</v>
      </c>
      <c r="G61" s="14" t="s">
        <v>40</v>
      </c>
      <c r="H61" s="14" t="s">
        <v>2172</v>
      </c>
      <c r="I61" s="15">
        <v>3</v>
      </c>
      <c r="J61" s="14">
        <v>4</v>
      </c>
      <c r="K61" s="16">
        <f t="shared" si="2"/>
        <v>0</v>
      </c>
      <c r="L61" s="15">
        <f t="shared" si="3"/>
        <v>3</v>
      </c>
      <c r="M61" s="15">
        <f t="shared" si="4"/>
        <v>0</v>
      </c>
      <c r="N61" s="15">
        <f t="shared" si="5"/>
        <v>0</v>
      </c>
      <c r="O61" s="15">
        <v>0</v>
      </c>
      <c r="P61" s="15">
        <v>0</v>
      </c>
      <c r="Q61" s="15">
        <f t="shared" si="6"/>
        <v>0</v>
      </c>
      <c r="R61" s="14" t="s">
        <v>75</v>
      </c>
      <c r="S61" s="14">
        <f t="shared" si="7"/>
        <v>2</v>
      </c>
      <c r="T61" s="15">
        <v>0</v>
      </c>
      <c r="U61" s="15">
        <v>0</v>
      </c>
      <c r="V61" s="15" t="str">
        <f t="shared" si="59"/>
        <v>N/A</v>
      </c>
      <c r="W61" s="15" t="str">
        <f t="shared" si="51"/>
        <v>N/A</v>
      </c>
      <c r="X61" s="15" t="str">
        <f t="shared" si="8"/>
        <v>N/A</v>
      </c>
      <c r="Y61" s="14" t="str">
        <f t="shared" si="9"/>
        <v>OK</v>
      </c>
      <c r="Z61" s="14" t="str">
        <f t="shared" si="10"/>
        <v>No</v>
      </c>
      <c r="AA61" s="17" t="str">
        <f>IF(C61="DM", "N/A", IF(Z61="No","N/A",VLOOKUP(B61,'Extension List'!$A$3:$AE$1952,19,FALSE)))</f>
        <v>N/A</v>
      </c>
      <c r="AB61" s="14" t="str">
        <f>IF(C61="DM", "N/A", IF(Z61="No","N/A",VLOOKUP(B61,'Extension List'!$A$3:$AE$1952,21,FALSE)))</f>
        <v>N/A</v>
      </c>
      <c r="AC61" s="14" t="str">
        <f t="shared" ref="AC61:AC106" si="60">IF(AA61="N/A", "N/A", 0)</f>
        <v>N/A</v>
      </c>
      <c r="AD61" s="15" t="str">
        <f t="shared" si="12"/>
        <v>N/A</v>
      </c>
      <c r="AE61" s="15" t="str">
        <f t="shared" si="13"/>
        <v>N/A</v>
      </c>
      <c r="AF61" s="15" t="str">
        <f t="shared" si="14"/>
        <v>N/A</v>
      </c>
      <c r="AG61" s="15" t="str">
        <f t="shared" ref="AG61:AH80" si="61">IF($AF61="N/A", "N/A", "TBC")</f>
        <v>N/A</v>
      </c>
      <c r="AH61" s="15" t="str">
        <f t="shared" si="61"/>
        <v>N/A</v>
      </c>
      <c r="AI61" s="15" t="str">
        <f t="shared" si="55"/>
        <v>N/A</v>
      </c>
      <c r="AJ61" s="15" t="str">
        <f t="shared" si="56"/>
        <v>N/A</v>
      </c>
      <c r="AK61" s="15" t="str">
        <f t="shared" si="57"/>
        <v>N/A</v>
      </c>
      <c r="AL61" s="15" t="str">
        <f t="shared" si="19"/>
        <v>N/A</v>
      </c>
      <c r="AM61" s="15">
        <f t="shared" si="20"/>
        <v>3</v>
      </c>
      <c r="AN61" s="15">
        <f t="shared" si="21"/>
        <v>3</v>
      </c>
      <c r="AO61" s="15" t="str">
        <f t="shared" si="22"/>
        <v>N/A</v>
      </c>
      <c r="AP61" s="15" t="str">
        <f t="shared" si="23"/>
        <v>N/A</v>
      </c>
      <c r="AQ61" s="15" t="str">
        <f t="shared" si="24"/>
        <v>N/A</v>
      </c>
      <c r="AR61" s="14" t="s">
        <v>40</v>
      </c>
      <c r="AS61" s="14" t="s">
        <v>40</v>
      </c>
      <c r="AT61" s="14" t="s">
        <v>40</v>
      </c>
      <c r="AU61" s="14" t="s">
        <v>40</v>
      </c>
      <c r="AV61" s="14" t="s">
        <v>40</v>
      </c>
      <c r="AW61" s="14" t="s">
        <v>40</v>
      </c>
      <c r="AX61" s="14" t="s">
        <v>40</v>
      </c>
      <c r="AY61" s="14" t="s">
        <v>40</v>
      </c>
      <c r="AZ61" s="14" t="s">
        <v>40</v>
      </c>
      <c r="BA61" s="14" t="s">
        <v>40</v>
      </c>
      <c r="BB61" s="14" t="s">
        <v>40</v>
      </c>
      <c r="BC61" s="14" t="s">
        <v>40</v>
      </c>
      <c r="BD61" s="14" t="s">
        <v>40</v>
      </c>
      <c r="BE61" s="14" t="s">
        <v>40</v>
      </c>
      <c r="BF61" s="14" t="s">
        <v>40</v>
      </c>
      <c r="BG61" s="14" t="s">
        <v>40</v>
      </c>
      <c r="BH61" s="14" t="s">
        <v>40</v>
      </c>
      <c r="BI61" s="14"/>
      <c r="BJ61" s="15">
        <f t="shared" si="25"/>
        <v>3</v>
      </c>
      <c r="BK61" s="15">
        <f t="shared" si="26"/>
        <v>3</v>
      </c>
      <c r="BL61" s="15">
        <f t="shared" si="27"/>
        <v>3</v>
      </c>
      <c r="BM61" s="15">
        <f t="shared" si="28"/>
        <v>3</v>
      </c>
      <c r="BN61" s="15">
        <f t="shared" si="29"/>
        <v>3</v>
      </c>
      <c r="BO61" s="15">
        <f t="shared" si="30"/>
        <v>3</v>
      </c>
      <c r="BP61" s="15">
        <f t="shared" si="31"/>
        <v>3</v>
      </c>
      <c r="BQ61" s="15">
        <f t="shared" si="32"/>
        <v>3</v>
      </c>
      <c r="BR61" s="15">
        <f t="shared" si="33"/>
        <v>3</v>
      </c>
      <c r="BS61" s="15">
        <f t="shared" si="34"/>
        <v>3</v>
      </c>
      <c r="BT61" s="15">
        <f t="shared" si="35"/>
        <v>3</v>
      </c>
      <c r="BU61" s="15">
        <f t="shared" si="36"/>
        <v>3</v>
      </c>
      <c r="BV61" s="15">
        <f t="shared" si="37"/>
        <v>3</v>
      </c>
      <c r="BW61" s="15">
        <f t="shared" si="38"/>
        <v>3</v>
      </c>
      <c r="BX61" s="15">
        <f t="shared" si="39"/>
        <v>3</v>
      </c>
      <c r="BY61" s="15">
        <f t="shared" si="40"/>
        <v>3</v>
      </c>
      <c r="BZ61" s="15">
        <f t="shared" si="41"/>
        <v>3</v>
      </c>
      <c r="CA61" s="14" t="s">
        <v>75</v>
      </c>
      <c r="CB61" s="15">
        <f t="shared" si="42"/>
        <v>3</v>
      </c>
      <c r="CC61" s="14">
        <f t="shared" si="43"/>
        <v>3</v>
      </c>
      <c r="CD61" s="14" t="str">
        <f t="shared" si="44"/>
        <v>N/A</v>
      </c>
      <c r="CE61" s="14" t="str">
        <f t="shared" si="45"/>
        <v>N/A</v>
      </c>
      <c r="CF61" s="14" t="str">
        <f t="shared" si="46"/>
        <v>N/A</v>
      </c>
      <c r="CG61" t="str">
        <f t="shared" si="47"/>
        <v>S:3 G:0 GR:0</v>
      </c>
      <c r="CH61" s="6"/>
      <c r="CK61" s="6"/>
      <c r="CL61" s="6"/>
      <c r="CM61" s="6"/>
      <c r="CN61" s="6"/>
      <c r="CO61" s="6"/>
      <c r="CP61" s="6"/>
    </row>
    <row r="62" spans="1:94" x14ac:dyDescent="0.25">
      <c r="A62" s="13">
        <v>6321</v>
      </c>
      <c r="B62" s="14" t="s">
        <v>2465</v>
      </c>
      <c r="C62" s="14" t="s">
        <v>67</v>
      </c>
      <c r="D62" s="14" t="s">
        <v>52</v>
      </c>
      <c r="E62" s="14">
        <f>VLOOKUP(B62, 'Rookie Year'!$A$2:$B$55555,2,FALSE)</f>
        <v>2018</v>
      </c>
      <c r="F62" s="14">
        <v>2026</v>
      </c>
      <c r="G62" s="14" t="s">
        <v>42</v>
      </c>
      <c r="H62" s="14" t="s">
        <v>2913</v>
      </c>
      <c r="I62" s="15">
        <v>2</v>
      </c>
      <c r="J62" s="14">
        <v>2</v>
      </c>
      <c r="K62" s="16">
        <f t="shared" si="2"/>
        <v>0.25</v>
      </c>
      <c r="L62" s="15">
        <f t="shared" si="3"/>
        <v>1</v>
      </c>
      <c r="M62" s="15">
        <f t="shared" si="4"/>
        <v>1</v>
      </c>
      <c r="N62" s="15">
        <f t="shared" si="5"/>
        <v>2</v>
      </c>
      <c r="O62" s="15">
        <v>0</v>
      </c>
      <c r="P62" s="15">
        <v>0</v>
      </c>
      <c r="Q62" s="15">
        <f t="shared" si="6"/>
        <v>2</v>
      </c>
      <c r="R62" s="14" t="s">
        <v>75</v>
      </c>
      <c r="S62" s="14">
        <f t="shared" si="7"/>
        <v>2</v>
      </c>
      <c r="T62" s="15">
        <f>IF($S62&lt;1, "N/A", $M62)</f>
        <v>1</v>
      </c>
      <c r="U62" s="15">
        <f>IF($S62&lt;2, "N/A", $M62)</f>
        <v>1</v>
      </c>
      <c r="V62" s="15" t="str">
        <f t="shared" si="59"/>
        <v>N/A</v>
      </c>
      <c r="W62" s="15" t="str">
        <f t="shared" si="51"/>
        <v>N/A</v>
      </c>
      <c r="X62" s="15" t="str">
        <f t="shared" si="8"/>
        <v>N/A</v>
      </c>
      <c r="Y62" s="14" t="str">
        <f t="shared" si="9"/>
        <v>OK</v>
      </c>
      <c r="Z62" s="14" t="str">
        <f t="shared" si="10"/>
        <v>No</v>
      </c>
      <c r="AA62" s="17" t="str">
        <f>IF(C62="DM", "N/A", IF(Z62="No","N/A",VLOOKUP(B62,'Extension List'!$A$3:$AE$1952,19,FALSE)))</f>
        <v>N/A</v>
      </c>
      <c r="AB62" s="14" t="str">
        <f>IF(C62="DM", "N/A", IF(Z62="No","N/A",VLOOKUP(B62,'Extension List'!$A$3:$AE$1952,21,FALSE)))</f>
        <v>N/A</v>
      </c>
      <c r="AC62" s="14" t="str">
        <f t="shared" si="60"/>
        <v>N/A</v>
      </c>
      <c r="AD62" s="15" t="str">
        <f t="shared" si="12"/>
        <v>N/A</v>
      </c>
      <c r="AE62" s="15" t="str">
        <f t="shared" si="13"/>
        <v>N/A</v>
      </c>
      <c r="AF62" s="15" t="str">
        <f t="shared" si="14"/>
        <v>N/A</v>
      </c>
      <c r="AG62" s="15" t="str">
        <f t="shared" si="61"/>
        <v>N/A</v>
      </c>
      <c r="AH62" s="15" t="str">
        <f t="shared" si="61"/>
        <v>N/A</v>
      </c>
      <c r="AI62" s="15" t="str">
        <f t="shared" si="55"/>
        <v>N/A</v>
      </c>
      <c r="AJ62" s="15" t="str">
        <f t="shared" si="56"/>
        <v>N/A</v>
      </c>
      <c r="AK62" s="15" t="str">
        <f t="shared" si="57"/>
        <v>N/A</v>
      </c>
      <c r="AL62" s="15" t="str">
        <f t="shared" si="19"/>
        <v>N/A</v>
      </c>
      <c r="AM62" s="15">
        <f t="shared" si="20"/>
        <v>2</v>
      </c>
      <c r="AN62" s="15">
        <f t="shared" si="21"/>
        <v>2</v>
      </c>
      <c r="AO62" s="15" t="str">
        <f t="shared" si="22"/>
        <v>N/A</v>
      </c>
      <c r="AP62" s="15" t="str">
        <f t="shared" si="23"/>
        <v>N/A</v>
      </c>
      <c r="AQ62" s="15" t="str">
        <f t="shared" si="24"/>
        <v>N/A</v>
      </c>
      <c r="AR62" s="14" t="s">
        <v>40</v>
      </c>
      <c r="AS62" s="14" t="s">
        <v>40</v>
      </c>
      <c r="AT62" s="14" t="s">
        <v>40</v>
      </c>
      <c r="AU62" s="14" t="s">
        <v>40</v>
      </c>
      <c r="AV62" s="14" t="s">
        <v>40</v>
      </c>
      <c r="AW62" s="14" t="s">
        <v>40</v>
      </c>
      <c r="AX62" s="14" t="s">
        <v>40</v>
      </c>
      <c r="AY62" s="14" t="s">
        <v>40</v>
      </c>
      <c r="AZ62" s="14" t="s">
        <v>40</v>
      </c>
      <c r="BA62" s="14" t="s">
        <v>40</v>
      </c>
      <c r="BB62" s="14" t="s">
        <v>40</v>
      </c>
      <c r="BC62" s="14" t="s">
        <v>40</v>
      </c>
      <c r="BD62" s="14" t="s">
        <v>40</v>
      </c>
      <c r="BE62" s="14" t="s">
        <v>40</v>
      </c>
      <c r="BF62" s="14" t="s">
        <v>40</v>
      </c>
      <c r="BG62" s="14" t="s">
        <v>40</v>
      </c>
      <c r="BH62" s="14" t="s">
        <v>40</v>
      </c>
      <c r="BJ62" s="15">
        <f t="shared" si="25"/>
        <v>2</v>
      </c>
      <c r="BK62" s="15">
        <f t="shared" si="26"/>
        <v>2</v>
      </c>
      <c r="BL62" s="15">
        <f t="shared" si="27"/>
        <v>2</v>
      </c>
      <c r="BM62" s="15">
        <f t="shared" si="28"/>
        <v>2</v>
      </c>
      <c r="BN62" s="15">
        <f t="shared" si="29"/>
        <v>2</v>
      </c>
      <c r="BO62" s="15">
        <f t="shared" si="30"/>
        <v>2</v>
      </c>
      <c r="BP62" s="15">
        <f t="shared" si="31"/>
        <v>2</v>
      </c>
      <c r="BQ62" s="15">
        <f t="shared" si="32"/>
        <v>2</v>
      </c>
      <c r="BR62" s="15">
        <f t="shared" si="33"/>
        <v>2</v>
      </c>
      <c r="BS62" s="15">
        <f t="shared" si="34"/>
        <v>2</v>
      </c>
      <c r="BT62" s="15">
        <f t="shared" si="35"/>
        <v>2</v>
      </c>
      <c r="BU62" s="15">
        <f t="shared" si="36"/>
        <v>2</v>
      </c>
      <c r="BV62" s="15">
        <f t="shared" si="37"/>
        <v>2</v>
      </c>
      <c r="BW62" s="15">
        <f t="shared" si="38"/>
        <v>2</v>
      </c>
      <c r="BX62" s="15">
        <f t="shared" si="39"/>
        <v>2</v>
      </c>
      <c r="BY62" s="15">
        <f t="shared" si="40"/>
        <v>2</v>
      </c>
      <c r="BZ62" s="15">
        <f t="shared" si="41"/>
        <v>2</v>
      </c>
      <c r="CA62" s="14" t="s">
        <v>75</v>
      </c>
      <c r="CB62" s="15">
        <f t="shared" si="42"/>
        <v>2</v>
      </c>
      <c r="CC62" s="14">
        <f t="shared" si="43"/>
        <v>2</v>
      </c>
      <c r="CD62" s="14" t="str">
        <f t="shared" si="44"/>
        <v>N/A</v>
      </c>
      <c r="CE62" s="14" t="str">
        <f t="shared" si="45"/>
        <v>N/A</v>
      </c>
      <c r="CF62" s="14" t="str">
        <f t="shared" si="46"/>
        <v>N/A</v>
      </c>
      <c r="CG62" t="str">
        <f t="shared" si="47"/>
        <v>S:1 G:1 GR:2</v>
      </c>
      <c r="CH62" s="6"/>
      <c r="CK62" s="6"/>
      <c r="CL62" s="6"/>
      <c r="CM62" s="6"/>
      <c r="CN62" s="6"/>
      <c r="CO62" s="6"/>
      <c r="CP62" s="6"/>
    </row>
    <row r="63" spans="1:94" x14ac:dyDescent="0.25">
      <c r="A63" s="13">
        <v>6036</v>
      </c>
      <c r="B63" s="14" t="s">
        <v>3137</v>
      </c>
      <c r="C63" s="14" t="s">
        <v>67</v>
      </c>
      <c r="D63" s="14" t="s">
        <v>52</v>
      </c>
      <c r="E63" s="14">
        <v>2025</v>
      </c>
      <c r="F63" s="14">
        <v>2025</v>
      </c>
      <c r="G63" s="14" t="s">
        <v>40</v>
      </c>
      <c r="H63" s="14" t="s">
        <v>2180</v>
      </c>
      <c r="I63" s="15">
        <v>3</v>
      </c>
      <c r="J63" s="14">
        <v>4</v>
      </c>
      <c r="K63" s="16">
        <f t="shared" si="2"/>
        <v>0</v>
      </c>
      <c r="L63" s="15">
        <f t="shared" si="3"/>
        <v>3</v>
      </c>
      <c r="M63" s="15">
        <f t="shared" si="4"/>
        <v>0</v>
      </c>
      <c r="N63" s="15">
        <f t="shared" si="5"/>
        <v>0</v>
      </c>
      <c r="O63" s="15">
        <v>0</v>
      </c>
      <c r="P63" s="15">
        <v>0</v>
      </c>
      <c r="Q63" s="15">
        <f t="shared" si="6"/>
        <v>0</v>
      </c>
      <c r="R63" s="14" t="s">
        <v>75</v>
      </c>
      <c r="S63" s="14">
        <f t="shared" si="7"/>
        <v>3</v>
      </c>
      <c r="T63" s="15">
        <v>0</v>
      </c>
      <c r="U63" s="15">
        <v>0</v>
      </c>
      <c r="V63" s="15">
        <v>0</v>
      </c>
      <c r="W63" s="15" t="str">
        <f t="shared" si="51"/>
        <v>N/A</v>
      </c>
      <c r="X63" s="15" t="str">
        <f t="shared" si="8"/>
        <v>N/A</v>
      </c>
      <c r="Y63" s="14" t="str">
        <f t="shared" si="9"/>
        <v>OK</v>
      </c>
      <c r="Z63" s="14" t="str">
        <f t="shared" si="10"/>
        <v>No</v>
      </c>
      <c r="AA63" s="17" t="str">
        <f>IF(C63="DM", "N/A", IF(Z63="No","N/A",VLOOKUP(B63,'Extension List'!$A$3:$AE$1952,19,FALSE)))</f>
        <v>N/A</v>
      </c>
      <c r="AB63" s="14" t="str">
        <f>IF(C63="DM", "N/A", IF(Z63="No","N/A",VLOOKUP(B63,'Extension List'!$A$3:$AE$1952,21,FALSE)))</f>
        <v>N/A</v>
      </c>
      <c r="AC63" s="14" t="str">
        <f t="shared" si="60"/>
        <v>N/A</v>
      </c>
      <c r="AD63" s="15" t="str">
        <f t="shared" si="12"/>
        <v>N/A</v>
      </c>
      <c r="AE63" s="15" t="str">
        <f t="shared" si="13"/>
        <v>N/A</v>
      </c>
      <c r="AF63" s="15" t="str">
        <f t="shared" si="14"/>
        <v>N/A</v>
      </c>
      <c r="AG63" s="15" t="str">
        <f t="shared" si="61"/>
        <v>N/A</v>
      </c>
      <c r="AH63" s="15" t="str">
        <f t="shared" si="61"/>
        <v>N/A</v>
      </c>
      <c r="AI63" s="15" t="str">
        <f t="shared" si="55"/>
        <v>N/A</v>
      </c>
      <c r="AJ63" s="15" t="str">
        <f t="shared" si="56"/>
        <v>N/A</v>
      </c>
      <c r="AK63" s="15" t="str">
        <f t="shared" si="57"/>
        <v>N/A</v>
      </c>
      <c r="AL63" s="15" t="str">
        <f t="shared" si="19"/>
        <v>N/A</v>
      </c>
      <c r="AM63" s="15">
        <f t="shared" si="20"/>
        <v>3</v>
      </c>
      <c r="AN63" s="15">
        <f t="shared" si="21"/>
        <v>3</v>
      </c>
      <c r="AO63" s="15">
        <f t="shared" si="22"/>
        <v>3</v>
      </c>
      <c r="AP63" s="15" t="str">
        <f t="shared" si="23"/>
        <v>N/A</v>
      </c>
      <c r="AQ63" s="15" t="str">
        <f t="shared" si="24"/>
        <v>N/A</v>
      </c>
      <c r="AR63" s="14" t="s">
        <v>40</v>
      </c>
      <c r="AS63" s="14" t="s">
        <v>40</v>
      </c>
      <c r="AT63" s="14" t="s">
        <v>40</v>
      </c>
      <c r="AU63" s="14" t="s">
        <v>40</v>
      </c>
      <c r="AV63" s="14" t="s">
        <v>40</v>
      </c>
      <c r="AW63" s="14" t="s">
        <v>40</v>
      </c>
      <c r="AX63" s="14" t="s">
        <v>40</v>
      </c>
      <c r="AY63" s="14" t="s">
        <v>40</v>
      </c>
      <c r="AZ63" s="14" t="s">
        <v>40</v>
      </c>
      <c r="BA63" s="14" t="s">
        <v>40</v>
      </c>
      <c r="BB63" s="14" t="s">
        <v>40</v>
      </c>
      <c r="BC63" s="14" t="s">
        <v>40</v>
      </c>
      <c r="BD63" s="14" t="s">
        <v>40</v>
      </c>
      <c r="BE63" s="14" t="s">
        <v>40</v>
      </c>
      <c r="BF63" s="14" t="s">
        <v>40</v>
      </c>
      <c r="BG63" s="14" t="s">
        <v>40</v>
      </c>
      <c r="BH63" s="14" t="s">
        <v>40</v>
      </c>
      <c r="BJ63" s="15">
        <f t="shared" si="25"/>
        <v>3</v>
      </c>
      <c r="BK63" s="15">
        <f t="shared" si="26"/>
        <v>3</v>
      </c>
      <c r="BL63" s="15">
        <f t="shared" si="27"/>
        <v>3</v>
      </c>
      <c r="BM63" s="15">
        <f t="shared" si="28"/>
        <v>3</v>
      </c>
      <c r="BN63" s="15">
        <f t="shared" si="29"/>
        <v>3</v>
      </c>
      <c r="BO63" s="15">
        <f t="shared" si="30"/>
        <v>3</v>
      </c>
      <c r="BP63" s="15">
        <f t="shared" si="31"/>
        <v>3</v>
      </c>
      <c r="BQ63" s="15">
        <f t="shared" si="32"/>
        <v>3</v>
      </c>
      <c r="BR63" s="15">
        <f t="shared" si="33"/>
        <v>3</v>
      </c>
      <c r="BS63" s="15">
        <f t="shared" si="34"/>
        <v>3</v>
      </c>
      <c r="BT63" s="15">
        <f t="shared" si="35"/>
        <v>3</v>
      </c>
      <c r="BU63" s="15">
        <f t="shared" si="36"/>
        <v>3</v>
      </c>
      <c r="BV63" s="15">
        <f t="shared" si="37"/>
        <v>3</v>
      </c>
      <c r="BW63" s="15">
        <f t="shared" si="38"/>
        <v>3</v>
      </c>
      <c r="BX63" s="15">
        <f t="shared" si="39"/>
        <v>3</v>
      </c>
      <c r="BY63" s="15">
        <f t="shared" si="40"/>
        <v>3</v>
      </c>
      <c r="BZ63" s="15">
        <f t="shared" si="41"/>
        <v>3</v>
      </c>
      <c r="CA63" s="14" t="s">
        <v>75</v>
      </c>
      <c r="CB63" s="15">
        <f t="shared" si="42"/>
        <v>3</v>
      </c>
      <c r="CC63" s="14">
        <f t="shared" si="43"/>
        <v>3</v>
      </c>
      <c r="CD63" s="14">
        <f t="shared" si="44"/>
        <v>3</v>
      </c>
      <c r="CE63" s="14" t="str">
        <f t="shared" si="45"/>
        <v>N/A</v>
      </c>
      <c r="CF63" s="14" t="str">
        <f t="shared" si="46"/>
        <v>N/A</v>
      </c>
      <c r="CG63" t="str">
        <f t="shared" si="47"/>
        <v>S:3 G:0 GR:0</v>
      </c>
      <c r="CH63" s="6"/>
      <c r="CK63" s="6"/>
      <c r="CL63" s="6"/>
      <c r="CM63" s="6"/>
      <c r="CN63" s="6"/>
      <c r="CO63" s="6"/>
      <c r="CP63" s="6"/>
    </row>
    <row r="64" spans="1:94" x14ac:dyDescent="0.25">
      <c r="A64" s="13">
        <v>6121</v>
      </c>
      <c r="B64" s="14" t="s">
        <v>3211</v>
      </c>
      <c r="C64" s="14" t="s">
        <v>67</v>
      </c>
      <c r="D64" s="14" t="s">
        <v>52</v>
      </c>
      <c r="E64" s="14">
        <v>2025</v>
      </c>
      <c r="F64" s="14">
        <v>2025</v>
      </c>
      <c r="G64" s="14" t="s">
        <v>40</v>
      </c>
      <c r="H64" s="14" t="s">
        <v>2655</v>
      </c>
      <c r="I64" s="15">
        <v>1</v>
      </c>
      <c r="J64" s="14">
        <v>3</v>
      </c>
      <c r="K64" s="16">
        <f t="shared" si="2"/>
        <v>0</v>
      </c>
      <c r="L64" s="15">
        <f t="shared" si="3"/>
        <v>1</v>
      </c>
      <c r="M64" s="15">
        <f t="shared" si="4"/>
        <v>0</v>
      </c>
      <c r="N64" s="15">
        <f t="shared" si="5"/>
        <v>0</v>
      </c>
      <c r="O64" s="15">
        <v>0</v>
      </c>
      <c r="P64" s="15">
        <v>0</v>
      </c>
      <c r="Q64" s="15">
        <f t="shared" si="6"/>
        <v>0</v>
      </c>
      <c r="R64" s="14" t="s">
        <v>75</v>
      </c>
      <c r="S64" s="14">
        <f t="shared" si="7"/>
        <v>2</v>
      </c>
      <c r="T64" s="15">
        <v>0</v>
      </c>
      <c r="U64" s="15">
        <v>0</v>
      </c>
      <c r="V64" s="15" t="str">
        <f t="shared" ref="V64:V69" si="62">IF($S64&lt;3, "N/A", $M64)</f>
        <v>N/A</v>
      </c>
      <c r="W64" s="15" t="str">
        <f t="shared" si="51"/>
        <v>N/A</v>
      </c>
      <c r="X64" s="15" t="str">
        <f t="shared" si="8"/>
        <v>N/A</v>
      </c>
      <c r="Y64" s="14" t="str">
        <f t="shared" si="9"/>
        <v>OK</v>
      </c>
      <c r="Z64" s="14" t="str">
        <f t="shared" si="10"/>
        <v>No</v>
      </c>
      <c r="AA64" s="17" t="str">
        <f>IF(C64="DM", "N/A", IF(Z64="No","N/A",VLOOKUP(B64,'Extension List'!$A$3:$AE$1952,19,FALSE)))</f>
        <v>N/A</v>
      </c>
      <c r="AB64" s="14" t="str">
        <f>IF(C64="DM", "N/A", IF(Z64="No","N/A",VLOOKUP(B64,'Extension List'!$A$3:$AE$1952,21,FALSE)))</f>
        <v>N/A</v>
      </c>
      <c r="AC64" s="14" t="str">
        <f t="shared" si="60"/>
        <v>N/A</v>
      </c>
      <c r="AD64" s="15" t="str">
        <f t="shared" si="12"/>
        <v>N/A</v>
      </c>
      <c r="AE64" s="15" t="str">
        <f t="shared" si="13"/>
        <v>N/A</v>
      </c>
      <c r="AF64" s="15" t="str">
        <f t="shared" si="14"/>
        <v>N/A</v>
      </c>
      <c r="AG64" s="15" t="str">
        <f t="shared" si="61"/>
        <v>N/A</v>
      </c>
      <c r="AH64" s="15" t="str">
        <f t="shared" si="61"/>
        <v>N/A</v>
      </c>
      <c r="AI64" s="15" t="str">
        <f t="shared" si="55"/>
        <v>N/A</v>
      </c>
      <c r="AJ64" s="15" t="str">
        <f t="shared" si="56"/>
        <v>N/A</v>
      </c>
      <c r="AK64" s="15" t="str">
        <f t="shared" si="57"/>
        <v>N/A</v>
      </c>
      <c r="AL64" s="15" t="str">
        <f t="shared" si="19"/>
        <v>N/A</v>
      </c>
      <c r="AM64" s="15">
        <f t="shared" si="20"/>
        <v>1</v>
      </c>
      <c r="AN64" s="15">
        <f t="shared" si="21"/>
        <v>1</v>
      </c>
      <c r="AO64" s="15" t="str">
        <f t="shared" si="22"/>
        <v>N/A</v>
      </c>
      <c r="AP64" s="15" t="str">
        <f t="shared" si="23"/>
        <v>N/A</v>
      </c>
      <c r="AQ64" s="15" t="str">
        <f t="shared" si="24"/>
        <v>N/A</v>
      </c>
      <c r="AR64" s="14" t="s">
        <v>44</v>
      </c>
      <c r="AS64" s="14" t="s">
        <v>44</v>
      </c>
      <c r="AT64" s="14" t="s">
        <v>44</v>
      </c>
      <c r="AU64" s="14" t="s">
        <v>44</v>
      </c>
      <c r="AV64" s="14" t="s">
        <v>44</v>
      </c>
      <c r="AW64" s="14" t="s">
        <v>44</v>
      </c>
      <c r="AX64" s="14" t="s">
        <v>44</v>
      </c>
      <c r="AY64" s="14" t="s">
        <v>44</v>
      </c>
      <c r="AZ64" s="14" t="s">
        <v>44</v>
      </c>
      <c r="BA64" s="14" t="s">
        <v>44</v>
      </c>
      <c r="BB64" s="14" t="s">
        <v>44</v>
      </c>
      <c r="BC64" s="14" t="s">
        <v>44</v>
      </c>
      <c r="BD64" s="14" t="s">
        <v>44</v>
      </c>
      <c r="BE64" s="14" t="s">
        <v>44</v>
      </c>
      <c r="BF64" s="14" t="s">
        <v>44</v>
      </c>
      <c r="BG64" s="14" t="s">
        <v>44</v>
      </c>
      <c r="BH64" s="14" t="s">
        <v>44</v>
      </c>
      <c r="BJ64" s="15">
        <f t="shared" si="25"/>
        <v>0</v>
      </c>
      <c r="BK64" s="15">
        <f t="shared" si="26"/>
        <v>0</v>
      </c>
      <c r="BL64" s="15">
        <f t="shared" si="27"/>
        <v>0</v>
      </c>
      <c r="BM64" s="15">
        <f t="shared" si="28"/>
        <v>0</v>
      </c>
      <c r="BN64" s="15">
        <f t="shared" si="29"/>
        <v>0</v>
      </c>
      <c r="BO64" s="15">
        <f t="shared" si="30"/>
        <v>0</v>
      </c>
      <c r="BP64" s="15">
        <f t="shared" si="31"/>
        <v>0</v>
      </c>
      <c r="BQ64" s="15">
        <f t="shared" si="32"/>
        <v>0</v>
      </c>
      <c r="BR64" s="15">
        <f t="shared" si="33"/>
        <v>0</v>
      </c>
      <c r="BS64" s="15">
        <f t="shared" si="34"/>
        <v>0</v>
      </c>
      <c r="BT64" s="15">
        <f t="shared" si="35"/>
        <v>0</v>
      </c>
      <c r="BU64" s="15">
        <f t="shared" si="36"/>
        <v>0</v>
      </c>
      <c r="BV64" s="15">
        <f t="shared" si="37"/>
        <v>0</v>
      </c>
      <c r="BW64" s="15">
        <f t="shared" si="38"/>
        <v>0</v>
      </c>
      <c r="BX64" s="15">
        <f t="shared" si="39"/>
        <v>0</v>
      </c>
      <c r="BY64" s="15">
        <f t="shared" si="40"/>
        <v>0</v>
      </c>
      <c r="BZ64" s="15">
        <f t="shared" si="41"/>
        <v>0</v>
      </c>
      <c r="CA64" s="14" t="s">
        <v>75</v>
      </c>
      <c r="CB64" s="15">
        <f t="shared" si="42"/>
        <v>0</v>
      </c>
      <c r="CC64" s="14">
        <f t="shared" si="43"/>
        <v>0</v>
      </c>
      <c r="CD64" s="14" t="str">
        <f t="shared" si="44"/>
        <v>N/A</v>
      </c>
      <c r="CE64" s="14" t="str">
        <f t="shared" si="45"/>
        <v>N/A</v>
      </c>
      <c r="CF64" s="14" t="str">
        <f t="shared" si="46"/>
        <v>N/A</v>
      </c>
      <c r="CG64" t="str">
        <f t="shared" si="47"/>
        <v>S:1 G:0 GR:0</v>
      </c>
      <c r="CH64" s="6"/>
      <c r="CK64" s="6"/>
      <c r="CL64" s="6"/>
      <c r="CM64" s="6"/>
      <c r="CN64" s="6"/>
      <c r="CO64" s="6"/>
      <c r="CP64" s="6"/>
    </row>
    <row r="65" spans="1:94" x14ac:dyDescent="0.25">
      <c r="A65" s="13">
        <v>5655</v>
      </c>
      <c r="B65" s="14" t="s">
        <v>2968</v>
      </c>
      <c r="C65" s="14" t="s">
        <v>67</v>
      </c>
      <c r="D65" s="14" t="s">
        <v>52</v>
      </c>
      <c r="E65" s="14">
        <f>VLOOKUP(B65, 'Rookie Year'!$A$2:$B$55555,2,FALSE)</f>
        <v>2024</v>
      </c>
      <c r="F65" s="14">
        <v>2024</v>
      </c>
      <c r="G65" s="14" t="s">
        <v>40</v>
      </c>
      <c r="H65" s="14" t="s">
        <v>2204</v>
      </c>
      <c r="I65" s="15">
        <v>1</v>
      </c>
      <c r="J65" s="14">
        <v>3</v>
      </c>
      <c r="K65" s="16">
        <f t="shared" si="2"/>
        <v>0</v>
      </c>
      <c r="L65" s="15">
        <f t="shared" si="3"/>
        <v>1</v>
      </c>
      <c r="M65" s="15">
        <f t="shared" si="4"/>
        <v>0</v>
      </c>
      <c r="N65" s="15">
        <f t="shared" si="5"/>
        <v>0</v>
      </c>
      <c r="O65" s="15">
        <v>0</v>
      </c>
      <c r="P65" s="15">
        <v>0</v>
      </c>
      <c r="Q65" s="15">
        <f t="shared" si="6"/>
        <v>0</v>
      </c>
      <c r="R65" s="14" t="s">
        <v>75</v>
      </c>
      <c r="S65" s="14">
        <f t="shared" si="7"/>
        <v>1</v>
      </c>
      <c r="T65" s="15">
        <v>0</v>
      </c>
      <c r="U65" s="15" t="str">
        <f>IF($S65&lt;2, "N/A", $M65)</f>
        <v>N/A</v>
      </c>
      <c r="V65" s="15" t="str">
        <f t="shared" si="62"/>
        <v>N/A</v>
      </c>
      <c r="W65" s="15" t="str">
        <f t="shared" si="51"/>
        <v>N/A</v>
      </c>
      <c r="X65" s="15" t="str">
        <f t="shared" si="8"/>
        <v>N/A</v>
      </c>
      <c r="Y65" s="14" t="str">
        <f t="shared" si="9"/>
        <v>OK</v>
      </c>
      <c r="Z65" s="14" t="str">
        <f t="shared" si="10"/>
        <v>Yes</v>
      </c>
      <c r="AA65" s="17">
        <f>IF(C65="DM", "N/A", IF(Z65="No","N/A",VLOOKUP(B65,'Extension List'!$A$3:$AE$1952,19,FALSE)))</f>
        <v>2</v>
      </c>
      <c r="AB65" s="14">
        <f>IF(C65="DM", "N/A", IF(Z65="No","N/A",VLOOKUP(B65,'Extension List'!$A$3:$AE$1952,21,FALSE)))</f>
        <v>1</v>
      </c>
      <c r="AC65" s="14">
        <f t="shared" si="60"/>
        <v>0</v>
      </c>
      <c r="AD65" s="15" t="str">
        <f t="shared" si="12"/>
        <v>N/A</v>
      </c>
      <c r="AE65" s="15" t="str">
        <f t="shared" si="13"/>
        <v>N/A</v>
      </c>
      <c r="AF65" s="15" t="str">
        <f t="shared" si="14"/>
        <v>N/A</v>
      </c>
      <c r="AG65" s="15" t="str">
        <f t="shared" si="61"/>
        <v>N/A</v>
      </c>
      <c r="AH65" s="15" t="str">
        <f t="shared" si="61"/>
        <v>N/A</v>
      </c>
      <c r="AI65" s="15" t="str">
        <f t="shared" si="55"/>
        <v>N/A</v>
      </c>
      <c r="AJ65" s="15" t="str">
        <f t="shared" si="56"/>
        <v>N/A</v>
      </c>
      <c r="AK65" s="15" t="str">
        <f t="shared" si="57"/>
        <v>N/A</v>
      </c>
      <c r="AL65" s="15" t="str">
        <f t="shared" si="19"/>
        <v>N/A</v>
      </c>
      <c r="AM65" s="15">
        <f t="shared" si="20"/>
        <v>1</v>
      </c>
      <c r="AN65" s="15" t="str">
        <f t="shared" si="21"/>
        <v>N/A</v>
      </c>
      <c r="AO65" s="15" t="str">
        <f t="shared" si="22"/>
        <v>N/A</v>
      </c>
      <c r="AP65" s="15" t="str">
        <f t="shared" si="23"/>
        <v>N/A</v>
      </c>
      <c r="AQ65" s="15" t="str">
        <f t="shared" si="24"/>
        <v>N/A</v>
      </c>
      <c r="AR65" s="14" t="s">
        <v>40</v>
      </c>
      <c r="AS65" s="14" t="s">
        <v>40</v>
      </c>
      <c r="AT65" s="14" t="s">
        <v>40</v>
      </c>
      <c r="AU65" s="14" t="s">
        <v>40</v>
      </c>
      <c r="AV65" s="14" t="s">
        <v>40</v>
      </c>
      <c r="AW65" s="14" t="s">
        <v>40</v>
      </c>
      <c r="AX65" s="14" t="s">
        <v>40</v>
      </c>
      <c r="AY65" s="14" t="s">
        <v>40</v>
      </c>
      <c r="AZ65" s="14" t="s">
        <v>40</v>
      </c>
      <c r="BA65" s="14" t="s">
        <v>40</v>
      </c>
      <c r="BB65" s="14" t="s">
        <v>40</v>
      </c>
      <c r="BC65" s="14" t="s">
        <v>40</v>
      </c>
      <c r="BD65" s="14" t="s">
        <v>40</v>
      </c>
      <c r="BE65" s="14" t="s">
        <v>40</v>
      </c>
      <c r="BF65" s="14" t="s">
        <v>40</v>
      </c>
      <c r="BG65" s="14" t="s">
        <v>40</v>
      </c>
      <c r="BH65" s="14" t="s">
        <v>40</v>
      </c>
      <c r="BI65" s="14"/>
      <c r="BJ65" s="15">
        <f t="shared" si="25"/>
        <v>1</v>
      </c>
      <c r="BK65" s="15">
        <f t="shared" si="26"/>
        <v>1</v>
      </c>
      <c r="BL65" s="15">
        <f t="shared" si="27"/>
        <v>1</v>
      </c>
      <c r="BM65" s="15">
        <f t="shared" si="28"/>
        <v>1</v>
      </c>
      <c r="BN65" s="15">
        <f t="shared" si="29"/>
        <v>1</v>
      </c>
      <c r="BO65" s="15">
        <f t="shared" si="30"/>
        <v>1</v>
      </c>
      <c r="BP65" s="15">
        <f t="shared" si="31"/>
        <v>1</v>
      </c>
      <c r="BQ65" s="15">
        <f t="shared" si="32"/>
        <v>1</v>
      </c>
      <c r="BR65" s="15">
        <f t="shared" si="33"/>
        <v>1</v>
      </c>
      <c r="BS65" s="15">
        <f t="shared" si="34"/>
        <v>1</v>
      </c>
      <c r="BT65" s="15">
        <f t="shared" si="35"/>
        <v>1</v>
      </c>
      <c r="BU65" s="15">
        <f t="shared" si="36"/>
        <v>1</v>
      </c>
      <c r="BV65" s="15">
        <f t="shared" si="37"/>
        <v>1</v>
      </c>
      <c r="BW65" s="15">
        <f t="shared" si="38"/>
        <v>1</v>
      </c>
      <c r="BX65" s="15">
        <f t="shared" si="39"/>
        <v>1</v>
      </c>
      <c r="BY65" s="15">
        <f t="shared" si="40"/>
        <v>1</v>
      </c>
      <c r="BZ65" s="15">
        <f t="shared" si="41"/>
        <v>1</v>
      </c>
      <c r="CA65" s="14" t="s">
        <v>75</v>
      </c>
      <c r="CB65" s="15">
        <f t="shared" si="42"/>
        <v>1</v>
      </c>
      <c r="CC65" s="14" t="str">
        <f t="shared" si="43"/>
        <v>N/A</v>
      </c>
      <c r="CD65" s="14" t="str">
        <f t="shared" si="44"/>
        <v>N/A</v>
      </c>
      <c r="CE65" s="14" t="str">
        <f t="shared" si="45"/>
        <v>N/A</v>
      </c>
      <c r="CF65" s="14" t="str">
        <f t="shared" si="46"/>
        <v>N/A</v>
      </c>
      <c r="CG65" t="str">
        <f t="shared" si="47"/>
        <v>S:1 G:0 GR:0</v>
      </c>
      <c r="CH65" s="6"/>
      <c r="CK65" s="6"/>
      <c r="CL65" s="6"/>
      <c r="CM65" s="6"/>
      <c r="CN65" s="6"/>
      <c r="CO65" s="6"/>
      <c r="CP65" s="6"/>
    </row>
    <row r="66" spans="1:94" x14ac:dyDescent="0.25">
      <c r="A66" s="13">
        <v>5601</v>
      </c>
      <c r="B66" s="14" t="s">
        <v>2969</v>
      </c>
      <c r="C66" s="14" t="s">
        <v>67</v>
      </c>
      <c r="D66" s="14" t="s">
        <v>52</v>
      </c>
      <c r="E66" s="14">
        <f>VLOOKUP(B66, 'Rookie Year'!$A$2:$B$55555,2,FALSE)</f>
        <v>2024</v>
      </c>
      <c r="F66" s="14">
        <v>2024</v>
      </c>
      <c r="G66" s="14" t="s">
        <v>40</v>
      </c>
      <c r="H66" s="14" t="s">
        <v>2152</v>
      </c>
      <c r="I66" s="15">
        <v>10</v>
      </c>
      <c r="J66" s="14">
        <v>4</v>
      </c>
      <c r="K66" s="16">
        <f t="shared" si="2"/>
        <v>0.25</v>
      </c>
      <c r="L66" s="15">
        <f t="shared" si="3"/>
        <v>7</v>
      </c>
      <c r="M66" s="15">
        <f t="shared" si="4"/>
        <v>3</v>
      </c>
      <c r="N66" s="15">
        <f t="shared" si="5"/>
        <v>12</v>
      </c>
      <c r="O66" s="15">
        <v>6</v>
      </c>
      <c r="P66" s="15">
        <v>0</v>
      </c>
      <c r="Q66" s="15">
        <f t="shared" si="6"/>
        <v>6</v>
      </c>
      <c r="R66" s="14" t="s">
        <v>75</v>
      </c>
      <c r="S66" s="14">
        <f t="shared" si="7"/>
        <v>2</v>
      </c>
      <c r="T66" s="15">
        <v>3</v>
      </c>
      <c r="U66" s="15">
        <v>3</v>
      </c>
      <c r="V66" s="15" t="str">
        <f t="shared" si="62"/>
        <v>N/A</v>
      </c>
      <c r="W66" s="15" t="str">
        <f t="shared" si="51"/>
        <v>N/A</v>
      </c>
      <c r="X66" s="15" t="str">
        <f t="shared" si="8"/>
        <v>N/A</v>
      </c>
      <c r="Y66" s="14" t="str">
        <f t="shared" si="9"/>
        <v>OK</v>
      </c>
      <c r="Z66" s="14" t="str">
        <f t="shared" si="10"/>
        <v>No</v>
      </c>
      <c r="AA66" s="17" t="str">
        <f>IF(C66="DM", "N/A", IF(Z66="No","N/A",VLOOKUP(B66,'Extension List'!$A$3:$AE$1952,19,FALSE)))</f>
        <v>N/A</v>
      </c>
      <c r="AB66" s="14" t="str">
        <f>IF(C66="DM", "N/A", IF(Z66="No","N/A",VLOOKUP(B66,'Extension List'!$A$3:$AE$1952,21,FALSE)))</f>
        <v>N/A</v>
      </c>
      <c r="AC66" s="14" t="str">
        <f t="shared" si="60"/>
        <v>N/A</v>
      </c>
      <c r="AD66" s="15" t="str">
        <f t="shared" si="12"/>
        <v>N/A</v>
      </c>
      <c r="AE66" s="15" t="str">
        <f t="shared" si="13"/>
        <v>N/A</v>
      </c>
      <c r="AF66" s="15" t="str">
        <f t="shared" si="14"/>
        <v>N/A</v>
      </c>
      <c r="AG66" s="15" t="str">
        <f t="shared" si="61"/>
        <v>N/A</v>
      </c>
      <c r="AH66" s="15" t="str">
        <f t="shared" si="61"/>
        <v>N/A</v>
      </c>
      <c r="AI66" s="15" t="str">
        <f t="shared" si="55"/>
        <v>N/A</v>
      </c>
      <c r="AJ66" s="15" t="str">
        <f t="shared" si="56"/>
        <v>N/A</v>
      </c>
      <c r="AK66" s="15" t="str">
        <f t="shared" si="57"/>
        <v>N/A</v>
      </c>
      <c r="AL66" s="15" t="str">
        <f t="shared" si="19"/>
        <v>N/A</v>
      </c>
      <c r="AM66" s="15">
        <f t="shared" si="20"/>
        <v>10</v>
      </c>
      <c r="AN66" s="15">
        <f t="shared" si="21"/>
        <v>10</v>
      </c>
      <c r="AO66" s="15" t="str">
        <f t="shared" si="22"/>
        <v>N/A</v>
      </c>
      <c r="AP66" s="15" t="str">
        <f t="shared" si="23"/>
        <v>N/A</v>
      </c>
      <c r="AQ66" s="15" t="str">
        <f t="shared" si="24"/>
        <v>N/A</v>
      </c>
      <c r="AR66" s="14" t="s">
        <v>40</v>
      </c>
      <c r="AS66" s="14" t="s">
        <v>40</v>
      </c>
      <c r="AT66" s="14" t="s">
        <v>40</v>
      </c>
      <c r="AU66" s="14" t="s">
        <v>40</v>
      </c>
      <c r="AV66" s="14" t="s">
        <v>40</v>
      </c>
      <c r="AW66" s="14" t="s">
        <v>40</v>
      </c>
      <c r="AX66" s="14" t="s">
        <v>40</v>
      </c>
      <c r="AY66" s="14" t="s">
        <v>40</v>
      </c>
      <c r="AZ66" s="14" t="s">
        <v>40</v>
      </c>
      <c r="BA66" s="14" t="s">
        <v>40</v>
      </c>
      <c r="BB66" s="14" t="s">
        <v>40</v>
      </c>
      <c r="BC66" s="14" t="s">
        <v>40</v>
      </c>
      <c r="BD66" s="14" t="s">
        <v>40</v>
      </c>
      <c r="BE66" s="14" t="s">
        <v>40</v>
      </c>
      <c r="BF66" s="14" t="s">
        <v>40</v>
      </c>
      <c r="BG66" s="14" t="s">
        <v>40</v>
      </c>
      <c r="BH66" s="14" t="s">
        <v>40</v>
      </c>
      <c r="BI66" s="14"/>
      <c r="BJ66" s="15">
        <f t="shared" si="25"/>
        <v>10</v>
      </c>
      <c r="BK66" s="15">
        <f t="shared" si="26"/>
        <v>10</v>
      </c>
      <c r="BL66" s="15">
        <f t="shared" si="27"/>
        <v>10</v>
      </c>
      <c r="BM66" s="15">
        <f t="shared" si="28"/>
        <v>10</v>
      </c>
      <c r="BN66" s="15">
        <f t="shared" si="29"/>
        <v>10</v>
      </c>
      <c r="BO66" s="15">
        <f t="shared" si="30"/>
        <v>10</v>
      </c>
      <c r="BP66" s="15">
        <f t="shared" si="31"/>
        <v>10</v>
      </c>
      <c r="BQ66" s="15">
        <f t="shared" si="32"/>
        <v>10</v>
      </c>
      <c r="BR66" s="15">
        <f t="shared" si="33"/>
        <v>10</v>
      </c>
      <c r="BS66" s="15">
        <f t="shared" si="34"/>
        <v>10</v>
      </c>
      <c r="BT66" s="15">
        <f t="shared" si="35"/>
        <v>10</v>
      </c>
      <c r="BU66" s="15">
        <f t="shared" si="36"/>
        <v>10</v>
      </c>
      <c r="BV66" s="15">
        <f t="shared" si="37"/>
        <v>10</v>
      </c>
      <c r="BW66" s="15">
        <f t="shared" si="38"/>
        <v>10</v>
      </c>
      <c r="BX66" s="15">
        <f t="shared" si="39"/>
        <v>10</v>
      </c>
      <c r="BY66" s="15">
        <f t="shared" si="40"/>
        <v>10</v>
      </c>
      <c r="BZ66" s="15">
        <f t="shared" si="41"/>
        <v>10</v>
      </c>
      <c r="CA66" s="14" t="s">
        <v>75</v>
      </c>
      <c r="CB66" s="15">
        <f t="shared" si="42"/>
        <v>10</v>
      </c>
      <c r="CC66" s="14">
        <f t="shared" si="43"/>
        <v>10</v>
      </c>
      <c r="CD66" s="14" t="str">
        <f t="shared" si="44"/>
        <v>N/A</v>
      </c>
      <c r="CE66" s="14" t="str">
        <f t="shared" si="45"/>
        <v>N/A</v>
      </c>
      <c r="CF66" s="14" t="str">
        <f t="shared" si="46"/>
        <v>N/A</v>
      </c>
      <c r="CG66" t="str">
        <f t="shared" si="47"/>
        <v>S:7 G:3 GR:6</v>
      </c>
      <c r="CH66" s="6"/>
      <c r="CK66" s="6"/>
      <c r="CL66" s="6"/>
      <c r="CM66" s="6"/>
      <c r="CN66" s="6"/>
      <c r="CO66" s="6"/>
      <c r="CP66" s="6"/>
    </row>
    <row r="67" spans="1:94" x14ac:dyDescent="0.25">
      <c r="A67" s="13">
        <v>6406</v>
      </c>
      <c r="B67" s="14" t="s">
        <v>3266</v>
      </c>
      <c r="C67" s="14" t="s">
        <v>67</v>
      </c>
      <c r="D67" s="14" t="s">
        <v>52</v>
      </c>
      <c r="E67" s="14">
        <f>VLOOKUP(B67, 'Rookie Year'!$A$2:$B$55555,2,FALSE)</f>
        <v>2023</v>
      </c>
      <c r="F67" s="14">
        <v>2026</v>
      </c>
      <c r="G67" s="14" t="s">
        <v>42</v>
      </c>
      <c r="H67" s="14" t="s">
        <v>1927</v>
      </c>
      <c r="I67" s="15">
        <v>1</v>
      </c>
      <c r="J67" s="14">
        <v>1</v>
      </c>
      <c r="K67" s="16">
        <f t="shared" si="2"/>
        <v>0.25</v>
      </c>
      <c r="L67" s="15">
        <f t="shared" si="3"/>
        <v>0</v>
      </c>
      <c r="M67" s="15">
        <f t="shared" si="4"/>
        <v>1</v>
      </c>
      <c r="N67" s="15">
        <f t="shared" si="5"/>
        <v>1</v>
      </c>
      <c r="O67" s="15">
        <v>0</v>
      </c>
      <c r="P67" s="15">
        <v>0</v>
      </c>
      <c r="Q67" s="15">
        <f t="shared" si="6"/>
        <v>1</v>
      </c>
      <c r="R67" s="14" t="s">
        <v>75</v>
      </c>
      <c r="S67" s="14">
        <f t="shared" si="7"/>
        <v>1</v>
      </c>
      <c r="T67" s="15">
        <f>IF($S67&lt;1, "N/A", $M67)</f>
        <v>1</v>
      </c>
      <c r="U67" s="15" t="str">
        <f>IF($S67&lt;2, "N/A", $M67)</f>
        <v>N/A</v>
      </c>
      <c r="V67" s="15" t="str">
        <f t="shared" si="62"/>
        <v>N/A</v>
      </c>
      <c r="W67" s="15" t="str">
        <f t="shared" si="51"/>
        <v>N/A</v>
      </c>
      <c r="X67" s="15" t="str">
        <f t="shared" si="8"/>
        <v>N/A</v>
      </c>
      <c r="Y67" s="14" t="str">
        <f t="shared" si="9"/>
        <v>OK</v>
      </c>
      <c r="Z67" s="14" t="str">
        <f t="shared" si="10"/>
        <v>No</v>
      </c>
      <c r="AA67" s="17" t="str">
        <f>IF(C67="DM", "N/A", IF(Z67="No","N/A",VLOOKUP(B67,'Extension List'!$A$3:$AE$1952,19,FALSE)))</f>
        <v>N/A</v>
      </c>
      <c r="AB67" s="14" t="str">
        <f>IF(C67="DM", "N/A", IF(Z67="No","N/A",VLOOKUP(B67,'Extension List'!$A$3:$AE$1952,21,FALSE)))</f>
        <v>N/A</v>
      </c>
      <c r="AC67" s="14" t="str">
        <f t="shared" si="60"/>
        <v>N/A</v>
      </c>
      <c r="AD67" s="15" t="str">
        <f t="shared" si="12"/>
        <v>N/A</v>
      </c>
      <c r="AE67" s="15" t="str">
        <f t="shared" si="13"/>
        <v>N/A</v>
      </c>
      <c r="AF67" s="15" t="str">
        <f t="shared" si="14"/>
        <v>N/A</v>
      </c>
      <c r="AG67" s="15" t="str">
        <f t="shared" si="61"/>
        <v>N/A</v>
      </c>
      <c r="AH67" s="15" t="str">
        <f t="shared" si="61"/>
        <v>N/A</v>
      </c>
      <c r="AI67" s="15" t="str">
        <f t="shared" si="55"/>
        <v>N/A</v>
      </c>
      <c r="AJ67" s="15" t="str">
        <f t="shared" si="56"/>
        <v>N/A</v>
      </c>
      <c r="AK67" s="15" t="str">
        <f t="shared" si="57"/>
        <v>N/A</v>
      </c>
      <c r="AL67" s="15" t="str">
        <f t="shared" si="19"/>
        <v>N/A</v>
      </c>
      <c r="AM67" s="15">
        <f t="shared" si="20"/>
        <v>1</v>
      </c>
      <c r="AN67" s="15" t="str">
        <f t="shared" si="21"/>
        <v>N/A</v>
      </c>
      <c r="AO67" s="15" t="str">
        <f t="shared" si="22"/>
        <v>N/A</v>
      </c>
      <c r="AP67" s="15" t="str">
        <f t="shared" si="23"/>
        <v>N/A</v>
      </c>
      <c r="AQ67" s="15" t="str">
        <f t="shared" si="24"/>
        <v>N/A</v>
      </c>
      <c r="AR67" s="14" t="s">
        <v>40</v>
      </c>
      <c r="AS67" s="14" t="s">
        <v>40</v>
      </c>
      <c r="AT67" s="14" t="s">
        <v>40</v>
      </c>
      <c r="AU67" s="14" t="s">
        <v>40</v>
      </c>
      <c r="AV67" s="14" t="s">
        <v>40</v>
      </c>
      <c r="AW67" s="14" t="s">
        <v>40</v>
      </c>
      <c r="AX67" s="14" t="s">
        <v>40</v>
      </c>
      <c r="AY67" s="14" t="s">
        <v>40</v>
      </c>
      <c r="AZ67" s="14" t="s">
        <v>40</v>
      </c>
      <c r="BA67" s="14" t="s">
        <v>40</v>
      </c>
      <c r="BB67" s="14" t="s">
        <v>40</v>
      </c>
      <c r="BC67" s="14" t="s">
        <v>40</v>
      </c>
      <c r="BD67" s="14" t="s">
        <v>40</v>
      </c>
      <c r="BE67" s="14" t="s">
        <v>40</v>
      </c>
      <c r="BF67" s="14" t="s">
        <v>40</v>
      </c>
      <c r="BG67" s="14" t="s">
        <v>40</v>
      </c>
      <c r="BH67" s="14" t="s">
        <v>40</v>
      </c>
      <c r="BJ67" s="15">
        <f t="shared" si="25"/>
        <v>1</v>
      </c>
      <c r="BK67" s="15">
        <f t="shared" si="26"/>
        <v>1</v>
      </c>
      <c r="BL67" s="15">
        <f t="shared" si="27"/>
        <v>1</v>
      </c>
      <c r="BM67" s="15">
        <f t="shared" si="28"/>
        <v>1</v>
      </c>
      <c r="BN67" s="15">
        <f t="shared" si="29"/>
        <v>1</v>
      </c>
      <c r="BO67" s="15">
        <f t="shared" si="30"/>
        <v>1</v>
      </c>
      <c r="BP67" s="15">
        <f t="shared" si="31"/>
        <v>1</v>
      </c>
      <c r="BQ67" s="15">
        <f t="shared" si="32"/>
        <v>1</v>
      </c>
      <c r="BR67" s="15">
        <f t="shared" si="33"/>
        <v>1</v>
      </c>
      <c r="BS67" s="15">
        <f t="shared" si="34"/>
        <v>1</v>
      </c>
      <c r="BT67" s="15">
        <f t="shared" si="35"/>
        <v>1</v>
      </c>
      <c r="BU67" s="15">
        <f t="shared" si="36"/>
        <v>1</v>
      </c>
      <c r="BV67" s="15">
        <f t="shared" si="37"/>
        <v>1</v>
      </c>
      <c r="BW67" s="15">
        <f t="shared" si="38"/>
        <v>1</v>
      </c>
      <c r="BX67" s="15">
        <f t="shared" si="39"/>
        <v>1</v>
      </c>
      <c r="BY67" s="15">
        <f t="shared" si="40"/>
        <v>1</v>
      </c>
      <c r="BZ67" s="15">
        <f t="shared" si="41"/>
        <v>1</v>
      </c>
      <c r="CA67" s="14" t="s">
        <v>75</v>
      </c>
      <c r="CB67" s="15">
        <f t="shared" si="42"/>
        <v>1</v>
      </c>
      <c r="CC67" s="14" t="str">
        <f t="shared" si="43"/>
        <v>N/A</v>
      </c>
      <c r="CD67" s="14" t="str">
        <f t="shared" si="44"/>
        <v>N/A</v>
      </c>
      <c r="CE67" s="14" t="str">
        <f t="shared" si="45"/>
        <v>N/A</v>
      </c>
      <c r="CF67" s="14" t="str">
        <f t="shared" si="46"/>
        <v>N/A</v>
      </c>
      <c r="CG67" t="str">
        <f t="shared" si="47"/>
        <v>S:0 G:1 GR:1</v>
      </c>
      <c r="CH67" s="6"/>
      <c r="CK67" s="6"/>
      <c r="CL67" s="6"/>
      <c r="CM67" s="6"/>
      <c r="CN67" s="6"/>
      <c r="CO67" s="6"/>
      <c r="CP67" s="6"/>
    </row>
    <row r="68" spans="1:94" x14ac:dyDescent="0.25">
      <c r="A68" s="13">
        <v>6404</v>
      </c>
      <c r="B68" s="14" t="s">
        <v>3265</v>
      </c>
      <c r="C68" s="14" t="s">
        <v>67</v>
      </c>
      <c r="D68" s="14" t="s">
        <v>52</v>
      </c>
      <c r="E68" s="14">
        <f>VLOOKUP(B68, 'Rookie Year'!$A$2:$B$55555,2,FALSE)</f>
        <v>2021</v>
      </c>
      <c r="F68" s="14">
        <v>2026</v>
      </c>
      <c r="G68" s="14" t="s">
        <v>42</v>
      </c>
      <c r="H68" s="14" t="s">
        <v>1927</v>
      </c>
      <c r="I68" s="15">
        <v>1</v>
      </c>
      <c r="J68" s="14">
        <v>1</v>
      </c>
      <c r="K68" s="16">
        <f t="shared" si="2"/>
        <v>0.25</v>
      </c>
      <c r="L68" s="15">
        <f t="shared" si="3"/>
        <v>0</v>
      </c>
      <c r="M68" s="15">
        <f t="shared" si="4"/>
        <v>1</v>
      </c>
      <c r="N68" s="15">
        <f t="shared" si="5"/>
        <v>1</v>
      </c>
      <c r="O68" s="15">
        <v>0</v>
      </c>
      <c r="P68" s="15">
        <v>0</v>
      </c>
      <c r="Q68" s="15">
        <f t="shared" si="6"/>
        <v>1</v>
      </c>
      <c r="R68" s="14" t="s">
        <v>75</v>
      </c>
      <c r="S68" s="14">
        <f t="shared" si="7"/>
        <v>1</v>
      </c>
      <c r="T68" s="15">
        <f>IF($S68&lt;1, "N/A", $M68)</f>
        <v>1</v>
      </c>
      <c r="U68" s="15" t="str">
        <f>IF($S68&lt;2, "N/A", $M68)</f>
        <v>N/A</v>
      </c>
      <c r="V68" s="15" t="str">
        <f t="shared" si="62"/>
        <v>N/A</v>
      </c>
      <c r="W68" s="15" t="str">
        <f t="shared" si="51"/>
        <v>N/A</v>
      </c>
      <c r="X68" s="15" t="str">
        <f t="shared" si="8"/>
        <v>N/A</v>
      </c>
      <c r="Y68" s="14" t="str">
        <f t="shared" si="9"/>
        <v>OK</v>
      </c>
      <c r="Z68" s="14" t="str">
        <f t="shared" si="10"/>
        <v>No</v>
      </c>
      <c r="AA68" s="17" t="str">
        <f>IF(C68="DM", "N/A", IF(Z68="No","N/A",VLOOKUP(B68,'Extension List'!$A$3:$AE$1952,19,FALSE)))</f>
        <v>N/A</v>
      </c>
      <c r="AB68" s="14" t="str">
        <f>IF(C68="DM", "N/A", IF(Z68="No","N/A",VLOOKUP(B68,'Extension List'!$A$3:$AE$1952,21,FALSE)))</f>
        <v>N/A</v>
      </c>
      <c r="AC68" s="14" t="str">
        <f t="shared" si="60"/>
        <v>N/A</v>
      </c>
      <c r="AD68" s="15" t="str">
        <f t="shared" si="12"/>
        <v>N/A</v>
      </c>
      <c r="AE68" s="15" t="str">
        <f t="shared" si="13"/>
        <v>N/A</v>
      </c>
      <c r="AF68" s="15" t="str">
        <f t="shared" si="14"/>
        <v>N/A</v>
      </c>
      <c r="AG68" s="15" t="str">
        <f t="shared" si="61"/>
        <v>N/A</v>
      </c>
      <c r="AH68" s="15" t="str">
        <f t="shared" si="61"/>
        <v>N/A</v>
      </c>
      <c r="AI68" s="15" t="str">
        <f t="shared" si="55"/>
        <v>N/A</v>
      </c>
      <c r="AJ68" s="15" t="str">
        <f t="shared" si="56"/>
        <v>N/A</v>
      </c>
      <c r="AK68" s="15" t="str">
        <f t="shared" si="57"/>
        <v>N/A</v>
      </c>
      <c r="AL68" s="15" t="str">
        <f t="shared" si="19"/>
        <v>N/A</v>
      </c>
      <c r="AM68" s="15">
        <f t="shared" si="20"/>
        <v>1</v>
      </c>
      <c r="AN68" s="15" t="str">
        <f t="shared" si="21"/>
        <v>N/A</v>
      </c>
      <c r="AO68" s="15" t="str">
        <f t="shared" si="22"/>
        <v>N/A</v>
      </c>
      <c r="AP68" s="15" t="str">
        <f t="shared" si="23"/>
        <v>N/A</v>
      </c>
      <c r="AQ68" s="15" t="str">
        <f t="shared" si="24"/>
        <v>N/A</v>
      </c>
      <c r="AR68" s="14" t="s">
        <v>40</v>
      </c>
      <c r="AS68" s="14" t="s">
        <v>40</v>
      </c>
      <c r="AT68" s="14" t="s">
        <v>40</v>
      </c>
      <c r="AU68" s="14" t="s">
        <v>40</v>
      </c>
      <c r="AV68" s="14" t="s">
        <v>40</v>
      </c>
      <c r="AW68" s="14" t="s">
        <v>40</v>
      </c>
      <c r="AX68" s="14" t="s">
        <v>40</v>
      </c>
      <c r="AY68" s="14" t="s">
        <v>40</v>
      </c>
      <c r="AZ68" s="14" t="s">
        <v>40</v>
      </c>
      <c r="BA68" s="14" t="s">
        <v>40</v>
      </c>
      <c r="BB68" s="14" t="s">
        <v>40</v>
      </c>
      <c r="BC68" s="14" t="s">
        <v>40</v>
      </c>
      <c r="BD68" s="14" t="s">
        <v>40</v>
      </c>
      <c r="BE68" s="14" t="s">
        <v>40</v>
      </c>
      <c r="BF68" s="14" t="s">
        <v>40</v>
      </c>
      <c r="BG68" s="14" t="s">
        <v>40</v>
      </c>
      <c r="BH68" s="14" t="s">
        <v>40</v>
      </c>
      <c r="BJ68" s="15">
        <f t="shared" si="25"/>
        <v>1</v>
      </c>
      <c r="BK68" s="15">
        <f t="shared" si="26"/>
        <v>1</v>
      </c>
      <c r="BL68" s="15">
        <f t="shared" si="27"/>
        <v>1</v>
      </c>
      <c r="BM68" s="15">
        <f t="shared" si="28"/>
        <v>1</v>
      </c>
      <c r="BN68" s="15">
        <f t="shared" si="29"/>
        <v>1</v>
      </c>
      <c r="BO68" s="15">
        <f t="shared" si="30"/>
        <v>1</v>
      </c>
      <c r="BP68" s="15">
        <f t="shared" si="31"/>
        <v>1</v>
      </c>
      <c r="BQ68" s="15">
        <f t="shared" si="32"/>
        <v>1</v>
      </c>
      <c r="BR68" s="15">
        <f t="shared" si="33"/>
        <v>1</v>
      </c>
      <c r="BS68" s="15">
        <f t="shared" si="34"/>
        <v>1</v>
      </c>
      <c r="BT68" s="15">
        <f t="shared" si="35"/>
        <v>1</v>
      </c>
      <c r="BU68" s="15">
        <f t="shared" si="36"/>
        <v>1</v>
      </c>
      <c r="BV68" s="15">
        <f t="shared" si="37"/>
        <v>1</v>
      </c>
      <c r="BW68" s="15">
        <f t="shared" si="38"/>
        <v>1</v>
      </c>
      <c r="BX68" s="15">
        <f t="shared" si="39"/>
        <v>1</v>
      </c>
      <c r="BY68" s="15">
        <f t="shared" si="40"/>
        <v>1</v>
      </c>
      <c r="BZ68" s="15">
        <f t="shared" si="41"/>
        <v>1</v>
      </c>
      <c r="CA68" s="14" t="s">
        <v>75</v>
      </c>
      <c r="CB68" s="15">
        <f t="shared" si="42"/>
        <v>1</v>
      </c>
      <c r="CC68" s="14" t="str">
        <f t="shared" si="43"/>
        <v>N/A</v>
      </c>
      <c r="CD68" s="14" t="str">
        <f t="shared" si="44"/>
        <v>N/A</v>
      </c>
      <c r="CE68" s="14" t="str">
        <f t="shared" si="45"/>
        <v>N/A</v>
      </c>
      <c r="CF68" s="14" t="str">
        <f t="shared" si="46"/>
        <v>N/A</v>
      </c>
      <c r="CG68" t="str">
        <f t="shared" si="47"/>
        <v>S:0 G:1 GR:1</v>
      </c>
      <c r="CH68" s="6"/>
      <c r="CK68" s="6"/>
      <c r="CL68" s="6"/>
      <c r="CM68" s="6"/>
      <c r="CN68" s="6"/>
      <c r="CO68" s="6"/>
      <c r="CP68" s="6"/>
    </row>
    <row r="69" spans="1:94" x14ac:dyDescent="0.25">
      <c r="A69" s="13">
        <v>6405</v>
      </c>
      <c r="B69" s="14" t="s">
        <v>2399</v>
      </c>
      <c r="C69" s="14" t="s">
        <v>67</v>
      </c>
      <c r="D69" s="14" t="s">
        <v>52</v>
      </c>
      <c r="E69" s="14">
        <f>VLOOKUP(B69, 'Rookie Year'!$A$2:$B$55555,2,FALSE)</f>
        <v>2021</v>
      </c>
      <c r="F69" s="14">
        <v>2026</v>
      </c>
      <c r="G69" s="14" t="s">
        <v>42</v>
      </c>
      <c r="H69" s="14" t="s">
        <v>1927</v>
      </c>
      <c r="I69" s="15">
        <v>1</v>
      </c>
      <c r="J69" s="14">
        <v>1</v>
      </c>
      <c r="K69" s="16">
        <f t="shared" si="2"/>
        <v>0.25</v>
      </c>
      <c r="L69" s="15">
        <f t="shared" si="3"/>
        <v>0</v>
      </c>
      <c r="M69" s="15">
        <f t="shared" si="4"/>
        <v>1</v>
      </c>
      <c r="N69" s="15">
        <f t="shared" si="5"/>
        <v>1</v>
      </c>
      <c r="O69" s="15">
        <v>0</v>
      </c>
      <c r="P69" s="15">
        <v>0</v>
      </c>
      <c r="Q69" s="15">
        <f t="shared" si="6"/>
        <v>1</v>
      </c>
      <c r="R69" s="14" t="s">
        <v>75</v>
      </c>
      <c r="S69" s="14">
        <f t="shared" si="7"/>
        <v>1</v>
      </c>
      <c r="T69" s="15">
        <f>IF($S69&lt;1, "N/A", $M69)</f>
        <v>1</v>
      </c>
      <c r="U69" s="15" t="str">
        <f>IF($S69&lt;2, "N/A", $M69)</f>
        <v>N/A</v>
      </c>
      <c r="V69" s="15" t="str">
        <f t="shared" si="62"/>
        <v>N/A</v>
      </c>
      <c r="W69" s="15" t="str">
        <f t="shared" si="51"/>
        <v>N/A</v>
      </c>
      <c r="X69" s="15" t="str">
        <f t="shared" si="8"/>
        <v>N/A</v>
      </c>
      <c r="Y69" s="14" t="str">
        <f t="shared" si="9"/>
        <v>OK</v>
      </c>
      <c r="Z69" s="14" t="str">
        <f t="shared" si="10"/>
        <v>No</v>
      </c>
      <c r="AA69" s="17" t="str">
        <f>IF(C69="DM", "N/A", IF(Z69="No","N/A",VLOOKUP(B69,'Extension List'!$A$3:$AE$1952,19,FALSE)))</f>
        <v>N/A</v>
      </c>
      <c r="AB69" s="14" t="str">
        <f>IF(C69="DM", "N/A", IF(Z69="No","N/A",VLOOKUP(B69,'Extension List'!$A$3:$AE$1952,21,FALSE)))</f>
        <v>N/A</v>
      </c>
      <c r="AC69" s="14" t="str">
        <f t="shared" si="60"/>
        <v>N/A</v>
      </c>
      <c r="AD69" s="15" t="str">
        <f t="shared" si="12"/>
        <v>N/A</v>
      </c>
      <c r="AE69" s="15" t="str">
        <f t="shared" si="13"/>
        <v>N/A</v>
      </c>
      <c r="AF69" s="15" t="str">
        <f t="shared" si="14"/>
        <v>N/A</v>
      </c>
      <c r="AG69" s="15" t="str">
        <f t="shared" si="61"/>
        <v>N/A</v>
      </c>
      <c r="AH69" s="15" t="str">
        <f t="shared" si="61"/>
        <v>N/A</v>
      </c>
      <c r="AI69" s="15" t="str">
        <f t="shared" si="55"/>
        <v>N/A</v>
      </c>
      <c r="AJ69" s="15" t="str">
        <f t="shared" si="56"/>
        <v>N/A</v>
      </c>
      <c r="AK69" s="15" t="str">
        <f t="shared" si="57"/>
        <v>N/A</v>
      </c>
      <c r="AL69" s="15" t="str">
        <f t="shared" si="19"/>
        <v>N/A</v>
      </c>
      <c r="AM69" s="15">
        <f t="shared" si="20"/>
        <v>1</v>
      </c>
      <c r="AN69" s="15" t="str">
        <f t="shared" si="21"/>
        <v>N/A</v>
      </c>
      <c r="AO69" s="15" t="str">
        <f t="shared" si="22"/>
        <v>N/A</v>
      </c>
      <c r="AP69" s="15" t="str">
        <f t="shared" si="23"/>
        <v>N/A</v>
      </c>
      <c r="AQ69" s="15" t="str">
        <f t="shared" si="24"/>
        <v>N/A</v>
      </c>
      <c r="AR69" s="14" t="s">
        <v>40</v>
      </c>
      <c r="AS69" s="14" t="s">
        <v>40</v>
      </c>
      <c r="AT69" s="14" t="s">
        <v>40</v>
      </c>
      <c r="AU69" s="14" t="s">
        <v>40</v>
      </c>
      <c r="AV69" s="14" t="s">
        <v>40</v>
      </c>
      <c r="AW69" s="14" t="s">
        <v>40</v>
      </c>
      <c r="AX69" s="14" t="s">
        <v>40</v>
      </c>
      <c r="AY69" s="14" t="s">
        <v>40</v>
      </c>
      <c r="AZ69" s="14" t="s">
        <v>40</v>
      </c>
      <c r="BA69" s="14" t="s">
        <v>40</v>
      </c>
      <c r="BB69" s="14" t="s">
        <v>40</v>
      </c>
      <c r="BC69" s="14" t="s">
        <v>40</v>
      </c>
      <c r="BD69" s="14" t="s">
        <v>40</v>
      </c>
      <c r="BE69" s="14" t="s">
        <v>40</v>
      </c>
      <c r="BF69" s="14" t="s">
        <v>40</v>
      </c>
      <c r="BG69" s="14" t="s">
        <v>40</v>
      </c>
      <c r="BH69" s="14" t="s">
        <v>40</v>
      </c>
      <c r="BJ69" s="15">
        <f t="shared" si="25"/>
        <v>1</v>
      </c>
      <c r="BK69" s="15">
        <f t="shared" si="26"/>
        <v>1</v>
      </c>
      <c r="BL69" s="15">
        <f t="shared" si="27"/>
        <v>1</v>
      </c>
      <c r="BM69" s="15">
        <f t="shared" si="28"/>
        <v>1</v>
      </c>
      <c r="BN69" s="15">
        <f t="shared" si="29"/>
        <v>1</v>
      </c>
      <c r="BO69" s="15">
        <f t="shared" si="30"/>
        <v>1</v>
      </c>
      <c r="BP69" s="15">
        <f t="shared" si="31"/>
        <v>1</v>
      </c>
      <c r="BQ69" s="15">
        <f t="shared" si="32"/>
        <v>1</v>
      </c>
      <c r="BR69" s="15">
        <f t="shared" si="33"/>
        <v>1</v>
      </c>
      <c r="BS69" s="15">
        <f t="shared" si="34"/>
        <v>1</v>
      </c>
      <c r="BT69" s="15">
        <f t="shared" si="35"/>
        <v>1</v>
      </c>
      <c r="BU69" s="15">
        <f t="shared" si="36"/>
        <v>1</v>
      </c>
      <c r="BV69" s="15">
        <f t="shared" si="37"/>
        <v>1</v>
      </c>
      <c r="BW69" s="15">
        <f t="shared" si="38"/>
        <v>1</v>
      </c>
      <c r="BX69" s="15">
        <f t="shared" si="39"/>
        <v>1</v>
      </c>
      <c r="BY69" s="15">
        <f t="shared" si="40"/>
        <v>1</v>
      </c>
      <c r="BZ69" s="15">
        <f t="shared" si="41"/>
        <v>1</v>
      </c>
      <c r="CA69" s="14" t="s">
        <v>75</v>
      </c>
      <c r="CB69" s="15">
        <f t="shared" si="42"/>
        <v>1</v>
      </c>
      <c r="CC69" s="14" t="str">
        <f t="shared" si="43"/>
        <v>N/A</v>
      </c>
      <c r="CD69" s="14" t="str">
        <f t="shared" si="44"/>
        <v>N/A</v>
      </c>
      <c r="CE69" s="14" t="str">
        <f t="shared" si="45"/>
        <v>N/A</v>
      </c>
      <c r="CF69" s="14" t="str">
        <f t="shared" si="46"/>
        <v>N/A</v>
      </c>
      <c r="CG69" t="str">
        <f t="shared" si="47"/>
        <v>S:0 G:1 GR:1</v>
      </c>
      <c r="CH69" s="6"/>
      <c r="CK69" s="6"/>
      <c r="CL69" s="6"/>
      <c r="CM69" s="6"/>
      <c r="CN69" s="6"/>
      <c r="CO69" s="6"/>
      <c r="CP69" s="6"/>
    </row>
    <row r="70" spans="1:94" x14ac:dyDescent="0.25">
      <c r="A70" s="13">
        <v>6426</v>
      </c>
      <c r="B70" s="14" t="s">
        <v>2816</v>
      </c>
      <c r="C70" s="14" t="s">
        <v>68</v>
      </c>
      <c r="D70" s="14" t="s">
        <v>52</v>
      </c>
      <c r="E70" s="14">
        <f>VLOOKUP(B70, 'Rookie Year'!$A$2:$B$55555,2,FALSE)</f>
        <v>2023</v>
      </c>
      <c r="F70" s="14">
        <v>2026</v>
      </c>
      <c r="G70" s="14" t="s">
        <v>42</v>
      </c>
      <c r="H70" s="14" t="s">
        <v>1927</v>
      </c>
      <c r="I70" s="15">
        <v>9</v>
      </c>
      <c r="J70" s="14">
        <v>3</v>
      </c>
      <c r="K70" s="16">
        <f t="shared" si="2"/>
        <v>0.25</v>
      </c>
      <c r="L70" s="15">
        <f t="shared" si="3"/>
        <v>6</v>
      </c>
      <c r="M70" s="15">
        <f t="shared" si="4"/>
        <v>3</v>
      </c>
      <c r="N70" s="15">
        <f t="shared" si="5"/>
        <v>9</v>
      </c>
      <c r="O70" s="15">
        <v>0</v>
      </c>
      <c r="P70" s="15">
        <v>0</v>
      </c>
      <c r="Q70" s="15">
        <f t="shared" si="6"/>
        <v>9</v>
      </c>
      <c r="R70" s="14" t="s">
        <v>75</v>
      </c>
      <c r="S70" s="14">
        <f t="shared" si="7"/>
        <v>3</v>
      </c>
      <c r="T70" s="15">
        <v>9</v>
      </c>
      <c r="U70" s="15">
        <v>0</v>
      </c>
      <c r="V70" s="15">
        <v>0</v>
      </c>
      <c r="W70" s="15" t="str">
        <f t="shared" si="51"/>
        <v>N/A</v>
      </c>
      <c r="X70" s="15" t="str">
        <f t="shared" si="8"/>
        <v>N/A</v>
      </c>
      <c r="Y70" s="14" t="str">
        <f t="shared" si="9"/>
        <v>OK</v>
      </c>
      <c r="Z70" s="14" t="str">
        <f t="shared" si="10"/>
        <v>No</v>
      </c>
      <c r="AA70" s="17" t="str">
        <f>IF(C70="DM", "N/A", IF(Z70="No","N/A",VLOOKUP(B70,'Extension List'!$A$3:$AE$1952,19,FALSE)))</f>
        <v>N/A</v>
      </c>
      <c r="AB70" s="14" t="str">
        <f>IF(C70="DM", "N/A", IF(Z70="No","N/A",VLOOKUP(B70,'Extension List'!$A$3:$AE$1952,21,FALSE)))</f>
        <v>N/A</v>
      </c>
      <c r="AC70" s="14" t="str">
        <f t="shared" si="60"/>
        <v>N/A</v>
      </c>
      <c r="AD70" s="15" t="str">
        <f t="shared" si="12"/>
        <v>N/A</v>
      </c>
      <c r="AE70" s="15" t="str">
        <f t="shared" si="13"/>
        <v>N/A</v>
      </c>
      <c r="AF70" s="15" t="str">
        <f t="shared" si="14"/>
        <v>N/A</v>
      </c>
      <c r="AG70" s="15" t="str">
        <f t="shared" si="61"/>
        <v>N/A</v>
      </c>
      <c r="AH70" s="15" t="str">
        <f t="shared" si="61"/>
        <v>N/A</v>
      </c>
      <c r="AI70" s="15" t="str">
        <f t="shared" si="55"/>
        <v>N/A</v>
      </c>
      <c r="AJ70" s="15" t="str">
        <f t="shared" si="56"/>
        <v>N/A</v>
      </c>
      <c r="AK70" s="15" t="str">
        <f t="shared" si="57"/>
        <v>N/A</v>
      </c>
      <c r="AL70" s="15" t="str">
        <f t="shared" si="19"/>
        <v>N/A</v>
      </c>
      <c r="AM70" s="15">
        <f t="shared" si="20"/>
        <v>15</v>
      </c>
      <c r="AN70" s="15">
        <f t="shared" si="21"/>
        <v>6</v>
      </c>
      <c r="AO70" s="15">
        <f t="shared" si="22"/>
        <v>6</v>
      </c>
      <c r="AP70" s="15" t="str">
        <f t="shared" si="23"/>
        <v>N/A</v>
      </c>
      <c r="AQ70" s="15" t="str">
        <f t="shared" si="24"/>
        <v>N/A</v>
      </c>
      <c r="AR70" s="14" t="s">
        <v>40</v>
      </c>
      <c r="AS70" s="14" t="s">
        <v>40</v>
      </c>
      <c r="AT70" s="14" t="s">
        <v>40</v>
      </c>
      <c r="AU70" s="14" t="s">
        <v>40</v>
      </c>
      <c r="AV70" s="14" t="s">
        <v>40</v>
      </c>
      <c r="AW70" s="14" t="s">
        <v>40</v>
      </c>
      <c r="AX70" s="14" t="s">
        <v>40</v>
      </c>
      <c r="AY70" s="14" t="s">
        <v>40</v>
      </c>
      <c r="AZ70" s="14" t="s">
        <v>40</v>
      </c>
      <c r="BA70" s="14" t="s">
        <v>40</v>
      </c>
      <c r="BB70" s="14" t="s">
        <v>40</v>
      </c>
      <c r="BC70" s="14" t="s">
        <v>40</v>
      </c>
      <c r="BD70" s="14" t="s">
        <v>40</v>
      </c>
      <c r="BE70" s="14" t="s">
        <v>40</v>
      </c>
      <c r="BF70" s="14" t="s">
        <v>40</v>
      </c>
      <c r="BG70" s="14" t="s">
        <v>40</v>
      </c>
      <c r="BH70" s="14" t="s">
        <v>40</v>
      </c>
      <c r="BJ70" s="15">
        <f t="shared" si="25"/>
        <v>15</v>
      </c>
      <c r="BK70" s="15">
        <f t="shared" si="26"/>
        <v>15</v>
      </c>
      <c r="BL70" s="15">
        <f t="shared" si="27"/>
        <v>15</v>
      </c>
      <c r="BM70" s="15">
        <f t="shared" si="28"/>
        <v>15</v>
      </c>
      <c r="BN70" s="15">
        <f t="shared" si="29"/>
        <v>15</v>
      </c>
      <c r="BO70" s="15">
        <f t="shared" si="30"/>
        <v>15</v>
      </c>
      <c r="BP70" s="15">
        <f t="shared" si="31"/>
        <v>15</v>
      </c>
      <c r="BQ70" s="15">
        <f t="shared" si="32"/>
        <v>15</v>
      </c>
      <c r="BR70" s="15">
        <f t="shared" si="33"/>
        <v>15</v>
      </c>
      <c r="BS70" s="15">
        <f t="shared" si="34"/>
        <v>15</v>
      </c>
      <c r="BT70" s="15">
        <f t="shared" si="35"/>
        <v>15</v>
      </c>
      <c r="BU70" s="15">
        <f t="shared" si="36"/>
        <v>15</v>
      </c>
      <c r="BV70" s="15">
        <f t="shared" si="37"/>
        <v>15</v>
      </c>
      <c r="BW70" s="15">
        <f t="shared" si="38"/>
        <v>15</v>
      </c>
      <c r="BX70" s="15">
        <f t="shared" si="39"/>
        <v>15</v>
      </c>
      <c r="BY70" s="15">
        <f t="shared" si="40"/>
        <v>15</v>
      </c>
      <c r="BZ70" s="15">
        <f t="shared" si="41"/>
        <v>15</v>
      </c>
      <c r="CA70" s="14" t="s">
        <v>75</v>
      </c>
      <c r="CB70" s="15">
        <f t="shared" si="42"/>
        <v>15</v>
      </c>
      <c r="CC70" s="14">
        <f t="shared" si="43"/>
        <v>6</v>
      </c>
      <c r="CD70" s="14">
        <f t="shared" si="44"/>
        <v>6</v>
      </c>
      <c r="CE70" s="14" t="str">
        <f t="shared" si="45"/>
        <v>N/A</v>
      </c>
      <c r="CF70" s="14" t="str">
        <f t="shared" si="46"/>
        <v>N/A</v>
      </c>
      <c r="CG70" t="str">
        <f t="shared" si="47"/>
        <v>S:6 G:3 GR:9</v>
      </c>
      <c r="CH70" s="6"/>
      <c r="CK70" s="6"/>
      <c r="CL70" s="6"/>
      <c r="CM70" s="6"/>
      <c r="CN70" s="6"/>
      <c r="CO70" s="6"/>
      <c r="CP70" s="6"/>
    </row>
    <row r="71" spans="1:94" x14ac:dyDescent="0.25">
      <c r="A71" s="13">
        <v>5536</v>
      </c>
      <c r="B71" s="14" t="s">
        <v>2870</v>
      </c>
      <c r="C71" s="14" t="s">
        <v>68</v>
      </c>
      <c r="D71" s="14" t="s">
        <v>52</v>
      </c>
      <c r="E71" s="14">
        <f>VLOOKUP(B71, 'Rookie Year'!$A$2:$B$55555,2,FALSE)</f>
        <v>2019</v>
      </c>
      <c r="F71" s="14">
        <v>2025</v>
      </c>
      <c r="G71" s="14" t="s">
        <v>42</v>
      </c>
      <c r="H71" s="14" t="s">
        <v>2913</v>
      </c>
      <c r="I71" s="15">
        <v>11</v>
      </c>
      <c r="J71" s="14">
        <v>3</v>
      </c>
      <c r="K71" s="16">
        <f t="shared" si="2"/>
        <v>0.25</v>
      </c>
      <c r="L71" s="15">
        <f t="shared" si="3"/>
        <v>8</v>
      </c>
      <c r="M71" s="15">
        <f t="shared" si="4"/>
        <v>3</v>
      </c>
      <c r="N71" s="15">
        <f t="shared" si="5"/>
        <v>9</v>
      </c>
      <c r="O71" s="15">
        <v>6</v>
      </c>
      <c r="P71" s="15">
        <v>0</v>
      </c>
      <c r="Q71" s="15">
        <f t="shared" si="6"/>
        <v>3</v>
      </c>
      <c r="R71" s="14" t="s">
        <v>75</v>
      </c>
      <c r="S71" s="14">
        <f t="shared" si="7"/>
        <v>2</v>
      </c>
      <c r="T71" s="15">
        <v>3</v>
      </c>
      <c r="U71" s="15">
        <v>0</v>
      </c>
      <c r="V71" s="15" t="str">
        <f>IF($S71&lt;3, "N/A", $M71)</f>
        <v>N/A</v>
      </c>
      <c r="W71" s="15" t="str">
        <f t="shared" si="51"/>
        <v>N/A</v>
      </c>
      <c r="X71" s="15" t="str">
        <f t="shared" si="8"/>
        <v>N/A</v>
      </c>
      <c r="Y71" s="14" t="str">
        <f t="shared" si="9"/>
        <v>OK</v>
      </c>
      <c r="Z71" s="14" t="str">
        <f t="shared" si="10"/>
        <v>No</v>
      </c>
      <c r="AA71" s="17" t="str">
        <f>IF(C71="DM", "N/A", IF(Z71="No","N/A",VLOOKUP(B71,'Extension List'!$A$3:$AE$1952,19,FALSE)))</f>
        <v>N/A</v>
      </c>
      <c r="AB71" s="14" t="str">
        <f>IF(C71="DM", "N/A", IF(Z71="No","N/A",VLOOKUP(B71,'Extension List'!$A$3:$AE$1952,21,FALSE)))</f>
        <v>N/A</v>
      </c>
      <c r="AC71" s="14" t="str">
        <f t="shared" si="60"/>
        <v>N/A</v>
      </c>
      <c r="AD71" s="15" t="str">
        <f t="shared" si="12"/>
        <v>N/A</v>
      </c>
      <c r="AE71" s="15" t="str">
        <f t="shared" si="13"/>
        <v>N/A</v>
      </c>
      <c r="AF71" s="15" t="str">
        <f t="shared" si="14"/>
        <v>N/A</v>
      </c>
      <c r="AG71" s="15" t="str">
        <f t="shared" si="61"/>
        <v>N/A</v>
      </c>
      <c r="AH71" s="15" t="str">
        <f t="shared" si="61"/>
        <v>N/A</v>
      </c>
      <c r="AI71" s="15" t="str">
        <f t="shared" si="55"/>
        <v>N/A</v>
      </c>
      <c r="AJ71" s="15" t="str">
        <f t="shared" si="56"/>
        <v>N/A</v>
      </c>
      <c r="AK71" s="15" t="str">
        <f t="shared" si="57"/>
        <v>N/A</v>
      </c>
      <c r="AL71" s="15" t="str">
        <f t="shared" si="19"/>
        <v>N/A</v>
      </c>
      <c r="AM71" s="15">
        <f t="shared" si="20"/>
        <v>11</v>
      </c>
      <c r="AN71" s="15">
        <f t="shared" si="21"/>
        <v>8</v>
      </c>
      <c r="AO71" s="15" t="str">
        <f t="shared" si="22"/>
        <v>N/A</v>
      </c>
      <c r="AP71" s="15" t="str">
        <f t="shared" si="23"/>
        <v>N/A</v>
      </c>
      <c r="AQ71" s="15" t="str">
        <f t="shared" si="24"/>
        <v>N/A</v>
      </c>
      <c r="AR71" s="14" t="s">
        <v>44</v>
      </c>
      <c r="AS71" s="14" t="s">
        <v>44</v>
      </c>
      <c r="AT71" s="14" t="s">
        <v>44</v>
      </c>
      <c r="AU71" s="14" t="s">
        <v>44</v>
      </c>
      <c r="AV71" s="14" t="s">
        <v>44</v>
      </c>
      <c r="AW71" s="14" t="s">
        <v>44</v>
      </c>
      <c r="AX71" s="14" t="s">
        <v>44</v>
      </c>
      <c r="AY71" s="14" t="s">
        <v>44</v>
      </c>
      <c r="AZ71" s="14" t="s">
        <v>44</v>
      </c>
      <c r="BA71" s="14" t="s">
        <v>44</v>
      </c>
      <c r="BB71" s="14" t="s">
        <v>44</v>
      </c>
      <c r="BC71" s="14" t="s">
        <v>44</v>
      </c>
      <c r="BD71" s="14" t="s">
        <v>44</v>
      </c>
      <c r="BE71" s="14" t="s">
        <v>44</v>
      </c>
      <c r="BF71" s="14" t="s">
        <v>44</v>
      </c>
      <c r="BG71" s="14" t="s">
        <v>44</v>
      </c>
      <c r="BH71" s="14" t="s">
        <v>44</v>
      </c>
      <c r="BI71" s="14"/>
      <c r="BJ71" s="15">
        <f t="shared" si="25"/>
        <v>3</v>
      </c>
      <c r="BK71" s="15">
        <f t="shared" si="26"/>
        <v>3</v>
      </c>
      <c r="BL71" s="15">
        <f t="shared" si="27"/>
        <v>3</v>
      </c>
      <c r="BM71" s="15">
        <f t="shared" si="28"/>
        <v>3</v>
      </c>
      <c r="BN71" s="15">
        <f t="shared" si="29"/>
        <v>3</v>
      </c>
      <c r="BO71" s="15">
        <f t="shared" si="30"/>
        <v>3</v>
      </c>
      <c r="BP71" s="15">
        <f t="shared" si="31"/>
        <v>3</v>
      </c>
      <c r="BQ71" s="15">
        <f t="shared" si="32"/>
        <v>3</v>
      </c>
      <c r="BR71" s="15">
        <f t="shared" si="33"/>
        <v>3</v>
      </c>
      <c r="BS71" s="15">
        <f t="shared" si="34"/>
        <v>3</v>
      </c>
      <c r="BT71" s="15">
        <f t="shared" si="35"/>
        <v>3</v>
      </c>
      <c r="BU71" s="15">
        <f t="shared" si="36"/>
        <v>3</v>
      </c>
      <c r="BV71" s="15">
        <f t="shared" si="37"/>
        <v>3</v>
      </c>
      <c r="BW71" s="15">
        <f t="shared" si="38"/>
        <v>3</v>
      </c>
      <c r="BX71" s="15">
        <f t="shared" si="39"/>
        <v>3</v>
      </c>
      <c r="BY71" s="15">
        <f t="shared" si="40"/>
        <v>3</v>
      </c>
      <c r="BZ71" s="15">
        <f t="shared" si="41"/>
        <v>3</v>
      </c>
      <c r="CA71" s="14" t="s">
        <v>75</v>
      </c>
      <c r="CB71" s="15">
        <f t="shared" si="42"/>
        <v>3</v>
      </c>
      <c r="CC71" s="14">
        <f t="shared" si="43"/>
        <v>0</v>
      </c>
      <c r="CD71" s="14" t="str">
        <f t="shared" si="44"/>
        <v>N/A</v>
      </c>
      <c r="CE71" s="14" t="str">
        <f t="shared" si="45"/>
        <v>N/A</v>
      </c>
      <c r="CF71" s="14" t="str">
        <f t="shared" si="46"/>
        <v>N/A</v>
      </c>
      <c r="CG71" t="str">
        <f t="shared" si="47"/>
        <v>S:8 G:3 GR:3</v>
      </c>
      <c r="CH71" s="6"/>
      <c r="CK71" s="6"/>
      <c r="CL71" s="6"/>
      <c r="CM71" s="6"/>
      <c r="CN71" s="6"/>
      <c r="CO71" s="6"/>
      <c r="CP71" s="6"/>
    </row>
    <row r="72" spans="1:94" x14ac:dyDescent="0.25">
      <c r="A72" s="13">
        <v>6552</v>
      </c>
      <c r="B72" s="14" t="s">
        <v>3342</v>
      </c>
      <c r="C72" s="14" t="s">
        <v>68</v>
      </c>
      <c r="D72" s="14" t="s">
        <v>52</v>
      </c>
      <c r="E72" s="14">
        <f>VLOOKUP(B72, 'Rookie Year'!$A$2:$B$55555,2,FALSE)</f>
        <v>2026</v>
      </c>
      <c r="F72" s="14">
        <v>2026</v>
      </c>
      <c r="G72" s="14" t="s">
        <v>40</v>
      </c>
      <c r="H72" s="14" t="s">
        <v>2213</v>
      </c>
      <c r="I72" s="15">
        <v>1</v>
      </c>
      <c r="J72" s="14">
        <v>3</v>
      </c>
      <c r="K72" s="16">
        <f t="shared" si="2"/>
        <v>0</v>
      </c>
      <c r="L72" s="15">
        <f t="shared" si="3"/>
        <v>1</v>
      </c>
      <c r="M72" s="15">
        <f t="shared" si="4"/>
        <v>0</v>
      </c>
      <c r="N72" s="15">
        <f t="shared" si="5"/>
        <v>0</v>
      </c>
      <c r="O72" s="15">
        <v>0</v>
      </c>
      <c r="P72" s="15">
        <v>0</v>
      </c>
      <c r="Q72" s="15">
        <f t="shared" si="6"/>
        <v>0</v>
      </c>
      <c r="R72" s="14" t="s">
        <v>75</v>
      </c>
      <c r="S72" s="14">
        <f t="shared" si="7"/>
        <v>3</v>
      </c>
      <c r="T72" s="15">
        <f>IF($S72&lt;1, "N/A", $M72)</f>
        <v>0</v>
      </c>
      <c r="U72" s="15">
        <f>IF($S72&lt;2, "N/A", $M72)</f>
        <v>0</v>
      </c>
      <c r="V72" s="15">
        <f>IF($S72&lt;3, "N/A", $M72)</f>
        <v>0</v>
      </c>
      <c r="W72" s="15" t="str">
        <f t="shared" si="51"/>
        <v>N/A</v>
      </c>
      <c r="X72" s="15" t="str">
        <f t="shared" si="8"/>
        <v>N/A</v>
      </c>
      <c r="Y72" s="14" t="str">
        <f t="shared" si="9"/>
        <v>OK</v>
      </c>
      <c r="Z72" s="14" t="str">
        <f t="shared" si="10"/>
        <v>No</v>
      </c>
      <c r="AA72" s="17" t="str">
        <f>IF(C72="DM", "N/A", IF(Z72="No","N/A",VLOOKUP(B72,'Extension List'!$A$3:$AE$1952,19,FALSE)))</f>
        <v>N/A</v>
      </c>
      <c r="AB72" s="14" t="str">
        <f>IF(C72="DM", "N/A", IF(Z72="No","N/A",VLOOKUP(B72,'Extension List'!$A$3:$AE$1952,21,FALSE)))</f>
        <v>N/A</v>
      </c>
      <c r="AC72" s="14" t="str">
        <f t="shared" si="60"/>
        <v>N/A</v>
      </c>
      <c r="AD72" s="15" t="str">
        <f t="shared" si="12"/>
        <v>N/A</v>
      </c>
      <c r="AE72" s="15" t="str">
        <f t="shared" si="13"/>
        <v>N/A</v>
      </c>
      <c r="AF72" s="15" t="str">
        <f t="shared" si="14"/>
        <v>N/A</v>
      </c>
      <c r="AG72" s="15" t="str">
        <f t="shared" si="61"/>
        <v>N/A</v>
      </c>
      <c r="AH72" s="15" t="str">
        <f t="shared" si="61"/>
        <v>N/A</v>
      </c>
      <c r="AI72" s="15" t="str">
        <f t="shared" si="55"/>
        <v>N/A</v>
      </c>
      <c r="AJ72" s="15" t="str">
        <f t="shared" si="56"/>
        <v>N/A</v>
      </c>
      <c r="AK72" s="15" t="str">
        <f t="shared" si="57"/>
        <v>N/A</v>
      </c>
      <c r="AL72" s="15" t="str">
        <f t="shared" si="19"/>
        <v>N/A</v>
      </c>
      <c r="AM72" s="15">
        <f t="shared" si="20"/>
        <v>1</v>
      </c>
      <c r="AN72" s="15">
        <f t="shared" si="21"/>
        <v>1</v>
      </c>
      <c r="AO72" s="15">
        <f t="shared" si="22"/>
        <v>1</v>
      </c>
      <c r="AP72" s="15" t="str">
        <f t="shared" si="23"/>
        <v>N/A</v>
      </c>
      <c r="AQ72" s="15" t="str">
        <f t="shared" si="24"/>
        <v>N/A</v>
      </c>
      <c r="AR72" s="14" t="s">
        <v>40</v>
      </c>
      <c r="AS72" s="14" t="s">
        <v>40</v>
      </c>
      <c r="AT72" s="14" t="s">
        <v>40</v>
      </c>
      <c r="AU72" s="14" t="s">
        <v>40</v>
      </c>
      <c r="AV72" s="14" t="s">
        <v>40</v>
      </c>
      <c r="AW72" s="14" t="s">
        <v>40</v>
      </c>
      <c r="AX72" s="14" t="s">
        <v>40</v>
      </c>
      <c r="AY72" s="14" t="s">
        <v>40</v>
      </c>
      <c r="AZ72" s="14" t="s">
        <v>40</v>
      </c>
      <c r="BA72" s="14" t="s">
        <v>40</v>
      </c>
      <c r="BB72" s="14" t="s">
        <v>40</v>
      </c>
      <c r="BC72" s="14" t="s">
        <v>40</v>
      </c>
      <c r="BD72" s="14" t="s">
        <v>40</v>
      </c>
      <c r="BE72" s="14" t="s">
        <v>40</v>
      </c>
      <c r="BF72" s="14" t="s">
        <v>40</v>
      </c>
      <c r="BG72" s="14" t="s">
        <v>40</v>
      </c>
      <c r="BH72" s="14" t="s">
        <v>40</v>
      </c>
      <c r="BJ72" s="15">
        <f t="shared" si="25"/>
        <v>1</v>
      </c>
      <c r="BK72" s="15">
        <f t="shared" si="26"/>
        <v>1</v>
      </c>
      <c r="BL72" s="15">
        <f t="shared" si="27"/>
        <v>1</v>
      </c>
      <c r="BM72" s="15">
        <f t="shared" si="28"/>
        <v>1</v>
      </c>
      <c r="BN72" s="15">
        <f t="shared" si="29"/>
        <v>1</v>
      </c>
      <c r="BO72" s="15">
        <f t="shared" si="30"/>
        <v>1</v>
      </c>
      <c r="BP72" s="15">
        <f t="shared" si="31"/>
        <v>1</v>
      </c>
      <c r="BQ72" s="15">
        <f t="shared" si="32"/>
        <v>1</v>
      </c>
      <c r="BR72" s="15">
        <f t="shared" si="33"/>
        <v>1</v>
      </c>
      <c r="BS72" s="15">
        <f t="shared" si="34"/>
        <v>1</v>
      </c>
      <c r="BT72" s="15">
        <f t="shared" si="35"/>
        <v>1</v>
      </c>
      <c r="BU72" s="15">
        <f t="shared" si="36"/>
        <v>1</v>
      </c>
      <c r="BV72" s="15">
        <f t="shared" si="37"/>
        <v>1</v>
      </c>
      <c r="BW72" s="15">
        <f t="shared" si="38"/>
        <v>1</v>
      </c>
      <c r="BX72" s="15">
        <f t="shared" si="39"/>
        <v>1</v>
      </c>
      <c r="BY72" s="15">
        <f t="shared" si="40"/>
        <v>1</v>
      </c>
      <c r="BZ72" s="15">
        <f t="shared" si="41"/>
        <v>1</v>
      </c>
      <c r="CA72" s="14" t="s">
        <v>75</v>
      </c>
      <c r="CB72" s="15">
        <f t="shared" si="42"/>
        <v>1</v>
      </c>
      <c r="CC72" s="14">
        <f t="shared" si="43"/>
        <v>1</v>
      </c>
      <c r="CD72" s="14">
        <f t="shared" si="44"/>
        <v>1</v>
      </c>
      <c r="CE72" s="14" t="str">
        <f t="shared" si="45"/>
        <v>N/A</v>
      </c>
      <c r="CF72" s="14" t="str">
        <f t="shared" si="46"/>
        <v>N/A</v>
      </c>
      <c r="CG72" t="str">
        <f t="shared" si="47"/>
        <v>S:1 G:0 GR:0</v>
      </c>
      <c r="CH72" s="6"/>
      <c r="CK72" s="6"/>
      <c r="CL72" s="6"/>
      <c r="CM72" s="6"/>
      <c r="CN72" s="6"/>
      <c r="CO72" s="6"/>
      <c r="CP72" s="6"/>
    </row>
    <row r="73" spans="1:94" x14ac:dyDescent="0.25">
      <c r="A73" s="13">
        <v>6424</v>
      </c>
      <c r="B73" s="14" t="s">
        <v>2926</v>
      </c>
      <c r="C73" s="14" t="s">
        <v>68</v>
      </c>
      <c r="D73" s="14" t="s">
        <v>52</v>
      </c>
      <c r="E73" s="14">
        <f>VLOOKUP(B73, 'Rookie Year'!$A$2:$B$55555,2,FALSE)</f>
        <v>2019</v>
      </c>
      <c r="F73" s="14">
        <v>2026</v>
      </c>
      <c r="G73" s="14" t="s">
        <v>42</v>
      </c>
      <c r="H73" s="14" t="s">
        <v>1927</v>
      </c>
      <c r="I73" s="15">
        <v>15</v>
      </c>
      <c r="J73" s="14">
        <v>2</v>
      </c>
      <c r="K73" s="16">
        <f t="shared" si="2"/>
        <v>0.4</v>
      </c>
      <c r="L73" s="15">
        <f t="shared" si="3"/>
        <v>9</v>
      </c>
      <c r="M73" s="15">
        <f t="shared" si="4"/>
        <v>6</v>
      </c>
      <c r="N73" s="15">
        <f t="shared" si="5"/>
        <v>12</v>
      </c>
      <c r="O73" s="15">
        <v>0</v>
      </c>
      <c r="P73" s="15">
        <v>0</v>
      </c>
      <c r="Q73" s="15">
        <f t="shared" si="6"/>
        <v>12</v>
      </c>
      <c r="R73" s="14" t="s">
        <v>75</v>
      </c>
      <c r="S73" s="14">
        <f t="shared" si="7"/>
        <v>2</v>
      </c>
      <c r="T73" s="15">
        <f>IF($S73&lt;1, "N/A", $M73)</f>
        <v>6</v>
      </c>
      <c r="U73" s="15">
        <f>IF($S73&lt;2, "N/A", $M73)</f>
        <v>6</v>
      </c>
      <c r="V73" s="15" t="str">
        <f>IF($S73&lt;3, "N/A", $M73)</f>
        <v>N/A</v>
      </c>
      <c r="W73" s="15" t="str">
        <f t="shared" si="51"/>
        <v>N/A</v>
      </c>
      <c r="X73" s="15" t="str">
        <f t="shared" si="8"/>
        <v>N/A</v>
      </c>
      <c r="Y73" s="14" t="str">
        <f t="shared" si="9"/>
        <v>OK</v>
      </c>
      <c r="Z73" s="14" t="str">
        <f t="shared" si="10"/>
        <v>No</v>
      </c>
      <c r="AA73" s="17" t="str">
        <f>IF(C73="DM", "N/A", IF(Z73="No","N/A",VLOOKUP(B73,'Extension List'!$A$3:$AE$1952,19,FALSE)))</f>
        <v>N/A</v>
      </c>
      <c r="AB73" s="14" t="str">
        <f>IF(C73="DM", "N/A", IF(Z73="No","N/A",VLOOKUP(B73,'Extension List'!$A$3:$AE$1952,21,FALSE)))</f>
        <v>N/A</v>
      </c>
      <c r="AC73" s="14" t="str">
        <f t="shared" si="60"/>
        <v>N/A</v>
      </c>
      <c r="AD73" s="15" t="str">
        <f t="shared" si="12"/>
        <v>N/A</v>
      </c>
      <c r="AE73" s="15" t="str">
        <f t="shared" si="13"/>
        <v>N/A</v>
      </c>
      <c r="AF73" s="15" t="str">
        <f t="shared" si="14"/>
        <v>N/A</v>
      </c>
      <c r="AG73" s="15" t="str">
        <f t="shared" si="61"/>
        <v>N/A</v>
      </c>
      <c r="AH73" s="15" t="str">
        <f t="shared" si="61"/>
        <v>N/A</v>
      </c>
      <c r="AI73" s="15" t="str">
        <f t="shared" si="55"/>
        <v>N/A</v>
      </c>
      <c r="AJ73" s="15" t="str">
        <f t="shared" si="56"/>
        <v>N/A</v>
      </c>
      <c r="AK73" s="15" t="str">
        <f t="shared" si="57"/>
        <v>N/A</v>
      </c>
      <c r="AL73" s="15" t="str">
        <f t="shared" si="19"/>
        <v>N/A</v>
      </c>
      <c r="AM73" s="15">
        <f t="shared" si="20"/>
        <v>15</v>
      </c>
      <c r="AN73" s="15">
        <f t="shared" si="21"/>
        <v>15</v>
      </c>
      <c r="AO73" s="15" t="str">
        <f t="shared" si="22"/>
        <v>N/A</v>
      </c>
      <c r="AP73" s="15" t="str">
        <f t="shared" si="23"/>
        <v>N/A</v>
      </c>
      <c r="AQ73" s="15" t="str">
        <f t="shared" si="24"/>
        <v>N/A</v>
      </c>
      <c r="AR73" s="14" t="s">
        <v>40</v>
      </c>
      <c r="AS73" s="14" t="s">
        <v>40</v>
      </c>
      <c r="AT73" s="14" t="s">
        <v>40</v>
      </c>
      <c r="AU73" s="14" t="s">
        <v>40</v>
      </c>
      <c r="AV73" s="14" t="s">
        <v>40</v>
      </c>
      <c r="AW73" s="14" t="s">
        <v>40</v>
      </c>
      <c r="AX73" s="14" t="s">
        <v>40</v>
      </c>
      <c r="AY73" s="14" t="s">
        <v>40</v>
      </c>
      <c r="AZ73" s="14" t="s">
        <v>40</v>
      </c>
      <c r="BA73" s="14" t="s">
        <v>40</v>
      </c>
      <c r="BB73" s="14" t="s">
        <v>40</v>
      </c>
      <c r="BC73" s="14" t="s">
        <v>40</v>
      </c>
      <c r="BD73" s="14" t="s">
        <v>40</v>
      </c>
      <c r="BE73" s="14" t="s">
        <v>40</v>
      </c>
      <c r="BF73" s="14" t="s">
        <v>40</v>
      </c>
      <c r="BG73" s="14" t="s">
        <v>40</v>
      </c>
      <c r="BH73" s="14" t="s">
        <v>40</v>
      </c>
      <c r="BJ73" s="15">
        <f t="shared" si="25"/>
        <v>15</v>
      </c>
      <c r="BK73" s="15">
        <f t="shared" si="26"/>
        <v>15</v>
      </c>
      <c r="BL73" s="15">
        <f t="shared" si="27"/>
        <v>15</v>
      </c>
      <c r="BM73" s="15">
        <f t="shared" si="28"/>
        <v>15</v>
      </c>
      <c r="BN73" s="15">
        <f t="shared" si="29"/>
        <v>15</v>
      </c>
      <c r="BO73" s="15">
        <f t="shared" si="30"/>
        <v>15</v>
      </c>
      <c r="BP73" s="15">
        <f t="shared" si="31"/>
        <v>15</v>
      </c>
      <c r="BQ73" s="15">
        <f t="shared" si="32"/>
        <v>15</v>
      </c>
      <c r="BR73" s="15">
        <f t="shared" si="33"/>
        <v>15</v>
      </c>
      <c r="BS73" s="15">
        <f t="shared" si="34"/>
        <v>15</v>
      </c>
      <c r="BT73" s="15">
        <f t="shared" si="35"/>
        <v>15</v>
      </c>
      <c r="BU73" s="15">
        <f t="shared" si="36"/>
        <v>15</v>
      </c>
      <c r="BV73" s="15">
        <f t="shared" si="37"/>
        <v>15</v>
      </c>
      <c r="BW73" s="15">
        <f t="shared" si="38"/>
        <v>15</v>
      </c>
      <c r="BX73" s="15">
        <f t="shared" si="39"/>
        <v>15</v>
      </c>
      <c r="BY73" s="15">
        <f t="shared" si="40"/>
        <v>15</v>
      </c>
      <c r="BZ73" s="15">
        <f t="shared" si="41"/>
        <v>15</v>
      </c>
      <c r="CA73" s="14" t="s">
        <v>75</v>
      </c>
      <c r="CB73" s="15">
        <f t="shared" si="42"/>
        <v>15</v>
      </c>
      <c r="CC73" s="14">
        <f t="shared" si="43"/>
        <v>15</v>
      </c>
      <c r="CD73" s="14" t="str">
        <f t="shared" si="44"/>
        <v>N/A</v>
      </c>
      <c r="CE73" s="14" t="str">
        <f t="shared" si="45"/>
        <v>N/A</v>
      </c>
      <c r="CF73" s="14" t="str">
        <f t="shared" si="46"/>
        <v>N/A</v>
      </c>
      <c r="CG73" t="str">
        <f t="shared" si="47"/>
        <v>S:9 G:6 GR:12</v>
      </c>
      <c r="CH73" s="6"/>
      <c r="CK73" s="6"/>
      <c r="CL73" s="6"/>
      <c r="CM73" s="6"/>
      <c r="CN73" s="6"/>
      <c r="CO73" s="6"/>
      <c r="CP73" s="6"/>
    </row>
    <row r="74" spans="1:94" x14ac:dyDescent="0.25">
      <c r="A74" s="13">
        <v>6417</v>
      </c>
      <c r="B74" s="14" t="s">
        <v>3242</v>
      </c>
      <c r="C74" s="14" t="s">
        <v>68</v>
      </c>
      <c r="D74" s="14" t="s">
        <v>52</v>
      </c>
      <c r="E74" s="14">
        <f>VLOOKUP(B74, 'Rookie Year'!$A$2:$B$55555,2,FALSE)</f>
        <v>2024</v>
      </c>
      <c r="F74" s="14">
        <v>2026</v>
      </c>
      <c r="G74" s="14" t="s">
        <v>42</v>
      </c>
      <c r="H74" s="14" t="s">
        <v>1927</v>
      </c>
      <c r="I74" s="15">
        <v>4</v>
      </c>
      <c r="J74" s="14">
        <v>2</v>
      </c>
      <c r="K74" s="16">
        <f t="shared" si="2"/>
        <v>0.25</v>
      </c>
      <c r="L74" s="15">
        <f t="shared" si="3"/>
        <v>3</v>
      </c>
      <c r="M74" s="15">
        <f t="shared" si="4"/>
        <v>1</v>
      </c>
      <c r="N74" s="15">
        <f t="shared" si="5"/>
        <v>2</v>
      </c>
      <c r="O74" s="15">
        <v>0</v>
      </c>
      <c r="P74" s="15">
        <v>0</v>
      </c>
      <c r="Q74" s="15">
        <f t="shared" si="6"/>
        <v>2</v>
      </c>
      <c r="R74" s="14" t="s">
        <v>75</v>
      </c>
      <c r="S74" s="14">
        <f t="shared" si="7"/>
        <v>2</v>
      </c>
      <c r="T74" s="15">
        <f>IF($S74&lt;1, "N/A", $M74)</f>
        <v>1</v>
      </c>
      <c r="U74" s="15">
        <f>IF($S74&lt;2, "N/A", $M74)</f>
        <v>1</v>
      </c>
      <c r="V74" s="15" t="str">
        <f>IF($S74&lt;3, "N/A", $M74)</f>
        <v>N/A</v>
      </c>
      <c r="W74" s="15" t="str">
        <f t="shared" si="51"/>
        <v>N/A</v>
      </c>
      <c r="X74" s="15" t="str">
        <f t="shared" si="8"/>
        <v>N/A</v>
      </c>
      <c r="Y74" s="14" t="str">
        <f t="shared" si="9"/>
        <v>OK</v>
      </c>
      <c r="Z74" s="14" t="str">
        <f t="shared" si="10"/>
        <v>No</v>
      </c>
      <c r="AA74" s="17" t="str">
        <f>IF(C74="DM", "N/A", IF(Z74="No","N/A",VLOOKUP(B74,'Extension List'!$A$3:$AE$1952,19,FALSE)))</f>
        <v>N/A</v>
      </c>
      <c r="AB74" s="14" t="str">
        <f>IF(C74="DM", "N/A", IF(Z74="No","N/A",VLOOKUP(B74,'Extension List'!$A$3:$AE$1952,21,FALSE)))</f>
        <v>N/A</v>
      </c>
      <c r="AC74" s="14" t="str">
        <f t="shared" si="60"/>
        <v>N/A</v>
      </c>
      <c r="AD74" s="15" t="str">
        <f t="shared" si="12"/>
        <v>N/A</v>
      </c>
      <c r="AE74" s="15" t="str">
        <f t="shared" si="13"/>
        <v>N/A</v>
      </c>
      <c r="AF74" s="15" t="str">
        <f t="shared" si="14"/>
        <v>N/A</v>
      </c>
      <c r="AG74" s="15" t="str">
        <f t="shared" si="61"/>
        <v>N/A</v>
      </c>
      <c r="AH74" s="15" t="str">
        <f t="shared" si="61"/>
        <v>N/A</v>
      </c>
      <c r="AI74" s="15" t="str">
        <f t="shared" si="55"/>
        <v>N/A</v>
      </c>
      <c r="AJ74" s="15" t="str">
        <f t="shared" si="56"/>
        <v>N/A</v>
      </c>
      <c r="AK74" s="15" t="str">
        <f t="shared" si="57"/>
        <v>N/A</v>
      </c>
      <c r="AL74" s="15" t="str">
        <f t="shared" si="19"/>
        <v>N/A</v>
      </c>
      <c r="AM74" s="15">
        <f t="shared" si="20"/>
        <v>4</v>
      </c>
      <c r="AN74" s="15">
        <f t="shared" si="21"/>
        <v>4</v>
      </c>
      <c r="AO74" s="15" t="str">
        <f t="shared" si="22"/>
        <v>N/A</v>
      </c>
      <c r="AP74" s="15" t="str">
        <f t="shared" si="23"/>
        <v>N/A</v>
      </c>
      <c r="AQ74" s="15" t="str">
        <f t="shared" si="24"/>
        <v>N/A</v>
      </c>
      <c r="AR74" s="14" t="s">
        <v>40</v>
      </c>
      <c r="AS74" s="14" t="s">
        <v>40</v>
      </c>
      <c r="AT74" s="14" t="s">
        <v>40</v>
      </c>
      <c r="AU74" s="14" t="s">
        <v>40</v>
      </c>
      <c r="AV74" s="14" t="s">
        <v>40</v>
      </c>
      <c r="AW74" s="14" t="s">
        <v>40</v>
      </c>
      <c r="AX74" s="14" t="s">
        <v>40</v>
      </c>
      <c r="AY74" s="14" t="s">
        <v>40</v>
      </c>
      <c r="AZ74" s="14" t="s">
        <v>40</v>
      </c>
      <c r="BA74" s="14" t="s">
        <v>40</v>
      </c>
      <c r="BB74" s="14" t="s">
        <v>40</v>
      </c>
      <c r="BC74" s="14" t="s">
        <v>40</v>
      </c>
      <c r="BD74" s="14" t="s">
        <v>40</v>
      </c>
      <c r="BE74" s="14" t="s">
        <v>40</v>
      </c>
      <c r="BF74" s="14" t="s">
        <v>40</v>
      </c>
      <c r="BG74" s="14" t="s">
        <v>40</v>
      </c>
      <c r="BH74" s="14" t="s">
        <v>40</v>
      </c>
      <c r="BJ74" s="15">
        <f t="shared" si="25"/>
        <v>4</v>
      </c>
      <c r="BK74" s="15">
        <f t="shared" si="26"/>
        <v>4</v>
      </c>
      <c r="BL74" s="15">
        <f t="shared" si="27"/>
        <v>4</v>
      </c>
      <c r="BM74" s="15">
        <f t="shared" si="28"/>
        <v>4</v>
      </c>
      <c r="BN74" s="15">
        <f t="shared" si="29"/>
        <v>4</v>
      </c>
      <c r="BO74" s="15">
        <f t="shared" si="30"/>
        <v>4</v>
      </c>
      <c r="BP74" s="15">
        <f t="shared" si="31"/>
        <v>4</v>
      </c>
      <c r="BQ74" s="15">
        <f t="shared" si="32"/>
        <v>4</v>
      </c>
      <c r="BR74" s="15">
        <f t="shared" si="33"/>
        <v>4</v>
      </c>
      <c r="BS74" s="15">
        <f t="shared" si="34"/>
        <v>4</v>
      </c>
      <c r="BT74" s="15">
        <f t="shared" si="35"/>
        <v>4</v>
      </c>
      <c r="BU74" s="15">
        <f t="shared" si="36"/>
        <v>4</v>
      </c>
      <c r="BV74" s="15">
        <f t="shared" si="37"/>
        <v>4</v>
      </c>
      <c r="BW74" s="15">
        <f t="shared" si="38"/>
        <v>4</v>
      </c>
      <c r="BX74" s="15">
        <f t="shared" si="39"/>
        <v>4</v>
      </c>
      <c r="BY74" s="15">
        <f t="shared" si="40"/>
        <v>4</v>
      </c>
      <c r="BZ74" s="15">
        <f t="shared" si="41"/>
        <v>4</v>
      </c>
      <c r="CA74" s="14" t="s">
        <v>75</v>
      </c>
      <c r="CB74" s="15">
        <f t="shared" si="42"/>
        <v>4</v>
      </c>
      <c r="CC74" s="14">
        <f t="shared" si="43"/>
        <v>4</v>
      </c>
      <c r="CD74" s="14" t="str">
        <f t="shared" si="44"/>
        <v>N/A</v>
      </c>
      <c r="CE74" s="14" t="str">
        <f t="shared" si="45"/>
        <v>N/A</v>
      </c>
      <c r="CF74" s="14" t="str">
        <f t="shared" si="46"/>
        <v>N/A</v>
      </c>
      <c r="CG74" t="str">
        <f t="shared" si="47"/>
        <v>S:3 G:1 GR:2</v>
      </c>
      <c r="CH74" s="6"/>
      <c r="CK74" s="6"/>
      <c r="CL74" s="6"/>
      <c r="CM74" s="6"/>
      <c r="CN74" s="6"/>
      <c r="CO74" s="6"/>
      <c r="CP74" s="6"/>
    </row>
    <row r="75" spans="1:94" x14ac:dyDescent="0.25">
      <c r="A75" s="13">
        <v>6498</v>
      </c>
      <c r="B75" s="14" t="s">
        <v>3288</v>
      </c>
      <c r="C75" s="14" t="s">
        <v>68</v>
      </c>
      <c r="D75" s="14" t="s">
        <v>52</v>
      </c>
      <c r="E75" s="14">
        <f>VLOOKUP(B75, 'Rookie Year'!$A$2:$B$55555,2,FALSE)</f>
        <v>2026</v>
      </c>
      <c r="F75" s="14">
        <v>2026</v>
      </c>
      <c r="G75" s="14" t="s">
        <v>40</v>
      </c>
      <c r="H75" s="14" t="s">
        <v>2162</v>
      </c>
      <c r="I75" s="15">
        <v>6</v>
      </c>
      <c r="J75" s="14">
        <v>4</v>
      </c>
      <c r="K75" s="16">
        <f t="shared" si="2"/>
        <v>0.25</v>
      </c>
      <c r="L75" s="15">
        <f t="shared" si="3"/>
        <v>4</v>
      </c>
      <c r="M75" s="15">
        <f t="shared" si="4"/>
        <v>2</v>
      </c>
      <c r="N75" s="15">
        <f t="shared" si="5"/>
        <v>8</v>
      </c>
      <c r="O75" s="15">
        <v>0</v>
      </c>
      <c r="P75" s="15">
        <v>0</v>
      </c>
      <c r="Q75" s="15">
        <f t="shared" si="6"/>
        <v>8</v>
      </c>
      <c r="R75" s="14" t="s">
        <v>75</v>
      </c>
      <c r="S75" s="14">
        <f t="shared" si="7"/>
        <v>4</v>
      </c>
      <c r="T75" s="15">
        <v>8</v>
      </c>
      <c r="U75" s="15">
        <v>0</v>
      </c>
      <c r="V75" s="15">
        <v>0</v>
      </c>
      <c r="W75" s="15">
        <v>0</v>
      </c>
      <c r="X75" s="15" t="str">
        <f t="shared" si="8"/>
        <v>N/A</v>
      </c>
      <c r="Y75" s="14" t="str">
        <f t="shared" si="9"/>
        <v>OK</v>
      </c>
      <c r="Z75" s="14" t="str">
        <f t="shared" si="10"/>
        <v>No</v>
      </c>
      <c r="AA75" s="17" t="str">
        <f>IF(C75="DM", "N/A", IF(Z75="No","N/A",VLOOKUP(B75,'Extension List'!$A$3:$AE$1952,19,FALSE)))</f>
        <v>N/A</v>
      </c>
      <c r="AB75" s="14" t="str">
        <f>IF(C75="DM", "N/A", IF(Z75="No","N/A",VLOOKUP(B75,'Extension List'!$A$3:$AE$1952,21,FALSE)))</f>
        <v>N/A</v>
      </c>
      <c r="AC75" s="14" t="str">
        <f t="shared" si="60"/>
        <v>N/A</v>
      </c>
      <c r="AD75" s="15" t="str">
        <f t="shared" si="12"/>
        <v>N/A</v>
      </c>
      <c r="AE75" s="15" t="str">
        <f t="shared" si="13"/>
        <v>N/A</v>
      </c>
      <c r="AF75" s="15" t="str">
        <f t="shared" si="14"/>
        <v>N/A</v>
      </c>
      <c r="AG75" s="15" t="str">
        <f t="shared" si="61"/>
        <v>N/A</v>
      </c>
      <c r="AH75" s="15" t="str">
        <f t="shared" si="61"/>
        <v>N/A</v>
      </c>
      <c r="AI75" s="15" t="str">
        <f t="shared" si="55"/>
        <v>N/A</v>
      </c>
      <c r="AJ75" s="15" t="str">
        <f t="shared" si="56"/>
        <v>N/A</v>
      </c>
      <c r="AK75" s="15" t="str">
        <f t="shared" si="57"/>
        <v>N/A</v>
      </c>
      <c r="AL75" s="15" t="str">
        <f t="shared" si="19"/>
        <v>N/A</v>
      </c>
      <c r="AM75" s="15">
        <f t="shared" si="20"/>
        <v>12</v>
      </c>
      <c r="AN75" s="15">
        <f t="shared" si="21"/>
        <v>4</v>
      </c>
      <c r="AO75" s="15">
        <f t="shared" si="22"/>
        <v>4</v>
      </c>
      <c r="AP75" s="15">
        <f t="shared" si="23"/>
        <v>4</v>
      </c>
      <c r="AQ75" s="15" t="str">
        <f t="shared" si="24"/>
        <v>N/A</v>
      </c>
      <c r="AR75" s="14" t="s">
        <v>40</v>
      </c>
      <c r="AS75" s="14" t="s">
        <v>40</v>
      </c>
      <c r="AT75" s="14" t="s">
        <v>40</v>
      </c>
      <c r="AU75" s="14" t="s">
        <v>40</v>
      </c>
      <c r="AV75" s="14" t="s">
        <v>40</v>
      </c>
      <c r="AW75" s="14" t="s">
        <v>40</v>
      </c>
      <c r="AX75" s="14" t="s">
        <v>40</v>
      </c>
      <c r="AY75" s="14" t="s">
        <v>40</v>
      </c>
      <c r="AZ75" s="14" t="s">
        <v>40</v>
      </c>
      <c r="BA75" s="14" t="s">
        <v>40</v>
      </c>
      <c r="BB75" s="14" t="s">
        <v>40</v>
      </c>
      <c r="BC75" s="14" t="s">
        <v>40</v>
      </c>
      <c r="BD75" s="14" t="s">
        <v>40</v>
      </c>
      <c r="BE75" s="14" t="s">
        <v>40</v>
      </c>
      <c r="BF75" s="14" t="s">
        <v>40</v>
      </c>
      <c r="BG75" s="14" t="s">
        <v>40</v>
      </c>
      <c r="BH75" s="14" t="s">
        <v>40</v>
      </c>
      <c r="BJ75" s="15">
        <f t="shared" si="25"/>
        <v>12</v>
      </c>
      <c r="BK75" s="15">
        <f t="shared" si="26"/>
        <v>12</v>
      </c>
      <c r="BL75" s="15">
        <f t="shared" si="27"/>
        <v>12</v>
      </c>
      <c r="BM75" s="15">
        <f t="shared" si="28"/>
        <v>12</v>
      </c>
      <c r="BN75" s="15">
        <f t="shared" si="29"/>
        <v>12</v>
      </c>
      <c r="BO75" s="15">
        <f t="shared" si="30"/>
        <v>12</v>
      </c>
      <c r="BP75" s="15">
        <f t="shared" si="31"/>
        <v>12</v>
      </c>
      <c r="BQ75" s="15">
        <f t="shared" si="32"/>
        <v>12</v>
      </c>
      <c r="BR75" s="15">
        <f t="shared" si="33"/>
        <v>12</v>
      </c>
      <c r="BS75" s="15">
        <f t="shared" si="34"/>
        <v>12</v>
      </c>
      <c r="BT75" s="15">
        <f t="shared" si="35"/>
        <v>12</v>
      </c>
      <c r="BU75" s="15">
        <f t="shared" si="36"/>
        <v>12</v>
      </c>
      <c r="BV75" s="15">
        <f t="shared" si="37"/>
        <v>12</v>
      </c>
      <c r="BW75" s="15">
        <f t="shared" si="38"/>
        <v>12</v>
      </c>
      <c r="BX75" s="15">
        <f t="shared" si="39"/>
        <v>12</v>
      </c>
      <c r="BY75" s="15">
        <f t="shared" si="40"/>
        <v>12</v>
      </c>
      <c r="BZ75" s="15">
        <f t="shared" si="41"/>
        <v>12</v>
      </c>
      <c r="CA75" s="14" t="s">
        <v>75</v>
      </c>
      <c r="CB75" s="15">
        <f t="shared" si="42"/>
        <v>12</v>
      </c>
      <c r="CC75" s="14">
        <f t="shared" si="43"/>
        <v>4</v>
      </c>
      <c r="CD75" s="14">
        <f t="shared" si="44"/>
        <v>4</v>
      </c>
      <c r="CE75" s="14">
        <f t="shared" si="45"/>
        <v>4</v>
      </c>
      <c r="CF75" s="14" t="str">
        <f t="shared" si="46"/>
        <v>N/A</v>
      </c>
      <c r="CG75" t="str">
        <f t="shared" si="47"/>
        <v>S:4 G:2 GR:8</v>
      </c>
      <c r="CH75" s="6"/>
      <c r="CK75" s="6"/>
      <c r="CL75" s="6"/>
      <c r="CM75" s="6"/>
      <c r="CN75" s="6"/>
      <c r="CO75" s="6"/>
      <c r="CP75" s="6"/>
    </row>
    <row r="76" spans="1:94" x14ac:dyDescent="0.25">
      <c r="A76" s="13">
        <v>6416</v>
      </c>
      <c r="B76" s="14" t="s">
        <v>2380</v>
      </c>
      <c r="C76" s="14" t="s">
        <v>68</v>
      </c>
      <c r="D76" s="14" t="s">
        <v>52</v>
      </c>
      <c r="E76" s="14">
        <f>VLOOKUP(B76, 'Rookie Year'!$A$2:$B$55555,2,FALSE)</f>
        <v>2021</v>
      </c>
      <c r="F76" s="14">
        <v>2026</v>
      </c>
      <c r="G76" s="14" t="s">
        <v>42</v>
      </c>
      <c r="H76" s="14" t="s">
        <v>1927</v>
      </c>
      <c r="I76" s="15">
        <v>1</v>
      </c>
      <c r="J76" s="14">
        <v>1</v>
      </c>
      <c r="K76" s="16">
        <f t="shared" si="2"/>
        <v>0.25</v>
      </c>
      <c r="L76" s="15">
        <f t="shared" si="3"/>
        <v>0</v>
      </c>
      <c r="M76" s="15">
        <f t="shared" si="4"/>
        <v>1</v>
      </c>
      <c r="N76" s="15">
        <f t="shared" si="5"/>
        <v>1</v>
      </c>
      <c r="O76" s="15">
        <v>0</v>
      </c>
      <c r="P76" s="15">
        <v>0</v>
      </c>
      <c r="Q76" s="15">
        <f t="shared" si="6"/>
        <v>1</v>
      </c>
      <c r="R76" s="14" t="s">
        <v>75</v>
      </c>
      <c r="S76" s="14">
        <f t="shared" si="7"/>
        <v>1</v>
      </c>
      <c r="T76" s="15">
        <f>IF($S76&lt;1, "N/A", $M76)</f>
        <v>1</v>
      </c>
      <c r="U76" s="15" t="str">
        <f>IF($S76&lt;2, "N/A", $M76)</f>
        <v>N/A</v>
      </c>
      <c r="V76" s="15" t="str">
        <f>IF($S76&lt;3, "N/A", $M76)</f>
        <v>N/A</v>
      </c>
      <c r="W76" s="15" t="str">
        <f>IF($S76&lt;4, "N/A", $M76)</f>
        <v>N/A</v>
      </c>
      <c r="X76" s="15" t="str">
        <f t="shared" si="8"/>
        <v>N/A</v>
      </c>
      <c r="Y76" s="14" t="str">
        <f t="shared" si="9"/>
        <v>OK</v>
      </c>
      <c r="Z76" s="14" t="str">
        <f t="shared" si="10"/>
        <v>No</v>
      </c>
      <c r="AA76" s="17" t="str">
        <f>IF(C76="DM", "N/A", IF(Z76="No","N/A",VLOOKUP(B76,'Extension List'!$A$3:$AE$1952,19,FALSE)))</f>
        <v>N/A</v>
      </c>
      <c r="AB76" s="14" t="str">
        <f>IF(C76="DM", "N/A", IF(Z76="No","N/A",VLOOKUP(B76,'Extension List'!$A$3:$AE$1952,21,FALSE)))</f>
        <v>N/A</v>
      </c>
      <c r="AC76" s="14" t="str">
        <f t="shared" si="60"/>
        <v>N/A</v>
      </c>
      <c r="AD76" s="15" t="str">
        <f t="shared" si="12"/>
        <v>N/A</v>
      </c>
      <c r="AE76" s="15" t="str">
        <f t="shared" si="13"/>
        <v>N/A</v>
      </c>
      <c r="AF76" s="15" t="str">
        <f t="shared" si="14"/>
        <v>N/A</v>
      </c>
      <c r="AG76" s="15" t="str">
        <f t="shared" si="61"/>
        <v>N/A</v>
      </c>
      <c r="AH76" s="15" t="str">
        <f t="shared" si="61"/>
        <v>N/A</v>
      </c>
      <c r="AI76" s="15" t="str">
        <f t="shared" si="55"/>
        <v>N/A</v>
      </c>
      <c r="AJ76" s="15" t="str">
        <f t="shared" si="56"/>
        <v>N/A</v>
      </c>
      <c r="AK76" s="15" t="str">
        <f t="shared" si="57"/>
        <v>N/A</v>
      </c>
      <c r="AL76" s="15" t="str">
        <f t="shared" si="19"/>
        <v>N/A</v>
      </c>
      <c r="AM76" s="15">
        <f t="shared" si="20"/>
        <v>1</v>
      </c>
      <c r="AN76" s="15" t="str">
        <f t="shared" si="21"/>
        <v>N/A</v>
      </c>
      <c r="AO76" s="15" t="str">
        <f t="shared" si="22"/>
        <v>N/A</v>
      </c>
      <c r="AP76" s="15" t="str">
        <f t="shared" si="23"/>
        <v>N/A</v>
      </c>
      <c r="AQ76" s="15" t="str">
        <f t="shared" si="24"/>
        <v>N/A</v>
      </c>
      <c r="AR76" s="14" t="s">
        <v>40</v>
      </c>
      <c r="AS76" s="14" t="s">
        <v>40</v>
      </c>
      <c r="AT76" s="14" t="s">
        <v>40</v>
      </c>
      <c r="AU76" s="14" t="s">
        <v>40</v>
      </c>
      <c r="AV76" s="14" t="s">
        <v>40</v>
      </c>
      <c r="AW76" s="14" t="s">
        <v>40</v>
      </c>
      <c r="AX76" s="14" t="s">
        <v>40</v>
      </c>
      <c r="AY76" s="14" t="s">
        <v>40</v>
      </c>
      <c r="AZ76" s="14" t="s">
        <v>40</v>
      </c>
      <c r="BA76" s="14" t="s">
        <v>40</v>
      </c>
      <c r="BB76" s="14" t="s">
        <v>40</v>
      </c>
      <c r="BC76" s="14" t="s">
        <v>40</v>
      </c>
      <c r="BD76" s="14" t="s">
        <v>40</v>
      </c>
      <c r="BE76" s="14" t="s">
        <v>40</v>
      </c>
      <c r="BF76" s="14" t="s">
        <v>40</v>
      </c>
      <c r="BG76" s="14" t="s">
        <v>40</v>
      </c>
      <c r="BH76" s="14" t="s">
        <v>40</v>
      </c>
      <c r="BJ76" s="15">
        <f t="shared" si="25"/>
        <v>1</v>
      </c>
      <c r="BK76" s="15">
        <f t="shared" si="26"/>
        <v>1</v>
      </c>
      <c r="BL76" s="15">
        <f t="shared" si="27"/>
        <v>1</v>
      </c>
      <c r="BM76" s="15">
        <f t="shared" si="28"/>
        <v>1</v>
      </c>
      <c r="BN76" s="15">
        <f t="shared" si="29"/>
        <v>1</v>
      </c>
      <c r="BO76" s="15">
        <f t="shared" si="30"/>
        <v>1</v>
      </c>
      <c r="BP76" s="15">
        <f t="shared" si="31"/>
        <v>1</v>
      </c>
      <c r="BQ76" s="15">
        <f t="shared" si="32"/>
        <v>1</v>
      </c>
      <c r="BR76" s="15">
        <f t="shared" si="33"/>
        <v>1</v>
      </c>
      <c r="BS76" s="15">
        <f t="shared" si="34"/>
        <v>1</v>
      </c>
      <c r="BT76" s="15">
        <f t="shared" si="35"/>
        <v>1</v>
      </c>
      <c r="BU76" s="15">
        <f t="shared" si="36"/>
        <v>1</v>
      </c>
      <c r="BV76" s="15">
        <f t="shared" si="37"/>
        <v>1</v>
      </c>
      <c r="BW76" s="15">
        <f t="shared" si="38"/>
        <v>1</v>
      </c>
      <c r="BX76" s="15">
        <f t="shared" si="39"/>
        <v>1</v>
      </c>
      <c r="BY76" s="15">
        <f t="shared" si="40"/>
        <v>1</v>
      </c>
      <c r="BZ76" s="15">
        <f t="shared" si="41"/>
        <v>1</v>
      </c>
      <c r="CA76" s="14" t="s">
        <v>75</v>
      </c>
      <c r="CB76" s="15">
        <f t="shared" si="42"/>
        <v>1</v>
      </c>
      <c r="CC76" s="14" t="str">
        <f t="shared" si="43"/>
        <v>N/A</v>
      </c>
      <c r="CD76" s="14" t="str">
        <f t="shared" si="44"/>
        <v>N/A</v>
      </c>
      <c r="CE76" s="14" t="str">
        <f t="shared" si="45"/>
        <v>N/A</v>
      </c>
      <c r="CF76" s="14" t="str">
        <f t="shared" si="46"/>
        <v>N/A</v>
      </c>
      <c r="CG76" t="str">
        <f t="shared" si="47"/>
        <v>S:0 G:1 GR:1</v>
      </c>
      <c r="CH76" s="6"/>
      <c r="CK76" s="6"/>
      <c r="CL76" s="6"/>
      <c r="CM76" s="6"/>
      <c r="CN76" s="6"/>
      <c r="CO76" s="6"/>
      <c r="CP76" s="6"/>
    </row>
    <row r="77" spans="1:94" x14ac:dyDescent="0.25">
      <c r="A77" s="13">
        <v>5611</v>
      </c>
      <c r="B77" s="14" t="s">
        <v>2970</v>
      </c>
      <c r="C77" s="14" t="s">
        <v>68</v>
      </c>
      <c r="D77" s="14" t="s">
        <v>52</v>
      </c>
      <c r="E77" s="14">
        <f>VLOOKUP(B77, 'Rookie Year'!$A$2:$B$55555,2,FALSE)</f>
        <v>2024</v>
      </c>
      <c r="F77" s="14">
        <v>2024</v>
      </c>
      <c r="G77" s="14" t="s">
        <v>40</v>
      </c>
      <c r="H77" s="14" t="s">
        <v>2162</v>
      </c>
      <c r="I77" s="15">
        <v>6</v>
      </c>
      <c r="J77" s="14">
        <v>4</v>
      </c>
      <c r="K77" s="16">
        <f t="shared" si="2"/>
        <v>0.25</v>
      </c>
      <c r="L77" s="15">
        <f t="shared" si="3"/>
        <v>4</v>
      </c>
      <c r="M77" s="15">
        <f t="shared" si="4"/>
        <v>2</v>
      </c>
      <c r="N77" s="15">
        <f t="shared" si="5"/>
        <v>8</v>
      </c>
      <c r="O77" s="15">
        <v>4</v>
      </c>
      <c r="P77" s="15">
        <v>0</v>
      </c>
      <c r="Q77" s="15">
        <f t="shared" si="6"/>
        <v>4</v>
      </c>
      <c r="R77" s="14" t="s">
        <v>75</v>
      </c>
      <c r="S77" s="14">
        <f t="shared" si="7"/>
        <v>2</v>
      </c>
      <c r="T77" s="15">
        <v>2</v>
      </c>
      <c r="U77" s="15">
        <v>2</v>
      </c>
      <c r="V77" s="15" t="str">
        <f>IF($S77&lt;3, "N/A", $M77)</f>
        <v>N/A</v>
      </c>
      <c r="W77" s="15" t="str">
        <f>IF($S77&lt;4, "N/A", $M77)</f>
        <v>N/A</v>
      </c>
      <c r="X77" s="15" t="str">
        <f t="shared" si="8"/>
        <v>N/A</v>
      </c>
      <c r="Y77" s="14" t="str">
        <f t="shared" si="9"/>
        <v>OK</v>
      </c>
      <c r="Z77" s="14" t="str">
        <f t="shared" si="10"/>
        <v>No</v>
      </c>
      <c r="AA77" s="17" t="str">
        <f>IF(C77="DM", "N/A", IF(Z77="No","N/A",VLOOKUP(B77,'Extension List'!$A$3:$AE$1952,19,FALSE)))</f>
        <v>N/A</v>
      </c>
      <c r="AB77" s="14" t="str">
        <f>IF(C77="DM", "N/A", IF(Z77="No","N/A",VLOOKUP(B77,'Extension List'!$A$3:$AE$1952,21,FALSE)))</f>
        <v>N/A</v>
      </c>
      <c r="AC77" s="14" t="str">
        <f t="shared" si="60"/>
        <v>N/A</v>
      </c>
      <c r="AD77" s="15" t="str">
        <f t="shared" si="12"/>
        <v>N/A</v>
      </c>
      <c r="AE77" s="15" t="str">
        <f t="shared" si="13"/>
        <v>N/A</v>
      </c>
      <c r="AF77" s="15" t="str">
        <f t="shared" si="14"/>
        <v>N/A</v>
      </c>
      <c r="AG77" s="15" t="str">
        <f t="shared" si="61"/>
        <v>N/A</v>
      </c>
      <c r="AH77" s="15" t="str">
        <f t="shared" si="61"/>
        <v>N/A</v>
      </c>
      <c r="AI77" s="15" t="str">
        <f t="shared" si="55"/>
        <v>N/A</v>
      </c>
      <c r="AJ77" s="15" t="str">
        <f t="shared" si="56"/>
        <v>N/A</v>
      </c>
      <c r="AK77" s="15" t="str">
        <f t="shared" si="57"/>
        <v>N/A</v>
      </c>
      <c r="AL77" s="15" t="str">
        <f t="shared" si="19"/>
        <v>N/A</v>
      </c>
      <c r="AM77" s="15">
        <f t="shared" si="20"/>
        <v>6</v>
      </c>
      <c r="AN77" s="15">
        <f t="shared" si="21"/>
        <v>6</v>
      </c>
      <c r="AO77" s="15" t="str">
        <f t="shared" si="22"/>
        <v>N/A</v>
      </c>
      <c r="AP77" s="15" t="str">
        <f t="shared" si="23"/>
        <v>N/A</v>
      </c>
      <c r="AQ77" s="15" t="str">
        <f t="shared" si="24"/>
        <v>N/A</v>
      </c>
      <c r="AR77" s="14" t="s">
        <v>40</v>
      </c>
      <c r="AS77" s="14" t="s">
        <v>40</v>
      </c>
      <c r="AT77" s="14" t="s">
        <v>40</v>
      </c>
      <c r="AU77" s="14" t="s">
        <v>40</v>
      </c>
      <c r="AV77" s="14" t="s">
        <v>40</v>
      </c>
      <c r="AW77" s="14" t="s">
        <v>40</v>
      </c>
      <c r="AX77" s="14" t="s">
        <v>40</v>
      </c>
      <c r="AY77" s="14" t="s">
        <v>40</v>
      </c>
      <c r="AZ77" s="14" t="s">
        <v>40</v>
      </c>
      <c r="BA77" s="14" t="s">
        <v>40</v>
      </c>
      <c r="BB77" s="14" t="s">
        <v>40</v>
      </c>
      <c r="BC77" s="14" t="s">
        <v>40</v>
      </c>
      <c r="BD77" s="14" t="s">
        <v>40</v>
      </c>
      <c r="BE77" s="14" t="s">
        <v>40</v>
      </c>
      <c r="BF77" s="14" t="s">
        <v>40</v>
      </c>
      <c r="BG77" s="14" t="s">
        <v>40</v>
      </c>
      <c r="BH77" s="14" t="s">
        <v>40</v>
      </c>
      <c r="BI77" s="14"/>
      <c r="BJ77" s="15">
        <f t="shared" si="25"/>
        <v>6</v>
      </c>
      <c r="BK77" s="15">
        <f t="shared" si="26"/>
        <v>6</v>
      </c>
      <c r="BL77" s="15">
        <f t="shared" si="27"/>
        <v>6</v>
      </c>
      <c r="BM77" s="15">
        <f t="shared" si="28"/>
        <v>6</v>
      </c>
      <c r="BN77" s="15">
        <f t="shared" si="29"/>
        <v>6</v>
      </c>
      <c r="BO77" s="15">
        <f t="shared" si="30"/>
        <v>6</v>
      </c>
      <c r="BP77" s="15">
        <f t="shared" si="31"/>
        <v>6</v>
      </c>
      <c r="BQ77" s="15">
        <f t="shared" si="32"/>
        <v>6</v>
      </c>
      <c r="BR77" s="15">
        <f t="shared" si="33"/>
        <v>6</v>
      </c>
      <c r="BS77" s="15">
        <f t="shared" si="34"/>
        <v>6</v>
      </c>
      <c r="BT77" s="15">
        <f t="shared" si="35"/>
        <v>6</v>
      </c>
      <c r="BU77" s="15">
        <f t="shared" si="36"/>
        <v>6</v>
      </c>
      <c r="BV77" s="15">
        <f t="shared" si="37"/>
        <v>6</v>
      </c>
      <c r="BW77" s="15">
        <f t="shared" si="38"/>
        <v>6</v>
      </c>
      <c r="BX77" s="15">
        <f t="shared" si="39"/>
        <v>6</v>
      </c>
      <c r="BY77" s="15">
        <f t="shared" si="40"/>
        <v>6</v>
      </c>
      <c r="BZ77" s="15">
        <f t="shared" si="41"/>
        <v>6</v>
      </c>
      <c r="CA77" s="14" t="s">
        <v>75</v>
      </c>
      <c r="CB77" s="15">
        <f t="shared" si="42"/>
        <v>6</v>
      </c>
      <c r="CC77" s="14">
        <f t="shared" si="43"/>
        <v>6</v>
      </c>
      <c r="CD77" s="14" t="str">
        <f t="shared" si="44"/>
        <v>N/A</v>
      </c>
      <c r="CE77" s="14" t="str">
        <f t="shared" si="45"/>
        <v>N/A</v>
      </c>
      <c r="CF77" s="14" t="str">
        <f t="shared" si="46"/>
        <v>N/A</v>
      </c>
      <c r="CG77" t="str">
        <f t="shared" si="47"/>
        <v>S:4 G:2 GR:4</v>
      </c>
      <c r="CH77" s="6"/>
      <c r="CK77" s="6"/>
      <c r="CL77" s="6"/>
      <c r="CM77" s="6"/>
      <c r="CN77" s="6"/>
      <c r="CO77" s="6"/>
      <c r="CP77" s="6"/>
    </row>
    <row r="78" spans="1:94" x14ac:dyDescent="0.25">
      <c r="A78" s="13">
        <v>4181</v>
      </c>
      <c r="B78" s="14" t="s">
        <v>2367</v>
      </c>
      <c r="C78" s="14" t="s">
        <v>68</v>
      </c>
      <c r="D78" s="14" t="s">
        <v>52</v>
      </c>
      <c r="E78" s="14">
        <f>VLOOKUP(B78, 'Rookie Year'!$A$2:$B$55555,2,FALSE)</f>
        <v>2021</v>
      </c>
      <c r="F78" s="14">
        <v>2021</v>
      </c>
      <c r="G78" s="14" t="s">
        <v>40</v>
      </c>
      <c r="H78" s="14" t="s">
        <v>2184</v>
      </c>
      <c r="I78" s="15">
        <v>28</v>
      </c>
      <c r="J78" s="14">
        <v>5</v>
      </c>
      <c r="K78" s="16">
        <f t="shared" si="2"/>
        <v>0.6</v>
      </c>
      <c r="L78" s="15">
        <f t="shared" si="3"/>
        <v>11</v>
      </c>
      <c r="M78" s="15">
        <f t="shared" si="4"/>
        <v>17</v>
      </c>
      <c r="N78" s="15">
        <f t="shared" si="5"/>
        <v>85</v>
      </c>
      <c r="O78" s="15">
        <v>35</v>
      </c>
      <c r="P78" s="15">
        <v>16</v>
      </c>
      <c r="Q78" s="15">
        <f t="shared" si="6"/>
        <v>34</v>
      </c>
      <c r="R78" s="14">
        <v>2025</v>
      </c>
      <c r="S78" s="14">
        <f t="shared" si="7"/>
        <v>4</v>
      </c>
      <c r="T78" s="15">
        <v>34</v>
      </c>
      <c r="U78" s="15">
        <v>0</v>
      </c>
      <c r="V78" s="15">
        <v>0</v>
      </c>
      <c r="W78" s="15">
        <v>0</v>
      </c>
      <c r="X78" s="15" t="str">
        <f t="shared" si="8"/>
        <v>N/A</v>
      </c>
      <c r="Y78" s="14" t="str">
        <f t="shared" si="9"/>
        <v>OK</v>
      </c>
      <c r="Z78" s="14" t="str">
        <f t="shared" si="10"/>
        <v>No</v>
      </c>
      <c r="AA78" s="17" t="str">
        <f>IF(C78="DM", "N/A", IF(Z78="No","N/A",VLOOKUP(B78,'Extension List'!$A$3:$AE$1952,19,FALSE)))</f>
        <v>N/A</v>
      </c>
      <c r="AB78" s="14" t="str">
        <f>IF(C78="DM", "N/A", IF(Z78="No","N/A",VLOOKUP(B78,'Extension List'!$A$3:$AE$1952,21,FALSE)))</f>
        <v>N/A</v>
      </c>
      <c r="AC78" s="14" t="str">
        <f t="shared" si="60"/>
        <v>N/A</v>
      </c>
      <c r="AD78" s="15" t="str">
        <f t="shared" si="12"/>
        <v>N/A</v>
      </c>
      <c r="AE78" s="15" t="str">
        <f t="shared" si="13"/>
        <v>N/A</v>
      </c>
      <c r="AF78" s="15" t="str">
        <f t="shared" si="14"/>
        <v>N/A</v>
      </c>
      <c r="AG78" s="15" t="str">
        <f t="shared" si="61"/>
        <v>N/A</v>
      </c>
      <c r="AH78" s="15" t="str">
        <f t="shared" si="61"/>
        <v>N/A</v>
      </c>
      <c r="AI78" s="15" t="str">
        <f t="shared" si="55"/>
        <v>N/A</v>
      </c>
      <c r="AJ78" s="15" t="str">
        <f t="shared" si="56"/>
        <v>N/A</v>
      </c>
      <c r="AK78" s="15" t="str">
        <f t="shared" si="57"/>
        <v>N/A</v>
      </c>
      <c r="AL78" s="15" t="str">
        <f t="shared" si="19"/>
        <v>N/A</v>
      </c>
      <c r="AM78" s="15">
        <f t="shared" si="20"/>
        <v>45</v>
      </c>
      <c r="AN78" s="15">
        <f t="shared" si="21"/>
        <v>11</v>
      </c>
      <c r="AO78" s="15">
        <f t="shared" si="22"/>
        <v>11</v>
      </c>
      <c r="AP78" s="15">
        <f t="shared" si="23"/>
        <v>11</v>
      </c>
      <c r="AQ78" s="15" t="str">
        <f t="shared" si="24"/>
        <v>N/A</v>
      </c>
      <c r="AR78" s="14" t="s">
        <v>40</v>
      </c>
      <c r="AS78" s="14" t="s">
        <v>40</v>
      </c>
      <c r="AT78" s="14" t="s">
        <v>40</v>
      </c>
      <c r="AU78" s="14" t="s">
        <v>40</v>
      </c>
      <c r="AV78" s="14" t="s">
        <v>40</v>
      </c>
      <c r="AW78" s="14" t="s">
        <v>40</v>
      </c>
      <c r="AX78" s="14" t="s">
        <v>40</v>
      </c>
      <c r="AY78" s="14" t="s">
        <v>40</v>
      </c>
      <c r="AZ78" s="14" t="s">
        <v>40</v>
      </c>
      <c r="BA78" s="14" t="s">
        <v>40</v>
      </c>
      <c r="BB78" s="14" t="s">
        <v>40</v>
      </c>
      <c r="BC78" s="14" t="s">
        <v>40</v>
      </c>
      <c r="BD78" s="14" t="s">
        <v>40</v>
      </c>
      <c r="BE78" s="14" t="s">
        <v>40</v>
      </c>
      <c r="BF78" s="14" t="s">
        <v>40</v>
      </c>
      <c r="BG78" s="14" t="s">
        <v>40</v>
      </c>
      <c r="BH78" s="14" t="s">
        <v>40</v>
      </c>
      <c r="BI78" s="14"/>
      <c r="BJ78" s="15">
        <f t="shared" si="25"/>
        <v>45</v>
      </c>
      <c r="BK78" s="15">
        <f t="shared" si="26"/>
        <v>45</v>
      </c>
      <c r="BL78" s="15">
        <f t="shared" si="27"/>
        <v>45</v>
      </c>
      <c r="BM78" s="15">
        <f t="shared" si="28"/>
        <v>45</v>
      </c>
      <c r="BN78" s="15">
        <f t="shared" si="29"/>
        <v>45</v>
      </c>
      <c r="BO78" s="15">
        <f t="shared" si="30"/>
        <v>45</v>
      </c>
      <c r="BP78" s="15">
        <f t="shared" si="31"/>
        <v>45</v>
      </c>
      <c r="BQ78" s="15">
        <f t="shared" si="32"/>
        <v>45</v>
      </c>
      <c r="BR78" s="15">
        <f t="shared" si="33"/>
        <v>45</v>
      </c>
      <c r="BS78" s="15">
        <f t="shared" si="34"/>
        <v>45</v>
      </c>
      <c r="BT78" s="15">
        <f t="shared" si="35"/>
        <v>45</v>
      </c>
      <c r="BU78" s="15">
        <f t="shared" si="36"/>
        <v>45</v>
      </c>
      <c r="BV78" s="15">
        <f t="shared" si="37"/>
        <v>45</v>
      </c>
      <c r="BW78" s="15">
        <f t="shared" si="38"/>
        <v>45</v>
      </c>
      <c r="BX78" s="15">
        <f t="shared" si="39"/>
        <v>45</v>
      </c>
      <c r="BY78" s="15">
        <f t="shared" si="40"/>
        <v>45</v>
      </c>
      <c r="BZ78" s="15">
        <f t="shared" si="41"/>
        <v>45</v>
      </c>
      <c r="CA78" s="14" t="s">
        <v>75</v>
      </c>
      <c r="CB78" s="15">
        <f t="shared" si="42"/>
        <v>45</v>
      </c>
      <c r="CC78" s="14">
        <f t="shared" si="43"/>
        <v>11</v>
      </c>
      <c r="CD78" s="14">
        <f t="shared" si="44"/>
        <v>11</v>
      </c>
      <c r="CE78" s="14">
        <f t="shared" si="45"/>
        <v>11</v>
      </c>
      <c r="CF78" s="14" t="str">
        <f t="shared" si="46"/>
        <v>N/A</v>
      </c>
      <c r="CG78" t="str">
        <f t="shared" si="47"/>
        <v>S:11 G:17 GR:34</v>
      </c>
      <c r="CH78" s="6"/>
      <c r="CK78" s="6"/>
      <c r="CL78" s="6"/>
      <c r="CM78" s="6"/>
      <c r="CN78" s="6"/>
      <c r="CO78" s="6"/>
      <c r="CP78" s="6"/>
    </row>
    <row r="79" spans="1:94" x14ac:dyDescent="0.25">
      <c r="A79" s="13">
        <v>6016</v>
      </c>
      <c r="B79" s="14" t="s">
        <v>3117</v>
      </c>
      <c r="C79" s="14" t="s">
        <v>68</v>
      </c>
      <c r="D79" s="14" t="s">
        <v>52</v>
      </c>
      <c r="E79" s="14">
        <v>2025</v>
      </c>
      <c r="F79" s="14">
        <v>2025</v>
      </c>
      <c r="G79" s="14" t="s">
        <v>40</v>
      </c>
      <c r="H79" s="14" t="s">
        <v>2160</v>
      </c>
      <c r="I79" s="15">
        <v>7</v>
      </c>
      <c r="J79" s="14">
        <v>4</v>
      </c>
      <c r="K79" s="16">
        <f t="shared" si="2"/>
        <v>0.25</v>
      </c>
      <c r="L79" s="15">
        <f t="shared" si="3"/>
        <v>5</v>
      </c>
      <c r="M79" s="15">
        <f t="shared" si="4"/>
        <v>2</v>
      </c>
      <c r="N79" s="15">
        <f t="shared" si="5"/>
        <v>8</v>
      </c>
      <c r="O79" s="15">
        <v>8</v>
      </c>
      <c r="P79" s="15">
        <v>0</v>
      </c>
      <c r="Q79" s="15">
        <f t="shared" si="6"/>
        <v>0</v>
      </c>
      <c r="R79" s="14" t="s">
        <v>75</v>
      </c>
      <c r="S79" s="14">
        <f t="shared" si="7"/>
        <v>3</v>
      </c>
      <c r="T79" s="15">
        <v>0</v>
      </c>
      <c r="U79" s="15">
        <v>0</v>
      </c>
      <c r="V79" s="15">
        <v>0</v>
      </c>
      <c r="W79" s="15" t="str">
        <f t="shared" ref="W79:W100" si="63">IF($S79&lt;4, "N/A", $M79)</f>
        <v>N/A</v>
      </c>
      <c r="X79" s="15" t="str">
        <f t="shared" si="8"/>
        <v>N/A</v>
      </c>
      <c r="Y79" s="14" t="str">
        <f t="shared" si="9"/>
        <v>OK</v>
      </c>
      <c r="Z79" s="14" t="str">
        <f t="shared" si="10"/>
        <v>No</v>
      </c>
      <c r="AA79" s="17" t="str">
        <f>IF(C79="DM", "N/A", IF(Z79="No","N/A",VLOOKUP(B79,'Extension List'!$A$3:$AE$1952,19,FALSE)))</f>
        <v>N/A</v>
      </c>
      <c r="AB79" s="14" t="str">
        <f>IF(C79="DM", "N/A", IF(Z79="No","N/A",VLOOKUP(B79,'Extension List'!$A$3:$AE$1952,21,FALSE)))</f>
        <v>N/A</v>
      </c>
      <c r="AC79" s="14" t="str">
        <f t="shared" si="60"/>
        <v>N/A</v>
      </c>
      <c r="AD79" s="15" t="str">
        <f t="shared" si="12"/>
        <v>N/A</v>
      </c>
      <c r="AE79" s="15" t="str">
        <f t="shared" si="13"/>
        <v>N/A</v>
      </c>
      <c r="AF79" s="15" t="str">
        <f t="shared" si="14"/>
        <v>N/A</v>
      </c>
      <c r="AG79" s="15" t="str">
        <f t="shared" si="61"/>
        <v>N/A</v>
      </c>
      <c r="AH79" s="15" t="str">
        <f t="shared" si="61"/>
        <v>N/A</v>
      </c>
      <c r="AI79" s="15" t="str">
        <f t="shared" si="55"/>
        <v>N/A</v>
      </c>
      <c r="AJ79" s="15" t="str">
        <f t="shared" si="56"/>
        <v>N/A</v>
      </c>
      <c r="AK79" s="15" t="str">
        <f t="shared" si="57"/>
        <v>N/A</v>
      </c>
      <c r="AL79" s="15" t="str">
        <f t="shared" si="19"/>
        <v>N/A</v>
      </c>
      <c r="AM79" s="15">
        <f t="shared" si="20"/>
        <v>5</v>
      </c>
      <c r="AN79" s="15">
        <f t="shared" si="21"/>
        <v>5</v>
      </c>
      <c r="AO79" s="15">
        <f t="shared" si="22"/>
        <v>5</v>
      </c>
      <c r="AP79" s="15" t="str">
        <f t="shared" si="23"/>
        <v>N/A</v>
      </c>
      <c r="AQ79" s="15" t="str">
        <f t="shared" si="24"/>
        <v>N/A</v>
      </c>
      <c r="AR79" s="14" t="s">
        <v>40</v>
      </c>
      <c r="AS79" s="14" t="s">
        <v>40</v>
      </c>
      <c r="AT79" s="14" t="s">
        <v>40</v>
      </c>
      <c r="AU79" s="14" t="s">
        <v>40</v>
      </c>
      <c r="AV79" s="14" t="s">
        <v>40</v>
      </c>
      <c r="AW79" s="14" t="s">
        <v>40</v>
      </c>
      <c r="AX79" s="14" t="s">
        <v>40</v>
      </c>
      <c r="AY79" s="14" t="s">
        <v>40</v>
      </c>
      <c r="AZ79" s="14" t="s">
        <v>40</v>
      </c>
      <c r="BA79" s="14" t="s">
        <v>40</v>
      </c>
      <c r="BB79" s="14" t="s">
        <v>40</v>
      </c>
      <c r="BC79" s="14" t="s">
        <v>40</v>
      </c>
      <c r="BD79" s="14" t="s">
        <v>40</v>
      </c>
      <c r="BE79" s="14" t="s">
        <v>40</v>
      </c>
      <c r="BF79" s="14" t="s">
        <v>40</v>
      </c>
      <c r="BG79" s="14" t="s">
        <v>40</v>
      </c>
      <c r="BH79" s="14" t="s">
        <v>40</v>
      </c>
      <c r="BJ79" s="15">
        <f t="shared" si="25"/>
        <v>5</v>
      </c>
      <c r="BK79" s="15">
        <f t="shared" si="26"/>
        <v>5</v>
      </c>
      <c r="BL79" s="15">
        <f t="shared" si="27"/>
        <v>5</v>
      </c>
      <c r="BM79" s="15">
        <f t="shared" si="28"/>
        <v>5</v>
      </c>
      <c r="BN79" s="15">
        <f t="shared" si="29"/>
        <v>5</v>
      </c>
      <c r="BO79" s="15">
        <f t="shared" si="30"/>
        <v>5</v>
      </c>
      <c r="BP79" s="15">
        <f t="shared" si="31"/>
        <v>5</v>
      </c>
      <c r="BQ79" s="15">
        <f t="shared" si="32"/>
        <v>5</v>
      </c>
      <c r="BR79" s="15">
        <f t="shared" si="33"/>
        <v>5</v>
      </c>
      <c r="BS79" s="15">
        <f t="shared" si="34"/>
        <v>5</v>
      </c>
      <c r="BT79" s="15">
        <f t="shared" si="35"/>
        <v>5</v>
      </c>
      <c r="BU79" s="15">
        <f t="shared" si="36"/>
        <v>5</v>
      </c>
      <c r="BV79" s="15">
        <f t="shared" si="37"/>
        <v>5</v>
      </c>
      <c r="BW79" s="15">
        <f t="shared" si="38"/>
        <v>5</v>
      </c>
      <c r="BX79" s="15">
        <f t="shared" si="39"/>
        <v>5</v>
      </c>
      <c r="BY79" s="15">
        <f t="shared" si="40"/>
        <v>5</v>
      </c>
      <c r="BZ79" s="15">
        <f t="shared" si="41"/>
        <v>5</v>
      </c>
      <c r="CA79" s="14" t="s">
        <v>75</v>
      </c>
      <c r="CB79" s="15">
        <f t="shared" si="42"/>
        <v>5</v>
      </c>
      <c r="CC79" s="14">
        <f t="shared" si="43"/>
        <v>5</v>
      </c>
      <c r="CD79" s="14">
        <f t="shared" si="44"/>
        <v>5</v>
      </c>
      <c r="CE79" s="14" t="str">
        <f t="shared" si="45"/>
        <v>N/A</v>
      </c>
      <c r="CF79" s="14" t="str">
        <f t="shared" si="46"/>
        <v>N/A</v>
      </c>
      <c r="CG79" t="str">
        <f t="shared" si="47"/>
        <v>S:5 G:2 GR:0</v>
      </c>
      <c r="CH79" s="6"/>
      <c r="CK79" s="6"/>
      <c r="CL79" s="6"/>
      <c r="CM79" s="6"/>
      <c r="CN79" s="6"/>
      <c r="CO79" s="6"/>
      <c r="CP79" s="6"/>
    </row>
    <row r="80" spans="1:94" x14ac:dyDescent="0.25">
      <c r="A80" s="13">
        <v>6550</v>
      </c>
      <c r="B80" s="14" t="s">
        <v>3340</v>
      </c>
      <c r="C80" s="14" t="s">
        <v>69</v>
      </c>
      <c r="D80" s="14" t="s">
        <v>52</v>
      </c>
      <c r="E80" s="14">
        <f>VLOOKUP(B80, 'Rookie Year'!$A$2:$B$55555,2,FALSE)</f>
        <v>2026</v>
      </c>
      <c r="F80" s="14">
        <v>2026</v>
      </c>
      <c r="G80" s="14" t="s">
        <v>40</v>
      </c>
      <c r="H80" s="14" t="s">
        <v>2211</v>
      </c>
      <c r="I80" s="15">
        <v>1</v>
      </c>
      <c r="J80" s="14">
        <v>3</v>
      </c>
      <c r="K80" s="16">
        <f t="shared" si="2"/>
        <v>0</v>
      </c>
      <c r="L80" s="15">
        <f t="shared" si="3"/>
        <v>1</v>
      </c>
      <c r="M80" s="15">
        <f t="shared" si="4"/>
        <v>0</v>
      </c>
      <c r="N80" s="15">
        <f t="shared" si="5"/>
        <v>0</v>
      </c>
      <c r="O80" s="15">
        <v>0</v>
      </c>
      <c r="P80" s="15">
        <v>0</v>
      </c>
      <c r="Q80" s="15">
        <f t="shared" si="6"/>
        <v>0</v>
      </c>
      <c r="R80" s="14" t="s">
        <v>75</v>
      </c>
      <c r="S80" s="14">
        <f t="shared" si="7"/>
        <v>3</v>
      </c>
      <c r="T80" s="15">
        <f>IF($S80&lt;1, "N/A", $M80)</f>
        <v>0</v>
      </c>
      <c r="U80" s="15">
        <f>IF($S80&lt;2, "N/A", $M80)</f>
        <v>0</v>
      </c>
      <c r="V80" s="15">
        <f>IF($S80&lt;3, "N/A", $M80)</f>
        <v>0</v>
      </c>
      <c r="W80" s="15" t="str">
        <f t="shared" si="63"/>
        <v>N/A</v>
      </c>
      <c r="X80" s="15" t="str">
        <f t="shared" si="8"/>
        <v>N/A</v>
      </c>
      <c r="Y80" s="14" t="str">
        <f t="shared" si="9"/>
        <v>OK</v>
      </c>
      <c r="Z80" s="14" t="str">
        <f t="shared" si="10"/>
        <v>No</v>
      </c>
      <c r="AA80" s="17" t="str">
        <f>IF(C80="DM", "N/A", IF(Z80="No","N/A",VLOOKUP(B80,'Extension List'!$A$3:$AE$1952,19,FALSE)))</f>
        <v>N/A</v>
      </c>
      <c r="AB80" s="14" t="str">
        <f>IF(C80="DM", "N/A", IF(Z80="No","N/A",VLOOKUP(B80,'Extension List'!$A$3:$AE$1952,21,FALSE)))</f>
        <v>N/A</v>
      </c>
      <c r="AC80" s="14" t="str">
        <f t="shared" si="60"/>
        <v>N/A</v>
      </c>
      <c r="AD80" s="15" t="str">
        <f t="shared" si="12"/>
        <v>N/A</v>
      </c>
      <c r="AE80" s="15" t="str">
        <f t="shared" si="13"/>
        <v>N/A</v>
      </c>
      <c r="AF80" s="15" t="str">
        <f t="shared" si="14"/>
        <v>N/A</v>
      </c>
      <c r="AG80" s="15" t="str">
        <f t="shared" si="61"/>
        <v>N/A</v>
      </c>
      <c r="AH80" s="15" t="str">
        <f t="shared" si="61"/>
        <v>N/A</v>
      </c>
      <c r="AI80" s="15" t="str">
        <f t="shared" si="55"/>
        <v>N/A</v>
      </c>
      <c r="AJ80" s="15" t="str">
        <f t="shared" si="56"/>
        <v>N/A</v>
      </c>
      <c r="AK80" s="15" t="str">
        <f t="shared" si="57"/>
        <v>N/A</v>
      </c>
      <c r="AL80" s="15" t="str">
        <f t="shared" si="19"/>
        <v>N/A</v>
      </c>
      <c r="AM80" s="15">
        <f t="shared" si="20"/>
        <v>1</v>
      </c>
      <c r="AN80" s="15">
        <f t="shared" si="21"/>
        <v>1</v>
      </c>
      <c r="AO80" s="15">
        <f t="shared" si="22"/>
        <v>1</v>
      </c>
      <c r="AP80" s="15" t="str">
        <f t="shared" si="23"/>
        <v>N/A</v>
      </c>
      <c r="AQ80" s="15" t="str">
        <f t="shared" si="24"/>
        <v>N/A</v>
      </c>
      <c r="AR80" s="14" t="s">
        <v>40</v>
      </c>
      <c r="AS80" s="14" t="s">
        <v>40</v>
      </c>
      <c r="AT80" s="14" t="s">
        <v>40</v>
      </c>
      <c r="AU80" s="14" t="s">
        <v>40</v>
      </c>
      <c r="AV80" s="14" t="s">
        <v>40</v>
      </c>
      <c r="AW80" s="14" t="s">
        <v>40</v>
      </c>
      <c r="AX80" s="14" t="s">
        <v>40</v>
      </c>
      <c r="AY80" s="14" t="s">
        <v>40</v>
      </c>
      <c r="AZ80" s="14" t="s">
        <v>40</v>
      </c>
      <c r="BA80" s="14" t="s">
        <v>40</v>
      </c>
      <c r="BB80" s="14" t="s">
        <v>40</v>
      </c>
      <c r="BC80" s="14" t="s">
        <v>40</v>
      </c>
      <c r="BD80" s="14" t="s">
        <v>40</v>
      </c>
      <c r="BE80" s="14" t="s">
        <v>40</v>
      </c>
      <c r="BF80" s="14" t="s">
        <v>40</v>
      </c>
      <c r="BG80" s="14" t="s">
        <v>40</v>
      </c>
      <c r="BH80" s="14" t="s">
        <v>40</v>
      </c>
      <c r="BJ80" s="15">
        <f t="shared" si="25"/>
        <v>1</v>
      </c>
      <c r="BK80" s="15">
        <f t="shared" si="26"/>
        <v>1</v>
      </c>
      <c r="BL80" s="15">
        <f t="shared" si="27"/>
        <v>1</v>
      </c>
      <c r="BM80" s="15">
        <f t="shared" si="28"/>
        <v>1</v>
      </c>
      <c r="BN80" s="15">
        <f t="shared" si="29"/>
        <v>1</v>
      </c>
      <c r="BO80" s="15">
        <f t="shared" si="30"/>
        <v>1</v>
      </c>
      <c r="BP80" s="15">
        <f t="shared" si="31"/>
        <v>1</v>
      </c>
      <c r="BQ80" s="15">
        <f t="shared" si="32"/>
        <v>1</v>
      </c>
      <c r="BR80" s="15">
        <f t="shared" si="33"/>
        <v>1</v>
      </c>
      <c r="BS80" s="15">
        <f t="shared" si="34"/>
        <v>1</v>
      </c>
      <c r="BT80" s="15">
        <f t="shared" si="35"/>
        <v>1</v>
      </c>
      <c r="BU80" s="15">
        <f t="shared" si="36"/>
        <v>1</v>
      </c>
      <c r="BV80" s="15">
        <f t="shared" si="37"/>
        <v>1</v>
      </c>
      <c r="BW80" s="15">
        <f t="shared" si="38"/>
        <v>1</v>
      </c>
      <c r="BX80" s="15">
        <f t="shared" si="39"/>
        <v>1</v>
      </c>
      <c r="BY80" s="15">
        <f t="shared" si="40"/>
        <v>1</v>
      </c>
      <c r="BZ80" s="15">
        <f t="shared" si="41"/>
        <v>1</v>
      </c>
      <c r="CA80" s="14" t="s">
        <v>75</v>
      </c>
      <c r="CB80" s="15">
        <f t="shared" si="42"/>
        <v>1</v>
      </c>
      <c r="CC80" s="14">
        <f t="shared" si="43"/>
        <v>1</v>
      </c>
      <c r="CD80" s="14">
        <f t="shared" si="44"/>
        <v>1</v>
      </c>
      <c r="CE80" s="14" t="str">
        <f t="shared" si="45"/>
        <v>N/A</v>
      </c>
      <c r="CF80" s="14" t="str">
        <f t="shared" si="46"/>
        <v>N/A</v>
      </c>
      <c r="CG80" t="str">
        <f t="shared" si="47"/>
        <v>S:1 G:0 GR:0</v>
      </c>
      <c r="CH80" s="6"/>
      <c r="CK80" s="6"/>
      <c r="CL80" s="6"/>
      <c r="CM80" s="6"/>
      <c r="CN80" s="6"/>
      <c r="CO80" s="6"/>
      <c r="CP80" s="6"/>
    </row>
    <row r="81" spans="1:94" x14ac:dyDescent="0.25">
      <c r="A81" s="13">
        <v>6508</v>
      </c>
      <c r="B81" s="14" t="s">
        <v>3298</v>
      </c>
      <c r="C81" s="14" t="s">
        <v>69</v>
      </c>
      <c r="D81" s="14" t="s">
        <v>52</v>
      </c>
      <c r="E81" s="14">
        <f>VLOOKUP(B81, 'Rookie Year'!$A$2:$B$55555,2,FALSE)</f>
        <v>2026</v>
      </c>
      <c r="F81" s="14">
        <v>2026</v>
      </c>
      <c r="G81" s="14" t="s">
        <v>40</v>
      </c>
      <c r="H81" s="14" t="s">
        <v>2172</v>
      </c>
      <c r="I81" s="15">
        <v>3</v>
      </c>
      <c r="J81" s="14">
        <v>4</v>
      </c>
      <c r="K81" s="16">
        <f t="shared" si="2"/>
        <v>0</v>
      </c>
      <c r="L81" s="15">
        <f t="shared" si="3"/>
        <v>3</v>
      </c>
      <c r="M81" s="15">
        <f t="shared" si="4"/>
        <v>0</v>
      </c>
      <c r="N81" s="15">
        <f t="shared" si="5"/>
        <v>0</v>
      </c>
      <c r="O81" s="15">
        <v>0</v>
      </c>
      <c r="P81" s="15">
        <v>0</v>
      </c>
      <c r="Q81" s="15">
        <f t="shared" si="6"/>
        <v>0</v>
      </c>
      <c r="R81" s="14" t="s">
        <v>75</v>
      </c>
      <c r="S81" s="14">
        <f t="shared" si="7"/>
        <v>4</v>
      </c>
      <c r="T81" s="15">
        <f>IF($S81&lt;1, "N/A", $M81)</f>
        <v>0</v>
      </c>
      <c r="U81" s="15">
        <f>IF($S81&lt;2, "N/A", $M81)</f>
        <v>0</v>
      </c>
      <c r="V81" s="15">
        <f>IF($S81&lt;3, "N/A", $M81)</f>
        <v>0</v>
      </c>
      <c r="W81" s="15">
        <f t="shared" si="63"/>
        <v>0</v>
      </c>
      <c r="X81" s="15" t="str">
        <f t="shared" si="8"/>
        <v>N/A</v>
      </c>
      <c r="Y81" s="14" t="str">
        <f t="shared" si="9"/>
        <v>OK</v>
      </c>
      <c r="Z81" s="14" t="str">
        <f t="shared" si="10"/>
        <v>No</v>
      </c>
      <c r="AA81" s="17" t="str">
        <f>IF(C81="DM", "N/A", IF(Z81="No","N/A",VLOOKUP(B81,'Extension List'!$A$3:$AE$1952,19,FALSE)))</f>
        <v>N/A</v>
      </c>
      <c r="AB81" s="14" t="str">
        <f>IF(C81="DM", "N/A", IF(Z81="No","N/A",VLOOKUP(B81,'Extension List'!$A$3:$AE$1952,21,FALSE)))</f>
        <v>N/A</v>
      </c>
      <c r="AC81" s="14" t="str">
        <f t="shared" si="60"/>
        <v>N/A</v>
      </c>
      <c r="AD81" s="15" t="str">
        <f t="shared" si="12"/>
        <v>N/A</v>
      </c>
      <c r="AE81" s="15" t="str">
        <f t="shared" si="13"/>
        <v>N/A</v>
      </c>
      <c r="AF81" s="15" t="str">
        <f t="shared" si="14"/>
        <v>N/A</v>
      </c>
      <c r="AG81" s="15" t="str">
        <f t="shared" ref="AG81:AH100" si="64">IF($AF81="N/A", "N/A", "TBC")</f>
        <v>N/A</v>
      </c>
      <c r="AH81" s="15" t="str">
        <f t="shared" si="64"/>
        <v>N/A</v>
      </c>
      <c r="AI81" s="15" t="str">
        <f t="shared" ref="AI81:AI108" si="65">IF($AF81="N/A","N/A",IF(AC81&gt;1,"TBC","N/A"))</f>
        <v>N/A</v>
      </c>
      <c r="AJ81" s="15" t="str">
        <f t="shared" ref="AJ81:AJ108" si="66">IF($AF81="N/A","N/A",IF(AC81&gt;2,"TBC","N/A"))</f>
        <v>N/A</v>
      </c>
      <c r="AK81" s="15" t="str">
        <f t="shared" ref="AK81:AK108" si="67">IF($AF81="N/A","N/A",IF(AC81&gt;3,"TBC","N/A"))</f>
        <v>N/A</v>
      </c>
      <c r="AL81" s="15" t="str">
        <f t="shared" si="19"/>
        <v>N/A</v>
      </c>
      <c r="AM81" s="15">
        <f t="shared" si="20"/>
        <v>3</v>
      </c>
      <c r="AN81" s="15">
        <f t="shared" si="21"/>
        <v>3</v>
      </c>
      <c r="AO81" s="15">
        <f t="shared" si="22"/>
        <v>3</v>
      </c>
      <c r="AP81" s="15">
        <f t="shared" si="23"/>
        <v>3</v>
      </c>
      <c r="AQ81" s="15" t="str">
        <f t="shared" si="24"/>
        <v>N/A</v>
      </c>
      <c r="AR81" s="14" t="s">
        <v>40</v>
      </c>
      <c r="AS81" s="14" t="s">
        <v>40</v>
      </c>
      <c r="AT81" s="14" t="s">
        <v>40</v>
      </c>
      <c r="AU81" s="14" t="s">
        <v>40</v>
      </c>
      <c r="AV81" s="14" t="s">
        <v>40</v>
      </c>
      <c r="AW81" s="14" t="s">
        <v>40</v>
      </c>
      <c r="AX81" s="14" t="s">
        <v>40</v>
      </c>
      <c r="AY81" s="14" t="s">
        <v>40</v>
      </c>
      <c r="AZ81" s="14" t="s">
        <v>40</v>
      </c>
      <c r="BA81" s="14" t="s">
        <v>40</v>
      </c>
      <c r="BB81" s="14" t="s">
        <v>40</v>
      </c>
      <c r="BC81" s="14" t="s">
        <v>40</v>
      </c>
      <c r="BD81" s="14" t="s">
        <v>40</v>
      </c>
      <c r="BE81" s="14" t="s">
        <v>40</v>
      </c>
      <c r="BF81" s="14" t="s">
        <v>40</v>
      </c>
      <c r="BG81" s="14" t="s">
        <v>40</v>
      </c>
      <c r="BH81" s="14" t="s">
        <v>40</v>
      </c>
      <c r="BJ81" s="15">
        <f t="shared" si="25"/>
        <v>3</v>
      </c>
      <c r="BK81" s="15">
        <f t="shared" si="26"/>
        <v>3</v>
      </c>
      <c r="BL81" s="15">
        <f t="shared" si="27"/>
        <v>3</v>
      </c>
      <c r="BM81" s="15">
        <f t="shared" si="28"/>
        <v>3</v>
      </c>
      <c r="BN81" s="15">
        <f t="shared" si="29"/>
        <v>3</v>
      </c>
      <c r="BO81" s="15">
        <f t="shared" si="30"/>
        <v>3</v>
      </c>
      <c r="BP81" s="15">
        <f t="shared" si="31"/>
        <v>3</v>
      </c>
      <c r="BQ81" s="15">
        <f t="shared" si="32"/>
        <v>3</v>
      </c>
      <c r="BR81" s="15">
        <f t="shared" si="33"/>
        <v>3</v>
      </c>
      <c r="BS81" s="15">
        <f t="shared" si="34"/>
        <v>3</v>
      </c>
      <c r="BT81" s="15">
        <f t="shared" si="35"/>
        <v>3</v>
      </c>
      <c r="BU81" s="15">
        <f t="shared" si="36"/>
        <v>3</v>
      </c>
      <c r="BV81" s="15">
        <f t="shared" si="37"/>
        <v>3</v>
      </c>
      <c r="BW81" s="15">
        <f t="shared" si="38"/>
        <v>3</v>
      </c>
      <c r="BX81" s="15">
        <f t="shared" si="39"/>
        <v>3</v>
      </c>
      <c r="BY81" s="15">
        <f t="shared" si="40"/>
        <v>3</v>
      </c>
      <c r="BZ81" s="15">
        <f t="shared" si="41"/>
        <v>3</v>
      </c>
      <c r="CA81" s="14" t="s">
        <v>75</v>
      </c>
      <c r="CB81" s="15">
        <f t="shared" si="42"/>
        <v>3</v>
      </c>
      <c r="CC81" s="14">
        <f t="shared" si="43"/>
        <v>3</v>
      </c>
      <c r="CD81" s="14">
        <f t="shared" si="44"/>
        <v>3</v>
      </c>
      <c r="CE81" s="14">
        <f t="shared" si="45"/>
        <v>3</v>
      </c>
      <c r="CF81" s="14" t="str">
        <f t="shared" si="46"/>
        <v>N/A</v>
      </c>
      <c r="CG81" t="str">
        <f t="shared" si="47"/>
        <v>S:3 G:0 GR:0</v>
      </c>
      <c r="CH81" s="6"/>
      <c r="CK81" s="6"/>
      <c r="CL81" s="6"/>
      <c r="CM81" s="6"/>
      <c r="CN81" s="6"/>
      <c r="CO81" s="6"/>
      <c r="CP81" s="6"/>
    </row>
    <row r="82" spans="1:94" x14ac:dyDescent="0.25">
      <c r="A82" s="13">
        <v>5144</v>
      </c>
      <c r="B82" s="14" t="s">
        <v>2666</v>
      </c>
      <c r="C82" s="14" t="s">
        <v>69</v>
      </c>
      <c r="D82" s="14" t="s">
        <v>52</v>
      </c>
      <c r="E82" s="14">
        <f>VLOOKUP(B82, 'Rookie Year'!$A$2:$B$55555,2,FALSE)</f>
        <v>2018</v>
      </c>
      <c r="F82" s="14">
        <v>2025</v>
      </c>
      <c r="G82" s="14" t="s">
        <v>42</v>
      </c>
      <c r="H82" s="14" t="s">
        <v>2913</v>
      </c>
      <c r="I82" s="15">
        <v>28</v>
      </c>
      <c r="J82" s="14">
        <v>3</v>
      </c>
      <c r="K82" s="16">
        <f t="shared" si="2"/>
        <v>0.6</v>
      </c>
      <c r="L82" s="15">
        <f t="shared" si="3"/>
        <v>11</v>
      </c>
      <c r="M82" s="15">
        <f t="shared" si="4"/>
        <v>17</v>
      </c>
      <c r="N82" s="15">
        <f t="shared" si="5"/>
        <v>51</v>
      </c>
      <c r="O82" s="15">
        <v>40</v>
      </c>
      <c r="P82" s="15">
        <v>0</v>
      </c>
      <c r="Q82" s="15">
        <f t="shared" si="6"/>
        <v>11</v>
      </c>
      <c r="R82" s="14" t="s">
        <v>75</v>
      </c>
      <c r="S82" s="14">
        <f t="shared" si="7"/>
        <v>2</v>
      </c>
      <c r="T82" s="15">
        <v>11</v>
      </c>
      <c r="U82" s="15">
        <v>0</v>
      </c>
      <c r="V82" s="15" t="str">
        <f>IF($S82&lt;3, "N/A", $M82)</f>
        <v>N/A</v>
      </c>
      <c r="W82" s="15" t="str">
        <f t="shared" si="63"/>
        <v>N/A</v>
      </c>
      <c r="X82" s="15" t="str">
        <f t="shared" si="8"/>
        <v>N/A</v>
      </c>
      <c r="Y82" s="14" t="str">
        <f t="shared" si="9"/>
        <v>OK</v>
      </c>
      <c r="Z82" s="14" t="str">
        <f t="shared" si="10"/>
        <v>No</v>
      </c>
      <c r="AA82" s="17" t="str">
        <f>IF(C82="DM", "N/A", IF(Z82="No","N/A",VLOOKUP(B82,'Extension List'!$A$3:$AE$1952,19,FALSE)))</f>
        <v>N/A</v>
      </c>
      <c r="AB82" s="14" t="str">
        <f>IF(C82="DM", "N/A", IF(Z82="No","N/A",VLOOKUP(B82,'Extension List'!$A$3:$AE$1952,21,FALSE)))</f>
        <v>N/A</v>
      </c>
      <c r="AC82" s="14" t="str">
        <f t="shared" si="60"/>
        <v>N/A</v>
      </c>
      <c r="AD82" s="15" t="str">
        <f t="shared" si="12"/>
        <v>N/A</v>
      </c>
      <c r="AE82" s="15" t="str">
        <f t="shared" si="13"/>
        <v>N/A</v>
      </c>
      <c r="AF82" s="15" t="str">
        <f t="shared" si="14"/>
        <v>N/A</v>
      </c>
      <c r="AG82" s="15" t="str">
        <f t="shared" si="64"/>
        <v>N/A</v>
      </c>
      <c r="AH82" s="15" t="str">
        <f t="shared" si="64"/>
        <v>N/A</v>
      </c>
      <c r="AI82" s="15" t="str">
        <f t="shared" si="65"/>
        <v>N/A</v>
      </c>
      <c r="AJ82" s="15" t="str">
        <f t="shared" si="66"/>
        <v>N/A</v>
      </c>
      <c r="AK82" s="15" t="str">
        <f t="shared" si="67"/>
        <v>N/A</v>
      </c>
      <c r="AL82" s="15" t="str">
        <f t="shared" si="19"/>
        <v>N/A</v>
      </c>
      <c r="AM82" s="15">
        <f t="shared" si="20"/>
        <v>22</v>
      </c>
      <c r="AN82" s="15">
        <f t="shared" si="21"/>
        <v>11</v>
      </c>
      <c r="AO82" s="15" t="str">
        <f t="shared" si="22"/>
        <v>N/A</v>
      </c>
      <c r="AP82" s="15" t="str">
        <f t="shared" si="23"/>
        <v>N/A</v>
      </c>
      <c r="AQ82" s="15" t="str">
        <f t="shared" si="24"/>
        <v>N/A</v>
      </c>
      <c r="AR82" s="14" t="s">
        <v>40</v>
      </c>
      <c r="AS82" s="14" t="s">
        <v>40</v>
      </c>
      <c r="AT82" s="14" t="s">
        <v>40</v>
      </c>
      <c r="AU82" s="14" t="s">
        <v>40</v>
      </c>
      <c r="AV82" s="14" t="s">
        <v>40</v>
      </c>
      <c r="AW82" s="14" t="s">
        <v>40</v>
      </c>
      <c r="AX82" s="14" t="s">
        <v>40</v>
      </c>
      <c r="AY82" s="14" t="s">
        <v>40</v>
      </c>
      <c r="AZ82" s="14" t="s">
        <v>40</v>
      </c>
      <c r="BA82" s="14" t="s">
        <v>40</v>
      </c>
      <c r="BB82" s="14" t="s">
        <v>40</v>
      </c>
      <c r="BC82" s="14" t="s">
        <v>40</v>
      </c>
      <c r="BD82" s="14" t="s">
        <v>40</v>
      </c>
      <c r="BE82" s="14" t="s">
        <v>40</v>
      </c>
      <c r="BF82" s="14" t="s">
        <v>40</v>
      </c>
      <c r="BG82" s="14" t="s">
        <v>40</v>
      </c>
      <c r="BH82" s="14" t="s">
        <v>40</v>
      </c>
      <c r="BI82" s="14"/>
      <c r="BJ82" s="15">
        <f t="shared" si="25"/>
        <v>22</v>
      </c>
      <c r="BK82" s="15">
        <f t="shared" si="26"/>
        <v>22</v>
      </c>
      <c r="BL82" s="15">
        <f t="shared" si="27"/>
        <v>22</v>
      </c>
      <c r="BM82" s="15">
        <f t="shared" si="28"/>
        <v>22</v>
      </c>
      <c r="BN82" s="15">
        <f t="shared" si="29"/>
        <v>22</v>
      </c>
      <c r="BO82" s="15">
        <f t="shared" si="30"/>
        <v>22</v>
      </c>
      <c r="BP82" s="15">
        <f t="shared" si="31"/>
        <v>22</v>
      </c>
      <c r="BQ82" s="15">
        <f t="shared" si="32"/>
        <v>22</v>
      </c>
      <c r="BR82" s="15">
        <f t="shared" si="33"/>
        <v>22</v>
      </c>
      <c r="BS82" s="15">
        <f t="shared" si="34"/>
        <v>22</v>
      </c>
      <c r="BT82" s="15">
        <f t="shared" si="35"/>
        <v>22</v>
      </c>
      <c r="BU82" s="15">
        <f t="shared" si="36"/>
        <v>22</v>
      </c>
      <c r="BV82" s="15">
        <f t="shared" si="37"/>
        <v>22</v>
      </c>
      <c r="BW82" s="15">
        <f t="shared" si="38"/>
        <v>22</v>
      </c>
      <c r="BX82" s="15">
        <f t="shared" si="39"/>
        <v>22</v>
      </c>
      <c r="BY82" s="15">
        <f t="shared" si="40"/>
        <v>22</v>
      </c>
      <c r="BZ82" s="15">
        <f t="shared" si="41"/>
        <v>22</v>
      </c>
      <c r="CA82" s="14" t="s">
        <v>75</v>
      </c>
      <c r="CB82" s="15">
        <f t="shared" si="42"/>
        <v>22</v>
      </c>
      <c r="CC82" s="14">
        <f t="shared" si="43"/>
        <v>11</v>
      </c>
      <c r="CD82" s="14" t="str">
        <f t="shared" si="44"/>
        <v>N/A</v>
      </c>
      <c r="CE82" s="14" t="str">
        <f t="shared" si="45"/>
        <v>N/A</v>
      </c>
      <c r="CF82" s="14" t="str">
        <f t="shared" si="46"/>
        <v>N/A</v>
      </c>
      <c r="CG82" t="str">
        <f t="shared" si="47"/>
        <v>S:11 G:17 GR:11</v>
      </c>
      <c r="CH82" s="6"/>
      <c r="CK82" s="6"/>
      <c r="CL82" s="6"/>
      <c r="CM82" s="6"/>
      <c r="CN82" s="6"/>
      <c r="CO82" s="6"/>
      <c r="CP82" s="6"/>
    </row>
    <row r="83" spans="1:94" x14ac:dyDescent="0.25">
      <c r="A83" s="13">
        <v>6037</v>
      </c>
      <c r="B83" s="14" t="s">
        <v>3138</v>
      </c>
      <c r="C83" s="14" t="s">
        <v>69</v>
      </c>
      <c r="D83" s="14" t="s">
        <v>52</v>
      </c>
      <c r="E83" s="14">
        <v>2025</v>
      </c>
      <c r="F83" s="14">
        <v>2025</v>
      </c>
      <c r="G83" s="14" t="s">
        <v>40</v>
      </c>
      <c r="H83" s="14" t="s">
        <v>2181</v>
      </c>
      <c r="I83" s="15">
        <v>3</v>
      </c>
      <c r="J83" s="14">
        <v>4</v>
      </c>
      <c r="K83" s="16">
        <f t="shared" si="2"/>
        <v>0</v>
      </c>
      <c r="L83" s="15">
        <f t="shared" si="3"/>
        <v>3</v>
      </c>
      <c r="M83" s="15">
        <f t="shared" si="4"/>
        <v>0</v>
      </c>
      <c r="N83" s="15">
        <f t="shared" si="5"/>
        <v>0</v>
      </c>
      <c r="O83" s="15">
        <v>0</v>
      </c>
      <c r="P83" s="15">
        <v>0</v>
      </c>
      <c r="Q83" s="15">
        <f t="shared" si="6"/>
        <v>0</v>
      </c>
      <c r="R83" s="14" t="s">
        <v>75</v>
      </c>
      <c r="S83" s="14">
        <f t="shared" si="7"/>
        <v>3</v>
      </c>
      <c r="T83" s="15">
        <v>0</v>
      </c>
      <c r="U83" s="15">
        <v>0</v>
      </c>
      <c r="V83" s="15">
        <v>0</v>
      </c>
      <c r="W83" s="15" t="str">
        <f t="shared" si="63"/>
        <v>N/A</v>
      </c>
      <c r="X83" s="15" t="str">
        <f t="shared" si="8"/>
        <v>N/A</v>
      </c>
      <c r="Y83" s="14" t="str">
        <f t="shared" si="9"/>
        <v>OK</v>
      </c>
      <c r="Z83" s="14" t="str">
        <f t="shared" si="10"/>
        <v>No</v>
      </c>
      <c r="AA83" s="17" t="str">
        <f>IF(C83="DM", "N/A", IF(Z83="No","N/A",VLOOKUP(B83,'Extension List'!$A$3:$AE$1952,19,FALSE)))</f>
        <v>N/A</v>
      </c>
      <c r="AB83" s="14" t="str">
        <f>IF(C83="DM", "N/A", IF(Z83="No","N/A",VLOOKUP(B83,'Extension List'!$A$3:$AE$1952,21,FALSE)))</f>
        <v>N/A</v>
      </c>
      <c r="AC83" s="14" t="str">
        <f t="shared" si="60"/>
        <v>N/A</v>
      </c>
      <c r="AD83" s="15" t="str">
        <f t="shared" si="12"/>
        <v>N/A</v>
      </c>
      <c r="AE83" s="15" t="str">
        <f t="shared" si="13"/>
        <v>N/A</v>
      </c>
      <c r="AF83" s="15" t="str">
        <f t="shared" si="14"/>
        <v>N/A</v>
      </c>
      <c r="AG83" s="15" t="str">
        <f t="shared" si="64"/>
        <v>N/A</v>
      </c>
      <c r="AH83" s="15" t="str">
        <f t="shared" si="64"/>
        <v>N/A</v>
      </c>
      <c r="AI83" s="15" t="str">
        <f t="shared" si="65"/>
        <v>N/A</v>
      </c>
      <c r="AJ83" s="15" t="str">
        <f t="shared" si="66"/>
        <v>N/A</v>
      </c>
      <c r="AK83" s="15" t="str">
        <f t="shared" si="67"/>
        <v>N/A</v>
      </c>
      <c r="AL83" s="15" t="str">
        <f t="shared" si="19"/>
        <v>N/A</v>
      </c>
      <c r="AM83" s="15">
        <f t="shared" si="20"/>
        <v>3</v>
      </c>
      <c r="AN83" s="15">
        <f t="shared" si="21"/>
        <v>3</v>
      </c>
      <c r="AO83" s="15">
        <f t="shared" si="22"/>
        <v>3</v>
      </c>
      <c r="AP83" s="15" t="str">
        <f t="shared" si="23"/>
        <v>N/A</v>
      </c>
      <c r="AQ83" s="15" t="str">
        <f t="shared" si="24"/>
        <v>N/A</v>
      </c>
      <c r="AR83" s="14" t="s">
        <v>40</v>
      </c>
      <c r="AS83" s="14" t="s">
        <v>40</v>
      </c>
      <c r="AT83" s="14" t="s">
        <v>40</v>
      </c>
      <c r="AU83" s="14" t="s">
        <v>40</v>
      </c>
      <c r="AV83" s="14" t="s">
        <v>40</v>
      </c>
      <c r="AW83" s="14" t="s">
        <v>40</v>
      </c>
      <c r="AX83" s="14" t="s">
        <v>40</v>
      </c>
      <c r="AY83" s="14" t="s">
        <v>40</v>
      </c>
      <c r="AZ83" s="14" t="s">
        <v>40</v>
      </c>
      <c r="BA83" s="14" t="s">
        <v>40</v>
      </c>
      <c r="BB83" s="14" t="s">
        <v>40</v>
      </c>
      <c r="BC83" s="14" t="s">
        <v>40</v>
      </c>
      <c r="BD83" s="14" t="s">
        <v>40</v>
      </c>
      <c r="BE83" s="14" t="s">
        <v>40</v>
      </c>
      <c r="BF83" s="14" t="s">
        <v>40</v>
      </c>
      <c r="BG83" s="14" t="s">
        <v>40</v>
      </c>
      <c r="BH83" s="14" t="s">
        <v>40</v>
      </c>
      <c r="BJ83" s="15">
        <f t="shared" si="25"/>
        <v>3</v>
      </c>
      <c r="BK83" s="15">
        <f t="shared" si="26"/>
        <v>3</v>
      </c>
      <c r="BL83" s="15">
        <f t="shared" si="27"/>
        <v>3</v>
      </c>
      <c r="BM83" s="15">
        <f t="shared" si="28"/>
        <v>3</v>
      </c>
      <c r="BN83" s="15">
        <f t="shared" si="29"/>
        <v>3</v>
      </c>
      <c r="BO83" s="15">
        <f t="shared" si="30"/>
        <v>3</v>
      </c>
      <c r="BP83" s="15">
        <f t="shared" si="31"/>
        <v>3</v>
      </c>
      <c r="BQ83" s="15">
        <f t="shared" si="32"/>
        <v>3</v>
      </c>
      <c r="BR83" s="15">
        <f t="shared" si="33"/>
        <v>3</v>
      </c>
      <c r="BS83" s="15">
        <f t="shared" si="34"/>
        <v>3</v>
      </c>
      <c r="BT83" s="15">
        <f t="shared" si="35"/>
        <v>3</v>
      </c>
      <c r="BU83" s="15">
        <f t="shared" si="36"/>
        <v>3</v>
      </c>
      <c r="BV83" s="15">
        <f t="shared" si="37"/>
        <v>3</v>
      </c>
      <c r="BW83" s="15">
        <f t="shared" si="38"/>
        <v>3</v>
      </c>
      <c r="BX83" s="15">
        <f t="shared" si="39"/>
        <v>3</v>
      </c>
      <c r="BY83" s="15">
        <f t="shared" si="40"/>
        <v>3</v>
      </c>
      <c r="BZ83" s="15">
        <f t="shared" si="41"/>
        <v>3</v>
      </c>
      <c r="CA83" s="14" t="s">
        <v>75</v>
      </c>
      <c r="CB83" s="15">
        <f t="shared" si="42"/>
        <v>3</v>
      </c>
      <c r="CC83" s="14">
        <f t="shared" si="43"/>
        <v>3</v>
      </c>
      <c r="CD83" s="14">
        <f t="shared" si="44"/>
        <v>3</v>
      </c>
      <c r="CE83" s="14" t="str">
        <f t="shared" si="45"/>
        <v>N/A</v>
      </c>
      <c r="CF83" s="14" t="str">
        <f t="shared" si="46"/>
        <v>N/A</v>
      </c>
      <c r="CG83" t="str">
        <f t="shared" si="47"/>
        <v>S:3 G:0 GR:0</v>
      </c>
      <c r="CH83" s="6"/>
      <c r="CK83" s="6"/>
      <c r="CL83" s="6"/>
      <c r="CM83" s="6"/>
      <c r="CN83" s="6"/>
      <c r="CO83" s="6"/>
      <c r="CP83" s="6"/>
    </row>
    <row r="84" spans="1:94" x14ac:dyDescent="0.25">
      <c r="A84" s="13">
        <v>6091</v>
      </c>
      <c r="B84" s="14" t="s">
        <v>3190</v>
      </c>
      <c r="C84" s="14" t="s">
        <v>69</v>
      </c>
      <c r="D84" s="14" t="s">
        <v>52</v>
      </c>
      <c r="E84" s="14">
        <v>2025</v>
      </c>
      <c r="F84" s="14">
        <v>2025</v>
      </c>
      <c r="G84" s="14" t="s">
        <v>40</v>
      </c>
      <c r="H84" s="14" t="s">
        <v>2227</v>
      </c>
      <c r="I84" s="15">
        <v>1</v>
      </c>
      <c r="J84" s="14">
        <v>3</v>
      </c>
      <c r="K84" s="16">
        <f t="shared" si="2"/>
        <v>0</v>
      </c>
      <c r="L84" s="15">
        <f t="shared" si="3"/>
        <v>1</v>
      </c>
      <c r="M84" s="15">
        <f t="shared" si="4"/>
        <v>0</v>
      </c>
      <c r="N84" s="15">
        <f t="shared" si="5"/>
        <v>0</v>
      </c>
      <c r="O84" s="15">
        <v>0</v>
      </c>
      <c r="P84" s="15">
        <v>0</v>
      </c>
      <c r="Q84" s="15">
        <f t="shared" si="6"/>
        <v>0</v>
      </c>
      <c r="R84" s="14" t="s">
        <v>75</v>
      </c>
      <c r="S84" s="14">
        <f t="shared" si="7"/>
        <v>2</v>
      </c>
      <c r="T84" s="15">
        <v>0</v>
      </c>
      <c r="U84" s="15">
        <v>0</v>
      </c>
      <c r="V84" s="15" t="str">
        <f>IF($S84&lt;3, "N/A", $M84)</f>
        <v>N/A</v>
      </c>
      <c r="W84" s="15" t="str">
        <f t="shared" si="63"/>
        <v>N/A</v>
      </c>
      <c r="X84" s="15" t="str">
        <f t="shared" si="8"/>
        <v>N/A</v>
      </c>
      <c r="Y84" s="14" t="str">
        <f t="shared" si="9"/>
        <v>OK</v>
      </c>
      <c r="Z84" s="14" t="str">
        <f t="shared" si="10"/>
        <v>No</v>
      </c>
      <c r="AA84" s="17" t="str">
        <f>IF(C84="DM", "N/A", IF(Z84="No","N/A",VLOOKUP(B84,'Extension List'!$A$3:$AE$1952,19,FALSE)))</f>
        <v>N/A</v>
      </c>
      <c r="AB84" s="14" t="str">
        <f>IF(C84="DM", "N/A", IF(Z84="No","N/A",VLOOKUP(B84,'Extension List'!$A$3:$AE$1952,21,FALSE)))</f>
        <v>N/A</v>
      </c>
      <c r="AC84" s="14" t="str">
        <f t="shared" si="60"/>
        <v>N/A</v>
      </c>
      <c r="AD84" s="15" t="str">
        <f t="shared" si="12"/>
        <v>N/A</v>
      </c>
      <c r="AE84" s="15" t="str">
        <f t="shared" si="13"/>
        <v>N/A</v>
      </c>
      <c r="AF84" s="15" t="str">
        <f t="shared" si="14"/>
        <v>N/A</v>
      </c>
      <c r="AG84" s="15" t="str">
        <f t="shared" si="64"/>
        <v>N/A</v>
      </c>
      <c r="AH84" s="15" t="str">
        <f t="shared" si="64"/>
        <v>N/A</v>
      </c>
      <c r="AI84" s="15" t="str">
        <f t="shared" si="65"/>
        <v>N/A</v>
      </c>
      <c r="AJ84" s="15" t="str">
        <f t="shared" si="66"/>
        <v>N/A</v>
      </c>
      <c r="AK84" s="15" t="str">
        <f t="shared" si="67"/>
        <v>N/A</v>
      </c>
      <c r="AL84" s="15" t="str">
        <f t="shared" si="19"/>
        <v>N/A</v>
      </c>
      <c r="AM84" s="15">
        <f t="shared" si="20"/>
        <v>1</v>
      </c>
      <c r="AN84" s="15">
        <f t="shared" si="21"/>
        <v>1</v>
      </c>
      <c r="AO84" s="15" t="str">
        <f t="shared" si="22"/>
        <v>N/A</v>
      </c>
      <c r="AP84" s="15" t="str">
        <f t="shared" si="23"/>
        <v>N/A</v>
      </c>
      <c r="AQ84" s="15" t="str">
        <f t="shared" si="24"/>
        <v>N/A</v>
      </c>
      <c r="AR84" s="14" t="s">
        <v>44</v>
      </c>
      <c r="AS84" s="14" t="s">
        <v>44</v>
      </c>
      <c r="AT84" s="14" t="s">
        <v>44</v>
      </c>
      <c r="AU84" s="14" t="s">
        <v>44</v>
      </c>
      <c r="AV84" s="14" t="s">
        <v>44</v>
      </c>
      <c r="AW84" s="14" t="s">
        <v>44</v>
      </c>
      <c r="AX84" s="14" t="s">
        <v>44</v>
      </c>
      <c r="AY84" s="14" t="s">
        <v>44</v>
      </c>
      <c r="AZ84" s="14" t="s">
        <v>44</v>
      </c>
      <c r="BA84" s="14" t="s">
        <v>44</v>
      </c>
      <c r="BB84" s="14" t="s">
        <v>44</v>
      </c>
      <c r="BC84" s="14" t="s">
        <v>44</v>
      </c>
      <c r="BD84" s="14" t="s">
        <v>44</v>
      </c>
      <c r="BE84" s="14" t="s">
        <v>44</v>
      </c>
      <c r="BF84" s="14" t="s">
        <v>44</v>
      </c>
      <c r="BG84" s="14" t="s">
        <v>44</v>
      </c>
      <c r="BH84" s="14" t="s">
        <v>44</v>
      </c>
      <c r="BJ84" s="15">
        <f t="shared" si="25"/>
        <v>0</v>
      </c>
      <c r="BK84" s="15">
        <f t="shared" si="26"/>
        <v>0</v>
      </c>
      <c r="BL84" s="15">
        <f t="shared" si="27"/>
        <v>0</v>
      </c>
      <c r="BM84" s="15">
        <f t="shared" si="28"/>
        <v>0</v>
      </c>
      <c r="BN84" s="15">
        <f t="shared" si="29"/>
        <v>0</v>
      </c>
      <c r="BO84" s="15">
        <f t="shared" si="30"/>
        <v>0</v>
      </c>
      <c r="BP84" s="15">
        <f t="shared" si="31"/>
        <v>0</v>
      </c>
      <c r="BQ84" s="15">
        <f t="shared" si="32"/>
        <v>0</v>
      </c>
      <c r="BR84" s="15">
        <f t="shared" si="33"/>
        <v>0</v>
      </c>
      <c r="BS84" s="15">
        <f t="shared" si="34"/>
        <v>0</v>
      </c>
      <c r="BT84" s="15">
        <f t="shared" si="35"/>
        <v>0</v>
      </c>
      <c r="BU84" s="15">
        <f t="shared" si="36"/>
        <v>0</v>
      </c>
      <c r="BV84" s="15">
        <f t="shared" si="37"/>
        <v>0</v>
      </c>
      <c r="BW84" s="15">
        <f t="shared" si="38"/>
        <v>0</v>
      </c>
      <c r="BX84" s="15">
        <f t="shared" si="39"/>
        <v>0</v>
      </c>
      <c r="BY84" s="15">
        <f t="shared" si="40"/>
        <v>0</v>
      </c>
      <c r="BZ84" s="15">
        <f t="shared" si="41"/>
        <v>0</v>
      </c>
      <c r="CA84" s="14" t="s">
        <v>75</v>
      </c>
      <c r="CB84" s="15">
        <f t="shared" si="42"/>
        <v>0</v>
      </c>
      <c r="CC84" s="14">
        <f t="shared" si="43"/>
        <v>0</v>
      </c>
      <c r="CD84" s="14" t="str">
        <f t="shared" si="44"/>
        <v>N/A</v>
      </c>
      <c r="CE84" s="14" t="str">
        <f t="shared" si="45"/>
        <v>N/A</v>
      </c>
      <c r="CF84" s="14" t="str">
        <f t="shared" si="46"/>
        <v>N/A</v>
      </c>
      <c r="CG84" t="str">
        <f t="shared" si="47"/>
        <v>S:1 G:0 GR:0</v>
      </c>
      <c r="CH84" s="6"/>
      <c r="CK84" s="6"/>
      <c r="CL84" s="6"/>
      <c r="CM84" s="6"/>
      <c r="CN84" s="6"/>
      <c r="CO84" s="6"/>
      <c r="CP84" s="6"/>
    </row>
    <row r="85" spans="1:94" x14ac:dyDescent="0.25">
      <c r="A85" s="13">
        <v>6429</v>
      </c>
      <c r="B85" s="14" t="s">
        <v>2784</v>
      </c>
      <c r="C85" s="14" t="s">
        <v>69</v>
      </c>
      <c r="D85" s="14" t="s">
        <v>52</v>
      </c>
      <c r="E85" s="14">
        <f>VLOOKUP(B85, 'Rookie Year'!$A$2:$B$55555,2,FALSE)</f>
        <v>2023</v>
      </c>
      <c r="F85" s="14">
        <v>2026</v>
      </c>
      <c r="G85" s="14" t="s">
        <v>42</v>
      </c>
      <c r="H85" s="14" t="s">
        <v>1927</v>
      </c>
      <c r="I85" s="15">
        <v>1</v>
      </c>
      <c r="J85" s="14">
        <v>1</v>
      </c>
      <c r="K85" s="16">
        <f t="shared" si="2"/>
        <v>0.25</v>
      </c>
      <c r="L85" s="15">
        <f t="shared" si="3"/>
        <v>0</v>
      </c>
      <c r="M85" s="15">
        <f t="shared" si="4"/>
        <v>1</v>
      </c>
      <c r="N85" s="15">
        <f t="shared" si="5"/>
        <v>1</v>
      </c>
      <c r="O85" s="15">
        <v>0</v>
      </c>
      <c r="P85" s="15">
        <v>0</v>
      </c>
      <c r="Q85" s="15">
        <f t="shared" si="6"/>
        <v>1</v>
      </c>
      <c r="R85" s="14" t="s">
        <v>75</v>
      </c>
      <c r="S85" s="14">
        <f t="shared" si="7"/>
        <v>1</v>
      </c>
      <c r="T85" s="15">
        <f>IF($S85&lt;1, "N/A", $M85)</f>
        <v>1</v>
      </c>
      <c r="U85" s="15" t="str">
        <f>IF($S85&lt;2, "N/A", $M85)</f>
        <v>N/A</v>
      </c>
      <c r="V85" s="15" t="str">
        <f>IF($S85&lt;3, "N/A", $M85)</f>
        <v>N/A</v>
      </c>
      <c r="W85" s="15" t="str">
        <f t="shared" si="63"/>
        <v>N/A</v>
      </c>
      <c r="X85" s="15" t="str">
        <f t="shared" si="8"/>
        <v>N/A</v>
      </c>
      <c r="Y85" s="14" t="str">
        <f t="shared" si="9"/>
        <v>OK</v>
      </c>
      <c r="Z85" s="14" t="str">
        <f t="shared" si="10"/>
        <v>No</v>
      </c>
      <c r="AA85" s="17" t="str">
        <f>IF(C85="DM", "N/A", IF(Z85="No","N/A",VLOOKUP(B85,'Extension List'!$A$3:$AE$1952,19,FALSE)))</f>
        <v>N/A</v>
      </c>
      <c r="AB85" s="14" t="str">
        <f>IF(C85="DM", "N/A", IF(Z85="No","N/A",VLOOKUP(B85,'Extension List'!$A$3:$AE$1952,21,FALSE)))</f>
        <v>N/A</v>
      </c>
      <c r="AC85" s="14" t="str">
        <f t="shared" si="60"/>
        <v>N/A</v>
      </c>
      <c r="AD85" s="15" t="str">
        <f t="shared" si="12"/>
        <v>N/A</v>
      </c>
      <c r="AE85" s="15" t="str">
        <f t="shared" si="13"/>
        <v>N/A</v>
      </c>
      <c r="AF85" s="15" t="str">
        <f t="shared" si="14"/>
        <v>N/A</v>
      </c>
      <c r="AG85" s="15" t="str">
        <f t="shared" si="64"/>
        <v>N/A</v>
      </c>
      <c r="AH85" s="15" t="str">
        <f t="shared" si="64"/>
        <v>N/A</v>
      </c>
      <c r="AI85" s="15" t="str">
        <f t="shared" si="65"/>
        <v>N/A</v>
      </c>
      <c r="AJ85" s="15" t="str">
        <f t="shared" si="66"/>
        <v>N/A</v>
      </c>
      <c r="AK85" s="15" t="str">
        <f t="shared" si="67"/>
        <v>N/A</v>
      </c>
      <c r="AL85" s="15" t="str">
        <f t="shared" si="19"/>
        <v>N/A</v>
      </c>
      <c r="AM85" s="15">
        <f t="shared" si="20"/>
        <v>1</v>
      </c>
      <c r="AN85" s="15" t="str">
        <f t="shared" si="21"/>
        <v>N/A</v>
      </c>
      <c r="AO85" s="15" t="str">
        <f t="shared" si="22"/>
        <v>N/A</v>
      </c>
      <c r="AP85" s="15" t="str">
        <f t="shared" si="23"/>
        <v>N/A</v>
      </c>
      <c r="AQ85" s="15" t="str">
        <f t="shared" si="24"/>
        <v>N/A</v>
      </c>
      <c r="AR85" s="14" t="s">
        <v>40</v>
      </c>
      <c r="AS85" s="14" t="s">
        <v>40</v>
      </c>
      <c r="AT85" s="14" t="s">
        <v>40</v>
      </c>
      <c r="AU85" s="14" t="s">
        <v>40</v>
      </c>
      <c r="AV85" s="14" t="s">
        <v>40</v>
      </c>
      <c r="AW85" s="14" t="s">
        <v>40</v>
      </c>
      <c r="AX85" s="14" t="s">
        <v>40</v>
      </c>
      <c r="AY85" s="14" t="s">
        <v>40</v>
      </c>
      <c r="AZ85" s="14" t="s">
        <v>40</v>
      </c>
      <c r="BA85" s="14" t="s">
        <v>40</v>
      </c>
      <c r="BB85" s="14" t="s">
        <v>40</v>
      </c>
      <c r="BC85" s="14" t="s">
        <v>40</v>
      </c>
      <c r="BD85" s="14" t="s">
        <v>40</v>
      </c>
      <c r="BE85" s="14" t="s">
        <v>40</v>
      </c>
      <c r="BF85" s="14" t="s">
        <v>40</v>
      </c>
      <c r="BG85" s="14" t="s">
        <v>40</v>
      </c>
      <c r="BH85" s="14" t="s">
        <v>40</v>
      </c>
      <c r="BJ85" s="15">
        <f t="shared" si="25"/>
        <v>1</v>
      </c>
      <c r="BK85" s="15">
        <f t="shared" si="26"/>
        <v>1</v>
      </c>
      <c r="BL85" s="15">
        <f t="shared" si="27"/>
        <v>1</v>
      </c>
      <c r="BM85" s="15">
        <f t="shared" si="28"/>
        <v>1</v>
      </c>
      <c r="BN85" s="15">
        <f t="shared" si="29"/>
        <v>1</v>
      </c>
      <c r="BO85" s="15">
        <f t="shared" si="30"/>
        <v>1</v>
      </c>
      <c r="BP85" s="15">
        <f t="shared" si="31"/>
        <v>1</v>
      </c>
      <c r="BQ85" s="15">
        <f t="shared" si="32"/>
        <v>1</v>
      </c>
      <c r="BR85" s="15">
        <f t="shared" si="33"/>
        <v>1</v>
      </c>
      <c r="BS85" s="15">
        <f t="shared" si="34"/>
        <v>1</v>
      </c>
      <c r="BT85" s="15">
        <f t="shared" si="35"/>
        <v>1</v>
      </c>
      <c r="BU85" s="15">
        <f t="shared" si="36"/>
        <v>1</v>
      </c>
      <c r="BV85" s="15">
        <f t="shared" si="37"/>
        <v>1</v>
      </c>
      <c r="BW85" s="15">
        <f t="shared" si="38"/>
        <v>1</v>
      </c>
      <c r="BX85" s="15">
        <f t="shared" si="39"/>
        <v>1</v>
      </c>
      <c r="BY85" s="15">
        <f t="shared" si="40"/>
        <v>1</v>
      </c>
      <c r="BZ85" s="15">
        <f t="shared" si="41"/>
        <v>1</v>
      </c>
      <c r="CA85" s="14" t="s">
        <v>75</v>
      </c>
      <c r="CB85" s="15">
        <f t="shared" si="42"/>
        <v>1</v>
      </c>
      <c r="CC85" s="14" t="str">
        <f t="shared" si="43"/>
        <v>N/A</v>
      </c>
      <c r="CD85" s="14" t="str">
        <f t="shared" si="44"/>
        <v>N/A</v>
      </c>
      <c r="CE85" s="14" t="str">
        <f t="shared" si="45"/>
        <v>N/A</v>
      </c>
      <c r="CF85" s="14" t="str">
        <f t="shared" si="46"/>
        <v>N/A</v>
      </c>
      <c r="CG85" t="str">
        <f t="shared" si="47"/>
        <v>S:0 G:1 GR:1</v>
      </c>
      <c r="CH85" s="6"/>
      <c r="CK85" s="6"/>
      <c r="CL85" s="6"/>
      <c r="CM85" s="6"/>
      <c r="CN85" s="6"/>
      <c r="CO85" s="6"/>
      <c r="CP85" s="6"/>
    </row>
    <row r="86" spans="1:94" x14ac:dyDescent="0.25">
      <c r="A86" s="13">
        <v>6012</v>
      </c>
      <c r="B86" s="14" t="s">
        <v>3113</v>
      </c>
      <c r="C86" s="14" t="s">
        <v>69</v>
      </c>
      <c r="D86" s="14" t="s">
        <v>52</v>
      </c>
      <c r="E86" s="14">
        <v>2025</v>
      </c>
      <c r="F86" s="14">
        <v>2025</v>
      </c>
      <c r="G86" s="14" t="s">
        <v>40</v>
      </c>
      <c r="H86" s="14" t="s">
        <v>2156</v>
      </c>
      <c r="I86" s="15">
        <v>9</v>
      </c>
      <c r="J86" s="14">
        <v>4</v>
      </c>
      <c r="K86" s="16">
        <f t="shared" si="2"/>
        <v>0.25</v>
      </c>
      <c r="L86" s="15">
        <f t="shared" si="3"/>
        <v>6</v>
      </c>
      <c r="M86" s="15">
        <f t="shared" si="4"/>
        <v>3</v>
      </c>
      <c r="N86" s="15">
        <f t="shared" si="5"/>
        <v>12</v>
      </c>
      <c r="O86" s="15">
        <v>12</v>
      </c>
      <c r="P86" s="15">
        <v>0</v>
      </c>
      <c r="Q86" s="15">
        <f t="shared" si="6"/>
        <v>0</v>
      </c>
      <c r="R86" s="14" t="s">
        <v>75</v>
      </c>
      <c r="S86" s="14">
        <f t="shared" si="7"/>
        <v>3</v>
      </c>
      <c r="T86" s="15">
        <v>0</v>
      </c>
      <c r="U86" s="15">
        <v>0</v>
      </c>
      <c r="V86" s="15">
        <v>0</v>
      </c>
      <c r="W86" s="15" t="str">
        <f t="shared" si="63"/>
        <v>N/A</v>
      </c>
      <c r="X86" s="15" t="str">
        <f t="shared" si="8"/>
        <v>N/A</v>
      </c>
      <c r="Y86" s="14" t="str">
        <f t="shared" si="9"/>
        <v>OK</v>
      </c>
      <c r="Z86" s="14" t="str">
        <f t="shared" si="10"/>
        <v>No</v>
      </c>
      <c r="AA86" s="17" t="str">
        <f>IF(C86="DM", "N/A", IF(Z86="No","N/A",VLOOKUP(B86,'Extension List'!$A$3:$AE$1952,19,FALSE)))</f>
        <v>N/A</v>
      </c>
      <c r="AB86" s="14" t="str">
        <f>IF(C86="DM", "N/A", IF(Z86="No","N/A",VLOOKUP(B86,'Extension List'!$A$3:$AE$1952,21,FALSE)))</f>
        <v>N/A</v>
      </c>
      <c r="AC86" s="14" t="str">
        <f t="shared" si="60"/>
        <v>N/A</v>
      </c>
      <c r="AD86" s="15" t="str">
        <f t="shared" si="12"/>
        <v>N/A</v>
      </c>
      <c r="AE86" s="15" t="str">
        <f t="shared" si="13"/>
        <v>N/A</v>
      </c>
      <c r="AF86" s="15" t="str">
        <f t="shared" si="14"/>
        <v>N/A</v>
      </c>
      <c r="AG86" s="15" t="str">
        <f t="shared" si="64"/>
        <v>N/A</v>
      </c>
      <c r="AH86" s="15" t="str">
        <f t="shared" si="64"/>
        <v>N/A</v>
      </c>
      <c r="AI86" s="15" t="str">
        <f t="shared" si="65"/>
        <v>N/A</v>
      </c>
      <c r="AJ86" s="15" t="str">
        <f t="shared" si="66"/>
        <v>N/A</v>
      </c>
      <c r="AK86" s="15" t="str">
        <f t="shared" si="67"/>
        <v>N/A</v>
      </c>
      <c r="AL86" s="15" t="str">
        <f t="shared" si="19"/>
        <v>N/A</v>
      </c>
      <c r="AM86" s="15">
        <f t="shared" si="20"/>
        <v>6</v>
      </c>
      <c r="AN86" s="15">
        <f t="shared" si="21"/>
        <v>6</v>
      </c>
      <c r="AO86" s="15">
        <f t="shared" si="22"/>
        <v>6</v>
      </c>
      <c r="AP86" s="15" t="str">
        <f t="shared" si="23"/>
        <v>N/A</v>
      </c>
      <c r="AQ86" s="15" t="str">
        <f t="shared" si="24"/>
        <v>N/A</v>
      </c>
      <c r="AR86" s="14" t="s">
        <v>40</v>
      </c>
      <c r="AS86" s="14" t="s">
        <v>40</v>
      </c>
      <c r="AT86" s="14" t="s">
        <v>40</v>
      </c>
      <c r="AU86" s="14" t="s">
        <v>40</v>
      </c>
      <c r="AV86" s="14" t="s">
        <v>40</v>
      </c>
      <c r="AW86" s="14" t="s">
        <v>40</v>
      </c>
      <c r="AX86" s="14" t="s">
        <v>40</v>
      </c>
      <c r="AY86" s="14" t="s">
        <v>40</v>
      </c>
      <c r="AZ86" s="14" t="s">
        <v>40</v>
      </c>
      <c r="BA86" s="14" t="s">
        <v>40</v>
      </c>
      <c r="BB86" s="14" t="s">
        <v>40</v>
      </c>
      <c r="BC86" s="14" t="s">
        <v>40</v>
      </c>
      <c r="BD86" s="14" t="s">
        <v>40</v>
      </c>
      <c r="BE86" s="14" t="s">
        <v>40</v>
      </c>
      <c r="BF86" s="14" t="s">
        <v>40</v>
      </c>
      <c r="BG86" s="14" t="s">
        <v>40</v>
      </c>
      <c r="BH86" s="14" t="s">
        <v>40</v>
      </c>
      <c r="BJ86" s="15">
        <f t="shared" si="25"/>
        <v>6</v>
      </c>
      <c r="BK86" s="15">
        <f t="shared" si="26"/>
        <v>6</v>
      </c>
      <c r="BL86" s="15">
        <f t="shared" si="27"/>
        <v>6</v>
      </c>
      <c r="BM86" s="15">
        <f t="shared" si="28"/>
        <v>6</v>
      </c>
      <c r="BN86" s="15">
        <f t="shared" si="29"/>
        <v>6</v>
      </c>
      <c r="BO86" s="15">
        <f t="shared" si="30"/>
        <v>6</v>
      </c>
      <c r="BP86" s="15">
        <f t="shared" si="31"/>
        <v>6</v>
      </c>
      <c r="BQ86" s="15">
        <f t="shared" si="32"/>
        <v>6</v>
      </c>
      <c r="BR86" s="15">
        <f t="shared" si="33"/>
        <v>6</v>
      </c>
      <c r="BS86" s="15">
        <f t="shared" si="34"/>
        <v>6</v>
      </c>
      <c r="BT86" s="15">
        <f t="shared" si="35"/>
        <v>6</v>
      </c>
      <c r="BU86" s="15">
        <f t="shared" si="36"/>
        <v>6</v>
      </c>
      <c r="BV86" s="15">
        <f t="shared" si="37"/>
        <v>6</v>
      </c>
      <c r="BW86" s="15">
        <f t="shared" si="38"/>
        <v>6</v>
      </c>
      <c r="BX86" s="15">
        <f t="shared" si="39"/>
        <v>6</v>
      </c>
      <c r="BY86" s="15">
        <f t="shared" si="40"/>
        <v>6</v>
      </c>
      <c r="BZ86" s="15">
        <f t="shared" si="41"/>
        <v>6</v>
      </c>
      <c r="CA86" s="14" t="s">
        <v>75</v>
      </c>
      <c r="CB86" s="15">
        <f t="shared" si="42"/>
        <v>6</v>
      </c>
      <c r="CC86" s="14">
        <f t="shared" si="43"/>
        <v>6</v>
      </c>
      <c r="CD86" s="14">
        <f t="shared" si="44"/>
        <v>6</v>
      </c>
      <c r="CE86" s="14" t="str">
        <f t="shared" si="45"/>
        <v>N/A</v>
      </c>
      <c r="CF86" s="14" t="str">
        <f t="shared" si="46"/>
        <v>N/A</v>
      </c>
      <c r="CG86" t="str">
        <f t="shared" si="47"/>
        <v>S:6 G:3 GR:0</v>
      </c>
      <c r="CH86" s="6"/>
      <c r="CK86" s="6"/>
      <c r="CL86" s="6"/>
      <c r="CM86" s="6"/>
      <c r="CN86" s="6"/>
      <c r="CO86" s="6"/>
      <c r="CP86" s="6"/>
    </row>
    <row r="87" spans="1:94" x14ac:dyDescent="0.25">
      <c r="A87" s="13">
        <v>6428</v>
      </c>
      <c r="B87" s="14" t="s">
        <v>2829</v>
      </c>
      <c r="C87" s="14" t="s">
        <v>69</v>
      </c>
      <c r="D87" s="14" t="s">
        <v>52</v>
      </c>
      <c r="E87" s="14">
        <f>VLOOKUP(B87, 'Rookie Year'!$A$2:$B$55555,2,FALSE)</f>
        <v>2023</v>
      </c>
      <c r="F87" s="14">
        <v>2026</v>
      </c>
      <c r="G87" s="14" t="s">
        <v>42</v>
      </c>
      <c r="H87" s="14" t="s">
        <v>1927</v>
      </c>
      <c r="I87" s="15">
        <v>1</v>
      </c>
      <c r="J87" s="14">
        <v>1</v>
      </c>
      <c r="K87" s="16">
        <f t="shared" si="2"/>
        <v>0.25</v>
      </c>
      <c r="L87" s="15">
        <f t="shared" si="3"/>
        <v>0</v>
      </c>
      <c r="M87" s="15">
        <f t="shared" si="4"/>
        <v>1</v>
      </c>
      <c r="N87" s="15">
        <f t="shared" si="5"/>
        <v>1</v>
      </c>
      <c r="O87" s="15">
        <v>0</v>
      </c>
      <c r="P87" s="15">
        <v>0</v>
      </c>
      <c r="Q87" s="15">
        <f t="shared" si="6"/>
        <v>1</v>
      </c>
      <c r="R87" s="14" t="s">
        <v>75</v>
      </c>
      <c r="S87" s="14">
        <f t="shared" si="7"/>
        <v>1</v>
      </c>
      <c r="T87" s="15">
        <f>IF($S87&lt;1, "N/A", $M87)</f>
        <v>1</v>
      </c>
      <c r="U87" s="15" t="str">
        <f t="shared" ref="U87:U92" si="68">IF($S87&lt;2, "N/A", $M87)</f>
        <v>N/A</v>
      </c>
      <c r="V87" s="15" t="str">
        <f t="shared" ref="V87:V97" si="69">IF($S87&lt;3, "N/A", $M87)</f>
        <v>N/A</v>
      </c>
      <c r="W87" s="15" t="str">
        <f t="shared" si="63"/>
        <v>N/A</v>
      </c>
      <c r="X87" s="15" t="str">
        <f t="shared" si="8"/>
        <v>N/A</v>
      </c>
      <c r="Y87" s="14" t="str">
        <f t="shared" si="9"/>
        <v>OK</v>
      </c>
      <c r="Z87" s="14" t="str">
        <f t="shared" si="10"/>
        <v>No</v>
      </c>
      <c r="AA87" s="17" t="str">
        <f>IF(C87="DM", "N/A", IF(Z87="No","N/A",VLOOKUP(B87,'Extension List'!$A$3:$AE$1952,19,FALSE)))</f>
        <v>N/A</v>
      </c>
      <c r="AB87" s="14" t="str">
        <f>IF(C87="DM", "N/A", IF(Z87="No","N/A",VLOOKUP(B87,'Extension List'!$A$3:$AE$1952,21,FALSE)))</f>
        <v>N/A</v>
      </c>
      <c r="AC87" s="14" t="str">
        <f t="shared" si="60"/>
        <v>N/A</v>
      </c>
      <c r="AD87" s="15" t="str">
        <f t="shared" si="12"/>
        <v>N/A</v>
      </c>
      <c r="AE87" s="15" t="str">
        <f t="shared" si="13"/>
        <v>N/A</v>
      </c>
      <c r="AF87" s="15" t="str">
        <f t="shared" si="14"/>
        <v>N/A</v>
      </c>
      <c r="AG87" s="15" t="str">
        <f t="shared" si="64"/>
        <v>N/A</v>
      </c>
      <c r="AH87" s="15" t="str">
        <f t="shared" si="64"/>
        <v>N/A</v>
      </c>
      <c r="AI87" s="15" t="str">
        <f t="shared" si="65"/>
        <v>N/A</v>
      </c>
      <c r="AJ87" s="15" t="str">
        <f t="shared" si="66"/>
        <v>N/A</v>
      </c>
      <c r="AK87" s="15" t="str">
        <f t="shared" si="67"/>
        <v>N/A</v>
      </c>
      <c r="AL87" s="15" t="str">
        <f t="shared" si="19"/>
        <v>N/A</v>
      </c>
      <c r="AM87" s="15">
        <f t="shared" si="20"/>
        <v>1</v>
      </c>
      <c r="AN87" s="15" t="str">
        <f t="shared" si="21"/>
        <v>N/A</v>
      </c>
      <c r="AO87" s="15" t="str">
        <f t="shared" si="22"/>
        <v>N/A</v>
      </c>
      <c r="AP87" s="15" t="str">
        <f t="shared" si="23"/>
        <v>N/A</v>
      </c>
      <c r="AQ87" s="15" t="str">
        <f t="shared" si="24"/>
        <v>N/A</v>
      </c>
      <c r="AR87" s="14" t="s">
        <v>40</v>
      </c>
      <c r="AS87" s="14" t="s">
        <v>40</v>
      </c>
      <c r="AT87" s="14" t="s">
        <v>40</v>
      </c>
      <c r="AU87" s="14" t="s">
        <v>40</v>
      </c>
      <c r="AV87" s="14" t="s">
        <v>40</v>
      </c>
      <c r="AW87" s="14" t="s">
        <v>40</v>
      </c>
      <c r="AX87" s="14" t="s">
        <v>40</v>
      </c>
      <c r="AY87" s="14" t="s">
        <v>40</v>
      </c>
      <c r="AZ87" s="14" t="s">
        <v>40</v>
      </c>
      <c r="BA87" s="14" t="s">
        <v>40</v>
      </c>
      <c r="BB87" s="14" t="s">
        <v>40</v>
      </c>
      <c r="BC87" s="14" t="s">
        <v>40</v>
      </c>
      <c r="BD87" s="14" t="s">
        <v>40</v>
      </c>
      <c r="BE87" s="14" t="s">
        <v>40</v>
      </c>
      <c r="BF87" s="14" t="s">
        <v>40</v>
      </c>
      <c r="BG87" s="14" t="s">
        <v>40</v>
      </c>
      <c r="BH87" s="14" t="s">
        <v>40</v>
      </c>
      <c r="BJ87" s="15">
        <f t="shared" si="25"/>
        <v>1</v>
      </c>
      <c r="BK87" s="15">
        <f t="shared" si="26"/>
        <v>1</v>
      </c>
      <c r="BL87" s="15">
        <f t="shared" si="27"/>
        <v>1</v>
      </c>
      <c r="BM87" s="15">
        <f t="shared" si="28"/>
        <v>1</v>
      </c>
      <c r="BN87" s="15">
        <f t="shared" si="29"/>
        <v>1</v>
      </c>
      <c r="BO87" s="15">
        <f t="shared" si="30"/>
        <v>1</v>
      </c>
      <c r="BP87" s="15">
        <f t="shared" si="31"/>
        <v>1</v>
      </c>
      <c r="BQ87" s="15">
        <f t="shared" si="32"/>
        <v>1</v>
      </c>
      <c r="BR87" s="15">
        <f t="shared" si="33"/>
        <v>1</v>
      </c>
      <c r="BS87" s="15">
        <f t="shared" si="34"/>
        <v>1</v>
      </c>
      <c r="BT87" s="15">
        <f t="shared" si="35"/>
        <v>1</v>
      </c>
      <c r="BU87" s="15">
        <f t="shared" si="36"/>
        <v>1</v>
      </c>
      <c r="BV87" s="15">
        <f t="shared" si="37"/>
        <v>1</v>
      </c>
      <c r="BW87" s="15">
        <f t="shared" si="38"/>
        <v>1</v>
      </c>
      <c r="BX87" s="15">
        <f t="shared" si="39"/>
        <v>1</v>
      </c>
      <c r="BY87" s="15">
        <f t="shared" si="40"/>
        <v>1</v>
      </c>
      <c r="BZ87" s="15">
        <f t="shared" si="41"/>
        <v>1</v>
      </c>
      <c r="CA87" s="14" t="s">
        <v>75</v>
      </c>
      <c r="CB87" s="15">
        <f t="shared" si="42"/>
        <v>1</v>
      </c>
      <c r="CC87" s="14" t="str">
        <f t="shared" si="43"/>
        <v>N/A</v>
      </c>
      <c r="CD87" s="14" t="str">
        <f t="shared" si="44"/>
        <v>N/A</v>
      </c>
      <c r="CE87" s="14" t="str">
        <f t="shared" si="45"/>
        <v>N/A</v>
      </c>
      <c r="CF87" s="14" t="str">
        <f t="shared" si="46"/>
        <v>N/A</v>
      </c>
      <c r="CG87" t="str">
        <f t="shared" si="47"/>
        <v>S:0 G:1 GR:1</v>
      </c>
      <c r="CH87" s="6"/>
      <c r="CK87" s="6"/>
      <c r="CL87" s="6"/>
      <c r="CM87" s="6"/>
      <c r="CN87" s="6"/>
      <c r="CO87" s="6"/>
      <c r="CP87" s="6"/>
    </row>
    <row r="88" spans="1:94" x14ac:dyDescent="0.25">
      <c r="A88" s="13">
        <v>6322</v>
      </c>
      <c r="B88" s="14" t="s">
        <v>2817</v>
      </c>
      <c r="C88" s="14" t="s">
        <v>70</v>
      </c>
      <c r="D88" s="14" t="s">
        <v>52</v>
      </c>
      <c r="E88" s="14">
        <f>VLOOKUP(B88, 'Rookie Year'!$A$2:$B$55555,2,FALSE)</f>
        <v>2023</v>
      </c>
      <c r="F88" s="14">
        <v>2026</v>
      </c>
      <c r="G88" s="14" t="s">
        <v>42</v>
      </c>
      <c r="H88" s="14" t="s">
        <v>2913</v>
      </c>
      <c r="I88" s="15">
        <v>1</v>
      </c>
      <c r="J88" s="14">
        <v>1</v>
      </c>
      <c r="K88" s="16">
        <f t="shared" ref="K88:K151" si="70">IF(AND(G88&lt;&gt;"N",R88="N/A"), IF(I88&lt;4, 0, 0.25),IF(I88=1, IF(J88=1,0.25, 0.25), IF(I88&lt;13, 0.25, IF(I88&lt;26, 0.4, IF(I88&lt;51, 0.6, 0.75)))))</f>
        <v>0.25</v>
      </c>
      <c r="L88" s="15">
        <f t="shared" ref="L88:L151" si="71">I88-M88</f>
        <v>0</v>
      </c>
      <c r="M88" s="15">
        <f t="shared" ref="M88:M151" si="72">ROUNDUP(I88*K88,0)</f>
        <v>1</v>
      </c>
      <c r="N88" s="15">
        <f t="shared" ref="N88:N151" si="73">M88*J88</f>
        <v>1</v>
      </c>
      <c r="O88" s="15">
        <v>0</v>
      </c>
      <c r="P88" s="15">
        <v>0</v>
      </c>
      <c r="Q88" s="15">
        <f t="shared" ref="Q88:Q151" si="74">N88-O88-P88</f>
        <v>1</v>
      </c>
      <c r="R88" s="14" t="s">
        <v>75</v>
      </c>
      <c r="S88" s="14">
        <f t="shared" ref="S88:S151" si="75">IF(R88="N/A", J88-($B$1-F88), J88-($B$1-R88))</f>
        <v>1</v>
      </c>
      <c r="T88" s="15">
        <f>IF($S88&lt;1, "N/A", $M88)</f>
        <v>1</v>
      </c>
      <c r="U88" s="15" t="str">
        <f t="shared" si="68"/>
        <v>N/A</v>
      </c>
      <c r="V88" s="15" t="str">
        <f t="shared" si="69"/>
        <v>N/A</v>
      </c>
      <c r="W88" s="15" t="str">
        <f t="shared" si="63"/>
        <v>N/A</v>
      </c>
      <c r="X88" s="15" t="str">
        <f t="shared" ref="X88:X151" si="76">IF($S88&lt;5, "N/A", $M88)</f>
        <v>N/A</v>
      </c>
      <c r="Y88" s="14" t="str">
        <f t="shared" ref="Y88:Y151" si="77">IF(SUM(T88:X88)&lt;&gt;Q88, "CHECK", "OK")</f>
        <v>OK</v>
      </c>
      <c r="Z88" s="14" t="str">
        <f t="shared" ref="Z88:Z151" si="78">IF(C88="DM", "No", IF(F88=$B$1, "No", IF(S88=1, "Yes", "No")))</f>
        <v>No</v>
      </c>
      <c r="AA88" s="17" t="str">
        <f>IF(C88="DM", "N/A", IF(Z88="No","N/A",VLOOKUP(B88,'Extension List'!$A$3:$AE$1952,19,FALSE)))</f>
        <v>N/A</v>
      </c>
      <c r="AB88" s="14" t="str">
        <f>IF(C88="DM", "N/A", IF(Z88="No","N/A",VLOOKUP(B88,'Extension List'!$A$3:$AE$1952,21,FALSE)))</f>
        <v>N/A</v>
      </c>
      <c r="AC88" s="14" t="str">
        <f t="shared" si="60"/>
        <v>N/A</v>
      </c>
      <c r="AD88" s="15" t="str">
        <f t="shared" ref="AD88:AD151" si="79">IF(AE88="N/A", "N/A", AA88-AE88)</f>
        <v>N/A</v>
      </c>
      <c r="AE88" s="15" t="str">
        <f t="shared" ref="AE88:AE151" si="80">IF(AA88="N/A", "N/A", IF(AC88&gt;0, IF(AA88&lt;13, ROUNDUP(0.25*AA88,0), IF(AA88&lt;26, ROUNDUP(0.4*AA88,0), IF(AA88&lt;51, ROUNDUP(0.6*AA88,0), ROUNDUP(0.75*AA88,0)))), "N/A"))</f>
        <v>N/A</v>
      </c>
      <c r="AF88" s="15" t="str">
        <f t="shared" ref="AF88:AF151" si="81">IF(AD88="N/A","N/A", (AE88*AC88)+Q88)</f>
        <v>N/A</v>
      </c>
      <c r="AG88" s="15" t="str">
        <f t="shared" si="64"/>
        <v>N/A</v>
      </c>
      <c r="AH88" s="15" t="str">
        <f t="shared" si="64"/>
        <v>N/A</v>
      </c>
      <c r="AI88" s="15" t="str">
        <f t="shared" si="65"/>
        <v>N/A</v>
      </c>
      <c r="AJ88" s="15" t="str">
        <f t="shared" si="66"/>
        <v>N/A</v>
      </c>
      <c r="AK88" s="15" t="str">
        <f t="shared" si="67"/>
        <v>N/A</v>
      </c>
      <c r="AL88" s="15" t="str">
        <f t="shared" ref="AL88:AL151" si="82">IF(AC88="N/A","N/A",IF(AC88&gt;0,IF(SUM(AG88:AK88)&lt;&gt;AF88,"CHECK","OK"),"N/A"))</f>
        <v>N/A</v>
      </c>
      <c r="AM88" s="15">
        <f t="shared" ref="AM88:AM151" si="83">IF(AD88="N/A", L88+T88, L88+AG88)</f>
        <v>1</v>
      </c>
      <c r="AN88" s="15" t="str">
        <f t="shared" ref="AN88:AN151" si="84">IF(AD88="N/A", IF(U88="N/A", "N/A", L88+U88), AD88+AH88)</f>
        <v>N/A</v>
      </c>
      <c r="AO88" s="15" t="str">
        <f t="shared" ref="AO88:AO151" si="85">IF(AD88="N/A", IF(V88="N/A", "N/A", L88+V88), IF(AI88="N/A", "N/A", AD88+AI88))</f>
        <v>N/A</v>
      </c>
      <c r="AP88" s="15" t="str">
        <f t="shared" ref="AP88:AP151" si="86">IF(AD88="N/A", IF(W88="N/A", "N/A", L88+W88), IF(AJ88="N/A", "N/A", AD88+AJ88))</f>
        <v>N/A</v>
      </c>
      <c r="AQ88" s="15" t="str">
        <f t="shared" ref="AQ88:AQ151" si="87">IF(AD88="N/A", IF(X88="N/A", "N/A", L88+X88), IF(AK88="N/A", "N/A", AD88+AK88))</f>
        <v>N/A</v>
      </c>
      <c r="AR88" s="14" t="s">
        <v>40</v>
      </c>
      <c r="AS88" s="14" t="s">
        <v>40</v>
      </c>
      <c r="AT88" s="14" t="s">
        <v>40</v>
      </c>
      <c r="AU88" s="14" t="s">
        <v>40</v>
      </c>
      <c r="AV88" s="14" t="s">
        <v>40</v>
      </c>
      <c r="AW88" s="14" t="s">
        <v>40</v>
      </c>
      <c r="AX88" s="14" t="s">
        <v>40</v>
      </c>
      <c r="AY88" s="14" t="s">
        <v>40</v>
      </c>
      <c r="AZ88" s="14" t="s">
        <v>40</v>
      </c>
      <c r="BA88" s="14" t="s">
        <v>40</v>
      </c>
      <c r="BB88" s="14" t="s">
        <v>40</v>
      </c>
      <c r="BC88" s="14" t="s">
        <v>40</v>
      </c>
      <c r="BD88" s="14" t="s">
        <v>40</v>
      </c>
      <c r="BE88" s="14" t="s">
        <v>40</v>
      </c>
      <c r="BF88" s="14" t="s">
        <v>40</v>
      </c>
      <c r="BG88" s="14" t="s">
        <v>40</v>
      </c>
      <c r="BH88" s="14" t="s">
        <v>40</v>
      </c>
      <c r="BJ88" s="15">
        <f t="shared" ref="BJ88:BJ151" si="88">IF(AR88="R", $CA88, IF(OR(AR88="P", AR88="T", AR88="N"), 0, IF($C88="DM", $T88, IF(OR(AR88="Y", AR88="IR"),$AM88,IF(AR88="C", IF($BI88="Y", IF($AF88="N/A", $Q88, $AF88), IF($AG88="N/A", $T88,$AG88)))))))</f>
        <v>1</v>
      </c>
      <c r="BK88" s="15">
        <f t="shared" ref="BK88:BK151" si="89">IF(AS88="R", $CA88, IF(OR(AS88="P", AS88="T", AS88="N"), 0, IF($C88="DM", $T88, IF(OR(AS88="Y", AS88="IR"),$AM88,IF(AS88="C", IF($BI88="Y", IF($AF88="N/A", $Q88, $AF88), IF($AG88="N/A", $T88,$AG88)))))))</f>
        <v>1</v>
      </c>
      <c r="BL88" s="15">
        <f t="shared" ref="BL88:BL151" si="90">IF(AT88="R", $CA88, IF(OR(AT88="P", AT88="T", AT88="N"), 0, IF($C88="DM", $T88, IF(OR(AT88="Y", AT88="IR"),$AM88,IF(AT88="C", IF($BI88="Y", IF($AF88="N/A", $Q88, $AF88), IF($AG88="N/A", $T88,$AG88)))))))</f>
        <v>1</v>
      </c>
      <c r="BM88" s="15">
        <f t="shared" ref="BM88:BM151" si="91">IF(AU88="R", $CA88, IF(OR(AU88="P", AU88="T", AU88="N"), 0, IF($C88="DM", $T88, IF(OR(AU88="Y", AU88="IR"),$AM88,IF(AU88="C", IF($BI88="Y", IF($AF88="N/A", $Q88, $AF88), IF($AG88="N/A", $T88,$AG88)))))))</f>
        <v>1</v>
      </c>
      <c r="BN88" s="15">
        <f t="shared" ref="BN88:BN151" si="92">IF(AV88="R", $CA88, IF(OR(AV88="P", AV88="T", AV88="N"), 0, IF($C88="DM", $T88, IF(OR(AV88="Y", AV88="IR"),$AM88,IF(AV88="C", IF($BI88="Y", IF($AF88="N/A", $Q88, $AF88), IF($AG88="N/A", $T88,$AG88)))))))</f>
        <v>1</v>
      </c>
      <c r="BO88" s="15">
        <f t="shared" ref="BO88:BO151" si="93">IF(AW88="R", $CA88, IF(OR(AW88="P", AW88="T", AW88="N"), 0, IF($C88="DM", $T88, IF(OR(AW88="Y", AW88="IR"),$AM88,IF(AW88="C", IF($BI88="Y", IF($AF88="N/A", $Q88, $AF88), IF($AG88="N/A", $T88,$AG88)))))))</f>
        <v>1</v>
      </c>
      <c r="BP88" s="15">
        <f t="shared" ref="BP88:BP151" si="94">IF(AX88="R", $CA88, IF(OR(AX88="P", AX88="T", AX88="N"), 0, IF($C88="DM", $T88, IF(OR(AX88="Y", AX88="IR"),$AM88,IF(AX88="C", IF($BI88="Y", IF($AF88="N/A", $Q88, $AF88), IF($AG88="N/A", $T88,$AG88)))))))</f>
        <v>1</v>
      </c>
      <c r="BQ88" s="15">
        <f t="shared" ref="BQ88:BQ151" si="95">IF(AY88="R", $CA88, IF(OR(AY88="P", AY88="T", AY88="N"), 0, IF($C88="DM", $T88, IF(OR(AY88="Y", AY88="IR"),$AM88,IF(AY88="C", IF($BI88="Y", IF($AF88="N/A", $Q88, $AF88), IF($AG88="N/A", $T88,$AG88)))))))</f>
        <v>1</v>
      </c>
      <c r="BR88" s="15">
        <f t="shared" ref="BR88:BR151" si="96">IF(AZ88="R", $CA88, IF(OR(AZ88="P", AZ88="T", AZ88="N"), 0, IF($C88="DM", $T88, IF(OR(AZ88="Y", AZ88="IR"),$AM88,IF(AZ88="C", IF($BI88="Y", IF($AF88="N/A", $Q88, $AF88), IF($AG88="N/A", $T88,$AG88)))))))</f>
        <v>1</v>
      </c>
      <c r="BS88" s="15">
        <f t="shared" ref="BS88:BS151" si="97">IF(BA88="R", $CA88, IF(OR(BA88="P", BA88="T", BA88="N"), 0, IF($C88="DM", $T88, IF(OR(BA88="Y", BA88="IR"),$AM88,IF(BA88="C", IF($BI88="Y", IF($AF88="N/A", $Q88, $AF88), IF($AG88="N/A", $T88,$AG88)))))))</f>
        <v>1</v>
      </c>
      <c r="BT88" s="15">
        <f t="shared" ref="BT88:BT151" si="98">IF(BB88="R", $CA88, IF(OR(BB88="P", BB88="T", BB88="N"), 0, IF($C88="DM", $T88, IF(OR(BB88="Y", BB88="IR"),$AM88,IF(BB88="C", IF($BI88="Y", IF($BA88="C", IF($AF88="N/A", $Q88, $AF88), IF($AF88="N/A", $T88, $AM88)), IF($AG88="N/A", $T88,$AG88)))))))</f>
        <v>1</v>
      </c>
      <c r="BU88" s="15">
        <f t="shared" ref="BU88:BU151" si="99">IF(BC88="R", $CA88, IF(OR(BC88="P", BC88="T", BC88="N"), 0, IF($C88="DM", $T88, IF(OR(BC88="Y", BC88="IR"),$AM88,IF(BC88="C", IF($BI88="Y", IF($BA88="C", IF($AF88="N/A", $Q88, $AF88), IF($AF88="N/A", $T88, $AM88)), IF($AG88="N/A", $T88,$AG88)))))))</f>
        <v>1</v>
      </c>
      <c r="BV88" s="15">
        <f t="shared" ref="BV88:BV151" si="100">IF(BD88="R", $CA88, IF(OR(BD88="P", BD88="T", BD88="N"), 0, IF($C88="DM", $T88, IF(OR(BD88="Y", BD88="IR"),$AM88,IF(BD88="C", IF($BI88="Y", IF($BA88="C", IF($AF88="N/A", $Q88, $AF88), IF($AF88="N/A", $T88, $AM88)), IF($AG88="N/A", $T88,$AG88)))))))</f>
        <v>1</v>
      </c>
      <c r="BW88" s="15">
        <f t="shared" ref="BW88:BW151" si="101">IF(BE88="R", $CA88, IF(OR(BE88="P", BE88="T", BE88="N"), 0, IF($C88="DM", $T88, IF(OR(BE88="Y", BE88="IR"),$AM88,IF(BE88="C", IF($BI88="Y", IF($BA88="C", IF($AF88="N/A", $Q88, $AF88), IF($AF88="N/A", $T88, $AM88)), IF($AG88="N/A", $T88,$AG88)))))))</f>
        <v>1</v>
      </c>
      <c r="BX88" s="15">
        <f t="shared" ref="BX88:BX151" si="102">IF(BF88="R", $CA88, IF(OR(BF88="P", BF88="T", BF88="N"), 0, IF($C88="DM", $T88, IF(OR(BF88="Y", BF88="IR"),$AM88,IF(BF88="C", IF($BI88="Y", IF($BA88="C", IF($AF88="N/A", $Q88, $AF88), IF($AF88="N/A", $T88, $AM88)), IF($AG88="N/A", $T88,$AG88)))))))</f>
        <v>1</v>
      </c>
      <c r="BY88" s="15">
        <f t="shared" ref="BY88:BY151" si="103">IF(BG88="R", $CA88, IF(OR(BG88="P", BG88="T", BG88="N"), 0, IF($C88="DM", $T88, IF(OR(BG88="Y", BG88="IR"),$AM88,IF(BG88="C", IF($BI88="Y", IF($BA88="C", IF($AF88="N/A", $Q88, $AF88), IF($AF88="N/A", $T88, $AM88)), IF($AG88="N/A", $T88,$AG88)))))))</f>
        <v>1</v>
      </c>
      <c r="BZ88" s="15">
        <f t="shared" ref="BZ88:BZ151" si="104">IF(BH88="R", $CA88, IF(OR(BH88="P", BH88="T", BH88="N"), 0, IF($C88="DM", $T88, IF(OR(BH88="Y", BH88="IR"),$AM88,IF(BH88="C", IF($BI88="Y", IF($BA88="C", IF($AF88="N/A", $Q88, $AF88), IF($AF88="N/A", $T88, $AM88)), IF($AG88="N/A", $T88,$AG88)))))))</f>
        <v>1</v>
      </c>
      <c r="CA88" s="14" t="s">
        <v>75</v>
      </c>
      <c r="CB88" s="15">
        <f t="shared" ref="CB88:CB151" si="105">BZ88</f>
        <v>1</v>
      </c>
      <c r="CC88" s="14" t="str">
        <f t="shared" ref="CC88:CC151" si="106">IF(OR($BH88="T", $BH88="R"), 0, IF($BH88="C", IF($BI88="Y", IF($BA88="C", 0, IF(AF88="N/A", Q88-T88, AF88-AG88)), IF($AF88="N/A", U88, AH88)), AN88))</f>
        <v>N/A</v>
      </c>
      <c r="CD88" s="14" t="str">
        <f t="shared" ref="CD88:CD151" si="107">IF(OR($BH88="T", $BH88="R"), 0, IF($BH88="C", IF($BI88="Y", 0, IF($AF88="N/A", V88, AI88)), AO88))</f>
        <v>N/A</v>
      </c>
      <c r="CE88" s="14" t="str">
        <f t="shared" ref="CE88:CE151" si="108">IF(OR($BH88="T", $BH88="R"), 0, IF($BH88="C", IF($BI88="Y", 0, IF($AF88="N/A", W88, AJ88)), AP88))</f>
        <v>N/A</v>
      </c>
      <c r="CF88" s="14" t="str">
        <f t="shared" ref="CF88:CF151" si="109">IF(OR($BH88="T", $BH88="R"), 0, IF($BH88="C", IF($BI88="Y", 0, IF($AF88="N/A", X88, AK88)), AQ88))</f>
        <v>N/A</v>
      </c>
      <c r="CG88" t="str">
        <f t="shared" ref="CG88:CG151" si="110">IF(AC88="N/A", "S:"&amp;L88&amp;" G:"&amp;M88&amp;" GR:"&amp;Q88, IF(AC88=0, "S:"&amp;L88&amp;" G:"&amp;M88&amp;" GR:"&amp;Q88, "S:"&amp;L88&amp;"/"&amp;AD88&amp;" G:"&amp;AE88&amp;" GR:"&amp;AF88))</f>
        <v>S:0 G:1 GR:1</v>
      </c>
      <c r="CH88" s="6"/>
      <c r="CK88" s="6"/>
      <c r="CL88" s="6"/>
      <c r="CM88" s="6"/>
      <c r="CN88" s="6"/>
      <c r="CO88" s="6"/>
      <c r="CP88" s="6"/>
    </row>
    <row r="89" spans="1:94" x14ac:dyDescent="0.25">
      <c r="A89" s="13">
        <v>6441</v>
      </c>
      <c r="B89" s="14" t="s">
        <v>2422</v>
      </c>
      <c r="C89" s="14" t="s">
        <v>70</v>
      </c>
      <c r="D89" s="14" t="s">
        <v>52</v>
      </c>
      <c r="E89" s="14">
        <f>VLOOKUP(B89, 'Rookie Year'!$A$2:$B$55555,2,FALSE)</f>
        <v>2021</v>
      </c>
      <c r="F89" s="14">
        <v>2026</v>
      </c>
      <c r="G89" s="14" t="s">
        <v>42</v>
      </c>
      <c r="H89" s="14" t="s">
        <v>1927</v>
      </c>
      <c r="I89" s="15">
        <v>2</v>
      </c>
      <c r="J89" s="14">
        <v>2</v>
      </c>
      <c r="K89" s="16">
        <f t="shared" si="70"/>
        <v>0.25</v>
      </c>
      <c r="L89" s="15">
        <f t="shared" si="71"/>
        <v>1</v>
      </c>
      <c r="M89" s="15">
        <f t="shared" si="72"/>
        <v>1</v>
      </c>
      <c r="N89" s="15">
        <f t="shared" si="73"/>
        <v>2</v>
      </c>
      <c r="O89" s="15">
        <v>0</v>
      </c>
      <c r="P89" s="15">
        <v>0</v>
      </c>
      <c r="Q89" s="15">
        <f t="shared" si="74"/>
        <v>2</v>
      </c>
      <c r="R89" s="14" t="s">
        <v>75</v>
      </c>
      <c r="S89" s="14">
        <f t="shared" si="75"/>
        <v>2</v>
      </c>
      <c r="T89" s="15">
        <f>IF($S89&lt;1, "N/A", $M89)</f>
        <v>1</v>
      </c>
      <c r="U89" s="15">
        <f t="shared" si="68"/>
        <v>1</v>
      </c>
      <c r="V89" s="15" t="str">
        <f t="shared" si="69"/>
        <v>N/A</v>
      </c>
      <c r="W89" s="15" t="str">
        <f t="shared" si="63"/>
        <v>N/A</v>
      </c>
      <c r="X89" s="15" t="str">
        <f t="shared" si="76"/>
        <v>N/A</v>
      </c>
      <c r="Y89" s="14" t="str">
        <f t="shared" si="77"/>
        <v>OK</v>
      </c>
      <c r="Z89" s="14" t="str">
        <f t="shared" si="78"/>
        <v>No</v>
      </c>
      <c r="AA89" s="17" t="str">
        <f>IF(C89="DM", "N/A", IF(Z89="No","N/A",VLOOKUP(B89,'Extension List'!$A$3:$AE$1952,19,FALSE)))</f>
        <v>N/A</v>
      </c>
      <c r="AB89" s="14" t="str">
        <f>IF(C89="DM", "N/A", IF(Z89="No","N/A",VLOOKUP(B89,'Extension List'!$A$3:$AE$1952,21,FALSE)))</f>
        <v>N/A</v>
      </c>
      <c r="AC89" s="14" t="str">
        <f t="shared" si="60"/>
        <v>N/A</v>
      </c>
      <c r="AD89" s="15" t="str">
        <f t="shared" si="79"/>
        <v>N/A</v>
      </c>
      <c r="AE89" s="15" t="str">
        <f t="shared" si="80"/>
        <v>N/A</v>
      </c>
      <c r="AF89" s="15" t="str">
        <f t="shared" si="81"/>
        <v>N/A</v>
      </c>
      <c r="AG89" s="15" t="str">
        <f t="shared" si="64"/>
        <v>N/A</v>
      </c>
      <c r="AH89" s="15" t="str">
        <f t="shared" si="64"/>
        <v>N/A</v>
      </c>
      <c r="AI89" s="15" t="str">
        <f t="shared" si="65"/>
        <v>N/A</v>
      </c>
      <c r="AJ89" s="15" t="str">
        <f t="shared" si="66"/>
        <v>N/A</v>
      </c>
      <c r="AK89" s="15" t="str">
        <f t="shared" si="67"/>
        <v>N/A</v>
      </c>
      <c r="AL89" s="15" t="str">
        <f t="shared" si="82"/>
        <v>N/A</v>
      </c>
      <c r="AM89" s="15">
        <f t="shared" si="83"/>
        <v>2</v>
      </c>
      <c r="AN89" s="15">
        <f t="shared" si="84"/>
        <v>2</v>
      </c>
      <c r="AO89" s="15" t="str">
        <f t="shared" si="85"/>
        <v>N/A</v>
      </c>
      <c r="AP89" s="15" t="str">
        <f t="shared" si="86"/>
        <v>N/A</v>
      </c>
      <c r="AQ89" s="15" t="str">
        <f t="shared" si="87"/>
        <v>N/A</v>
      </c>
      <c r="AR89" s="14" t="s">
        <v>40</v>
      </c>
      <c r="AS89" s="14" t="s">
        <v>40</v>
      </c>
      <c r="AT89" s="14" t="s">
        <v>40</v>
      </c>
      <c r="AU89" s="14" t="s">
        <v>40</v>
      </c>
      <c r="AV89" s="14" t="s">
        <v>40</v>
      </c>
      <c r="AW89" s="14" t="s">
        <v>40</v>
      </c>
      <c r="AX89" s="14" t="s">
        <v>40</v>
      </c>
      <c r="AY89" s="14" t="s">
        <v>40</v>
      </c>
      <c r="AZ89" s="14" t="s">
        <v>40</v>
      </c>
      <c r="BA89" s="14" t="s">
        <v>40</v>
      </c>
      <c r="BB89" s="14" t="s">
        <v>40</v>
      </c>
      <c r="BC89" s="14" t="s">
        <v>40</v>
      </c>
      <c r="BD89" s="14" t="s">
        <v>40</v>
      </c>
      <c r="BE89" s="14" t="s">
        <v>40</v>
      </c>
      <c r="BF89" s="14" t="s">
        <v>40</v>
      </c>
      <c r="BG89" s="14" t="s">
        <v>40</v>
      </c>
      <c r="BH89" s="14" t="s">
        <v>40</v>
      </c>
      <c r="BJ89" s="15">
        <f t="shared" si="88"/>
        <v>2</v>
      </c>
      <c r="BK89" s="15">
        <f t="shared" si="89"/>
        <v>2</v>
      </c>
      <c r="BL89" s="15">
        <f t="shared" si="90"/>
        <v>2</v>
      </c>
      <c r="BM89" s="15">
        <f t="shared" si="91"/>
        <v>2</v>
      </c>
      <c r="BN89" s="15">
        <f t="shared" si="92"/>
        <v>2</v>
      </c>
      <c r="BO89" s="15">
        <f t="shared" si="93"/>
        <v>2</v>
      </c>
      <c r="BP89" s="15">
        <f t="shared" si="94"/>
        <v>2</v>
      </c>
      <c r="BQ89" s="15">
        <f t="shared" si="95"/>
        <v>2</v>
      </c>
      <c r="BR89" s="15">
        <f t="shared" si="96"/>
        <v>2</v>
      </c>
      <c r="BS89" s="15">
        <f t="shared" si="97"/>
        <v>2</v>
      </c>
      <c r="BT89" s="15">
        <f t="shared" si="98"/>
        <v>2</v>
      </c>
      <c r="BU89" s="15">
        <f t="shared" si="99"/>
        <v>2</v>
      </c>
      <c r="BV89" s="15">
        <f t="shared" si="100"/>
        <v>2</v>
      </c>
      <c r="BW89" s="15">
        <f t="shared" si="101"/>
        <v>2</v>
      </c>
      <c r="BX89" s="15">
        <f t="shared" si="102"/>
        <v>2</v>
      </c>
      <c r="BY89" s="15">
        <f t="shared" si="103"/>
        <v>2</v>
      </c>
      <c r="BZ89" s="15">
        <f t="shared" si="104"/>
        <v>2</v>
      </c>
      <c r="CA89" s="14" t="s">
        <v>75</v>
      </c>
      <c r="CB89" s="15">
        <f t="shared" si="105"/>
        <v>2</v>
      </c>
      <c r="CC89" s="14">
        <f t="shared" si="106"/>
        <v>2</v>
      </c>
      <c r="CD89" s="14" t="str">
        <f t="shared" si="107"/>
        <v>N/A</v>
      </c>
      <c r="CE89" s="14" t="str">
        <f t="shared" si="108"/>
        <v>N/A</v>
      </c>
      <c r="CF89" s="14" t="str">
        <f t="shared" si="109"/>
        <v>N/A</v>
      </c>
      <c r="CG89" t="str">
        <f t="shared" si="110"/>
        <v>S:1 G:1 GR:2</v>
      </c>
      <c r="CH89" s="6"/>
      <c r="CK89" s="6"/>
      <c r="CL89" s="6"/>
      <c r="CM89" s="6"/>
      <c r="CN89" s="6"/>
      <c r="CO89" s="6"/>
      <c r="CP89" s="6"/>
    </row>
    <row r="90" spans="1:94" x14ac:dyDescent="0.25">
      <c r="A90" s="13">
        <v>5666</v>
      </c>
      <c r="B90" s="14" t="s">
        <v>2971</v>
      </c>
      <c r="C90" s="14" t="s">
        <v>70</v>
      </c>
      <c r="D90" s="14" t="s">
        <v>52</v>
      </c>
      <c r="E90" s="14">
        <f>VLOOKUP(B90, 'Rookie Year'!$A$2:$B$55555,2,FALSE)</f>
        <v>2024</v>
      </c>
      <c r="F90" s="14">
        <v>2024</v>
      </c>
      <c r="G90" s="14" t="s">
        <v>40</v>
      </c>
      <c r="H90" s="14" t="s">
        <v>2213</v>
      </c>
      <c r="I90" s="15">
        <v>1</v>
      </c>
      <c r="J90" s="14">
        <v>3</v>
      </c>
      <c r="K90" s="16">
        <f t="shared" si="70"/>
        <v>0</v>
      </c>
      <c r="L90" s="15">
        <f t="shared" si="71"/>
        <v>1</v>
      </c>
      <c r="M90" s="15">
        <f t="shared" si="72"/>
        <v>0</v>
      </c>
      <c r="N90" s="15">
        <f t="shared" si="73"/>
        <v>0</v>
      </c>
      <c r="O90" s="15">
        <v>0</v>
      </c>
      <c r="P90" s="15">
        <v>0</v>
      </c>
      <c r="Q90" s="15">
        <f t="shared" si="74"/>
        <v>0</v>
      </c>
      <c r="R90" s="14" t="s">
        <v>75</v>
      </c>
      <c r="S90" s="14">
        <f t="shared" si="75"/>
        <v>1</v>
      </c>
      <c r="T90" s="15">
        <v>0</v>
      </c>
      <c r="U90" s="15" t="str">
        <f t="shared" si="68"/>
        <v>N/A</v>
      </c>
      <c r="V90" s="15" t="str">
        <f t="shared" si="69"/>
        <v>N/A</v>
      </c>
      <c r="W90" s="15" t="str">
        <f t="shared" si="63"/>
        <v>N/A</v>
      </c>
      <c r="X90" s="15" t="str">
        <f t="shared" si="76"/>
        <v>N/A</v>
      </c>
      <c r="Y90" s="14" t="str">
        <f t="shared" si="77"/>
        <v>OK</v>
      </c>
      <c r="Z90" s="14" t="str">
        <f t="shared" si="78"/>
        <v>Yes</v>
      </c>
      <c r="AA90" s="17">
        <f>IF(C90="DM", "N/A", IF(Z90="No","N/A",VLOOKUP(B90,'Extension List'!$A$3:$AE$1952,19,FALSE)))</f>
        <v>1</v>
      </c>
      <c r="AB90" s="14">
        <f>IF(C90="DM", "N/A", IF(Z90="No","N/A",VLOOKUP(B90,'Extension List'!$A$3:$AE$1952,21,FALSE)))</f>
        <v>1</v>
      </c>
      <c r="AC90" s="14">
        <f t="shared" si="60"/>
        <v>0</v>
      </c>
      <c r="AD90" s="15" t="str">
        <f t="shared" si="79"/>
        <v>N/A</v>
      </c>
      <c r="AE90" s="15" t="str">
        <f t="shared" si="80"/>
        <v>N/A</v>
      </c>
      <c r="AF90" s="15" t="str">
        <f t="shared" si="81"/>
        <v>N/A</v>
      </c>
      <c r="AG90" s="15" t="str">
        <f t="shared" si="64"/>
        <v>N/A</v>
      </c>
      <c r="AH90" s="15" t="str">
        <f t="shared" si="64"/>
        <v>N/A</v>
      </c>
      <c r="AI90" s="15" t="str">
        <f t="shared" si="65"/>
        <v>N/A</v>
      </c>
      <c r="AJ90" s="15" t="str">
        <f t="shared" si="66"/>
        <v>N/A</v>
      </c>
      <c r="AK90" s="15" t="str">
        <f t="shared" si="67"/>
        <v>N/A</v>
      </c>
      <c r="AL90" s="15" t="str">
        <f t="shared" si="82"/>
        <v>N/A</v>
      </c>
      <c r="AM90" s="15">
        <f t="shared" si="83"/>
        <v>1</v>
      </c>
      <c r="AN90" s="15" t="str">
        <f t="shared" si="84"/>
        <v>N/A</v>
      </c>
      <c r="AO90" s="15" t="str">
        <f t="shared" si="85"/>
        <v>N/A</v>
      </c>
      <c r="AP90" s="15" t="str">
        <f t="shared" si="86"/>
        <v>N/A</v>
      </c>
      <c r="AQ90" s="15" t="str">
        <f t="shared" si="87"/>
        <v>N/A</v>
      </c>
      <c r="AR90" s="14" t="s">
        <v>40</v>
      </c>
      <c r="AS90" s="14" t="s">
        <v>40</v>
      </c>
      <c r="AT90" s="14" t="s">
        <v>40</v>
      </c>
      <c r="AU90" s="14" t="s">
        <v>40</v>
      </c>
      <c r="AV90" s="14" t="s">
        <v>40</v>
      </c>
      <c r="AW90" s="14" t="s">
        <v>40</v>
      </c>
      <c r="AX90" s="14" t="s">
        <v>40</v>
      </c>
      <c r="AY90" s="14" t="s">
        <v>40</v>
      </c>
      <c r="AZ90" s="14" t="s">
        <v>40</v>
      </c>
      <c r="BA90" s="14" t="s">
        <v>40</v>
      </c>
      <c r="BB90" s="14" t="s">
        <v>40</v>
      </c>
      <c r="BC90" s="14" t="s">
        <v>40</v>
      </c>
      <c r="BD90" s="14" t="s">
        <v>40</v>
      </c>
      <c r="BE90" s="14" t="s">
        <v>40</v>
      </c>
      <c r="BF90" s="14" t="s">
        <v>40</v>
      </c>
      <c r="BG90" s="14" t="s">
        <v>40</v>
      </c>
      <c r="BH90" s="14" t="s">
        <v>40</v>
      </c>
      <c r="BI90" s="14"/>
      <c r="BJ90" s="15">
        <f t="shared" si="88"/>
        <v>1</v>
      </c>
      <c r="BK90" s="15">
        <f t="shared" si="89"/>
        <v>1</v>
      </c>
      <c r="BL90" s="15">
        <f t="shared" si="90"/>
        <v>1</v>
      </c>
      <c r="BM90" s="15">
        <f t="shared" si="91"/>
        <v>1</v>
      </c>
      <c r="BN90" s="15">
        <f t="shared" si="92"/>
        <v>1</v>
      </c>
      <c r="BO90" s="15">
        <f t="shared" si="93"/>
        <v>1</v>
      </c>
      <c r="BP90" s="15">
        <f t="shared" si="94"/>
        <v>1</v>
      </c>
      <c r="BQ90" s="15">
        <f t="shared" si="95"/>
        <v>1</v>
      </c>
      <c r="BR90" s="15">
        <f t="shared" si="96"/>
        <v>1</v>
      </c>
      <c r="BS90" s="15">
        <f t="shared" si="97"/>
        <v>1</v>
      </c>
      <c r="BT90" s="15">
        <f t="shared" si="98"/>
        <v>1</v>
      </c>
      <c r="BU90" s="15">
        <f t="shared" si="99"/>
        <v>1</v>
      </c>
      <c r="BV90" s="15">
        <f t="shared" si="100"/>
        <v>1</v>
      </c>
      <c r="BW90" s="15">
        <f t="shared" si="101"/>
        <v>1</v>
      </c>
      <c r="BX90" s="15">
        <f t="shared" si="102"/>
        <v>1</v>
      </c>
      <c r="BY90" s="15">
        <f t="shared" si="103"/>
        <v>1</v>
      </c>
      <c r="BZ90" s="15">
        <f t="shared" si="104"/>
        <v>1</v>
      </c>
      <c r="CA90" s="14" t="s">
        <v>75</v>
      </c>
      <c r="CB90" s="15">
        <f t="shared" si="105"/>
        <v>1</v>
      </c>
      <c r="CC90" s="14" t="str">
        <f t="shared" si="106"/>
        <v>N/A</v>
      </c>
      <c r="CD90" s="14" t="str">
        <f t="shared" si="107"/>
        <v>N/A</v>
      </c>
      <c r="CE90" s="14" t="str">
        <f t="shared" si="108"/>
        <v>N/A</v>
      </c>
      <c r="CF90" s="14" t="str">
        <f t="shared" si="109"/>
        <v>N/A</v>
      </c>
      <c r="CG90" t="str">
        <f t="shared" si="110"/>
        <v>S:1 G:0 GR:0</v>
      </c>
      <c r="CH90" s="6"/>
      <c r="CK90" s="6"/>
      <c r="CL90" s="6"/>
      <c r="CM90" s="6"/>
      <c r="CN90" s="6"/>
      <c r="CO90" s="6"/>
      <c r="CP90" s="6"/>
    </row>
    <row r="91" spans="1:94" x14ac:dyDescent="0.25">
      <c r="A91" s="13">
        <v>6442</v>
      </c>
      <c r="B91" s="14" t="s">
        <v>3021</v>
      </c>
      <c r="C91" s="14" t="s">
        <v>70</v>
      </c>
      <c r="D91" s="14" t="s">
        <v>52</v>
      </c>
      <c r="E91" s="14">
        <f>VLOOKUP(B91, 'Rookie Year'!$A$2:$B$55555,2,FALSE)</f>
        <v>2024</v>
      </c>
      <c r="F91" s="14">
        <v>2026</v>
      </c>
      <c r="G91" s="14" t="s">
        <v>42</v>
      </c>
      <c r="H91" s="14" t="s">
        <v>1927</v>
      </c>
      <c r="I91" s="15">
        <v>2</v>
      </c>
      <c r="J91" s="14">
        <v>2</v>
      </c>
      <c r="K91" s="16">
        <f t="shared" si="70"/>
        <v>0.25</v>
      </c>
      <c r="L91" s="15">
        <f t="shared" si="71"/>
        <v>1</v>
      </c>
      <c r="M91" s="15">
        <f t="shared" si="72"/>
        <v>1</v>
      </c>
      <c r="N91" s="15">
        <f t="shared" si="73"/>
        <v>2</v>
      </c>
      <c r="O91" s="15">
        <v>0</v>
      </c>
      <c r="P91" s="15">
        <v>0</v>
      </c>
      <c r="Q91" s="15">
        <f t="shared" si="74"/>
        <v>2</v>
      </c>
      <c r="R91" s="14" t="s">
        <v>75</v>
      </c>
      <c r="S91" s="14">
        <f t="shared" si="75"/>
        <v>2</v>
      </c>
      <c r="T91" s="15">
        <f>IF($S91&lt;1, "N/A", $M91)</f>
        <v>1</v>
      </c>
      <c r="U91" s="15">
        <f t="shared" si="68"/>
        <v>1</v>
      </c>
      <c r="V91" s="15" t="str">
        <f t="shared" si="69"/>
        <v>N/A</v>
      </c>
      <c r="W91" s="15" t="str">
        <f t="shared" si="63"/>
        <v>N/A</v>
      </c>
      <c r="X91" s="15" t="str">
        <f t="shared" si="76"/>
        <v>N/A</v>
      </c>
      <c r="Y91" s="14" t="str">
        <f t="shared" si="77"/>
        <v>OK</v>
      </c>
      <c r="Z91" s="14" t="str">
        <f t="shared" si="78"/>
        <v>No</v>
      </c>
      <c r="AA91" s="17" t="str">
        <f>IF(C91="DM", "N/A", IF(Z91="No","N/A",VLOOKUP(B91,'Extension List'!$A$3:$AE$1952,19,FALSE)))</f>
        <v>N/A</v>
      </c>
      <c r="AB91" s="14" t="str">
        <f>IF(C91="DM", "N/A", IF(Z91="No","N/A",VLOOKUP(B91,'Extension List'!$A$3:$AE$1952,21,FALSE)))</f>
        <v>N/A</v>
      </c>
      <c r="AC91" s="14" t="str">
        <f t="shared" si="60"/>
        <v>N/A</v>
      </c>
      <c r="AD91" s="15" t="str">
        <f t="shared" si="79"/>
        <v>N/A</v>
      </c>
      <c r="AE91" s="15" t="str">
        <f t="shared" si="80"/>
        <v>N/A</v>
      </c>
      <c r="AF91" s="15" t="str">
        <f t="shared" si="81"/>
        <v>N/A</v>
      </c>
      <c r="AG91" s="15" t="str">
        <f t="shared" si="64"/>
        <v>N/A</v>
      </c>
      <c r="AH91" s="15" t="str">
        <f t="shared" si="64"/>
        <v>N/A</v>
      </c>
      <c r="AI91" s="15" t="str">
        <f t="shared" si="65"/>
        <v>N/A</v>
      </c>
      <c r="AJ91" s="15" t="str">
        <f t="shared" si="66"/>
        <v>N/A</v>
      </c>
      <c r="AK91" s="15" t="str">
        <f t="shared" si="67"/>
        <v>N/A</v>
      </c>
      <c r="AL91" s="15" t="str">
        <f t="shared" si="82"/>
        <v>N/A</v>
      </c>
      <c r="AM91" s="15">
        <f t="shared" si="83"/>
        <v>2</v>
      </c>
      <c r="AN91" s="15">
        <f t="shared" si="84"/>
        <v>2</v>
      </c>
      <c r="AO91" s="15" t="str">
        <f t="shared" si="85"/>
        <v>N/A</v>
      </c>
      <c r="AP91" s="15" t="str">
        <f t="shared" si="86"/>
        <v>N/A</v>
      </c>
      <c r="AQ91" s="15" t="str">
        <f t="shared" si="87"/>
        <v>N/A</v>
      </c>
      <c r="AR91" s="14" t="s">
        <v>40</v>
      </c>
      <c r="AS91" s="14" t="s">
        <v>40</v>
      </c>
      <c r="AT91" s="14" t="s">
        <v>40</v>
      </c>
      <c r="AU91" s="14" t="s">
        <v>40</v>
      </c>
      <c r="AV91" s="14" t="s">
        <v>40</v>
      </c>
      <c r="AW91" s="14" t="s">
        <v>40</v>
      </c>
      <c r="AX91" s="14" t="s">
        <v>40</v>
      </c>
      <c r="AY91" s="14" t="s">
        <v>40</v>
      </c>
      <c r="AZ91" s="14" t="s">
        <v>40</v>
      </c>
      <c r="BA91" s="14" t="s">
        <v>40</v>
      </c>
      <c r="BB91" s="14" t="s">
        <v>40</v>
      </c>
      <c r="BC91" s="14" t="s">
        <v>40</v>
      </c>
      <c r="BD91" s="14" t="s">
        <v>40</v>
      </c>
      <c r="BE91" s="14" t="s">
        <v>40</v>
      </c>
      <c r="BF91" s="14" t="s">
        <v>40</v>
      </c>
      <c r="BG91" s="14" t="s">
        <v>40</v>
      </c>
      <c r="BH91" s="14" t="s">
        <v>40</v>
      </c>
      <c r="BJ91" s="15">
        <f t="shared" si="88"/>
        <v>2</v>
      </c>
      <c r="BK91" s="15">
        <f t="shared" si="89"/>
        <v>2</v>
      </c>
      <c r="BL91" s="15">
        <f t="shared" si="90"/>
        <v>2</v>
      </c>
      <c r="BM91" s="15">
        <f t="shared" si="91"/>
        <v>2</v>
      </c>
      <c r="BN91" s="15">
        <f t="shared" si="92"/>
        <v>2</v>
      </c>
      <c r="BO91" s="15">
        <f t="shared" si="93"/>
        <v>2</v>
      </c>
      <c r="BP91" s="15">
        <f t="shared" si="94"/>
        <v>2</v>
      </c>
      <c r="BQ91" s="15">
        <f t="shared" si="95"/>
        <v>2</v>
      </c>
      <c r="BR91" s="15">
        <f t="shared" si="96"/>
        <v>2</v>
      </c>
      <c r="BS91" s="15">
        <f t="shared" si="97"/>
        <v>2</v>
      </c>
      <c r="BT91" s="15">
        <f t="shared" si="98"/>
        <v>2</v>
      </c>
      <c r="BU91" s="15">
        <f t="shared" si="99"/>
        <v>2</v>
      </c>
      <c r="BV91" s="15">
        <f t="shared" si="100"/>
        <v>2</v>
      </c>
      <c r="BW91" s="15">
        <f t="shared" si="101"/>
        <v>2</v>
      </c>
      <c r="BX91" s="15">
        <f t="shared" si="102"/>
        <v>2</v>
      </c>
      <c r="BY91" s="15">
        <f t="shared" si="103"/>
        <v>2</v>
      </c>
      <c r="BZ91" s="15">
        <f t="shared" si="104"/>
        <v>2</v>
      </c>
      <c r="CA91" s="14" t="s">
        <v>75</v>
      </c>
      <c r="CB91" s="15">
        <f t="shared" si="105"/>
        <v>2</v>
      </c>
      <c r="CC91" s="14">
        <f t="shared" si="106"/>
        <v>2</v>
      </c>
      <c r="CD91" s="14" t="str">
        <f t="shared" si="107"/>
        <v>N/A</v>
      </c>
      <c r="CE91" s="14" t="str">
        <f t="shared" si="108"/>
        <v>N/A</v>
      </c>
      <c r="CF91" s="14" t="str">
        <f t="shared" si="109"/>
        <v>N/A</v>
      </c>
      <c r="CG91" t="str">
        <f t="shared" si="110"/>
        <v>S:1 G:1 GR:2</v>
      </c>
      <c r="CH91" s="6"/>
      <c r="CK91" s="6"/>
      <c r="CL91" s="6"/>
      <c r="CM91" s="6"/>
      <c r="CN91" s="6"/>
      <c r="CO91" s="6"/>
      <c r="CP91" s="6"/>
    </row>
    <row r="92" spans="1:94" x14ac:dyDescent="0.25">
      <c r="A92" s="13">
        <v>6440</v>
      </c>
      <c r="B92" s="14" t="s">
        <v>2595</v>
      </c>
      <c r="C92" s="14" t="s">
        <v>70</v>
      </c>
      <c r="D92" s="14" t="s">
        <v>52</v>
      </c>
      <c r="E92" s="14">
        <f>VLOOKUP(B92, 'Rookie Year'!$A$2:$B$55555,2,FALSE)</f>
        <v>2022</v>
      </c>
      <c r="F92" s="14">
        <v>2026</v>
      </c>
      <c r="G92" s="14" t="s">
        <v>42</v>
      </c>
      <c r="H92" s="14" t="s">
        <v>1927</v>
      </c>
      <c r="I92" s="15">
        <v>2</v>
      </c>
      <c r="J92" s="14">
        <v>2</v>
      </c>
      <c r="K92" s="16">
        <f t="shared" si="70"/>
        <v>0.25</v>
      </c>
      <c r="L92" s="15">
        <f t="shared" si="71"/>
        <v>1</v>
      </c>
      <c r="M92" s="15">
        <f t="shared" si="72"/>
        <v>1</v>
      </c>
      <c r="N92" s="15">
        <f t="shared" si="73"/>
        <v>2</v>
      </c>
      <c r="O92" s="15">
        <v>0</v>
      </c>
      <c r="P92" s="15">
        <v>0</v>
      </c>
      <c r="Q92" s="15">
        <f t="shared" si="74"/>
        <v>2</v>
      </c>
      <c r="R92" s="14" t="s">
        <v>75</v>
      </c>
      <c r="S92" s="14">
        <f t="shared" si="75"/>
        <v>2</v>
      </c>
      <c r="T92" s="15">
        <f>IF($S92&lt;1, "N/A", $M92)</f>
        <v>1</v>
      </c>
      <c r="U92" s="15">
        <f t="shared" si="68"/>
        <v>1</v>
      </c>
      <c r="V92" s="15" t="str">
        <f t="shared" si="69"/>
        <v>N/A</v>
      </c>
      <c r="W92" s="15" t="str">
        <f t="shared" si="63"/>
        <v>N/A</v>
      </c>
      <c r="X92" s="15" t="str">
        <f t="shared" si="76"/>
        <v>N/A</v>
      </c>
      <c r="Y92" s="14" t="str">
        <f t="shared" si="77"/>
        <v>OK</v>
      </c>
      <c r="Z92" s="14" t="str">
        <f t="shared" si="78"/>
        <v>No</v>
      </c>
      <c r="AA92" s="17" t="str">
        <f>IF(C92="DM", "N/A", IF(Z92="No","N/A",VLOOKUP(B92,'Extension List'!$A$3:$AE$1952,19,FALSE)))</f>
        <v>N/A</v>
      </c>
      <c r="AB92" s="14" t="str">
        <f>IF(C92="DM", "N/A", IF(Z92="No","N/A",VLOOKUP(B92,'Extension List'!$A$3:$AE$1952,21,FALSE)))</f>
        <v>N/A</v>
      </c>
      <c r="AC92" s="14" t="str">
        <f t="shared" si="60"/>
        <v>N/A</v>
      </c>
      <c r="AD92" s="15" t="str">
        <f t="shared" si="79"/>
        <v>N/A</v>
      </c>
      <c r="AE92" s="15" t="str">
        <f t="shared" si="80"/>
        <v>N/A</v>
      </c>
      <c r="AF92" s="15" t="str">
        <f t="shared" si="81"/>
        <v>N/A</v>
      </c>
      <c r="AG92" s="15" t="str">
        <f t="shared" si="64"/>
        <v>N/A</v>
      </c>
      <c r="AH92" s="15" t="str">
        <f t="shared" si="64"/>
        <v>N/A</v>
      </c>
      <c r="AI92" s="15" t="str">
        <f t="shared" si="65"/>
        <v>N/A</v>
      </c>
      <c r="AJ92" s="15" t="str">
        <f t="shared" si="66"/>
        <v>N/A</v>
      </c>
      <c r="AK92" s="15" t="str">
        <f t="shared" si="67"/>
        <v>N/A</v>
      </c>
      <c r="AL92" s="15" t="str">
        <f t="shared" si="82"/>
        <v>N/A</v>
      </c>
      <c r="AM92" s="15">
        <f t="shared" si="83"/>
        <v>2</v>
      </c>
      <c r="AN92" s="15">
        <f t="shared" si="84"/>
        <v>2</v>
      </c>
      <c r="AO92" s="15" t="str">
        <f t="shared" si="85"/>
        <v>N/A</v>
      </c>
      <c r="AP92" s="15" t="str">
        <f t="shared" si="86"/>
        <v>N/A</v>
      </c>
      <c r="AQ92" s="15" t="str">
        <f t="shared" si="87"/>
        <v>N/A</v>
      </c>
      <c r="AR92" s="14" t="s">
        <v>40</v>
      </c>
      <c r="AS92" s="14" t="s">
        <v>40</v>
      </c>
      <c r="AT92" s="14" t="s">
        <v>40</v>
      </c>
      <c r="AU92" s="14" t="s">
        <v>40</v>
      </c>
      <c r="AV92" s="14" t="s">
        <v>40</v>
      </c>
      <c r="AW92" s="14" t="s">
        <v>40</v>
      </c>
      <c r="AX92" s="14" t="s">
        <v>40</v>
      </c>
      <c r="AY92" s="14" t="s">
        <v>40</v>
      </c>
      <c r="AZ92" s="14" t="s">
        <v>40</v>
      </c>
      <c r="BA92" s="14" t="s">
        <v>40</v>
      </c>
      <c r="BB92" s="14" t="s">
        <v>40</v>
      </c>
      <c r="BC92" s="14" t="s">
        <v>40</v>
      </c>
      <c r="BD92" s="14" t="s">
        <v>40</v>
      </c>
      <c r="BE92" s="14" t="s">
        <v>40</v>
      </c>
      <c r="BF92" s="14" t="s">
        <v>40</v>
      </c>
      <c r="BG92" s="14" t="s">
        <v>40</v>
      </c>
      <c r="BH92" s="14" t="s">
        <v>40</v>
      </c>
      <c r="BJ92" s="15">
        <f t="shared" si="88"/>
        <v>2</v>
      </c>
      <c r="BK92" s="15">
        <f t="shared" si="89"/>
        <v>2</v>
      </c>
      <c r="BL92" s="15">
        <f t="shared" si="90"/>
        <v>2</v>
      </c>
      <c r="BM92" s="15">
        <f t="shared" si="91"/>
        <v>2</v>
      </c>
      <c r="BN92" s="15">
        <f t="shared" si="92"/>
        <v>2</v>
      </c>
      <c r="BO92" s="15">
        <f t="shared" si="93"/>
        <v>2</v>
      </c>
      <c r="BP92" s="15">
        <f t="shared" si="94"/>
        <v>2</v>
      </c>
      <c r="BQ92" s="15">
        <f t="shared" si="95"/>
        <v>2</v>
      </c>
      <c r="BR92" s="15">
        <f t="shared" si="96"/>
        <v>2</v>
      </c>
      <c r="BS92" s="15">
        <f t="shared" si="97"/>
        <v>2</v>
      </c>
      <c r="BT92" s="15">
        <f t="shared" si="98"/>
        <v>2</v>
      </c>
      <c r="BU92" s="15">
        <f t="shared" si="99"/>
        <v>2</v>
      </c>
      <c r="BV92" s="15">
        <f t="shared" si="100"/>
        <v>2</v>
      </c>
      <c r="BW92" s="15">
        <f t="shared" si="101"/>
        <v>2</v>
      </c>
      <c r="BX92" s="15">
        <f t="shared" si="102"/>
        <v>2</v>
      </c>
      <c r="BY92" s="15">
        <f t="shared" si="103"/>
        <v>2</v>
      </c>
      <c r="BZ92" s="15">
        <f t="shared" si="104"/>
        <v>2</v>
      </c>
      <c r="CA92" s="14" t="s">
        <v>75</v>
      </c>
      <c r="CB92" s="15">
        <f t="shared" si="105"/>
        <v>2</v>
      </c>
      <c r="CC92" s="14">
        <f t="shared" si="106"/>
        <v>2</v>
      </c>
      <c r="CD92" s="14" t="str">
        <f t="shared" si="107"/>
        <v>N/A</v>
      </c>
      <c r="CE92" s="14" t="str">
        <f t="shared" si="108"/>
        <v>N/A</v>
      </c>
      <c r="CF92" s="14" t="str">
        <f t="shared" si="109"/>
        <v>N/A</v>
      </c>
      <c r="CG92" t="str">
        <f t="shared" si="110"/>
        <v>S:1 G:1 GR:2</v>
      </c>
      <c r="CH92" s="6"/>
      <c r="CK92" s="6"/>
      <c r="CL92" s="6"/>
      <c r="CM92" s="6"/>
      <c r="CN92" s="6"/>
      <c r="CO92" s="6"/>
      <c r="CP92" s="6"/>
    </row>
    <row r="93" spans="1:94" x14ac:dyDescent="0.25">
      <c r="A93" s="13">
        <v>6101</v>
      </c>
      <c r="B93" s="14" t="s">
        <v>3199</v>
      </c>
      <c r="C93" s="14" t="s">
        <v>70</v>
      </c>
      <c r="D93" s="14" t="s">
        <v>52</v>
      </c>
      <c r="E93" s="14">
        <v>2025</v>
      </c>
      <c r="F93" s="14">
        <v>2025</v>
      </c>
      <c r="G93" s="14" t="s">
        <v>40</v>
      </c>
      <c r="H93" s="14" t="s">
        <v>2654</v>
      </c>
      <c r="I93" s="15">
        <v>1</v>
      </c>
      <c r="J93" s="14">
        <v>3</v>
      </c>
      <c r="K93" s="16">
        <f t="shared" si="70"/>
        <v>0</v>
      </c>
      <c r="L93" s="15">
        <f t="shared" si="71"/>
        <v>1</v>
      </c>
      <c r="M93" s="15">
        <f t="shared" si="72"/>
        <v>0</v>
      </c>
      <c r="N93" s="15">
        <f t="shared" si="73"/>
        <v>0</v>
      </c>
      <c r="O93" s="15">
        <v>0</v>
      </c>
      <c r="P93" s="15">
        <v>0</v>
      </c>
      <c r="Q93" s="15">
        <f t="shared" si="74"/>
        <v>0</v>
      </c>
      <c r="R93" s="14" t="s">
        <v>75</v>
      </c>
      <c r="S93" s="14">
        <f t="shared" si="75"/>
        <v>2</v>
      </c>
      <c r="T93" s="15">
        <v>0</v>
      </c>
      <c r="U93" s="15">
        <v>0</v>
      </c>
      <c r="V93" s="15" t="str">
        <f t="shared" si="69"/>
        <v>N/A</v>
      </c>
      <c r="W93" s="15" t="str">
        <f t="shared" si="63"/>
        <v>N/A</v>
      </c>
      <c r="X93" s="15" t="str">
        <f t="shared" si="76"/>
        <v>N/A</v>
      </c>
      <c r="Y93" s="14" t="str">
        <f t="shared" si="77"/>
        <v>OK</v>
      </c>
      <c r="Z93" s="14" t="str">
        <f t="shared" si="78"/>
        <v>No</v>
      </c>
      <c r="AA93" s="17" t="str">
        <f>IF(C93="DM", "N/A", IF(Z93="No","N/A",VLOOKUP(B93,'Extension List'!$A$3:$AE$1952,19,FALSE)))</f>
        <v>N/A</v>
      </c>
      <c r="AB93" s="14" t="str">
        <f>IF(C93="DM", "N/A", IF(Z93="No","N/A",VLOOKUP(B93,'Extension List'!$A$3:$AE$1952,21,FALSE)))</f>
        <v>N/A</v>
      </c>
      <c r="AC93" s="14" t="str">
        <f t="shared" si="60"/>
        <v>N/A</v>
      </c>
      <c r="AD93" s="15" t="str">
        <f t="shared" si="79"/>
        <v>N/A</v>
      </c>
      <c r="AE93" s="15" t="str">
        <f t="shared" si="80"/>
        <v>N/A</v>
      </c>
      <c r="AF93" s="15" t="str">
        <f t="shared" si="81"/>
        <v>N/A</v>
      </c>
      <c r="AG93" s="15" t="str">
        <f t="shared" si="64"/>
        <v>N/A</v>
      </c>
      <c r="AH93" s="15" t="str">
        <f t="shared" si="64"/>
        <v>N/A</v>
      </c>
      <c r="AI93" s="15" t="str">
        <f t="shared" si="65"/>
        <v>N/A</v>
      </c>
      <c r="AJ93" s="15" t="str">
        <f t="shared" si="66"/>
        <v>N/A</v>
      </c>
      <c r="AK93" s="15" t="str">
        <f t="shared" si="67"/>
        <v>N/A</v>
      </c>
      <c r="AL93" s="15" t="str">
        <f t="shared" si="82"/>
        <v>N/A</v>
      </c>
      <c r="AM93" s="15">
        <f t="shared" si="83"/>
        <v>1</v>
      </c>
      <c r="AN93" s="15">
        <f t="shared" si="84"/>
        <v>1</v>
      </c>
      <c r="AO93" s="15" t="str">
        <f t="shared" si="85"/>
        <v>N/A</v>
      </c>
      <c r="AP93" s="15" t="str">
        <f t="shared" si="86"/>
        <v>N/A</v>
      </c>
      <c r="AQ93" s="15" t="str">
        <f t="shared" si="87"/>
        <v>N/A</v>
      </c>
      <c r="AR93" s="14" t="s">
        <v>40</v>
      </c>
      <c r="AS93" s="14" t="s">
        <v>40</v>
      </c>
      <c r="AT93" s="14" t="s">
        <v>40</v>
      </c>
      <c r="AU93" s="14" t="s">
        <v>40</v>
      </c>
      <c r="AV93" s="14" t="s">
        <v>40</v>
      </c>
      <c r="AW93" s="14" t="s">
        <v>40</v>
      </c>
      <c r="AX93" s="14" t="s">
        <v>40</v>
      </c>
      <c r="AY93" s="14" t="s">
        <v>40</v>
      </c>
      <c r="AZ93" s="14" t="s">
        <v>40</v>
      </c>
      <c r="BA93" s="14" t="s">
        <v>40</v>
      </c>
      <c r="BB93" s="14" t="s">
        <v>40</v>
      </c>
      <c r="BC93" s="14" t="s">
        <v>40</v>
      </c>
      <c r="BD93" s="14" t="s">
        <v>40</v>
      </c>
      <c r="BE93" s="14" t="s">
        <v>40</v>
      </c>
      <c r="BF93" s="14" t="s">
        <v>40</v>
      </c>
      <c r="BG93" s="14" t="s">
        <v>40</v>
      </c>
      <c r="BH93" s="14" t="s">
        <v>40</v>
      </c>
      <c r="BJ93" s="15">
        <f t="shared" si="88"/>
        <v>1</v>
      </c>
      <c r="BK93" s="15">
        <f t="shared" si="89"/>
        <v>1</v>
      </c>
      <c r="BL93" s="15">
        <f t="shared" si="90"/>
        <v>1</v>
      </c>
      <c r="BM93" s="15">
        <f t="shared" si="91"/>
        <v>1</v>
      </c>
      <c r="BN93" s="15">
        <f t="shared" si="92"/>
        <v>1</v>
      </c>
      <c r="BO93" s="15">
        <f t="shared" si="93"/>
        <v>1</v>
      </c>
      <c r="BP93" s="15">
        <f t="shared" si="94"/>
        <v>1</v>
      </c>
      <c r="BQ93" s="15">
        <f t="shared" si="95"/>
        <v>1</v>
      </c>
      <c r="BR93" s="15">
        <f t="shared" si="96"/>
        <v>1</v>
      </c>
      <c r="BS93" s="15">
        <f t="shared" si="97"/>
        <v>1</v>
      </c>
      <c r="BT93" s="15">
        <f t="shared" si="98"/>
        <v>1</v>
      </c>
      <c r="BU93" s="15">
        <f t="shared" si="99"/>
        <v>1</v>
      </c>
      <c r="BV93" s="15">
        <f t="shared" si="100"/>
        <v>1</v>
      </c>
      <c r="BW93" s="15">
        <f t="shared" si="101"/>
        <v>1</v>
      </c>
      <c r="BX93" s="15">
        <f t="shared" si="102"/>
        <v>1</v>
      </c>
      <c r="BY93" s="15">
        <f t="shared" si="103"/>
        <v>1</v>
      </c>
      <c r="BZ93" s="15">
        <f t="shared" si="104"/>
        <v>1</v>
      </c>
      <c r="CA93" s="14" t="s">
        <v>75</v>
      </c>
      <c r="CB93" s="15">
        <f t="shared" si="105"/>
        <v>1</v>
      </c>
      <c r="CC93" s="14">
        <f t="shared" si="106"/>
        <v>1</v>
      </c>
      <c r="CD93" s="14" t="str">
        <f t="shared" si="107"/>
        <v>N/A</v>
      </c>
      <c r="CE93" s="14" t="str">
        <f t="shared" si="108"/>
        <v>N/A</v>
      </c>
      <c r="CF93" s="14" t="str">
        <f t="shared" si="109"/>
        <v>N/A</v>
      </c>
      <c r="CG93" t="str">
        <f t="shared" si="110"/>
        <v>S:1 G:0 GR:0</v>
      </c>
      <c r="CH93" s="6"/>
      <c r="CK93" s="6"/>
      <c r="CL93" s="6"/>
      <c r="CM93" s="6"/>
      <c r="CN93" s="6"/>
      <c r="CO93" s="6"/>
      <c r="CP93" s="6"/>
    </row>
    <row r="94" spans="1:94" x14ac:dyDescent="0.25">
      <c r="A94" s="13">
        <v>5642</v>
      </c>
      <c r="B94" s="14" t="s">
        <v>2972</v>
      </c>
      <c r="C94" s="14" t="s">
        <v>71</v>
      </c>
      <c r="D94" s="14" t="s">
        <v>52</v>
      </c>
      <c r="E94" s="14">
        <f>VLOOKUP(B94, 'Rookie Year'!$A$2:$B$55555,2,FALSE)</f>
        <v>2024</v>
      </c>
      <c r="F94" s="14">
        <v>2024</v>
      </c>
      <c r="G94" s="14" t="s">
        <v>40</v>
      </c>
      <c r="H94" s="14" t="s">
        <v>2193</v>
      </c>
      <c r="I94" s="15">
        <v>1</v>
      </c>
      <c r="J94" s="14">
        <v>3</v>
      </c>
      <c r="K94" s="16">
        <f t="shared" si="70"/>
        <v>0</v>
      </c>
      <c r="L94" s="15">
        <f t="shared" si="71"/>
        <v>1</v>
      </c>
      <c r="M94" s="15">
        <f t="shared" si="72"/>
        <v>0</v>
      </c>
      <c r="N94" s="15">
        <f t="shared" si="73"/>
        <v>0</v>
      </c>
      <c r="O94" s="15">
        <v>0</v>
      </c>
      <c r="P94" s="15">
        <v>0</v>
      </c>
      <c r="Q94" s="15">
        <f t="shared" si="74"/>
        <v>0</v>
      </c>
      <c r="R94" s="14" t="s">
        <v>75</v>
      </c>
      <c r="S94" s="14">
        <f t="shared" si="75"/>
        <v>1</v>
      </c>
      <c r="T94" s="15">
        <v>0</v>
      </c>
      <c r="U94" s="15" t="str">
        <f>IF($S94&lt;2, "N/A", $M94)</f>
        <v>N/A</v>
      </c>
      <c r="V94" s="15" t="str">
        <f t="shared" si="69"/>
        <v>N/A</v>
      </c>
      <c r="W94" s="15" t="str">
        <f t="shared" si="63"/>
        <v>N/A</v>
      </c>
      <c r="X94" s="15" t="str">
        <f t="shared" si="76"/>
        <v>N/A</v>
      </c>
      <c r="Y94" s="14" t="str">
        <f t="shared" si="77"/>
        <v>OK</v>
      </c>
      <c r="Z94" s="14" t="str">
        <f t="shared" si="78"/>
        <v>Yes</v>
      </c>
      <c r="AA94" s="17">
        <f>IF(C94="DM", "N/A", IF(Z94="No","N/A",VLOOKUP(B94,'Extension List'!$A$3:$AE$1952,19,FALSE)))</f>
        <v>1</v>
      </c>
      <c r="AB94" s="14">
        <f>IF(C94="DM", "N/A", IF(Z94="No","N/A",VLOOKUP(B94,'Extension List'!$A$3:$AE$1952,21,FALSE)))</f>
        <v>1</v>
      </c>
      <c r="AC94" s="14">
        <f t="shared" si="60"/>
        <v>0</v>
      </c>
      <c r="AD94" s="15" t="str">
        <f t="shared" si="79"/>
        <v>N/A</v>
      </c>
      <c r="AE94" s="15" t="str">
        <f t="shared" si="80"/>
        <v>N/A</v>
      </c>
      <c r="AF94" s="15" t="str">
        <f t="shared" si="81"/>
        <v>N/A</v>
      </c>
      <c r="AG94" s="15" t="str">
        <f t="shared" si="64"/>
        <v>N/A</v>
      </c>
      <c r="AH94" s="15" t="str">
        <f t="shared" si="64"/>
        <v>N/A</v>
      </c>
      <c r="AI94" s="15" t="str">
        <f t="shared" si="65"/>
        <v>N/A</v>
      </c>
      <c r="AJ94" s="15" t="str">
        <f t="shared" si="66"/>
        <v>N/A</v>
      </c>
      <c r="AK94" s="15" t="str">
        <f t="shared" si="67"/>
        <v>N/A</v>
      </c>
      <c r="AL94" s="15" t="str">
        <f t="shared" si="82"/>
        <v>N/A</v>
      </c>
      <c r="AM94" s="15">
        <f t="shared" si="83"/>
        <v>1</v>
      </c>
      <c r="AN94" s="15" t="str">
        <f t="shared" si="84"/>
        <v>N/A</v>
      </c>
      <c r="AO94" s="15" t="str">
        <f t="shared" si="85"/>
        <v>N/A</v>
      </c>
      <c r="AP94" s="15" t="str">
        <f t="shared" si="86"/>
        <v>N/A</v>
      </c>
      <c r="AQ94" s="15" t="str">
        <f t="shared" si="87"/>
        <v>N/A</v>
      </c>
      <c r="AR94" s="14" t="s">
        <v>40</v>
      </c>
      <c r="AS94" s="14" t="s">
        <v>40</v>
      </c>
      <c r="AT94" s="14" t="s">
        <v>40</v>
      </c>
      <c r="AU94" s="14" t="s">
        <v>40</v>
      </c>
      <c r="AV94" s="14" t="s">
        <v>40</v>
      </c>
      <c r="AW94" s="14" t="s">
        <v>40</v>
      </c>
      <c r="AX94" s="14" t="s">
        <v>40</v>
      </c>
      <c r="AY94" s="14" t="s">
        <v>40</v>
      </c>
      <c r="AZ94" s="14" t="s">
        <v>40</v>
      </c>
      <c r="BA94" s="14" t="s">
        <v>40</v>
      </c>
      <c r="BB94" s="14" t="s">
        <v>40</v>
      </c>
      <c r="BC94" s="14" t="s">
        <v>40</v>
      </c>
      <c r="BD94" s="14" t="s">
        <v>40</v>
      </c>
      <c r="BE94" s="14" t="s">
        <v>40</v>
      </c>
      <c r="BF94" s="14" t="s">
        <v>40</v>
      </c>
      <c r="BG94" s="14" t="s">
        <v>40</v>
      </c>
      <c r="BH94" s="14" t="s">
        <v>40</v>
      </c>
      <c r="BI94" s="14"/>
      <c r="BJ94" s="15">
        <f t="shared" si="88"/>
        <v>1</v>
      </c>
      <c r="BK94" s="15">
        <f t="shared" si="89"/>
        <v>1</v>
      </c>
      <c r="BL94" s="15">
        <f t="shared" si="90"/>
        <v>1</v>
      </c>
      <c r="BM94" s="15">
        <f t="shared" si="91"/>
        <v>1</v>
      </c>
      <c r="BN94" s="15">
        <f t="shared" si="92"/>
        <v>1</v>
      </c>
      <c r="BO94" s="15">
        <f t="shared" si="93"/>
        <v>1</v>
      </c>
      <c r="BP94" s="15">
        <f t="shared" si="94"/>
        <v>1</v>
      </c>
      <c r="BQ94" s="15">
        <f t="shared" si="95"/>
        <v>1</v>
      </c>
      <c r="BR94" s="15">
        <f t="shared" si="96"/>
        <v>1</v>
      </c>
      <c r="BS94" s="15">
        <f t="shared" si="97"/>
        <v>1</v>
      </c>
      <c r="BT94" s="15">
        <f t="shared" si="98"/>
        <v>1</v>
      </c>
      <c r="BU94" s="15">
        <f t="shared" si="99"/>
        <v>1</v>
      </c>
      <c r="BV94" s="15">
        <f t="shared" si="100"/>
        <v>1</v>
      </c>
      <c r="BW94" s="15">
        <f t="shared" si="101"/>
        <v>1</v>
      </c>
      <c r="BX94" s="15">
        <f t="shared" si="102"/>
        <v>1</v>
      </c>
      <c r="BY94" s="15">
        <f t="shared" si="103"/>
        <v>1</v>
      </c>
      <c r="BZ94" s="15">
        <f t="shared" si="104"/>
        <v>1</v>
      </c>
      <c r="CA94" s="14" t="s">
        <v>75</v>
      </c>
      <c r="CB94" s="15">
        <f t="shared" si="105"/>
        <v>1</v>
      </c>
      <c r="CC94" s="14" t="str">
        <f t="shared" si="106"/>
        <v>N/A</v>
      </c>
      <c r="CD94" s="14" t="str">
        <f t="shared" si="107"/>
        <v>N/A</v>
      </c>
      <c r="CE94" s="14" t="str">
        <f t="shared" si="108"/>
        <v>N/A</v>
      </c>
      <c r="CF94" s="14" t="str">
        <f t="shared" si="109"/>
        <v>N/A</v>
      </c>
      <c r="CG94" t="str">
        <f t="shared" si="110"/>
        <v>S:1 G:0 GR:0</v>
      </c>
      <c r="CH94" s="6"/>
      <c r="CK94" s="6"/>
      <c r="CL94" s="6"/>
      <c r="CM94" s="6"/>
      <c r="CN94" s="6"/>
      <c r="CO94" s="6"/>
      <c r="CP94" s="6"/>
    </row>
    <row r="95" spans="1:94" x14ac:dyDescent="0.25">
      <c r="A95" s="13">
        <v>2393</v>
      </c>
      <c r="B95" s="14" t="s">
        <v>335</v>
      </c>
      <c r="C95" s="14" t="s">
        <v>71</v>
      </c>
      <c r="D95" s="14" t="s">
        <v>52</v>
      </c>
      <c r="E95" s="14">
        <f>VLOOKUP(B95, 'Rookie Year'!$A$2:$B$55555,2,FALSE)</f>
        <v>2016</v>
      </c>
      <c r="F95" s="14">
        <v>2025</v>
      </c>
      <c r="G95" s="14" t="s">
        <v>42</v>
      </c>
      <c r="H95" s="14" t="s">
        <v>2913</v>
      </c>
      <c r="I95" s="15">
        <v>5</v>
      </c>
      <c r="J95" s="14">
        <v>2</v>
      </c>
      <c r="K95" s="16">
        <f t="shared" si="70"/>
        <v>0.25</v>
      </c>
      <c r="L95" s="15">
        <f t="shared" si="71"/>
        <v>3</v>
      </c>
      <c r="M95" s="15">
        <f t="shared" si="72"/>
        <v>2</v>
      </c>
      <c r="N95" s="15">
        <f t="shared" si="73"/>
        <v>4</v>
      </c>
      <c r="O95" s="15">
        <v>4</v>
      </c>
      <c r="P95" s="15">
        <v>0</v>
      </c>
      <c r="Q95" s="15">
        <f t="shared" si="74"/>
        <v>0</v>
      </c>
      <c r="R95" s="14" t="s">
        <v>75</v>
      </c>
      <c r="S95" s="14">
        <f t="shared" si="75"/>
        <v>1</v>
      </c>
      <c r="T95" s="15">
        <v>0</v>
      </c>
      <c r="U95" s="15" t="str">
        <f>IF($S95&lt;2, "N/A", $M95)</f>
        <v>N/A</v>
      </c>
      <c r="V95" s="15" t="str">
        <f t="shared" si="69"/>
        <v>N/A</v>
      </c>
      <c r="W95" s="15" t="str">
        <f t="shared" si="63"/>
        <v>N/A</v>
      </c>
      <c r="X95" s="15" t="str">
        <f t="shared" si="76"/>
        <v>N/A</v>
      </c>
      <c r="Y95" s="14" t="str">
        <f t="shared" si="77"/>
        <v>OK</v>
      </c>
      <c r="Z95" s="14" t="str">
        <f t="shared" si="78"/>
        <v>Yes</v>
      </c>
      <c r="AA95" s="17">
        <f>IF(C95="DM", "N/A", IF(Z95="No","N/A",VLOOKUP(B95,'Extension List'!$A$3:$AE$1952,19,FALSE)))</f>
        <v>24</v>
      </c>
      <c r="AB95" s="14">
        <f>IF(C95="DM", "N/A", IF(Z95="No","N/A",VLOOKUP(B95,'Extension List'!$A$3:$AE$1952,21,FALSE)))</f>
        <v>4</v>
      </c>
      <c r="AC95" s="14">
        <f t="shared" si="60"/>
        <v>0</v>
      </c>
      <c r="AD95" s="15" t="str">
        <f t="shared" si="79"/>
        <v>N/A</v>
      </c>
      <c r="AE95" s="15" t="str">
        <f t="shared" si="80"/>
        <v>N/A</v>
      </c>
      <c r="AF95" s="15" t="str">
        <f t="shared" si="81"/>
        <v>N/A</v>
      </c>
      <c r="AG95" s="15" t="str">
        <f t="shared" si="64"/>
        <v>N/A</v>
      </c>
      <c r="AH95" s="15" t="str">
        <f t="shared" si="64"/>
        <v>N/A</v>
      </c>
      <c r="AI95" s="15" t="str">
        <f t="shared" si="65"/>
        <v>N/A</v>
      </c>
      <c r="AJ95" s="15" t="str">
        <f t="shared" si="66"/>
        <v>N/A</v>
      </c>
      <c r="AK95" s="15" t="str">
        <f t="shared" si="67"/>
        <v>N/A</v>
      </c>
      <c r="AL95" s="15" t="str">
        <f t="shared" si="82"/>
        <v>N/A</v>
      </c>
      <c r="AM95" s="15">
        <f t="shared" si="83"/>
        <v>3</v>
      </c>
      <c r="AN95" s="15" t="str">
        <f t="shared" si="84"/>
        <v>N/A</v>
      </c>
      <c r="AO95" s="15" t="str">
        <f t="shared" si="85"/>
        <v>N/A</v>
      </c>
      <c r="AP95" s="15" t="str">
        <f t="shared" si="86"/>
        <v>N/A</v>
      </c>
      <c r="AQ95" s="15" t="str">
        <f t="shared" si="87"/>
        <v>N/A</v>
      </c>
      <c r="AR95" s="14" t="s">
        <v>40</v>
      </c>
      <c r="AS95" s="14" t="s">
        <v>40</v>
      </c>
      <c r="AT95" s="14" t="s">
        <v>40</v>
      </c>
      <c r="AU95" s="14" t="s">
        <v>40</v>
      </c>
      <c r="AV95" s="14" t="s">
        <v>40</v>
      </c>
      <c r="AW95" s="14" t="s">
        <v>40</v>
      </c>
      <c r="AX95" s="14" t="s">
        <v>40</v>
      </c>
      <c r="AY95" s="14" t="s">
        <v>40</v>
      </c>
      <c r="AZ95" s="14" t="s">
        <v>40</v>
      </c>
      <c r="BA95" s="14" t="s">
        <v>40</v>
      </c>
      <c r="BB95" s="14" t="s">
        <v>40</v>
      </c>
      <c r="BC95" s="14" t="s">
        <v>40</v>
      </c>
      <c r="BD95" s="14" t="s">
        <v>40</v>
      </c>
      <c r="BE95" s="14" t="s">
        <v>40</v>
      </c>
      <c r="BF95" s="14" t="s">
        <v>40</v>
      </c>
      <c r="BG95" s="14" t="s">
        <v>40</v>
      </c>
      <c r="BH95" s="14" t="s">
        <v>40</v>
      </c>
      <c r="BI95" s="14"/>
      <c r="BJ95" s="15">
        <f t="shared" si="88"/>
        <v>3</v>
      </c>
      <c r="BK95" s="15">
        <f t="shared" si="89"/>
        <v>3</v>
      </c>
      <c r="BL95" s="15">
        <f t="shared" si="90"/>
        <v>3</v>
      </c>
      <c r="BM95" s="15">
        <f t="shared" si="91"/>
        <v>3</v>
      </c>
      <c r="BN95" s="15">
        <f t="shared" si="92"/>
        <v>3</v>
      </c>
      <c r="BO95" s="15">
        <f t="shared" si="93"/>
        <v>3</v>
      </c>
      <c r="BP95" s="15">
        <f t="shared" si="94"/>
        <v>3</v>
      </c>
      <c r="BQ95" s="15">
        <f t="shared" si="95"/>
        <v>3</v>
      </c>
      <c r="BR95" s="15">
        <f t="shared" si="96"/>
        <v>3</v>
      </c>
      <c r="BS95" s="15">
        <f t="shared" si="97"/>
        <v>3</v>
      </c>
      <c r="BT95" s="15">
        <f t="shared" si="98"/>
        <v>3</v>
      </c>
      <c r="BU95" s="15">
        <f t="shared" si="99"/>
        <v>3</v>
      </c>
      <c r="BV95" s="15">
        <f t="shared" si="100"/>
        <v>3</v>
      </c>
      <c r="BW95" s="15">
        <f t="shared" si="101"/>
        <v>3</v>
      </c>
      <c r="BX95" s="15">
        <f t="shared" si="102"/>
        <v>3</v>
      </c>
      <c r="BY95" s="15">
        <f t="shared" si="103"/>
        <v>3</v>
      </c>
      <c r="BZ95" s="15">
        <f t="shared" si="104"/>
        <v>3</v>
      </c>
      <c r="CA95" s="14" t="s">
        <v>75</v>
      </c>
      <c r="CB95" s="15">
        <f t="shared" si="105"/>
        <v>3</v>
      </c>
      <c r="CC95" s="14" t="str">
        <f t="shared" si="106"/>
        <v>N/A</v>
      </c>
      <c r="CD95" s="14" t="str">
        <f t="shared" si="107"/>
        <v>N/A</v>
      </c>
      <c r="CE95" s="14" t="str">
        <f t="shared" si="108"/>
        <v>N/A</v>
      </c>
      <c r="CF95" s="14" t="str">
        <f t="shared" si="109"/>
        <v>N/A</v>
      </c>
      <c r="CG95" t="str">
        <f t="shared" si="110"/>
        <v>S:3 G:2 GR:0</v>
      </c>
      <c r="CH95" s="6"/>
      <c r="CK95" s="6"/>
      <c r="CL95" s="6"/>
      <c r="CM95" s="6"/>
      <c r="CN95" s="6"/>
      <c r="CO95" s="6"/>
      <c r="CP95" s="6"/>
    </row>
    <row r="96" spans="1:94" x14ac:dyDescent="0.25">
      <c r="A96" s="13">
        <v>6452</v>
      </c>
      <c r="B96" s="14" t="s">
        <v>3097</v>
      </c>
      <c r="C96" s="14" t="s">
        <v>71</v>
      </c>
      <c r="D96" s="14" t="s">
        <v>52</v>
      </c>
      <c r="E96" s="14">
        <f>VLOOKUP(B96, 'Rookie Year'!$A$2:$B$55555,2,FALSE)</f>
        <v>2021</v>
      </c>
      <c r="F96" s="14">
        <v>2026</v>
      </c>
      <c r="G96" s="14" t="s">
        <v>42</v>
      </c>
      <c r="H96" s="14" t="s">
        <v>1927</v>
      </c>
      <c r="I96" s="15">
        <v>1</v>
      </c>
      <c r="J96" s="14">
        <v>1</v>
      </c>
      <c r="K96" s="16">
        <f t="shared" si="70"/>
        <v>0.25</v>
      </c>
      <c r="L96" s="15">
        <f t="shared" si="71"/>
        <v>0</v>
      </c>
      <c r="M96" s="15">
        <f t="shared" si="72"/>
        <v>1</v>
      </c>
      <c r="N96" s="15">
        <f t="shared" si="73"/>
        <v>1</v>
      </c>
      <c r="O96" s="15">
        <v>0</v>
      </c>
      <c r="P96" s="15">
        <v>0</v>
      </c>
      <c r="Q96" s="15">
        <f t="shared" si="74"/>
        <v>1</v>
      </c>
      <c r="R96" s="14" t="s">
        <v>75</v>
      </c>
      <c r="S96" s="14">
        <f t="shared" si="75"/>
        <v>1</v>
      </c>
      <c r="T96" s="15">
        <f>IF($S96&lt;1, "N/A", $M96)</f>
        <v>1</v>
      </c>
      <c r="U96" s="15" t="str">
        <f>IF($S96&lt;2, "N/A", $M96)</f>
        <v>N/A</v>
      </c>
      <c r="V96" s="15" t="str">
        <f t="shared" si="69"/>
        <v>N/A</v>
      </c>
      <c r="W96" s="15" t="str">
        <f t="shared" si="63"/>
        <v>N/A</v>
      </c>
      <c r="X96" s="15" t="str">
        <f t="shared" si="76"/>
        <v>N/A</v>
      </c>
      <c r="Y96" s="14" t="str">
        <f t="shared" si="77"/>
        <v>OK</v>
      </c>
      <c r="Z96" s="14" t="str">
        <f t="shared" si="78"/>
        <v>No</v>
      </c>
      <c r="AA96" s="17" t="str">
        <f>IF(C96="DM", "N/A", IF(Z96="No","N/A",VLOOKUP(B96,'Extension List'!$A$3:$AE$1952,19,FALSE)))</f>
        <v>N/A</v>
      </c>
      <c r="AB96" s="14" t="str">
        <f>IF(C96="DM", "N/A", IF(Z96="No","N/A",VLOOKUP(B96,'Extension List'!$A$3:$AE$1952,21,FALSE)))</f>
        <v>N/A</v>
      </c>
      <c r="AC96" s="14" t="str">
        <f t="shared" si="60"/>
        <v>N/A</v>
      </c>
      <c r="AD96" s="15" t="str">
        <f t="shared" si="79"/>
        <v>N/A</v>
      </c>
      <c r="AE96" s="15" t="str">
        <f t="shared" si="80"/>
        <v>N/A</v>
      </c>
      <c r="AF96" s="15" t="str">
        <f t="shared" si="81"/>
        <v>N/A</v>
      </c>
      <c r="AG96" s="15" t="str">
        <f t="shared" si="64"/>
        <v>N/A</v>
      </c>
      <c r="AH96" s="15" t="str">
        <f t="shared" si="64"/>
        <v>N/A</v>
      </c>
      <c r="AI96" s="15" t="str">
        <f t="shared" si="65"/>
        <v>N/A</v>
      </c>
      <c r="AJ96" s="15" t="str">
        <f t="shared" si="66"/>
        <v>N/A</v>
      </c>
      <c r="AK96" s="15" t="str">
        <f t="shared" si="67"/>
        <v>N/A</v>
      </c>
      <c r="AL96" s="15" t="str">
        <f t="shared" si="82"/>
        <v>N/A</v>
      </c>
      <c r="AM96" s="15">
        <f t="shared" si="83"/>
        <v>1</v>
      </c>
      <c r="AN96" s="15" t="str">
        <f t="shared" si="84"/>
        <v>N/A</v>
      </c>
      <c r="AO96" s="15" t="str">
        <f t="shared" si="85"/>
        <v>N/A</v>
      </c>
      <c r="AP96" s="15" t="str">
        <f t="shared" si="86"/>
        <v>N/A</v>
      </c>
      <c r="AQ96" s="15" t="str">
        <f t="shared" si="87"/>
        <v>N/A</v>
      </c>
      <c r="AR96" s="14" t="s">
        <v>40</v>
      </c>
      <c r="AS96" s="14" t="s">
        <v>40</v>
      </c>
      <c r="AT96" s="14" t="s">
        <v>40</v>
      </c>
      <c r="AU96" s="14" t="s">
        <v>40</v>
      </c>
      <c r="AV96" s="14" t="s">
        <v>40</v>
      </c>
      <c r="AW96" s="14" t="s">
        <v>40</v>
      </c>
      <c r="AX96" s="14" t="s">
        <v>40</v>
      </c>
      <c r="AY96" s="14" t="s">
        <v>40</v>
      </c>
      <c r="AZ96" s="14" t="s">
        <v>40</v>
      </c>
      <c r="BA96" s="14" t="s">
        <v>40</v>
      </c>
      <c r="BB96" s="14" t="s">
        <v>40</v>
      </c>
      <c r="BC96" s="14" t="s">
        <v>40</v>
      </c>
      <c r="BD96" s="14" t="s">
        <v>40</v>
      </c>
      <c r="BE96" s="14" t="s">
        <v>40</v>
      </c>
      <c r="BF96" s="14" t="s">
        <v>40</v>
      </c>
      <c r="BG96" s="14" t="s">
        <v>40</v>
      </c>
      <c r="BH96" s="14" t="s">
        <v>40</v>
      </c>
      <c r="BJ96" s="15">
        <f t="shared" si="88"/>
        <v>1</v>
      </c>
      <c r="BK96" s="15">
        <f t="shared" si="89"/>
        <v>1</v>
      </c>
      <c r="BL96" s="15">
        <f t="shared" si="90"/>
        <v>1</v>
      </c>
      <c r="BM96" s="15">
        <f t="shared" si="91"/>
        <v>1</v>
      </c>
      <c r="BN96" s="15">
        <f t="shared" si="92"/>
        <v>1</v>
      </c>
      <c r="BO96" s="15">
        <f t="shared" si="93"/>
        <v>1</v>
      </c>
      <c r="BP96" s="15">
        <f t="shared" si="94"/>
        <v>1</v>
      </c>
      <c r="BQ96" s="15">
        <f t="shared" si="95"/>
        <v>1</v>
      </c>
      <c r="BR96" s="15">
        <f t="shared" si="96"/>
        <v>1</v>
      </c>
      <c r="BS96" s="15">
        <f t="shared" si="97"/>
        <v>1</v>
      </c>
      <c r="BT96" s="15">
        <f t="shared" si="98"/>
        <v>1</v>
      </c>
      <c r="BU96" s="15">
        <f t="shared" si="99"/>
        <v>1</v>
      </c>
      <c r="BV96" s="15">
        <f t="shared" si="100"/>
        <v>1</v>
      </c>
      <c r="BW96" s="15">
        <f t="shared" si="101"/>
        <v>1</v>
      </c>
      <c r="BX96" s="15">
        <f t="shared" si="102"/>
        <v>1</v>
      </c>
      <c r="BY96" s="15">
        <f t="shared" si="103"/>
        <v>1</v>
      </c>
      <c r="BZ96" s="15">
        <f t="shared" si="104"/>
        <v>1</v>
      </c>
      <c r="CA96" s="14" t="s">
        <v>75</v>
      </c>
      <c r="CB96" s="15">
        <f t="shared" si="105"/>
        <v>1</v>
      </c>
      <c r="CC96" s="14" t="str">
        <f t="shared" si="106"/>
        <v>N/A</v>
      </c>
      <c r="CD96" s="14" t="str">
        <f t="shared" si="107"/>
        <v>N/A</v>
      </c>
      <c r="CE96" s="14" t="str">
        <f t="shared" si="108"/>
        <v>N/A</v>
      </c>
      <c r="CF96" s="14" t="str">
        <f t="shared" si="109"/>
        <v>N/A</v>
      </c>
      <c r="CG96" t="str">
        <f t="shared" si="110"/>
        <v>S:0 G:1 GR:1</v>
      </c>
      <c r="CH96" s="6"/>
      <c r="CK96" s="6"/>
      <c r="CL96" s="6"/>
      <c r="CM96" s="6"/>
      <c r="CN96" s="6"/>
      <c r="CO96" s="6"/>
      <c r="CP96" s="6"/>
    </row>
    <row r="97" spans="1:94" x14ac:dyDescent="0.25">
      <c r="A97" s="13">
        <v>6451</v>
      </c>
      <c r="B97" s="14" t="s">
        <v>594</v>
      </c>
      <c r="C97" s="14" t="s">
        <v>71</v>
      </c>
      <c r="D97" s="14" t="s">
        <v>52</v>
      </c>
      <c r="E97" s="14">
        <f>VLOOKUP(B97, 'Rookie Year'!$A$2:$B$55555,2,FALSE)</f>
        <v>2018</v>
      </c>
      <c r="F97" s="14">
        <v>2026</v>
      </c>
      <c r="G97" s="14" t="s">
        <v>42</v>
      </c>
      <c r="H97" s="14" t="s">
        <v>1927</v>
      </c>
      <c r="I97" s="15">
        <v>1</v>
      </c>
      <c r="J97" s="14">
        <v>1</v>
      </c>
      <c r="K97" s="16">
        <f t="shared" si="70"/>
        <v>0.25</v>
      </c>
      <c r="L97" s="15">
        <f t="shared" si="71"/>
        <v>0</v>
      </c>
      <c r="M97" s="15">
        <f t="shared" si="72"/>
        <v>1</v>
      </c>
      <c r="N97" s="15">
        <f t="shared" si="73"/>
        <v>1</v>
      </c>
      <c r="O97" s="15">
        <v>0</v>
      </c>
      <c r="P97" s="15">
        <v>0</v>
      </c>
      <c r="Q97" s="15">
        <f t="shared" si="74"/>
        <v>1</v>
      </c>
      <c r="R97" s="14" t="s">
        <v>75</v>
      </c>
      <c r="S97" s="14">
        <f t="shared" si="75"/>
        <v>1</v>
      </c>
      <c r="T97" s="15">
        <f>IF($S97&lt;1, "N/A", $M97)</f>
        <v>1</v>
      </c>
      <c r="U97" s="15" t="str">
        <f>IF($S97&lt;2, "N/A", $M97)</f>
        <v>N/A</v>
      </c>
      <c r="V97" s="15" t="str">
        <f t="shared" si="69"/>
        <v>N/A</v>
      </c>
      <c r="W97" s="15" t="str">
        <f t="shared" si="63"/>
        <v>N/A</v>
      </c>
      <c r="X97" s="15" t="str">
        <f t="shared" si="76"/>
        <v>N/A</v>
      </c>
      <c r="Y97" s="14" t="str">
        <f t="shared" si="77"/>
        <v>OK</v>
      </c>
      <c r="Z97" s="14" t="str">
        <f t="shared" si="78"/>
        <v>No</v>
      </c>
      <c r="AA97" s="17" t="str">
        <f>IF(C97="DM", "N/A", IF(Z97="No","N/A",VLOOKUP(B97,'Extension List'!$A$3:$AE$1952,19,FALSE)))</f>
        <v>N/A</v>
      </c>
      <c r="AB97" s="14" t="str">
        <f>IF(C97="DM", "N/A", IF(Z97="No","N/A",VLOOKUP(B97,'Extension List'!$A$3:$AE$1952,21,FALSE)))</f>
        <v>N/A</v>
      </c>
      <c r="AC97" s="14" t="str">
        <f t="shared" si="60"/>
        <v>N/A</v>
      </c>
      <c r="AD97" s="15" t="str">
        <f t="shared" si="79"/>
        <v>N/A</v>
      </c>
      <c r="AE97" s="15" t="str">
        <f t="shared" si="80"/>
        <v>N/A</v>
      </c>
      <c r="AF97" s="15" t="str">
        <f t="shared" si="81"/>
        <v>N/A</v>
      </c>
      <c r="AG97" s="15" t="str">
        <f t="shared" si="64"/>
        <v>N/A</v>
      </c>
      <c r="AH97" s="15" t="str">
        <f t="shared" si="64"/>
        <v>N/A</v>
      </c>
      <c r="AI97" s="15" t="str">
        <f t="shared" si="65"/>
        <v>N/A</v>
      </c>
      <c r="AJ97" s="15" t="str">
        <f t="shared" si="66"/>
        <v>N/A</v>
      </c>
      <c r="AK97" s="15" t="str">
        <f t="shared" si="67"/>
        <v>N/A</v>
      </c>
      <c r="AL97" s="15" t="str">
        <f t="shared" si="82"/>
        <v>N/A</v>
      </c>
      <c r="AM97" s="15">
        <f t="shared" si="83"/>
        <v>1</v>
      </c>
      <c r="AN97" s="15" t="str">
        <f t="shared" si="84"/>
        <v>N/A</v>
      </c>
      <c r="AO97" s="15" t="str">
        <f t="shared" si="85"/>
        <v>N/A</v>
      </c>
      <c r="AP97" s="15" t="str">
        <f t="shared" si="86"/>
        <v>N/A</v>
      </c>
      <c r="AQ97" s="15" t="str">
        <f t="shared" si="87"/>
        <v>N/A</v>
      </c>
      <c r="AR97" s="14" t="s">
        <v>40</v>
      </c>
      <c r="AS97" s="14" t="s">
        <v>40</v>
      </c>
      <c r="AT97" s="14" t="s">
        <v>40</v>
      </c>
      <c r="AU97" s="14" t="s">
        <v>40</v>
      </c>
      <c r="AV97" s="14" t="s">
        <v>40</v>
      </c>
      <c r="AW97" s="14" t="s">
        <v>40</v>
      </c>
      <c r="AX97" s="14" t="s">
        <v>40</v>
      </c>
      <c r="AY97" s="14" t="s">
        <v>40</v>
      </c>
      <c r="AZ97" s="14" t="s">
        <v>40</v>
      </c>
      <c r="BA97" s="14" t="s">
        <v>40</v>
      </c>
      <c r="BB97" s="14" t="s">
        <v>40</v>
      </c>
      <c r="BC97" s="14" t="s">
        <v>40</v>
      </c>
      <c r="BD97" s="14" t="s">
        <v>40</v>
      </c>
      <c r="BE97" s="14" t="s">
        <v>40</v>
      </c>
      <c r="BF97" s="14" t="s">
        <v>40</v>
      </c>
      <c r="BG97" s="14" t="s">
        <v>40</v>
      </c>
      <c r="BH97" s="14" t="s">
        <v>40</v>
      </c>
      <c r="BJ97" s="15">
        <f t="shared" si="88"/>
        <v>1</v>
      </c>
      <c r="BK97" s="15">
        <f t="shared" si="89"/>
        <v>1</v>
      </c>
      <c r="BL97" s="15">
        <f t="shared" si="90"/>
        <v>1</v>
      </c>
      <c r="BM97" s="15">
        <f t="shared" si="91"/>
        <v>1</v>
      </c>
      <c r="BN97" s="15">
        <f t="shared" si="92"/>
        <v>1</v>
      </c>
      <c r="BO97" s="15">
        <f t="shared" si="93"/>
        <v>1</v>
      </c>
      <c r="BP97" s="15">
        <f t="shared" si="94"/>
        <v>1</v>
      </c>
      <c r="BQ97" s="15">
        <f t="shared" si="95"/>
        <v>1</v>
      </c>
      <c r="BR97" s="15">
        <f t="shared" si="96"/>
        <v>1</v>
      </c>
      <c r="BS97" s="15">
        <f t="shared" si="97"/>
        <v>1</v>
      </c>
      <c r="BT97" s="15">
        <f t="shared" si="98"/>
        <v>1</v>
      </c>
      <c r="BU97" s="15">
        <f t="shared" si="99"/>
        <v>1</v>
      </c>
      <c r="BV97" s="15">
        <f t="shared" si="100"/>
        <v>1</v>
      </c>
      <c r="BW97" s="15">
        <f t="shared" si="101"/>
        <v>1</v>
      </c>
      <c r="BX97" s="15">
        <f t="shared" si="102"/>
        <v>1</v>
      </c>
      <c r="BY97" s="15">
        <f t="shared" si="103"/>
        <v>1</v>
      </c>
      <c r="BZ97" s="15">
        <f t="shared" si="104"/>
        <v>1</v>
      </c>
      <c r="CA97" s="14" t="s">
        <v>75</v>
      </c>
      <c r="CB97" s="15">
        <f t="shared" si="105"/>
        <v>1</v>
      </c>
      <c r="CC97" s="14" t="str">
        <f t="shared" si="106"/>
        <v>N/A</v>
      </c>
      <c r="CD97" s="14" t="str">
        <f t="shared" si="107"/>
        <v>N/A</v>
      </c>
      <c r="CE97" s="14" t="str">
        <f t="shared" si="108"/>
        <v>N/A</v>
      </c>
      <c r="CF97" s="14" t="str">
        <f t="shared" si="109"/>
        <v>N/A</v>
      </c>
      <c r="CG97" t="str">
        <f t="shared" si="110"/>
        <v>S:0 G:1 GR:1</v>
      </c>
      <c r="CH97" s="6"/>
      <c r="CK97" s="6"/>
      <c r="CL97" s="6"/>
      <c r="CM97" s="6"/>
      <c r="CN97" s="6"/>
      <c r="CO97" s="6"/>
      <c r="CP97" s="6"/>
    </row>
    <row r="98" spans="1:94" x14ac:dyDescent="0.25">
      <c r="A98" s="13">
        <v>6450</v>
      </c>
      <c r="B98" s="14" t="s">
        <v>2401</v>
      </c>
      <c r="C98" s="14" t="s">
        <v>71</v>
      </c>
      <c r="D98" s="14" t="s">
        <v>52</v>
      </c>
      <c r="E98" s="14">
        <f>VLOOKUP(B98, 'Rookie Year'!$A$2:$B$55555,2,FALSE)</f>
        <v>2021</v>
      </c>
      <c r="F98" s="14">
        <v>2026</v>
      </c>
      <c r="G98" s="14" t="s">
        <v>42</v>
      </c>
      <c r="H98" s="14" t="s">
        <v>1927</v>
      </c>
      <c r="I98" s="15">
        <v>4</v>
      </c>
      <c r="J98" s="14">
        <v>3</v>
      </c>
      <c r="K98" s="16">
        <f t="shared" si="70"/>
        <v>0.25</v>
      </c>
      <c r="L98" s="15">
        <f t="shared" si="71"/>
        <v>3</v>
      </c>
      <c r="M98" s="15">
        <f t="shared" si="72"/>
        <v>1</v>
      </c>
      <c r="N98" s="15">
        <f t="shared" si="73"/>
        <v>3</v>
      </c>
      <c r="O98" s="15">
        <v>0</v>
      </c>
      <c r="P98" s="15">
        <v>0</v>
      </c>
      <c r="Q98" s="15">
        <f t="shared" si="74"/>
        <v>3</v>
      </c>
      <c r="R98" s="14" t="s">
        <v>75</v>
      </c>
      <c r="S98" s="14">
        <f t="shared" si="75"/>
        <v>3</v>
      </c>
      <c r="T98" s="15">
        <v>3</v>
      </c>
      <c r="U98" s="15">
        <v>0</v>
      </c>
      <c r="V98" s="15">
        <v>0</v>
      </c>
      <c r="W98" s="15" t="str">
        <f t="shared" si="63"/>
        <v>N/A</v>
      </c>
      <c r="X98" s="15" t="str">
        <f t="shared" si="76"/>
        <v>N/A</v>
      </c>
      <c r="Y98" s="14" t="str">
        <f t="shared" si="77"/>
        <v>OK</v>
      </c>
      <c r="Z98" s="14" t="str">
        <f t="shared" si="78"/>
        <v>No</v>
      </c>
      <c r="AA98" s="17" t="str">
        <f>IF(C98="DM", "N/A", IF(Z98="No","N/A",VLOOKUP(B98,'Extension List'!$A$3:$AE$1952,19,FALSE)))</f>
        <v>N/A</v>
      </c>
      <c r="AB98" s="14" t="str">
        <f>IF(C98="DM", "N/A", IF(Z98="No","N/A",VLOOKUP(B98,'Extension List'!$A$3:$AE$1952,21,FALSE)))</f>
        <v>N/A</v>
      </c>
      <c r="AC98" s="14" t="str">
        <f t="shared" si="60"/>
        <v>N/A</v>
      </c>
      <c r="AD98" s="15" t="str">
        <f t="shared" si="79"/>
        <v>N/A</v>
      </c>
      <c r="AE98" s="15" t="str">
        <f t="shared" si="80"/>
        <v>N/A</v>
      </c>
      <c r="AF98" s="15" t="str">
        <f t="shared" si="81"/>
        <v>N/A</v>
      </c>
      <c r="AG98" s="15" t="str">
        <f t="shared" si="64"/>
        <v>N/A</v>
      </c>
      <c r="AH98" s="15" t="str">
        <f t="shared" si="64"/>
        <v>N/A</v>
      </c>
      <c r="AI98" s="15" t="str">
        <f t="shared" si="65"/>
        <v>N/A</v>
      </c>
      <c r="AJ98" s="15" t="str">
        <f t="shared" si="66"/>
        <v>N/A</v>
      </c>
      <c r="AK98" s="15" t="str">
        <f t="shared" si="67"/>
        <v>N/A</v>
      </c>
      <c r="AL98" s="15" t="str">
        <f t="shared" si="82"/>
        <v>N/A</v>
      </c>
      <c r="AM98" s="15">
        <f t="shared" si="83"/>
        <v>6</v>
      </c>
      <c r="AN98" s="15">
        <f t="shared" si="84"/>
        <v>3</v>
      </c>
      <c r="AO98" s="15">
        <f t="shared" si="85"/>
        <v>3</v>
      </c>
      <c r="AP98" s="15" t="str">
        <f t="shared" si="86"/>
        <v>N/A</v>
      </c>
      <c r="AQ98" s="15" t="str">
        <f t="shared" si="87"/>
        <v>N/A</v>
      </c>
      <c r="AR98" s="14" t="s">
        <v>40</v>
      </c>
      <c r="AS98" s="14" t="s">
        <v>40</v>
      </c>
      <c r="AT98" s="14" t="s">
        <v>40</v>
      </c>
      <c r="AU98" s="14" t="s">
        <v>40</v>
      </c>
      <c r="AV98" s="14" t="s">
        <v>40</v>
      </c>
      <c r="AW98" s="14" t="s">
        <v>40</v>
      </c>
      <c r="AX98" s="14" t="s">
        <v>40</v>
      </c>
      <c r="AY98" s="14" t="s">
        <v>40</v>
      </c>
      <c r="AZ98" s="14" t="s">
        <v>40</v>
      </c>
      <c r="BA98" s="14" t="s">
        <v>40</v>
      </c>
      <c r="BB98" s="14" t="s">
        <v>40</v>
      </c>
      <c r="BC98" s="14" t="s">
        <v>40</v>
      </c>
      <c r="BD98" s="14" t="s">
        <v>40</v>
      </c>
      <c r="BE98" s="14" t="s">
        <v>40</v>
      </c>
      <c r="BF98" s="14" t="s">
        <v>40</v>
      </c>
      <c r="BG98" s="14" t="s">
        <v>40</v>
      </c>
      <c r="BH98" s="14" t="s">
        <v>40</v>
      </c>
      <c r="BJ98" s="15">
        <f t="shared" si="88"/>
        <v>6</v>
      </c>
      <c r="BK98" s="15">
        <f t="shared" si="89"/>
        <v>6</v>
      </c>
      <c r="BL98" s="15">
        <f t="shared" si="90"/>
        <v>6</v>
      </c>
      <c r="BM98" s="15">
        <f t="shared" si="91"/>
        <v>6</v>
      </c>
      <c r="BN98" s="15">
        <f t="shared" si="92"/>
        <v>6</v>
      </c>
      <c r="BO98" s="15">
        <f t="shared" si="93"/>
        <v>6</v>
      </c>
      <c r="BP98" s="15">
        <f t="shared" si="94"/>
        <v>6</v>
      </c>
      <c r="BQ98" s="15">
        <f t="shared" si="95"/>
        <v>6</v>
      </c>
      <c r="BR98" s="15">
        <f t="shared" si="96"/>
        <v>6</v>
      </c>
      <c r="BS98" s="15">
        <f t="shared" si="97"/>
        <v>6</v>
      </c>
      <c r="BT98" s="15">
        <f t="shared" si="98"/>
        <v>6</v>
      </c>
      <c r="BU98" s="15">
        <f t="shared" si="99"/>
        <v>6</v>
      </c>
      <c r="BV98" s="15">
        <f t="shared" si="100"/>
        <v>6</v>
      </c>
      <c r="BW98" s="15">
        <f t="shared" si="101"/>
        <v>6</v>
      </c>
      <c r="BX98" s="15">
        <f t="shared" si="102"/>
        <v>6</v>
      </c>
      <c r="BY98" s="15">
        <f t="shared" si="103"/>
        <v>6</v>
      </c>
      <c r="BZ98" s="15">
        <f t="shared" si="104"/>
        <v>6</v>
      </c>
      <c r="CA98" s="14" t="s">
        <v>75</v>
      </c>
      <c r="CB98" s="15">
        <f t="shared" si="105"/>
        <v>6</v>
      </c>
      <c r="CC98" s="14">
        <f t="shared" si="106"/>
        <v>3</v>
      </c>
      <c r="CD98" s="14">
        <f t="shared" si="107"/>
        <v>3</v>
      </c>
      <c r="CE98" s="14" t="str">
        <f t="shared" si="108"/>
        <v>N/A</v>
      </c>
      <c r="CF98" s="14" t="str">
        <f t="shared" si="109"/>
        <v>N/A</v>
      </c>
      <c r="CG98" t="str">
        <f t="shared" si="110"/>
        <v>S:3 G:1 GR:3</v>
      </c>
      <c r="CH98" s="6"/>
      <c r="CK98" s="6"/>
      <c r="CL98" s="6"/>
      <c r="CM98" s="6"/>
      <c r="CN98" s="6"/>
      <c r="CO98" s="6"/>
      <c r="CP98" s="6"/>
    </row>
    <row r="99" spans="1:94" x14ac:dyDescent="0.25">
      <c r="A99" s="13">
        <v>6056</v>
      </c>
      <c r="B99" s="14" t="s">
        <v>3157</v>
      </c>
      <c r="C99" s="14" t="s">
        <v>71</v>
      </c>
      <c r="D99" s="14" t="s">
        <v>52</v>
      </c>
      <c r="E99" s="14">
        <v>2025</v>
      </c>
      <c r="F99" s="14">
        <v>2025</v>
      </c>
      <c r="G99" s="14" t="s">
        <v>40</v>
      </c>
      <c r="H99" s="14" t="s">
        <v>2201</v>
      </c>
      <c r="I99" s="15">
        <v>1</v>
      </c>
      <c r="J99" s="14">
        <v>3</v>
      </c>
      <c r="K99" s="16">
        <f t="shared" si="70"/>
        <v>0</v>
      </c>
      <c r="L99" s="15">
        <f t="shared" si="71"/>
        <v>1</v>
      </c>
      <c r="M99" s="15">
        <f t="shared" si="72"/>
        <v>0</v>
      </c>
      <c r="N99" s="15">
        <f t="shared" si="73"/>
        <v>0</v>
      </c>
      <c r="O99" s="15">
        <v>0</v>
      </c>
      <c r="P99" s="15">
        <v>0</v>
      </c>
      <c r="Q99" s="15">
        <f t="shared" si="74"/>
        <v>0</v>
      </c>
      <c r="R99" s="14" t="s">
        <v>75</v>
      </c>
      <c r="S99" s="14">
        <f t="shared" si="75"/>
        <v>2</v>
      </c>
      <c r="T99" s="15">
        <v>0</v>
      </c>
      <c r="U99" s="15">
        <v>0</v>
      </c>
      <c r="V99" s="15" t="str">
        <f>IF($S99&lt;3, "N/A", $M99)</f>
        <v>N/A</v>
      </c>
      <c r="W99" s="15" t="str">
        <f t="shared" si="63"/>
        <v>N/A</v>
      </c>
      <c r="X99" s="15" t="str">
        <f t="shared" si="76"/>
        <v>N/A</v>
      </c>
      <c r="Y99" s="14" t="str">
        <f t="shared" si="77"/>
        <v>OK</v>
      </c>
      <c r="Z99" s="14" t="str">
        <f t="shared" si="78"/>
        <v>No</v>
      </c>
      <c r="AA99" s="17" t="str">
        <f>IF(C99="DM", "N/A", IF(Z99="No","N/A",VLOOKUP(B99,'Extension List'!$A$3:$AE$1952,19,FALSE)))</f>
        <v>N/A</v>
      </c>
      <c r="AB99" s="14" t="str">
        <f>IF(C99="DM", "N/A", IF(Z99="No","N/A",VLOOKUP(B99,'Extension List'!$A$3:$AE$1952,21,FALSE)))</f>
        <v>N/A</v>
      </c>
      <c r="AC99" s="14" t="str">
        <f t="shared" si="60"/>
        <v>N/A</v>
      </c>
      <c r="AD99" s="15" t="str">
        <f t="shared" si="79"/>
        <v>N/A</v>
      </c>
      <c r="AE99" s="15" t="str">
        <f t="shared" si="80"/>
        <v>N/A</v>
      </c>
      <c r="AF99" s="15" t="str">
        <f t="shared" si="81"/>
        <v>N/A</v>
      </c>
      <c r="AG99" s="15" t="str">
        <f t="shared" si="64"/>
        <v>N/A</v>
      </c>
      <c r="AH99" s="15" t="str">
        <f t="shared" si="64"/>
        <v>N/A</v>
      </c>
      <c r="AI99" s="15" t="str">
        <f t="shared" si="65"/>
        <v>N/A</v>
      </c>
      <c r="AJ99" s="15" t="str">
        <f t="shared" si="66"/>
        <v>N/A</v>
      </c>
      <c r="AK99" s="15" t="str">
        <f t="shared" si="67"/>
        <v>N/A</v>
      </c>
      <c r="AL99" s="15" t="str">
        <f t="shared" si="82"/>
        <v>N/A</v>
      </c>
      <c r="AM99" s="15">
        <f t="shared" si="83"/>
        <v>1</v>
      </c>
      <c r="AN99" s="15">
        <f t="shared" si="84"/>
        <v>1</v>
      </c>
      <c r="AO99" s="15" t="str">
        <f t="shared" si="85"/>
        <v>N/A</v>
      </c>
      <c r="AP99" s="15" t="str">
        <f t="shared" si="86"/>
        <v>N/A</v>
      </c>
      <c r="AQ99" s="15" t="str">
        <f t="shared" si="87"/>
        <v>N/A</v>
      </c>
      <c r="AR99" s="14" t="s">
        <v>40</v>
      </c>
      <c r="AS99" s="14" t="s">
        <v>40</v>
      </c>
      <c r="AT99" s="14" t="s">
        <v>40</v>
      </c>
      <c r="AU99" s="14" t="s">
        <v>40</v>
      </c>
      <c r="AV99" s="14" t="s">
        <v>40</v>
      </c>
      <c r="AW99" s="14" t="s">
        <v>40</v>
      </c>
      <c r="AX99" s="14" t="s">
        <v>40</v>
      </c>
      <c r="AY99" s="14" t="s">
        <v>40</v>
      </c>
      <c r="AZ99" s="14" t="s">
        <v>40</v>
      </c>
      <c r="BA99" s="14" t="s">
        <v>40</v>
      </c>
      <c r="BB99" s="14" t="s">
        <v>40</v>
      </c>
      <c r="BC99" s="14" t="s">
        <v>40</v>
      </c>
      <c r="BD99" s="14" t="s">
        <v>40</v>
      </c>
      <c r="BE99" s="14" t="s">
        <v>40</v>
      </c>
      <c r="BF99" s="14" t="s">
        <v>40</v>
      </c>
      <c r="BG99" s="14" t="s">
        <v>40</v>
      </c>
      <c r="BH99" s="14" t="s">
        <v>40</v>
      </c>
      <c r="BJ99" s="15">
        <f t="shared" si="88"/>
        <v>1</v>
      </c>
      <c r="BK99" s="15">
        <f t="shared" si="89"/>
        <v>1</v>
      </c>
      <c r="BL99" s="15">
        <f t="shared" si="90"/>
        <v>1</v>
      </c>
      <c r="BM99" s="15">
        <f t="shared" si="91"/>
        <v>1</v>
      </c>
      <c r="BN99" s="15">
        <f t="shared" si="92"/>
        <v>1</v>
      </c>
      <c r="BO99" s="15">
        <f t="shared" si="93"/>
        <v>1</v>
      </c>
      <c r="BP99" s="15">
        <f t="shared" si="94"/>
        <v>1</v>
      </c>
      <c r="BQ99" s="15">
        <f t="shared" si="95"/>
        <v>1</v>
      </c>
      <c r="BR99" s="15">
        <f t="shared" si="96"/>
        <v>1</v>
      </c>
      <c r="BS99" s="15">
        <f t="shared" si="97"/>
        <v>1</v>
      </c>
      <c r="BT99" s="15">
        <f t="shared" si="98"/>
        <v>1</v>
      </c>
      <c r="BU99" s="15">
        <f t="shared" si="99"/>
        <v>1</v>
      </c>
      <c r="BV99" s="15">
        <f t="shared" si="100"/>
        <v>1</v>
      </c>
      <c r="BW99" s="15">
        <f t="shared" si="101"/>
        <v>1</v>
      </c>
      <c r="BX99" s="15">
        <f t="shared" si="102"/>
        <v>1</v>
      </c>
      <c r="BY99" s="15">
        <f t="shared" si="103"/>
        <v>1</v>
      </c>
      <c r="BZ99" s="15">
        <f t="shared" si="104"/>
        <v>1</v>
      </c>
      <c r="CA99" s="14" t="s">
        <v>75</v>
      </c>
      <c r="CB99" s="15">
        <f t="shared" si="105"/>
        <v>1</v>
      </c>
      <c r="CC99" s="14">
        <f t="shared" si="106"/>
        <v>1</v>
      </c>
      <c r="CD99" s="14" t="str">
        <f t="shared" si="107"/>
        <v>N/A</v>
      </c>
      <c r="CE99" s="14" t="str">
        <f t="shared" si="108"/>
        <v>N/A</v>
      </c>
      <c r="CF99" s="14" t="str">
        <f t="shared" si="109"/>
        <v>N/A</v>
      </c>
      <c r="CG99" t="str">
        <f t="shared" si="110"/>
        <v>S:1 G:0 GR:0</v>
      </c>
      <c r="CH99" s="6"/>
      <c r="CK99" s="6"/>
      <c r="CL99" s="6"/>
      <c r="CM99" s="6"/>
      <c r="CN99" s="6"/>
      <c r="CO99" s="6"/>
      <c r="CP99" s="6"/>
    </row>
    <row r="100" spans="1:94" x14ac:dyDescent="0.25">
      <c r="A100" s="13">
        <v>5553</v>
      </c>
      <c r="B100" s="14" t="s">
        <v>1416</v>
      </c>
      <c r="C100" s="14" t="s">
        <v>71</v>
      </c>
      <c r="D100" s="14" t="s">
        <v>52</v>
      </c>
      <c r="E100" s="14">
        <f>VLOOKUP(B100, 'Rookie Year'!$A$2:$B$55555,2,FALSE)</f>
        <v>2018</v>
      </c>
      <c r="F100" s="14">
        <v>2025</v>
      </c>
      <c r="G100" s="14" t="s">
        <v>42</v>
      </c>
      <c r="H100" s="14" t="s">
        <v>2913</v>
      </c>
      <c r="I100" s="15">
        <v>5</v>
      </c>
      <c r="J100" s="14">
        <v>2</v>
      </c>
      <c r="K100" s="16">
        <f t="shared" si="70"/>
        <v>0.25</v>
      </c>
      <c r="L100" s="15">
        <f t="shared" si="71"/>
        <v>3</v>
      </c>
      <c r="M100" s="15">
        <f t="shared" si="72"/>
        <v>2</v>
      </c>
      <c r="N100" s="15">
        <f t="shared" si="73"/>
        <v>4</v>
      </c>
      <c r="O100" s="15">
        <v>4</v>
      </c>
      <c r="P100" s="15">
        <v>0</v>
      </c>
      <c r="Q100" s="15">
        <f t="shared" si="74"/>
        <v>0</v>
      </c>
      <c r="R100" s="14" t="s">
        <v>75</v>
      </c>
      <c r="S100" s="14">
        <f t="shared" si="75"/>
        <v>1</v>
      </c>
      <c r="T100" s="15">
        <v>0</v>
      </c>
      <c r="U100" s="15" t="str">
        <f>IF($S100&lt;2, "N/A", $M100)</f>
        <v>N/A</v>
      </c>
      <c r="V100" s="15" t="str">
        <f>IF($S100&lt;3, "N/A", $M100)</f>
        <v>N/A</v>
      </c>
      <c r="W100" s="15" t="str">
        <f t="shared" si="63"/>
        <v>N/A</v>
      </c>
      <c r="X100" s="15" t="str">
        <f t="shared" si="76"/>
        <v>N/A</v>
      </c>
      <c r="Y100" s="14" t="str">
        <f t="shared" si="77"/>
        <v>OK</v>
      </c>
      <c r="Z100" s="14" t="str">
        <f t="shared" si="78"/>
        <v>Yes</v>
      </c>
      <c r="AA100" s="17">
        <f>IF(C100="DM", "N/A", IF(Z100="No","N/A",VLOOKUP(B100,'Extension List'!$A$3:$AE$1952,19,FALSE)))</f>
        <v>6</v>
      </c>
      <c r="AB100" s="14">
        <f>IF(C100="DM", "N/A", IF(Z100="No","N/A",VLOOKUP(B100,'Extension List'!$A$3:$AE$1952,21,FALSE)))</f>
        <v>1</v>
      </c>
      <c r="AC100" s="14">
        <f t="shared" si="60"/>
        <v>0</v>
      </c>
      <c r="AD100" s="15" t="str">
        <f t="shared" si="79"/>
        <v>N/A</v>
      </c>
      <c r="AE100" s="15" t="str">
        <f t="shared" si="80"/>
        <v>N/A</v>
      </c>
      <c r="AF100" s="15" t="str">
        <f t="shared" si="81"/>
        <v>N/A</v>
      </c>
      <c r="AG100" s="15" t="str">
        <f t="shared" si="64"/>
        <v>N/A</v>
      </c>
      <c r="AH100" s="15" t="str">
        <f t="shared" si="64"/>
        <v>N/A</v>
      </c>
      <c r="AI100" s="15" t="str">
        <f t="shared" si="65"/>
        <v>N/A</v>
      </c>
      <c r="AJ100" s="15" t="str">
        <f t="shared" si="66"/>
        <v>N/A</v>
      </c>
      <c r="AK100" s="15" t="str">
        <f t="shared" si="67"/>
        <v>N/A</v>
      </c>
      <c r="AL100" s="15" t="str">
        <f t="shared" si="82"/>
        <v>N/A</v>
      </c>
      <c r="AM100" s="15">
        <f t="shared" si="83"/>
        <v>3</v>
      </c>
      <c r="AN100" s="15" t="str">
        <f t="shared" si="84"/>
        <v>N/A</v>
      </c>
      <c r="AO100" s="15" t="str">
        <f t="shared" si="85"/>
        <v>N/A</v>
      </c>
      <c r="AP100" s="15" t="str">
        <f t="shared" si="86"/>
        <v>N/A</v>
      </c>
      <c r="AQ100" s="15" t="str">
        <f t="shared" si="87"/>
        <v>N/A</v>
      </c>
      <c r="AR100" s="14" t="s">
        <v>40</v>
      </c>
      <c r="AS100" s="14" t="s">
        <v>40</v>
      </c>
      <c r="AT100" s="14" t="s">
        <v>40</v>
      </c>
      <c r="AU100" s="14" t="s">
        <v>40</v>
      </c>
      <c r="AV100" s="14" t="s">
        <v>40</v>
      </c>
      <c r="AW100" s="14" t="s">
        <v>40</v>
      </c>
      <c r="AX100" s="14" t="s">
        <v>40</v>
      </c>
      <c r="AY100" s="14" t="s">
        <v>40</v>
      </c>
      <c r="AZ100" s="14" t="s">
        <v>40</v>
      </c>
      <c r="BA100" s="14" t="s">
        <v>40</v>
      </c>
      <c r="BB100" s="14" t="s">
        <v>40</v>
      </c>
      <c r="BC100" s="14" t="s">
        <v>40</v>
      </c>
      <c r="BD100" s="14" t="s">
        <v>40</v>
      </c>
      <c r="BE100" s="14" t="s">
        <v>40</v>
      </c>
      <c r="BF100" s="14" t="s">
        <v>40</v>
      </c>
      <c r="BG100" s="14" t="s">
        <v>40</v>
      </c>
      <c r="BH100" s="14" t="s">
        <v>40</v>
      </c>
      <c r="BI100" s="14"/>
      <c r="BJ100" s="15">
        <f t="shared" si="88"/>
        <v>3</v>
      </c>
      <c r="BK100" s="15">
        <f t="shared" si="89"/>
        <v>3</v>
      </c>
      <c r="BL100" s="15">
        <f t="shared" si="90"/>
        <v>3</v>
      </c>
      <c r="BM100" s="15">
        <f t="shared" si="91"/>
        <v>3</v>
      </c>
      <c r="BN100" s="15">
        <f t="shared" si="92"/>
        <v>3</v>
      </c>
      <c r="BO100" s="15">
        <f t="shared" si="93"/>
        <v>3</v>
      </c>
      <c r="BP100" s="15">
        <f t="shared" si="94"/>
        <v>3</v>
      </c>
      <c r="BQ100" s="15">
        <f t="shared" si="95"/>
        <v>3</v>
      </c>
      <c r="BR100" s="15">
        <f t="shared" si="96"/>
        <v>3</v>
      </c>
      <c r="BS100" s="15">
        <f t="shared" si="97"/>
        <v>3</v>
      </c>
      <c r="BT100" s="15">
        <f t="shared" si="98"/>
        <v>3</v>
      </c>
      <c r="BU100" s="15">
        <f t="shared" si="99"/>
        <v>3</v>
      </c>
      <c r="BV100" s="15">
        <f t="shared" si="100"/>
        <v>3</v>
      </c>
      <c r="BW100" s="15">
        <f t="shared" si="101"/>
        <v>3</v>
      </c>
      <c r="BX100" s="15">
        <f t="shared" si="102"/>
        <v>3</v>
      </c>
      <c r="BY100" s="15">
        <f t="shared" si="103"/>
        <v>3</v>
      </c>
      <c r="BZ100" s="15">
        <f t="shared" si="104"/>
        <v>3</v>
      </c>
      <c r="CA100" s="14" t="s">
        <v>75</v>
      </c>
      <c r="CB100" s="15">
        <f t="shared" si="105"/>
        <v>3</v>
      </c>
      <c r="CC100" s="14" t="str">
        <f t="shared" si="106"/>
        <v>N/A</v>
      </c>
      <c r="CD100" s="14" t="str">
        <f t="shared" si="107"/>
        <v>N/A</v>
      </c>
      <c r="CE100" s="14" t="str">
        <f t="shared" si="108"/>
        <v>N/A</v>
      </c>
      <c r="CF100" s="14" t="str">
        <f t="shared" si="109"/>
        <v>N/A</v>
      </c>
      <c r="CG100" t="str">
        <f t="shared" si="110"/>
        <v>S:3 G:2 GR:0</v>
      </c>
      <c r="CH100" s="6"/>
      <c r="CK100" s="6"/>
      <c r="CL100" s="6"/>
      <c r="CM100" s="6"/>
      <c r="CN100" s="6"/>
      <c r="CO100" s="6"/>
      <c r="CP100" s="6"/>
    </row>
    <row r="101" spans="1:94" x14ac:dyDescent="0.25">
      <c r="A101" s="13">
        <v>5143</v>
      </c>
      <c r="B101" s="14" t="s">
        <v>2729</v>
      </c>
      <c r="C101" s="14" t="s">
        <v>72</v>
      </c>
      <c r="D101" s="14" t="s">
        <v>52</v>
      </c>
      <c r="E101" s="14">
        <f>VLOOKUP(B101, 'Rookie Year'!$A$2:$B$55555,2,FALSE)</f>
        <v>2018</v>
      </c>
      <c r="F101" s="14">
        <v>2023</v>
      </c>
      <c r="G101" s="14" t="s">
        <v>42</v>
      </c>
      <c r="H101" s="14" t="s">
        <v>1927</v>
      </c>
      <c r="I101" s="15">
        <v>30</v>
      </c>
      <c r="J101" s="14">
        <v>5</v>
      </c>
      <c r="K101" s="16">
        <f t="shared" si="70"/>
        <v>0.6</v>
      </c>
      <c r="L101" s="15">
        <f t="shared" si="71"/>
        <v>12</v>
      </c>
      <c r="M101" s="15">
        <f t="shared" si="72"/>
        <v>18</v>
      </c>
      <c r="N101" s="15">
        <f t="shared" si="73"/>
        <v>90</v>
      </c>
      <c r="O101" s="15">
        <v>41</v>
      </c>
      <c r="P101" s="15">
        <v>29</v>
      </c>
      <c r="Q101" s="15">
        <f t="shared" si="74"/>
        <v>20</v>
      </c>
      <c r="R101" s="14">
        <v>2025</v>
      </c>
      <c r="S101" s="14">
        <f t="shared" si="75"/>
        <v>4</v>
      </c>
      <c r="T101" s="15">
        <v>20</v>
      </c>
      <c r="U101" s="15">
        <v>0</v>
      </c>
      <c r="V101" s="15">
        <v>0</v>
      </c>
      <c r="W101" s="15">
        <v>0</v>
      </c>
      <c r="X101" s="15" t="str">
        <f t="shared" si="76"/>
        <v>N/A</v>
      </c>
      <c r="Y101" s="14" t="str">
        <f t="shared" si="77"/>
        <v>OK</v>
      </c>
      <c r="Z101" s="14" t="str">
        <f t="shared" si="78"/>
        <v>No</v>
      </c>
      <c r="AA101" s="17" t="str">
        <f>IF(C101="DM", "N/A", IF(Z101="No","N/A",VLOOKUP(B101,'Extension List'!$A$3:$AE$1952,19,FALSE)))</f>
        <v>N/A</v>
      </c>
      <c r="AB101" s="14" t="str">
        <f>IF(C101="DM", "N/A", IF(Z101="No","N/A",VLOOKUP(B101,'Extension List'!$A$3:$AE$1952,21,FALSE)))</f>
        <v>N/A</v>
      </c>
      <c r="AC101" s="14" t="str">
        <f t="shared" si="60"/>
        <v>N/A</v>
      </c>
      <c r="AD101" s="15" t="str">
        <f t="shared" si="79"/>
        <v>N/A</v>
      </c>
      <c r="AE101" s="15" t="str">
        <f t="shared" si="80"/>
        <v>N/A</v>
      </c>
      <c r="AF101" s="15" t="str">
        <f t="shared" si="81"/>
        <v>N/A</v>
      </c>
      <c r="AG101" s="15" t="str">
        <f t="shared" ref="AG101:AH106" si="111">IF($AF101="N/A", "N/A", "TBC")</f>
        <v>N/A</v>
      </c>
      <c r="AH101" s="15" t="str">
        <f t="shared" si="111"/>
        <v>N/A</v>
      </c>
      <c r="AI101" s="15" t="str">
        <f t="shared" si="65"/>
        <v>N/A</v>
      </c>
      <c r="AJ101" s="15" t="str">
        <f t="shared" si="66"/>
        <v>N/A</v>
      </c>
      <c r="AK101" s="15" t="str">
        <f t="shared" si="67"/>
        <v>N/A</v>
      </c>
      <c r="AL101" s="15" t="str">
        <f t="shared" si="82"/>
        <v>N/A</v>
      </c>
      <c r="AM101" s="15">
        <f t="shared" si="83"/>
        <v>32</v>
      </c>
      <c r="AN101" s="15">
        <f t="shared" si="84"/>
        <v>12</v>
      </c>
      <c r="AO101" s="15">
        <f t="shared" si="85"/>
        <v>12</v>
      </c>
      <c r="AP101" s="15">
        <f t="shared" si="86"/>
        <v>12</v>
      </c>
      <c r="AQ101" s="15" t="str">
        <f t="shared" si="87"/>
        <v>N/A</v>
      </c>
      <c r="AR101" s="14" t="s">
        <v>40</v>
      </c>
      <c r="AS101" s="14" t="s">
        <v>40</v>
      </c>
      <c r="AT101" s="14" t="s">
        <v>40</v>
      </c>
      <c r="AU101" s="14" t="s">
        <v>40</v>
      </c>
      <c r="AV101" s="14" t="s">
        <v>40</v>
      </c>
      <c r="AW101" s="14" t="s">
        <v>40</v>
      </c>
      <c r="AX101" s="14" t="s">
        <v>40</v>
      </c>
      <c r="AY101" s="14" t="s">
        <v>40</v>
      </c>
      <c r="AZ101" s="14" t="s">
        <v>40</v>
      </c>
      <c r="BA101" s="14" t="s">
        <v>40</v>
      </c>
      <c r="BB101" s="14" t="s">
        <v>40</v>
      </c>
      <c r="BC101" s="14" t="s">
        <v>40</v>
      </c>
      <c r="BD101" s="14" t="s">
        <v>40</v>
      </c>
      <c r="BE101" s="14" t="s">
        <v>40</v>
      </c>
      <c r="BF101" s="14" t="s">
        <v>40</v>
      </c>
      <c r="BG101" s="14" t="s">
        <v>40</v>
      </c>
      <c r="BH101" s="14" t="s">
        <v>40</v>
      </c>
      <c r="BI101" s="14"/>
      <c r="BJ101" s="15">
        <f t="shared" si="88"/>
        <v>20</v>
      </c>
      <c r="BK101" s="15">
        <f t="shared" si="89"/>
        <v>20</v>
      </c>
      <c r="BL101" s="15">
        <f t="shared" si="90"/>
        <v>20</v>
      </c>
      <c r="BM101" s="15">
        <f t="shared" si="91"/>
        <v>20</v>
      </c>
      <c r="BN101" s="15">
        <f t="shared" si="92"/>
        <v>20</v>
      </c>
      <c r="BO101" s="15">
        <f t="shared" si="93"/>
        <v>20</v>
      </c>
      <c r="BP101" s="15">
        <f t="shared" si="94"/>
        <v>20</v>
      </c>
      <c r="BQ101" s="15">
        <f t="shared" si="95"/>
        <v>20</v>
      </c>
      <c r="BR101" s="15">
        <f t="shared" si="96"/>
        <v>20</v>
      </c>
      <c r="BS101" s="15">
        <f t="shared" si="97"/>
        <v>20</v>
      </c>
      <c r="BT101" s="15">
        <f t="shared" si="98"/>
        <v>20</v>
      </c>
      <c r="BU101" s="15">
        <f t="shared" si="99"/>
        <v>20</v>
      </c>
      <c r="BV101" s="15">
        <f t="shared" si="100"/>
        <v>20</v>
      </c>
      <c r="BW101" s="15">
        <f t="shared" si="101"/>
        <v>20</v>
      </c>
      <c r="BX101" s="15">
        <f t="shared" si="102"/>
        <v>20</v>
      </c>
      <c r="BY101" s="15">
        <f t="shared" si="103"/>
        <v>20</v>
      </c>
      <c r="BZ101" s="15">
        <f t="shared" si="104"/>
        <v>20</v>
      </c>
      <c r="CA101" s="14" t="s">
        <v>75</v>
      </c>
      <c r="CB101" s="15">
        <f t="shared" si="105"/>
        <v>20</v>
      </c>
      <c r="CC101" s="14">
        <f t="shared" si="106"/>
        <v>12</v>
      </c>
      <c r="CD101" s="14">
        <f t="shared" si="107"/>
        <v>12</v>
      </c>
      <c r="CE101" s="14">
        <f t="shared" si="108"/>
        <v>12</v>
      </c>
      <c r="CF101" s="14" t="str">
        <f t="shared" si="109"/>
        <v>N/A</v>
      </c>
      <c r="CG101" t="str">
        <f t="shared" si="110"/>
        <v>S:12 G:18 GR:20</v>
      </c>
      <c r="CH101" s="6"/>
      <c r="CK101" s="6"/>
      <c r="CL101" s="6"/>
      <c r="CM101" s="6"/>
      <c r="CN101" s="6"/>
      <c r="CO101" s="6"/>
      <c r="CP101" s="6"/>
    </row>
    <row r="102" spans="1:94" x14ac:dyDescent="0.25">
      <c r="A102" s="13">
        <v>5542</v>
      </c>
      <c r="B102" s="14" t="s">
        <v>1305</v>
      </c>
      <c r="C102" s="14" t="s">
        <v>72</v>
      </c>
      <c r="D102" s="14" t="s">
        <v>52</v>
      </c>
      <c r="E102" s="14">
        <f>VLOOKUP(B102, 'Rookie Year'!$A$2:$B$55555,2,FALSE)</f>
        <v>2018</v>
      </c>
      <c r="F102" s="14">
        <v>2024</v>
      </c>
      <c r="G102" s="14" t="s">
        <v>42</v>
      </c>
      <c r="H102" s="14" t="s">
        <v>1927</v>
      </c>
      <c r="I102" s="15">
        <v>27</v>
      </c>
      <c r="J102" s="14">
        <v>5</v>
      </c>
      <c r="K102" s="16">
        <f t="shared" si="70"/>
        <v>0.6</v>
      </c>
      <c r="L102" s="15">
        <f t="shared" si="71"/>
        <v>10</v>
      </c>
      <c r="M102" s="15">
        <f t="shared" si="72"/>
        <v>17</v>
      </c>
      <c r="N102" s="15">
        <f t="shared" si="73"/>
        <v>85</v>
      </c>
      <c r="O102" s="15">
        <v>34</v>
      </c>
      <c r="P102" s="15">
        <v>25</v>
      </c>
      <c r="Q102" s="15">
        <f t="shared" si="74"/>
        <v>26</v>
      </c>
      <c r="R102" s="14" t="s">
        <v>75</v>
      </c>
      <c r="S102" s="14">
        <f t="shared" si="75"/>
        <v>3</v>
      </c>
      <c r="T102" s="15">
        <v>26</v>
      </c>
      <c r="U102" s="15">
        <v>0</v>
      </c>
      <c r="V102" s="15">
        <v>0</v>
      </c>
      <c r="W102" s="15" t="str">
        <f t="shared" ref="W102:W133" si="112">IF($S102&lt;4, "N/A", $M102)</f>
        <v>N/A</v>
      </c>
      <c r="X102" s="15" t="str">
        <f t="shared" si="76"/>
        <v>N/A</v>
      </c>
      <c r="Y102" s="14" t="str">
        <f t="shared" si="77"/>
        <v>OK</v>
      </c>
      <c r="Z102" s="14" t="str">
        <f t="shared" si="78"/>
        <v>No</v>
      </c>
      <c r="AA102" s="17" t="str">
        <f>IF(C102="DM", "N/A", IF(Z102="No","N/A",VLOOKUP(B102,'Extension List'!$A$3:$AE$1952,19,FALSE)))</f>
        <v>N/A</v>
      </c>
      <c r="AB102" s="14" t="str">
        <f>IF(C102="DM", "N/A", IF(Z102="No","N/A",VLOOKUP(B102,'Extension List'!$A$3:$AE$1952,21,FALSE)))</f>
        <v>N/A</v>
      </c>
      <c r="AC102" s="14" t="str">
        <f t="shared" si="60"/>
        <v>N/A</v>
      </c>
      <c r="AD102" s="15" t="str">
        <f t="shared" si="79"/>
        <v>N/A</v>
      </c>
      <c r="AE102" s="15" t="str">
        <f t="shared" si="80"/>
        <v>N/A</v>
      </c>
      <c r="AF102" s="15" t="str">
        <f t="shared" si="81"/>
        <v>N/A</v>
      </c>
      <c r="AG102" s="15" t="str">
        <f t="shared" si="111"/>
        <v>N/A</v>
      </c>
      <c r="AH102" s="15" t="str">
        <f t="shared" si="111"/>
        <v>N/A</v>
      </c>
      <c r="AI102" s="15" t="str">
        <f t="shared" si="65"/>
        <v>N/A</v>
      </c>
      <c r="AJ102" s="15" t="str">
        <f t="shared" si="66"/>
        <v>N/A</v>
      </c>
      <c r="AK102" s="15" t="str">
        <f t="shared" si="67"/>
        <v>N/A</v>
      </c>
      <c r="AL102" s="15" t="str">
        <f t="shared" si="82"/>
        <v>N/A</v>
      </c>
      <c r="AM102" s="15">
        <f t="shared" si="83"/>
        <v>36</v>
      </c>
      <c r="AN102" s="15">
        <f t="shared" si="84"/>
        <v>10</v>
      </c>
      <c r="AO102" s="15">
        <f t="shared" si="85"/>
        <v>10</v>
      </c>
      <c r="AP102" s="15" t="str">
        <f t="shared" si="86"/>
        <v>N/A</v>
      </c>
      <c r="AQ102" s="15" t="str">
        <f t="shared" si="87"/>
        <v>N/A</v>
      </c>
      <c r="AR102" s="14" t="s">
        <v>40</v>
      </c>
      <c r="AS102" s="14" t="s">
        <v>40</v>
      </c>
      <c r="AT102" s="14" t="s">
        <v>40</v>
      </c>
      <c r="AU102" s="14" t="s">
        <v>40</v>
      </c>
      <c r="AV102" s="14" t="s">
        <v>40</v>
      </c>
      <c r="AW102" s="14" t="s">
        <v>40</v>
      </c>
      <c r="AX102" s="14" t="s">
        <v>40</v>
      </c>
      <c r="AY102" s="14" t="s">
        <v>40</v>
      </c>
      <c r="AZ102" s="14" t="s">
        <v>40</v>
      </c>
      <c r="BA102" s="14" t="s">
        <v>40</v>
      </c>
      <c r="BB102" s="14" t="s">
        <v>40</v>
      </c>
      <c r="BC102" s="14" t="s">
        <v>40</v>
      </c>
      <c r="BD102" s="14" t="s">
        <v>40</v>
      </c>
      <c r="BE102" s="14" t="s">
        <v>40</v>
      </c>
      <c r="BF102" s="14" t="s">
        <v>40</v>
      </c>
      <c r="BG102" s="14" t="s">
        <v>40</v>
      </c>
      <c r="BH102" s="14" t="s">
        <v>40</v>
      </c>
      <c r="BI102" s="14"/>
      <c r="BJ102" s="15">
        <f t="shared" si="88"/>
        <v>26</v>
      </c>
      <c r="BK102" s="15">
        <f t="shared" si="89"/>
        <v>26</v>
      </c>
      <c r="BL102" s="15">
        <f t="shared" si="90"/>
        <v>26</v>
      </c>
      <c r="BM102" s="15">
        <f t="shared" si="91"/>
        <v>26</v>
      </c>
      <c r="BN102" s="15">
        <f t="shared" si="92"/>
        <v>26</v>
      </c>
      <c r="BO102" s="15">
        <f t="shared" si="93"/>
        <v>26</v>
      </c>
      <c r="BP102" s="15">
        <f t="shared" si="94"/>
        <v>26</v>
      </c>
      <c r="BQ102" s="15">
        <f t="shared" si="95"/>
        <v>26</v>
      </c>
      <c r="BR102" s="15">
        <f t="shared" si="96"/>
        <v>26</v>
      </c>
      <c r="BS102" s="15">
        <f t="shared" si="97"/>
        <v>26</v>
      </c>
      <c r="BT102" s="15">
        <f t="shared" si="98"/>
        <v>26</v>
      </c>
      <c r="BU102" s="15">
        <f t="shared" si="99"/>
        <v>26</v>
      </c>
      <c r="BV102" s="15">
        <f t="shared" si="100"/>
        <v>26</v>
      </c>
      <c r="BW102" s="15">
        <f t="shared" si="101"/>
        <v>26</v>
      </c>
      <c r="BX102" s="15">
        <f t="shared" si="102"/>
        <v>26</v>
      </c>
      <c r="BY102" s="15">
        <f t="shared" si="103"/>
        <v>26</v>
      </c>
      <c r="BZ102" s="15">
        <f t="shared" si="104"/>
        <v>26</v>
      </c>
      <c r="CA102" s="14" t="s">
        <v>75</v>
      </c>
      <c r="CB102" s="15">
        <f t="shared" si="105"/>
        <v>26</v>
      </c>
      <c r="CC102" s="14">
        <f t="shared" si="106"/>
        <v>10</v>
      </c>
      <c r="CD102" s="14">
        <f t="shared" si="107"/>
        <v>10</v>
      </c>
      <c r="CE102" s="14" t="str">
        <f t="shared" si="108"/>
        <v>N/A</v>
      </c>
      <c r="CF102" s="14" t="str">
        <f t="shared" si="109"/>
        <v>N/A</v>
      </c>
      <c r="CG102" t="str">
        <f t="shared" si="110"/>
        <v>S:10 G:17 GR:26</v>
      </c>
      <c r="CH102" s="6"/>
      <c r="CK102" s="6"/>
      <c r="CL102" s="6"/>
      <c r="CM102" s="6"/>
      <c r="CN102" s="6"/>
      <c r="CO102" s="6"/>
      <c r="CP102" s="6"/>
    </row>
    <row r="103" spans="1:94" x14ac:dyDescent="0.25">
      <c r="A103" s="13">
        <v>4142</v>
      </c>
      <c r="B103" s="14" t="s">
        <v>2328</v>
      </c>
      <c r="C103" s="14" t="s">
        <v>72</v>
      </c>
      <c r="D103" s="14" t="s">
        <v>52</v>
      </c>
      <c r="E103" s="14">
        <f>VLOOKUP(B103, 'Rookie Year'!$A$2:$B$55555,2,FALSE)</f>
        <v>2021</v>
      </c>
      <c r="F103" s="14">
        <v>2021</v>
      </c>
      <c r="G103" s="14" t="s">
        <v>40</v>
      </c>
      <c r="H103" s="14" t="s">
        <v>2145</v>
      </c>
      <c r="I103" s="15">
        <v>63</v>
      </c>
      <c r="J103" s="14">
        <v>4</v>
      </c>
      <c r="K103" s="16">
        <f t="shared" si="70"/>
        <v>0.75</v>
      </c>
      <c r="L103" s="15">
        <f t="shared" si="71"/>
        <v>15</v>
      </c>
      <c r="M103" s="15">
        <f t="shared" si="72"/>
        <v>48</v>
      </c>
      <c r="N103" s="15">
        <f t="shared" si="73"/>
        <v>192</v>
      </c>
      <c r="O103" s="15">
        <v>82</v>
      </c>
      <c r="P103" s="15">
        <v>0</v>
      </c>
      <c r="Q103" s="15">
        <f t="shared" si="74"/>
        <v>110</v>
      </c>
      <c r="R103" s="14">
        <v>2024</v>
      </c>
      <c r="S103" s="14">
        <f t="shared" si="75"/>
        <v>2</v>
      </c>
      <c r="T103" s="15">
        <v>60</v>
      </c>
      <c r="U103" s="15">
        <v>50</v>
      </c>
      <c r="V103" s="15" t="str">
        <f t="shared" ref="V103:V110" si="113">IF($S103&lt;3, "N/A", $M103)</f>
        <v>N/A</v>
      </c>
      <c r="W103" s="15" t="str">
        <f t="shared" si="112"/>
        <v>N/A</v>
      </c>
      <c r="X103" s="15" t="str">
        <f t="shared" si="76"/>
        <v>N/A</v>
      </c>
      <c r="Y103" s="14" t="str">
        <f t="shared" si="77"/>
        <v>OK</v>
      </c>
      <c r="Z103" s="14" t="str">
        <f t="shared" si="78"/>
        <v>No</v>
      </c>
      <c r="AA103" s="17" t="str">
        <f>IF(C103="DM", "N/A", IF(Z103="No","N/A",VLOOKUP(B103,'Extension List'!$A$3:$AE$1952,19,FALSE)))</f>
        <v>N/A</v>
      </c>
      <c r="AB103" s="14" t="str">
        <f>IF(C103="DM", "N/A", IF(Z103="No","N/A",VLOOKUP(B103,'Extension List'!$A$3:$AE$1952,21,FALSE)))</f>
        <v>N/A</v>
      </c>
      <c r="AC103" s="14" t="str">
        <f t="shared" si="60"/>
        <v>N/A</v>
      </c>
      <c r="AD103" s="15" t="str">
        <f t="shared" si="79"/>
        <v>N/A</v>
      </c>
      <c r="AE103" s="15" t="str">
        <f t="shared" si="80"/>
        <v>N/A</v>
      </c>
      <c r="AF103" s="15" t="str">
        <f t="shared" si="81"/>
        <v>N/A</v>
      </c>
      <c r="AG103" s="15" t="str">
        <f t="shared" si="111"/>
        <v>N/A</v>
      </c>
      <c r="AH103" s="15" t="str">
        <f t="shared" si="111"/>
        <v>N/A</v>
      </c>
      <c r="AI103" s="15" t="str">
        <f t="shared" si="65"/>
        <v>N/A</v>
      </c>
      <c r="AJ103" s="15" t="str">
        <f t="shared" si="66"/>
        <v>N/A</v>
      </c>
      <c r="AK103" s="15" t="str">
        <f t="shared" si="67"/>
        <v>N/A</v>
      </c>
      <c r="AL103" s="15" t="str">
        <f t="shared" si="82"/>
        <v>N/A</v>
      </c>
      <c r="AM103" s="15">
        <f t="shared" si="83"/>
        <v>75</v>
      </c>
      <c r="AN103" s="15">
        <f t="shared" si="84"/>
        <v>65</v>
      </c>
      <c r="AO103" s="15" t="str">
        <f t="shared" si="85"/>
        <v>N/A</v>
      </c>
      <c r="AP103" s="15" t="str">
        <f t="shared" si="86"/>
        <v>N/A</v>
      </c>
      <c r="AQ103" s="15" t="str">
        <f t="shared" si="87"/>
        <v>N/A</v>
      </c>
      <c r="AR103" s="14" t="s">
        <v>44</v>
      </c>
      <c r="AS103" s="14" t="s">
        <v>44</v>
      </c>
      <c r="AT103" s="14" t="s">
        <v>44</v>
      </c>
      <c r="AU103" s="14" t="s">
        <v>44</v>
      </c>
      <c r="AV103" s="14" t="s">
        <v>44</v>
      </c>
      <c r="AW103" s="14" t="s">
        <v>44</v>
      </c>
      <c r="AX103" s="14" t="s">
        <v>44</v>
      </c>
      <c r="AY103" s="14" t="s">
        <v>44</v>
      </c>
      <c r="AZ103" s="14" t="s">
        <v>44</v>
      </c>
      <c r="BA103" s="14" t="s">
        <v>44</v>
      </c>
      <c r="BB103" s="14" t="s">
        <v>44</v>
      </c>
      <c r="BC103" s="14" t="s">
        <v>44</v>
      </c>
      <c r="BD103" s="14" t="s">
        <v>44</v>
      </c>
      <c r="BE103" s="14" t="s">
        <v>44</v>
      </c>
      <c r="BF103" s="14" t="s">
        <v>44</v>
      </c>
      <c r="BG103" s="14" t="s">
        <v>44</v>
      </c>
      <c r="BH103" s="14" t="s">
        <v>44</v>
      </c>
      <c r="BI103" s="14"/>
      <c r="BJ103" s="15">
        <f t="shared" si="88"/>
        <v>60</v>
      </c>
      <c r="BK103" s="15">
        <f t="shared" si="89"/>
        <v>60</v>
      </c>
      <c r="BL103" s="15">
        <f t="shared" si="90"/>
        <v>60</v>
      </c>
      <c r="BM103" s="15">
        <f t="shared" si="91"/>
        <v>60</v>
      </c>
      <c r="BN103" s="15">
        <f t="shared" si="92"/>
        <v>60</v>
      </c>
      <c r="BO103" s="15">
        <f t="shared" si="93"/>
        <v>60</v>
      </c>
      <c r="BP103" s="15">
        <f t="shared" si="94"/>
        <v>60</v>
      </c>
      <c r="BQ103" s="15">
        <f t="shared" si="95"/>
        <v>60</v>
      </c>
      <c r="BR103" s="15">
        <f t="shared" si="96"/>
        <v>60</v>
      </c>
      <c r="BS103" s="15">
        <f t="shared" si="97"/>
        <v>60</v>
      </c>
      <c r="BT103" s="15">
        <f t="shared" si="98"/>
        <v>60</v>
      </c>
      <c r="BU103" s="15">
        <f t="shared" si="99"/>
        <v>60</v>
      </c>
      <c r="BV103" s="15">
        <f t="shared" si="100"/>
        <v>60</v>
      </c>
      <c r="BW103" s="15">
        <f t="shared" si="101"/>
        <v>60</v>
      </c>
      <c r="BX103" s="15">
        <f t="shared" si="102"/>
        <v>60</v>
      </c>
      <c r="BY103" s="15">
        <f t="shared" si="103"/>
        <v>60</v>
      </c>
      <c r="BZ103" s="15">
        <f t="shared" si="104"/>
        <v>60</v>
      </c>
      <c r="CA103" s="14" t="s">
        <v>75</v>
      </c>
      <c r="CB103" s="15">
        <f t="shared" si="105"/>
        <v>60</v>
      </c>
      <c r="CC103" s="14">
        <f t="shared" si="106"/>
        <v>50</v>
      </c>
      <c r="CD103" s="14" t="str">
        <f t="shared" si="107"/>
        <v>N/A</v>
      </c>
      <c r="CE103" s="14" t="str">
        <f t="shared" si="108"/>
        <v>N/A</v>
      </c>
      <c r="CF103" s="14" t="str">
        <f t="shared" si="109"/>
        <v>N/A</v>
      </c>
      <c r="CG103" t="str">
        <f t="shared" si="110"/>
        <v>S:15 G:48 GR:110</v>
      </c>
      <c r="CH103" s="6"/>
      <c r="CK103" s="6"/>
      <c r="CL103" s="6"/>
      <c r="CM103" s="6"/>
      <c r="CN103" s="6"/>
      <c r="CO103" s="6"/>
      <c r="CP103" s="6"/>
    </row>
    <row r="104" spans="1:94" x14ac:dyDescent="0.25">
      <c r="A104" s="13">
        <v>5625</v>
      </c>
      <c r="B104" s="14" t="s">
        <v>2973</v>
      </c>
      <c r="C104" s="14" t="s">
        <v>61</v>
      </c>
      <c r="D104" s="14" t="s">
        <v>53</v>
      </c>
      <c r="E104" s="14">
        <f>VLOOKUP(B104, 'Rookie Year'!$A$2:$B$55555,2,FALSE)</f>
        <v>2024</v>
      </c>
      <c r="F104" s="14">
        <v>2024</v>
      </c>
      <c r="G104" s="14" t="s">
        <v>40</v>
      </c>
      <c r="H104" s="14" t="s">
        <v>2176</v>
      </c>
      <c r="I104" s="15">
        <v>3</v>
      </c>
      <c r="J104" s="14">
        <v>4</v>
      </c>
      <c r="K104" s="16">
        <f t="shared" si="70"/>
        <v>0</v>
      </c>
      <c r="L104" s="15">
        <f t="shared" si="71"/>
        <v>3</v>
      </c>
      <c r="M104" s="15">
        <f t="shared" si="72"/>
        <v>0</v>
      </c>
      <c r="N104" s="15">
        <f t="shared" si="73"/>
        <v>0</v>
      </c>
      <c r="O104" s="15">
        <v>0</v>
      </c>
      <c r="P104" s="15">
        <v>0</v>
      </c>
      <c r="Q104" s="15">
        <f t="shared" si="74"/>
        <v>0</v>
      </c>
      <c r="R104" s="14" t="s">
        <v>75</v>
      </c>
      <c r="S104" s="14">
        <f t="shared" si="75"/>
        <v>2</v>
      </c>
      <c r="T104" s="15">
        <v>0</v>
      </c>
      <c r="U104" s="15">
        <v>0</v>
      </c>
      <c r="V104" s="15" t="str">
        <f t="shared" si="113"/>
        <v>N/A</v>
      </c>
      <c r="W104" s="15" t="str">
        <f t="shared" si="112"/>
        <v>N/A</v>
      </c>
      <c r="X104" s="15" t="str">
        <f t="shared" si="76"/>
        <v>N/A</v>
      </c>
      <c r="Y104" s="14" t="str">
        <f t="shared" si="77"/>
        <v>OK</v>
      </c>
      <c r="Z104" s="14" t="str">
        <f t="shared" si="78"/>
        <v>No</v>
      </c>
      <c r="AA104" s="17" t="str">
        <f>IF(C104="DM", "N/A", IF(Z104="No","N/A",VLOOKUP(B104,'Extension List'!$A$3:$AE$1952,19,FALSE)))</f>
        <v>N/A</v>
      </c>
      <c r="AB104" s="14" t="str">
        <f>IF(C104="DM", "N/A", IF(Z104="No","N/A",VLOOKUP(B104,'Extension List'!$A$3:$AE$1952,21,FALSE)))</f>
        <v>N/A</v>
      </c>
      <c r="AC104" s="14" t="str">
        <f t="shared" si="60"/>
        <v>N/A</v>
      </c>
      <c r="AD104" s="15" t="str">
        <f t="shared" si="79"/>
        <v>N/A</v>
      </c>
      <c r="AE104" s="15" t="str">
        <f t="shared" si="80"/>
        <v>N/A</v>
      </c>
      <c r="AF104" s="15" t="str">
        <f t="shared" si="81"/>
        <v>N/A</v>
      </c>
      <c r="AG104" s="15" t="str">
        <f t="shared" si="111"/>
        <v>N/A</v>
      </c>
      <c r="AH104" s="15" t="str">
        <f t="shared" si="111"/>
        <v>N/A</v>
      </c>
      <c r="AI104" s="15" t="str">
        <f t="shared" si="65"/>
        <v>N/A</v>
      </c>
      <c r="AJ104" s="15" t="str">
        <f t="shared" si="66"/>
        <v>N/A</v>
      </c>
      <c r="AK104" s="15" t="str">
        <f t="shared" si="67"/>
        <v>N/A</v>
      </c>
      <c r="AL104" s="15" t="str">
        <f t="shared" si="82"/>
        <v>N/A</v>
      </c>
      <c r="AM104" s="15">
        <f t="shared" si="83"/>
        <v>3</v>
      </c>
      <c r="AN104" s="15">
        <f t="shared" si="84"/>
        <v>3</v>
      </c>
      <c r="AO104" s="15" t="str">
        <f t="shared" si="85"/>
        <v>N/A</v>
      </c>
      <c r="AP104" s="15" t="str">
        <f t="shared" si="86"/>
        <v>N/A</v>
      </c>
      <c r="AQ104" s="15" t="str">
        <f t="shared" si="87"/>
        <v>N/A</v>
      </c>
      <c r="AR104" s="14" t="s">
        <v>40</v>
      </c>
      <c r="AS104" s="14" t="s">
        <v>40</v>
      </c>
      <c r="AT104" s="14" t="s">
        <v>40</v>
      </c>
      <c r="AU104" s="14" t="s">
        <v>40</v>
      </c>
      <c r="AV104" s="14" t="s">
        <v>40</v>
      </c>
      <c r="AW104" s="14" t="s">
        <v>40</v>
      </c>
      <c r="AX104" s="14" t="s">
        <v>40</v>
      </c>
      <c r="AY104" s="14" t="s">
        <v>40</v>
      </c>
      <c r="AZ104" s="14" t="s">
        <v>40</v>
      </c>
      <c r="BA104" s="14" t="s">
        <v>40</v>
      </c>
      <c r="BB104" s="14" t="s">
        <v>40</v>
      </c>
      <c r="BC104" s="14" t="s">
        <v>40</v>
      </c>
      <c r="BD104" s="14" t="s">
        <v>40</v>
      </c>
      <c r="BE104" s="14" t="s">
        <v>40</v>
      </c>
      <c r="BF104" s="14" t="s">
        <v>40</v>
      </c>
      <c r="BG104" s="14" t="s">
        <v>40</v>
      </c>
      <c r="BH104" s="14" t="s">
        <v>40</v>
      </c>
      <c r="BI104" s="14"/>
      <c r="BJ104" s="15">
        <f t="shared" si="88"/>
        <v>3</v>
      </c>
      <c r="BK104" s="15">
        <f t="shared" si="89"/>
        <v>3</v>
      </c>
      <c r="BL104" s="15">
        <f t="shared" si="90"/>
        <v>3</v>
      </c>
      <c r="BM104" s="15">
        <f t="shared" si="91"/>
        <v>3</v>
      </c>
      <c r="BN104" s="15">
        <f t="shared" si="92"/>
        <v>3</v>
      </c>
      <c r="BO104" s="15">
        <f t="shared" si="93"/>
        <v>3</v>
      </c>
      <c r="BP104" s="15">
        <f t="shared" si="94"/>
        <v>3</v>
      </c>
      <c r="BQ104" s="15">
        <f t="shared" si="95"/>
        <v>3</v>
      </c>
      <c r="BR104" s="15">
        <f t="shared" si="96"/>
        <v>3</v>
      </c>
      <c r="BS104" s="15">
        <f t="shared" si="97"/>
        <v>3</v>
      </c>
      <c r="BT104" s="15">
        <f t="shared" si="98"/>
        <v>3</v>
      </c>
      <c r="BU104" s="15">
        <f t="shared" si="99"/>
        <v>3</v>
      </c>
      <c r="BV104" s="15">
        <f t="shared" si="100"/>
        <v>3</v>
      </c>
      <c r="BW104" s="15">
        <f t="shared" si="101"/>
        <v>3</v>
      </c>
      <c r="BX104" s="15">
        <f t="shared" si="102"/>
        <v>3</v>
      </c>
      <c r="BY104" s="15">
        <f t="shared" si="103"/>
        <v>3</v>
      </c>
      <c r="BZ104" s="15">
        <f t="shared" si="104"/>
        <v>3</v>
      </c>
      <c r="CA104" s="14" t="s">
        <v>75</v>
      </c>
      <c r="CB104" s="15">
        <f t="shared" si="105"/>
        <v>3</v>
      </c>
      <c r="CC104" s="14">
        <f t="shared" si="106"/>
        <v>3</v>
      </c>
      <c r="CD104" s="14" t="str">
        <f t="shared" si="107"/>
        <v>N/A</v>
      </c>
      <c r="CE104" s="14" t="str">
        <f t="shared" si="108"/>
        <v>N/A</v>
      </c>
      <c r="CF104" s="14" t="str">
        <f t="shared" si="109"/>
        <v>N/A</v>
      </c>
      <c r="CG104" t="str">
        <f t="shared" si="110"/>
        <v>S:3 G:0 GR:0</v>
      </c>
      <c r="CH104" s="6"/>
      <c r="CK104" s="6"/>
      <c r="CL104" s="6"/>
      <c r="CM104" s="6"/>
      <c r="CN104" s="6"/>
      <c r="CO104" s="6"/>
      <c r="CP104" s="6"/>
    </row>
    <row r="105" spans="1:94" x14ac:dyDescent="0.25">
      <c r="A105" s="13">
        <v>6555</v>
      </c>
      <c r="B105" s="14" t="s">
        <v>3345</v>
      </c>
      <c r="C105" s="14" t="s">
        <v>61</v>
      </c>
      <c r="D105" s="14" t="s">
        <v>53</v>
      </c>
      <c r="E105" s="14">
        <f>VLOOKUP(B105, 'Rookie Year'!$A$2:$B$55555,2,FALSE)</f>
        <v>2026</v>
      </c>
      <c r="F105" s="14">
        <v>2026</v>
      </c>
      <c r="G105" s="14" t="s">
        <v>40</v>
      </c>
      <c r="H105" s="14" t="s">
        <v>2215</v>
      </c>
      <c r="I105" s="15">
        <v>1</v>
      </c>
      <c r="J105" s="14">
        <v>3</v>
      </c>
      <c r="K105" s="16">
        <f t="shared" si="70"/>
        <v>0</v>
      </c>
      <c r="L105" s="15">
        <f t="shared" si="71"/>
        <v>1</v>
      </c>
      <c r="M105" s="15">
        <f t="shared" si="72"/>
        <v>0</v>
      </c>
      <c r="N105" s="15">
        <f t="shared" si="73"/>
        <v>0</v>
      </c>
      <c r="O105" s="15">
        <v>0</v>
      </c>
      <c r="P105" s="15">
        <v>0</v>
      </c>
      <c r="Q105" s="15">
        <f t="shared" si="74"/>
        <v>0</v>
      </c>
      <c r="R105" s="14" t="s">
        <v>75</v>
      </c>
      <c r="S105" s="14">
        <f t="shared" si="75"/>
        <v>3</v>
      </c>
      <c r="T105" s="15">
        <f>IF($S105&lt;1, "N/A", $M105)</f>
        <v>0</v>
      </c>
      <c r="U105" s="15">
        <f>IF($S105&lt;2, "N/A", $M105)</f>
        <v>0</v>
      </c>
      <c r="V105" s="15">
        <f t="shared" si="113"/>
        <v>0</v>
      </c>
      <c r="W105" s="15" t="str">
        <f t="shared" si="112"/>
        <v>N/A</v>
      </c>
      <c r="X105" s="15" t="str">
        <f t="shared" si="76"/>
        <v>N/A</v>
      </c>
      <c r="Y105" s="14" t="str">
        <f t="shared" si="77"/>
        <v>OK</v>
      </c>
      <c r="Z105" s="14" t="str">
        <f t="shared" si="78"/>
        <v>No</v>
      </c>
      <c r="AA105" s="17" t="str">
        <f>IF(C105="DM", "N/A", IF(Z105="No","N/A",VLOOKUP(B105,'Extension List'!$A$3:$AE$1952,19,FALSE)))</f>
        <v>N/A</v>
      </c>
      <c r="AB105" s="14" t="str">
        <f>IF(C105="DM", "N/A", IF(Z105="No","N/A",VLOOKUP(B105,'Extension List'!$A$3:$AE$1952,21,FALSE)))</f>
        <v>N/A</v>
      </c>
      <c r="AC105" s="14" t="str">
        <f t="shared" si="60"/>
        <v>N/A</v>
      </c>
      <c r="AD105" s="15" t="str">
        <f t="shared" si="79"/>
        <v>N/A</v>
      </c>
      <c r="AE105" s="15" t="str">
        <f t="shared" si="80"/>
        <v>N/A</v>
      </c>
      <c r="AF105" s="15" t="str">
        <f t="shared" si="81"/>
        <v>N/A</v>
      </c>
      <c r="AG105" s="15" t="str">
        <f t="shared" si="111"/>
        <v>N/A</v>
      </c>
      <c r="AH105" s="15" t="str">
        <f t="shared" si="111"/>
        <v>N/A</v>
      </c>
      <c r="AI105" s="15" t="str">
        <f t="shared" si="65"/>
        <v>N/A</v>
      </c>
      <c r="AJ105" s="15" t="str">
        <f t="shared" si="66"/>
        <v>N/A</v>
      </c>
      <c r="AK105" s="15" t="str">
        <f t="shared" si="67"/>
        <v>N/A</v>
      </c>
      <c r="AL105" s="15" t="str">
        <f t="shared" si="82"/>
        <v>N/A</v>
      </c>
      <c r="AM105" s="15">
        <f t="shared" si="83"/>
        <v>1</v>
      </c>
      <c r="AN105" s="15">
        <f t="shared" si="84"/>
        <v>1</v>
      </c>
      <c r="AO105" s="15">
        <f t="shared" si="85"/>
        <v>1</v>
      </c>
      <c r="AP105" s="15" t="str">
        <f t="shared" si="86"/>
        <v>N/A</v>
      </c>
      <c r="AQ105" s="15" t="str">
        <f t="shared" si="87"/>
        <v>N/A</v>
      </c>
      <c r="AR105" s="14" t="s">
        <v>40</v>
      </c>
      <c r="AS105" s="14" t="s">
        <v>40</v>
      </c>
      <c r="AT105" s="14" t="s">
        <v>40</v>
      </c>
      <c r="AU105" s="14" t="s">
        <v>40</v>
      </c>
      <c r="AV105" s="14" t="s">
        <v>40</v>
      </c>
      <c r="AW105" s="14" t="s">
        <v>40</v>
      </c>
      <c r="AX105" s="14" t="s">
        <v>40</v>
      </c>
      <c r="AY105" s="14" t="s">
        <v>40</v>
      </c>
      <c r="AZ105" s="14" t="s">
        <v>40</v>
      </c>
      <c r="BA105" s="14" t="s">
        <v>40</v>
      </c>
      <c r="BB105" s="14" t="s">
        <v>40</v>
      </c>
      <c r="BC105" s="14" t="s">
        <v>40</v>
      </c>
      <c r="BD105" s="14" t="s">
        <v>40</v>
      </c>
      <c r="BE105" s="14" t="s">
        <v>40</v>
      </c>
      <c r="BF105" s="14" t="s">
        <v>40</v>
      </c>
      <c r="BG105" s="14" t="s">
        <v>40</v>
      </c>
      <c r="BH105" s="14" t="s">
        <v>40</v>
      </c>
      <c r="BJ105" s="15">
        <f t="shared" si="88"/>
        <v>1</v>
      </c>
      <c r="BK105" s="15">
        <f t="shared" si="89"/>
        <v>1</v>
      </c>
      <c r="BL105" s="15">
        <f t="shared" si="90"/>
        <v>1</v>
      </c>
      <c r="BM105" s="15">
        <f t="shared" si="91"/>
        <v>1</v>
      </c>
      <c r="BN105" s="15">
        <f t="shared" si="92"/>
        <v>1</v>
      </c>
      <c r="BO105" s="15">
        <f t="shared" si="93"/>
        <v>1</v>
      </c>
      <c r="BP105" s="15">
        <f t="shared" si="94"/>
        <v>1</v>
      </c>
      <c r="BQ105" s="15">
        <f t="shared" si="95"/>
        <v>1</v>
      </c>
      <c r="BR105" s="15">
        <f t="shared" si="96"/>
        <v>1</v>
      </c>
      <c r="BS105" s="15">
        <f t="shared" si="97"/>
        <v>1</v>
      </c>
      <c r="BT105" s="15">
        <f t="shared" si="98"/>
        <v>1</v>
      </c>
      <c r="BU105" s="15">
        <f t="shared" si="99"/>
        <v>1</v>
      </c>
      <c r="BV105" s="15">
        <f t="shared" si="100"/>
        <v>1</v>
      </c>
      <c r="BW105" s="15">
        <f t="shared" si="101"/>
        <v>1</v>
      </c>
      <c r="BX105" s="15">
        <f t="shared" si="102"/>
        <v>1</v>
      </c>
      <c r="BY105" s="15">
        <f t="shared" si="103"/>
        <v>1</v>
      </c>
      <c r="BZ105" s="15">
        <f t="shared" si="104"/>
        <v>1</v>
      </c>
      <c r="CA105" s="14" t="s">
        <v>75</v>
      </c>
      <c r="CB105" s="15">
        <f t="shared" si="105"/>
        <v>1</v>
      </c>
      <c r="CC105" s="14">
        <f t="shared" si="106"/>
        <v>1</v>
      </c>
      <c r="CD105" s="14">
        <f t="shared" si="107"/>
        <v>1</v>
      </c>
      <c r="CE105" s="14" t="str">
        <f t="shared" si="108"/>
        <v>N/A</v>
      </c>
      <c r="CF105" s="14" t="str">
        <f t="shared" si="109"/>
        <v>N/A</v>
      </c>
      <c r="CG105" t="str">
        <f t="shared" si="110"/>
        <v>S:1 G:0 GR:0</v>
      </c>
      <c r="CH105" s="6"/>
      <c r="CK105" s="6"/>
      <c r="CL105" s="6"/>
      <c r="CM105" s="6"/>
      <c r="CN105" s="6"/>
      <c r="CO105" s="6"/>
      <c r="CP105" s="6"/>
    </row>
    <row r="106" spans="1:94" x14ac:dyDescent="0.25">
      <c r="A106" s="13">
        <v>6357</v>
      </c>
      <c r="B106" s="14" t="s">
        <v>1588</v>
      </c>
      <c r="C106" s="14" t="s">
        <v>61</v>
      </c>
      <c r="D106" s="14" t="s">
        <v>53</v>
      </c>
      <c r="E106" s="14">
        <f>VLOOKUP(B106, 'Rookie Year'!$A$2:$B$55555,2,FALSE)</f>
        <v>2013</v>
      </c>
      <c r="F106" s="14">
        <v>2026</v>
      </c>
      <c r="G106" s="14" t="s">
        <v>42</v>
      </c>
      <c r="H106" s="14" t="s">
        <v>1927</v>
      </c>
      <c r="I106" s="15">
        <v>3</v>
      </c>
      <c r="J106" s="14">
        <v>1</v>
      </c>
      <c r="K106" s="16">
        <f t="shared" si="70"/>
        <v>0.25</v>
      </c>
      <c r="L106" s="15">
        <f t="shared" si="71"/>
        <v>2</v>
      </c>
      <c r="M106" s="15">
        <f t="shared" si="72"/>
        <v>1</v>
      </c>
      <c r="N106" s="15">
        <f t="shared" si="73"/>
        <v>1</v>
      </c>
      <c r="O106" s="15">
        <v>0</v>
      </c>
      <c r="P106" s="15">
        <v>0</v>
      </c>
      <c r="Q106" s="15">
        <f t="shared" si="74"/>
        <v>1</v>
      </c>
      <c r="R106" s="14" t="s">
        <v>75</v>
      </c>
      <c r="S106" s="14">
        <f t="shared" si="75"/>
        <v>1</v>
      </c>
      <c r="T106" s="15">
        <f>IF($S106&lt;1, "N/A", $M106)</f>
        <v>1</v>
      </c>
      <c r="U106" s="15" t="str">
        <f>IF($S106&lt;2, "N/A", $M106)</f>
        <v>N/A</v>
      </c>
      <c r="V106" s="15" t="str">
        <f t="shared" si="113"/>
        <v>N/A</v>
      </c>
      <c r="W106" s="15" t="str">
        <f t="shared" si="112"/>
        <v>N/A</v>
      </c>
      <c r="X106" s="15" t="str">
        <f t="shared" si="76"/>
        <v>N/A</v>
      </c>
      <c r="Y106" s="14" t="str">
        <f t="shared" si="77"/>
        <v>OK</v>
      </c>
      <c r="Z106" s="14" t="str">
        <f t="shared" si="78"/>
        <v>No</v>
      </c>
      <c r="AA106" s="17" t="str">
        <f>IF(C106="DM", "N/A", IF(Z106="No","N/A",VLOOKUP(B106,'Extension List'!$A$3:$AE$1952,19,FALSE)))</f>
        <v>N/A</v>
      </c>
      <c r="AB106" s="14" t="str">
        <f>IF(C106="DM", "N/A", IF(Z106="No","N/A",VLOOKUP(B106,'Extension List'!$A$3:$AE$1952,21,FALSE)))</f>
        <v>N/A</v>
      </c>
      <c r="AC106" s="14" t="str">
        <f t="shared" si="60"/>
        <v>N/A</v>
      </c>
      <c r="AD106" s="15" t="str">
        <f t="shared" si="79"/>
        <v>N/A</v>
      </c>
      <c r="AE106" s="15" t="str">
        <f t="shared" si="80"/>
        <v>N/A</v>
      </c>
      <c r="AF106" s="15" t="str">
        <f t="shared" si="81"/>
        <v>N/A</v>
      </c>
      <c r="AG106" s="15" t="str">
        <f t="shared" si="111"/>
        <v>N/A</v>
      </c>
      <c r="AH106" s="15" t="str">
        <f t="shared" si="111"/>
        <v>N/A</v>
      </c>
      <c r="AI106" s="15" t="str">
        <f t="shared" si="65"/>
        <v>N/A</v>
      </c>
      <c r="AJ106" s="15" t="str">
        <f t="shared" si="66"/>
        <v>N/A</v>
      </c>
      <c r="AK106" s="15" t="str">
        <f t="shared" si="67"/>
        <v>N/A</v>
      </c>
      <c r="AL106" s="15" t="str">
        <f t="shared" si="82"/>
        <v>N/A</v>
      </c>
      <c r="AM106" s="15">
        <f t="shared" si="83"/>
        <v>3</v>
      </c>
      <c r="AN106" s="15" t="str">
        <f t="shared" si="84"/>
        <v>N/A</v>
      </c>
      <c r="AO106" s="15" t="str">
        <f t="shared" si="85"/>
        <v>N/A</v>
      </c>
      <c r="AP106" s="15" t="str">
        <f t="shared" si="86"/>
        <v>N/A</v>
      </c>
      <c r="AQ106" s="15" t="str">
        <f t="shared" si="87"/>
        <v>N/A</v>
      </c>
      <c r="AR106" s="14" t="s">
        <v>40</v>
      </c>
      <c r="AS106" s="14" t="s">
        <v>40</v>
      </c>
      <c r="AT106" s="14" t="s">
        <v>40</v>
      </c>
      <c r="AU106" s="14" t="s">
        <v>40</v>
      </c>
      <c r="AV106" s="14" t="s">
        <v>40</v>
      </c>
      <c r="AW106" s="14" t="s">
        <v>40</v>
      </c>
      <c r="AX106" s="14" t="s">
        <v>40</v>
      </c>
      <c r="AY106" s="14" t="s">
        <v>40</v>
      </c>
      <c r="AZ106" s="14" t="s">
        <v>40</v>
      </c>
      <c r="BA106" s="14" t="s">
        <v>40</v>
      </c>
      <c r="BB106" s="14" t="s">
        <v>40</v>
      </c>
      <c r="BC106" s="14" t="s">
        <v>40</v>
      </c>
      <c r="BD106" s="14" t="s">
        <v>40</v>
      </c>
      <c r="BE106" s="14" t="s">
        <v>40</v>
      </c>
      <c r="BF106" s="14" t="s">
        <v>40</v>
      </c>
      <c r="BG106" s="14" t="s">
        <v>40</v>
      </c>
      <c r="BH106" s="14" t="s">
        <v>40</v>
      </c>
      <c r="BJ106" s="15">
        <f t="shared" si="88"/>
        <v>3</v>
      </c>
      <c r="BK106" s="15">
        <f t="shared" si="89"/>
        <v>3</v>
      </c>
      <c r="BL106" s="15">
        <f t="shared" si="90"/>
        <v>3</v>
      </c>
      <c r="BM106" s="15">
        <f t="shared" si="91"/>
        <v>3</v>
      </c>
      <c r="BN106" s="15">
        <f t="shared" si="92"/>
        <v>3</v>
      </c>
      <c r="BO106" s="15">
        <f t="shared" si="93"/>
        <v>3</v>
      </c>
      <c r="BP106" s="15">
        <f t="shared" si="94"/>
        <v>3</v>
      </c>
      <c r="BQ106" s="15">
        <f t="shared" si="95"/>
        <v>3</v>
      </c>
      <c r="BR106" s="15">
        <f t="shared" si="96"/>
        <v>3</v>
      </c>
      <c r="BS106" s="15">
        <f t="shared" si="97"/>
        <v>3</v>
      </c>
      <c r="BT106" s="15">
        <f t="shared" si="98"/>
        <v>3</v>
      </c>
      <c r="BU106" s="15">
        <f t="shared" si="99"/>
        <v>3</v>
      </c>
      <c r="BV106" s="15">
        <f t="shared" si="100"/>
        <v>3</v>
      </c>
      <c r="BW106" s="15">
        <f t="shared" si="101"/>
        <v>3</v>
      </c>
      <c r="BX106" s="15">
        <f t="shared" si="102"/>
        <v>3</v>
      </c>
      <c r="BY106" s="15">
        <f t="shared" si="103"/>
        <v>3</v>
      </c>
      <c r="BZ106" s="15">
        <f t="shared" si="104"/>
        <v>3</v>
      </c>
      <c r="CA106" s="14" t="s">
        <v>75</v>
      </c>
      <c r="CB106" s="15">
        <f t="shared" si="105"/>
        <v>3</v>
      </c>
      <c r="CC106" s="14" t="str">
        <f t="shared" si="106"/>
        <v>N/A</v>
      </c>
      <c r="CD106" s="14" t="str">
        <f t="shared" si="107"/>
        <v>N/A</v>
      </c>
      <c r="CE106" s="14" t="str">
        <f t="shared" si="108"/>
        <v>N/A</v>
      </c>
      <c r="CF106" s="14" t="str">
        <f t="shared" si="109"/>
        <v>N/A</v>
      </c>
      <c r="CG106" t="str">
        <f t="shared" si="110"/>
        <v>S:2 G:1 GR:1</v>
      </c>
      <c r="CH106" s="6"/>
      <c r="CK106" s="6"/>
      <c r="CL106" s="6"/>
      <c r="CM106" s="6"/>
      <c r="CN106" s="6"/>
      <c r="CO106" s="6"/>
      <c r="CP106" s="6"/>
    </row>
    <row r="107" spans="1:94" x14ac:dyDescent="0.25">
      <c r="A107" s="13">
        <v>5167</v>
      </c>
      <c r="B107" s="14" t="s">
        <v>2749</v>
      </c>
      <c r="C107" s="14" t="s">
        <v>61</v>
      </c>
      <c r="D107" s="14" t="s">
        <v>53</v>
      </c>
      <c r="E107" s="14">
        <f>VLOOKUP(B107, 'Rookie Year'!$A$2:$B$55555,2,FALSE)</f>
        <v>2023</v>
      </c>
      <c r="F107" s="14">
        <v>2023</v>
      </c>
      <c r="G107" s="14" t="s">
        <v>40</v>
      </c>
      <c r="H107" s="14" t="s">
        <v>2161</v>
      </c>
      <c r="I107" s="15">
        <v>7</v>
      </c>
      <c r="J107" s="14">
        <v>4</v>
      </c>
      <c r="K107" s="16">
        <f t="shared" si="70"/>
        <v>0.25</v>
      </c>
      <c r="L107" s="15">
        <f t="shared" si="71"/>
        <v>5</v>
      </c>
      <c r="M107" s="15">
        <f t="shared" si="72"/>
        <v>2</v>
      </c>
      <c r="N107" s="15">
        <f t="shared" si="73"/>
        <v>8</v>
      </c>
      <c r="O107" s="15">
        <v>6</v>
      </c>
      <c r="P107" s="15">
        <v>0</v>
      </c>
      <c r="Q107" s="15">
        <f t="shared" si="74"/>
        <v>2</v>
      </c>
      <c r="R107" s="14" t="s">
        <v>75</v>
      </c>
      <c r="S107" s="14">
        <f t="shared" si="75"/>
        <v>1</v>
      </c>
      <c r="T107" s="15">
        <v>2</v>
      </c>
      <c r="U107" s="15" t="str">
        <f>IF($S107&lt;2, "N/A", $M107)</f>
        <v>N/A</v>
      </c>
      <c r="V107" s="15" t="str">
        <f t="shared" si="113"/>
        <v>N/A</v>
      </c>
      <c r="W107" s="15" t="str">
        <f t="shared" si="112"/>
        <v>N/A</v>
      </c>
      <c r="X107" s="15" t="str">
        <f t="shared" si="76"/>
        <v>N/A</v>
      </c>
      <c r="Y107" s="14" t="str">
        <f t="shared" si="77"/>
        <v>OK</v>
      </c>
      <c r="Z107" s="14" t="str">
        <f t="shared" si="78"/>
        <v>Yes</v>
      </c>
      <c r="AA107" s="17">
        <f>IF(C107="DM", "N/A", IF(Z107="No","N/A",VLOOKUP(B107,'Extension List'!$A$3:$AE$1952,19,FALSE)))</f>
        <v>4</v>
      </c>
      <c r="AB107" s="14">
        <f>IF(C107="DM", "N/A", IF(Z107="No","N/A",VLOOKUP(B107,'Extension List'!$A$3:$AE$1952,21,FALSE)))</f>
        <v>1</v>
      </c>
      <c r="AC107" s="14">
        <v>1</v>
      </c>
      <c r="AD107" s="15">
        <f t="shared" si="79"/>
        <v>3</v>
      </c>
      <c r="AE107" s="15">
        <f t="shared" si="80"/>
        <v>1</v>
      </c>
      <c r="AF107" s="15">
        <f t="shared" si="81"/>
        <v>3</v>
      </c>
      <c r="AG107" s="15">
        <v>2</v>
      </c>
      <c r="AH107" s="15">
        <v>1</v>
      </c>
      <c r="AI107" s="15" t="str">
        <f t="shared" si="65"/>
        <v>N/A</v>
      </c>
      <c r="AJ107" s="15" t="str">
        <f t="shared" si="66"/>
        <v>N/A</v>
      </c>
      <c r="AK107" s="15" t="str">
        <f t="shared" si="67"/>
        <v>N/A</v>
      </c>
      <c r="AL107" s="15" t="str">
        <f t="shared" si="82"/>
        <v>OK</v>
      </c>
      <c r="AM107" s="15">
        <f t="shared" si="83"/>
        <v>7</v>
      </c>
      <c r="AN107" s="15">
        <f t="shared" si="84"/>
        <v>4</v>
      </c>
      <c r="AO107" s="15" t="str">
        <f t="shared" si="85"/>
        <v>N/A</v>
      </c>
      <c r="AP107" s="15" t="str">
        <f t="shared" si="86"/>
        <v>N/A</v>
      </c>
      <c r="AQ107" s="15" t="str">
        <f t="shared" si="87"/>
        <v>N/A</v>
      </c>
      <c r="AR107" s="14" t="s">
        <v>40</v>
      </c>
      <c r="AS107" s="14" t="s">
        <v>40</v>
      </c>
      <c r="AT107" s="14" t="s">
        <v>40</v>
      </c>
      <c r="AU107" s="14" t="s">
        <v>40</v>
      </c>
      <c r="AV107" s="14" t="s">
        <v>40</v>
      </c>
      <c r="AW107" s="14" t="s">
        <v>40</v>
      </c>
      <c r="AX107" s="14" t="s">
        <v>40</v>
      </c>
      <c r="AY107" s="14" t="s">
        <v>40</v>
      </c>
      <c r="AZ107" s="14" t="s">
        <v>40</v>
      </c>
      <c r="BA107" s="14" t="s">
        <v>40</v>
      </c>
      <c r="BB107" s="14" t="s">
        <v>40</v>
      </c>
      <c r="BC107" s="14" t="s">
        <v>40</v>
      </c>
      <c r="BD107" s="14" t="s">
        <v>40</v>
      </c>
      <c r="BE107" s="14" t="s">
        <v>40</v>
      </c>
      <c r="BF107" s="14" t="s">
        <v>40</v>
      </c>
      <c r="BG107" s="14" t="s">
        <v>40</v>
      </c>
      <c r="BH107" s="14" t="s">
        <v>40</v>
      </c>
      <c r="BI107" s="14"/>
      <c r="BJ107" s="15">
        <f t="shared" si="88"/>
        <v>7</v>
      </c>
      <c r="BK107" s="15">
        <f t="shared" si="89"/>
        <v>7</v>
      </c>
      <c r="BL107" s="15">
        <f t="shared" si="90"/>
        <v>7</v>
      </c>
      <c r="BM107" s="15">
        <f t="shared" si="91"/>
        <v>7</v>
      </c>
      <c r="BN107" s="15">
        <f t="shared" si="92"/>
        <v>7</v>
      </c>
      <c r="BO107" s="15">
        <f t="shared" si="93"/>
        <v>7</v>
      </c>
      <c r="BP107" s="15">
        <f t="shared" si="94"/>
        <v>7</v>
      </c>
      <c r="BQ107" s="15">
        <f t="shared" si="95"/>
        <v>7</v>
      </c>
      <c r="BR107" s="15">
        <f t="shared" si="96"/>
        <v>7</v>
      </c>
      <c r="BS107" s="15">
        <f t="shared" si="97"/>
        <v>7</v>
      </c>
      <c r="BT107" s="15">
        <f t="shared" si="98"/>
        <v>7</v>
      </c>
      <c r="BU107" s="15">
        <f t="shared" si="99"/>
        <v>7</v>
      </c>
      <c r="BV107" s="15">
        <f t="shared" si="100"/>
        <v>7</v>
      </c>
      <c r="BW107" s="15">
        <f t="shared" si="101"/>
        <v>7</v>
      </c>
      <c r="BX107" s="15">
        <f t="shared" si="102"/>
        <v>7</v>
      </c>
      <c r="BY107" s="15">
        <f t="shared" si="103"/>
        <v>7</v>
      </c>
      <c r="BZ107" s="15">
        <f t="shared" si="104"/>
        <v>7</v>
      </c>
      <c r="CA107" s="14" t="s">
        <v>75</v>
      </c>
      <c r="CB107" s="15">
        <f t="shared" si="105"/>
        <v>7</v>
      </c>
      <c r="CC107" s="14">
        <f t="shared" si="106"/>
        <v>4</v>
      </c>
      <c r="CD107" s="14" t="str">
        <f t="shared" si="107"/>
        <v>N/A</v>
      </c>
      <c r="CE107" s="14" t="str">
        <f t="shared" si="108"/>
        <v>N/A</v>
      </c>
      <c r="CF107" s="14" t="str">
        <f t="shared" si="109"/>
        <v>N/A</v>
      </c>
      <c r="CG107" t="str">
        <f t="shared" si="110"/>
        <v>S:5/3 G:1 GR:3</v>
      </c>
      <c r="CH107" s="6"/>
      <c r="CK107" s="6"/>
      <c r="CL107" s="6"/>
      <c r="CM107" s="6"/>
      <c r="CN107" s="6"/>
      <c r="CO107" s="6"/>
      <c r="CP107" s="6"/>
    </row>
    <row r="108" spans="1:94" x14ac:dyDescent="0.25">
      <c r="A108" s="13">
        <v>6078</v>
      </c>
      <c r="B108" s="14" t="s">
        <v>3178</v>
      </c>
      <c r="C108" s="14" t="s">
        <v>62</v>
      </c>
      <c r="D108" s="14" t="s">
        <v>53</v>
      </c>
      <c r="E108" s="14">
        <v>2025</v>
      </c>
      <c r="F108" s="14">
        <v>2025</v>
      </c>
      <c r="G108" s="14" t="s">
        <v>40</v>
      </c>
      <c r="H108" s="14" t="s">
        <v>2218</v>
      </c>
      <c r="I108" s="15">
        <v>1</v>
      </c>
      <c r="J108" s="14">
        <v>3</v>
      </c>
      <c r="K108" s="16">
        <f t="shared" si="70"/>
        <v>0</v>
      </c>
      <c r="L108" s="15">
        <f t="shared" si="71"/>
        <v>1</v>
      </c>
      <c r="M108" s="15">
        <f t="shared" si="72"/>
        <v>0</v>
      </c>
      <c r="N108" s="15">
        <f t="shared" si="73"/>
        <v>0</v>
      </c>
      <c r="O108" s="15">
        <v>0</v>
      </c>
      <c r="P108" s="15">
        <v>0</v>
      </c>
      <c r="Q108" s="15">
        <f t="shared" si="74"/>
        <v>0</v>
      </c>
      <c r="R108" s="14" t="s">
        <v>75</v>
      </c>
      <c r="S108" s="14">
        <f t="shared" si="75"/>
        <v>2</v>
      </c>
      <c r="T108" s="15">
        <v>0</v>
      </c>
      <c r="U108" s="15">
        <v>0</v>
      </c>
      <c r="V108" s="15" t="str">
        <f t="shared" si="113"/>
        <v>N/A</v>
      </c>
      <c r="W108" s="15" t="str">
        <f t="shared" si="112"/>
        <v>N/A</v>
      </c>
      <c r="X108" s="15" t="str">
        <f t="shared" si="76"/>
        <v>N/A</v>
      </c>
      <c r="Y108" s="14" t="str">
        <f t="shared" si="77"/>
        <v>OK</v>
      </c>
      <c r="Z108" s="14" t="str">
        <f t="shared" si="78"/>
        <v>No</v>
      </c>
      <c r="AA108" s="17" t="str">
        <f>IF(C108="DM", "N/A", IF(Z108="No","N/A",VLOOKUP(B108,'Extension List'!$A$3:$AE$1952,19,FALSE)))</f>
        <v>N/A</v>
      </c>
      <c r="AB108" s="14" t="str">
        <f>IF(C108="DM", "N/A", IF(Z108="No","N/A",VLOOKUP(B108,'Extension List'!$A$3:$AE$1952,21,FALSE)))</f>
        <v>N/A</v>
      </c>
      <c r="AC108" s="14" t="str">
        <f>IF(AA108="N/A", "N/A", 0)</f>
        <v>N/A</v>
      </c>
      <c r="AD108" s="15" t="str">
        <f t="shared" si="79"/>
        <v>N/A</v>
      </c>
      <c r="AE108" s="15" t="str">
        <f t="shared" si="80"/>
        <v>N/A</v>
      </c>
      <c r="AF108" s="15" t="str">
        <f t="shared" si="81"/>
        <v>N/A</v>
      </c>
      <c r="AG108" s="15" t="str">
        <f>IF($AF108="N/A", "N/A", "TBC")</f>
        <v>N/A</v>
      </c>
      <c r="AH108" s="15" t="str">
        <f>IF($AF108="N/A", "N/A", "TBC")</f>
        <v>N/A</v>
      </c>
      <c r="AI108" s="15" t="str">
        <f t="shared" si="65"/>
        <v>N/A</v>
      </c>
      <c r="AJ108" s="15" t="str">
        <f t="shared" si="66"/>
        <v>N/A</v>
      </c>
      <c r="AK108" s="15" t="str">
        <f t="shared" si="67"/>
        <v>N/A</v>
      </c>
      <c r="AL108" s="15" t="str">
        <f t="shared" si="82"/>
        <v>N/A</v>
      </c>
      <c r="AM108" s="15">
        <f t="shared" si="83"/>
        <v>1</v>
      </c>
      <c r="AN108" s="15">
        <f t="shared" si="84"/>
        <v>1</v>
      </c>
      <c r="AO108" s="15" t="str">
        <f t="shared" si="85"/>
        <v>N/A</v>
      </c>
      <c r="AP108" s="15" t="str">
        <f t="shared" si="86"/>
        <v>N/A</v>
      </c>
      <c r="AQ108" s="15" t="str">
        <f t="shared" si="87"/>
        <v>N/A</v>
      </c>
      <c r="AR108" s="14" t="s">
        <v>40</v>
      </c>
      <c r="AS108" s="14" t="s">
        <v>40</v>
      </c>
      <c r="AT108" s="14" t="s">
        <v>40</v>
      </c>
      <c r="AU108" s="14" t="s">
        <v>40</v>
      </c>
      <c r="AV108" s="14" t="s">
        <v>40</v>
      </c>
      <c r="AW108" s="14" t="s">
        <v>40</v>
      </c>
      <c r="AX108" s="14" t="s">
        <v>40</v>
      </c>
      <c r="AY108" s="14" t="s">
        <v>40</v>
      </c>
      <c r="AZ108" s="14" t="s">
        <v>40</v>
      </c>
      <c r="BA108" s="14" t="s">
        <v>40</v>
      </c>
      <c r="BB108" s="14" t="s">
        <v>40</v>
      </c>
      <c r="BC108" s="14" t="s">
        <v>40</v>
      </c>
      <c r="BD108" s="14" t="s">
        <v>40</v>
      </c>
      <c r="BE108" s="14" t="s">
        <v>40</v>
      </c>
      <c r="BF108" s="14" t="s">
        <v>40</v>
      </c>
      <c r="BG108" s="14" t="s">
        <v>40</v>
      </c>
      <c r="BH108" s="14" t="s">
        <v>40</v>
      </c>
      <c r="BJ108" s="15">
        <f t="shared" si="88"/>
        <v>1</v>
      </c>
      <c r="BK108" s="15">
        <f t="shared" si="89"/>
        <v>1</v>
      </c>
      <c r="BL108" s="15">
        <f t="shared" si="90"/>
        <v>1</v>
      </c>
      <c r="BM108" s="15">
        <f t="shared" si="91"/>
        <v>1</v>
      </c>
      <c r="BN108" s="15">
        <f t="shared" si="92"/>
        <v>1</v>
      </c>
      <c r="BO108" s="15">
        <f t="shared" si="93"/>
        <v>1</v>
      </c>
      <c r="BP108" s="15">
        <f t="shared" si="94"/>
        <v>1</v>
      </c>
      <c r="BQ108" s="15">
        <f t="shared" si="95"/>
        <v>1</v>
      </c>
      <c r="BR108" s="15">
        <f t="shared" si="96"/>
        <v>1</v>
      </c>
      <c r="BS108" s="15">
        <f t="shared" si="97"/>
        <v>1</v>
      </c>
      <c r="BT108" s="15">
        <f t="shared" si="98"/>
        <v>1</v>
      </c>
      <c r="BU108" s="15">
        <f t="shared" si="99"/>
        <v>1</v>
      </c>
      <c r="BV108" s="15">
        <f t="shared" si="100"/>
        <v>1</v>
      </c>
      <c r="BW108" s="15">
        <f t="shared" si="101"/>
        <v>1</v>
      </c>
      <c r="BX108" s="15">
        <f t="shared" si="102"/>
        <v>1</v>
      </c>
      <c r="BY108" s="15">
        <f t="shared" si="103"/>
        <v>1</v>
      </c>
      <c r="BZ108" s="15">
        <f t="shared" si="104"/>
        <v>1</v>
      </c>
      <c r="CA108" s="14" t="s">
        <v>75</v>
      </c>
      <c r="CB108" s="15">
        <f t="shared" si="105"/>
        <v>1</v>
      </c>
      <c r="CC108" s="14">
        <f t="shared" si="106"/>
        <v>1</v>
      </c>
      <c r="CD108" s="14" t="str">
        <f t="shared" si="107"/>
        <v>N/A</v>
      </c>
      <c r="CE108" s="14" t="str">
        <f t="shared" si="108"/>
        <v>N/A</v>
      </c>
      <c r="CF108" s="14" t="str">
        <f t="shared" si="109"/>
        <v>N/A</v>
      </c>
      <c r="CG108" t="str">
        <f t="shared" si="110"/>
        <v>S:1 G:0 GR:0</v>
      </c>
      <c r="CH108" s="6"/>
      <c r="CK108" s="6"/>
      <c r="CL108" s="6"/>
      <c r="CM108" s="6"/>
      <c r="CN108" s="6"/>
      <c r="CO108" s="6"/>
      <c r="CP108" s="6"/>
    </row>
    <row r="109" spans="1:94" x14ac:dyDescent="0.25">
      <c r="A109" s="13">
        <v>5157</v>
      </c>
      <c r="B109" s="14" t="s">
        <v>2740</v>
      </c>
      <c r="C109" s="14" t="s">
        <v>62</v>
      </c>
      <c r="D109" s="14" t="s">
        <v>53</v>
      </c>
      <c r="E109" s="14">
        <f>VLOOKUP(B109, 'Rookie Year'!$A$2:$B$55555,2,FALSE)</f>
        <v>2023</v>
      </c>
      <c r="F109" s="14">
        <v>2023</v>
      </c>
      <c r="G109" s="14" t="s">
        <v>40</v>
      </c>
      <c r="H109" s="14" t="s">
        <v>2151</v>
      </c>
      <c r="I109" s="15">
        <v>11</v>
      </c>
      <c r="J109" s="14">
        <v>4</v>
      </c>
      <c r="K109" s="16">
        <f t="shared" si="70"/>
        <v>0.25</v>
      </c>
      <c r="L109" s="15">
        <f t="shared" si="71"/>
        <v>8</v>
      </c>
      <c r="M109" s="15">
        <f t="shared" si="72"/>
        <v>3</v>
      </c>
      <c r="N109" s="15">
        <f t="shared" si="73"/>
        <v>12</v>
      </c>
      <c r="O109" s="15">
        <v>9</v>
      </c>
      <c r="P109" s="15">
        <v>0</v>
      </c>
      <c r="Q109" s="15">
        <f t="shared" si="74"/>
        <v>3</v>
      </c>
      <c r="R109" s="14" t="s">
        <v>75</v>
      </c>
      <c r="S109" s="14">
        <f t="shared" si="75"/>
        <v>1</v>
      </c>
      <c r="T109" s="15">
        <v>3</v>
      </c>
      <c r="U109" s="15" t="str">
        <f>IF($S109&lt;2, "N/A", $M109)</f>
        <v>N/A</v>
      </c>
      <c r="V109" s="15" t="str">
        <f t="shared" si="113"/>
        <v>N/A</v>
      </c>
      <c r="W109" s="15" t="str">
        <f t="shared" si="112"/>
        <v>N/A</v>
      </c>
      <c r="X109" s="15" t="str">
        <f t="shared" si="76"/>
        <v>N/A</v>
      </c>
      <c r="Y109" s="14" t="str">
        <f t="shared" si="77"/>
        <v>OK</v>
      </c>
      <c r="Z109" s="14" t="str">
        <f t="shared" si="78"/>
        <v>Yes</v>
      </c>
      <c r="AA109" s="17">
        <f>IF(C109="DM", "N/A", IF(Z109="No","N/A",VLOOKUP(B109,'Extension List'!$A$3:$AE$1952,19,FALSE)))</f>
        <v>14</v>
      </c>
      <c r="AB109" s="14">
        <f>IF(C109="DM", "N/A", IF(Z109="No","N/A",VLOOKUP(B109,'Extension List'!$A$3:$AE$1952,21,FALSE)))</f>
        <v>4</v>
      </c>
      <c r="AC109" s="14">
        <v>4</v>
      </c>
      <c r="AD109" s="15">
        <f t="shared" si="79"/>
        <v>8</v>
      </c>
      <c r="AE109" s="15">
        <f t="shared" si="80"/>
        <v>6</v>
      </c>
      <c r="AF109" s="15">
        <f t="shared" si="81"/>
        <v>27</v>
      </c>
      <c r="AG109" s="15">
        <v>3</v>
      </c>
      <c r="AH109" s="15">
        <v>6</v>
      </c>
      <c r="AI109" s="15">
        <v>6</v>
      </c>
      <c r="AJ109" s="15">
        <v>6</v>
      </c>
      <c r="AK109" s="15">
        <v>6</v>
      </c>
      <c r="AL109" s="15" t="str">
        <f t="shared" si="82"/>
        <v>OK</v>
      </c>
      <c r="AM109" s="15">
        <f t="shared" si="83"/>
        <v>11</v>
      </c>
      <c r="AN109" s="15">
        <f t="shared" si="84"/>
        <v>14</v>
      </c>
      <c r="AO109" s="15">
        <f t="shared" si="85"/>
        <v>14</v>
      </c>
      <c r="AP109" s="15">
        <f t="shared" si="86"/>
        <v>14</v>
      </c>
      <c r="AQ109" s="15">
        <f t="shared" si="87"/>
        <v>14</v>
      </c>
      <c r="AR109" s="14" t="s">
        <v>40</v>
      </c>
      <c r="AS109" s="14" t="s">
        <v>40</v>
      </c>
      <c r="AT109" s="14" t="s">
        <v>40</v>
      </c>
      <c r="AU109" s="14" t="s">
        <v>40</v>
      </c>
      <c r="AV109" s="14" t="s">
        <v>40</v>
      </c>
      <c r="AW109" s="14" t="s">
        <v>40</v>
      </c>
      <c r="AX109" s="14" t="s">
        <v>40</v>
      </c>
      <c r="AY109" s="14" t="s">
        <v>40</v>
      </c>
      <c r="AZ109" s="14" t="s">
        <v>40</v>
      </c>
      <c r="BA109" s="14" t="s">
        <v>40</v>
      </c>
      <c r="BB109" s="14" t="s">
        <v>40</v>
      </c>
      <c r="BC109" s="14" t="s">
        <v>40</v>
      </c>
      <c r="BD109" s="14" t="s">
        <v>40</v>
      </c>
      <c r="BE109" s="14" t="s">
        <v>40</v>
      </c>
      <c r="BF109" s="14" t="s">
        <v>40</v>
      </c>
      <c r="BG109" s="14" t="s">
        <v>40</v>
      </c>
      <c r="BH109" s="14" t="s">
        <v>40</v>
      </c>
      <c r="BI109" s="14"/>
      <c r="BJ109" s="15">
        <f t="shared" si="88"/>
        <v>11</v>
      </c>
      <c r="BK109" s="15">
        <f t="shared" si="89"/>
        <v>11</v>
      </c>
      <c r="BL109" s="15">
        <f t="shared" si="90"/>
        <v>11</v>
      </c>
      <c r="BM109" s="15">
        <f t="shared" si="91"/>
        <v>11</v>
      </c>
      <c r="BN109" s="15">
        <f t="shared" si="92"/>
        <v>11</v>
      </c>
      <c r="BO109" s="15">
        <f t="shared" si="93"/>
        <v>11</v>
      </c>
      <c r="BP109" s="15">
        <f t="shared" si="94"/>
        <v>11</v>
      </c>
      <c r="BQ109" s="15">
        <f t="shared" si="95"/>
        <v>11</v>
      </c>
      <c r="BR109" s="15">
        <f t="shared" si="96"/>
        <v>11</v>
      </c>
      <c r="BS109" s="15">
        <f t="shared" si="97"/>
        <v>11</v>
      </c>
      <c r="BT109" s="15">
        <f t="shared" si="98"/>
        <v>11</v>
      </c>
      <c r="BU109" s="15">
        <f t="shared" si="99"/>
        <v>11</v>
      </c>
      <c r="BV109" s="15">
        <f t="shared" si="100"/>
        <v>11</v>
      </c>
      <c r="BW109" s="15">
        <f t="shared" si="101"/>
        <v>11</v>
      </c>
      <c r="BX109" s="15">
        <f t="shared" si="102"/>
        <v>11</v>
      </c>
      <c r="BY109" s="15">
        <f t="shared" si="103"/>
        <v>11</v>
      </c>
      <c r="BZ109" s="15">
        <f t="shared" si="104"/>
        <v>11</v>
      </c>
      <c r="CA109" s="14" t="s">
        <v>75</v>
      </c>
      <c r="CB109" s="15">
        <f t="shared" si="105"/>
        <v>11</v>
      </c>
      <c r="CC109" s="14">
        <f t="shared" si="106"/>
        <v>14</v>
      </c>
      <c r="CD109" s="14">
        <f t="shared" si="107"/>
        <v>14</v>
      </c>
      <c r="CE109" s="14">
        <f t="shared" si="108"/>
        <v>14</v>
      </c>
      <c r="CF109" s="14">
        <f t="shared" si="109"/>
        <v>14</v>
      </c>
      <c r="CG109" t="str">
        <f t="shared" si="110"/>
        <v>S:8/8 G:6 GR:27</v>
      </c>
      <c r="CH109" s="6"/>
      <c r="CK109" s="6"/>
      <c r="CL109" s="6"/>
      <c r="CM109" s="6"/>
      <c r="CN109" s="6"/>
      <c r="CO109" s="6"/>
      <c r="CP109" s="6"/>
    </row>
    <row r="110" spans="1:94" x14ac:dyDescent="0.25">
      <c r="A110" s="13">
        <v>5635</v>
      </c>
      <c r="B110" s="14" t="s">
        <v>2974</v>
      </c>
      <c r="C110" s="14" t="s">
        <v>62</v>
      </c>
      <c r="D110" s="14" t="s">
        <v>53</v>
      </c>
      <c r="E110" s="14">
        <f>VLOOKUP(B110, 'Rookie Year'!$A$2:$B$55555,2,FALSE)</f>
        <v>2024</v>
      </c>
      <c r="F110" s="14">
        <v>2024</v>
      </c>
      <c r="G110" s="14" t="s">
        <v>40</v>
      </c>
      <c r="H110" s="14" t="s">
        <v>2186</v>
      </c>
      <c r="I110" s="15">
        <v>2</v>
      </c>
      <c r="J110" s="14">
        <v>3</v>
      </c>
      <c r="K110" s="16">
        <f t="shared" si="70"/>
        <v>0</v>
      </c>
      <c r="L110" s="15">
        <f t="shared" si="71"/>
        <v>2</v>
      </c>
      <c r="M110" s="15">
        <f t="shared" si="72"/>
        <v>0</v>
      </c>
      <c r="N110" s="15">
        <f t="shared" si="73"/>
        <v>0</v>
      </c>
      <c r="O110" s="15">
        <v>0</v>
      </c>
      <c r="P110" s="15">
        <v>0</v>
      </c>
      <c r="Q110" s="15">
        <f t="shared" si="74"/>
        <v>0</v>
      </c>
      <c r="R110" s="14" t="s">
        <v>75</v>
      </c>
      <c r="S110" s="14">
        <f t="shared" si="75"/>
        <v>1</v>
      </c>
      <c r="T110" s="15">
        <v>0</v>
      </c>
      <c r="U110" s="15" t="str">
        <f>IF($S110&lt;2, "N/A", $M110)</f>
        <v>N/A</v>
      </c>
      <c r="V110" s="15" t="str">
        <f t="shared" si="113"/>
        <v>N/A</v>
      </c>
      <c r="W110" s="15" t="str">
        <f t="shared" si="112"/>
        <v>N/A</v>
      </c>
      <c r="X110" s="15" t="str">
        <f t="shared" si="76"/>
        <v>N/A</v>
      </c>
      <c r="Y110" s="14" t="str">
        <f t="shared" si="77"/>
        <v>OK</v>
      </c>
      <c r="Z110" s="14" t="str">
        <f t="shared" si="78"/>
        <v>Yes</v>
      </c>
      <c r="AA110" s="17">
        <f>IF(C110="DM", "N/A", IF(Z110="No","N/A",VLOOKUP(B110,'Extension List'!$A$3:$AE$1952,19,FALSE)))</f>
        <v>14</v>
      </c>
      <c r="AB110" s="14">
        <f>IF(C110="DM", "N/A", IF(Z110="No","N/A",VLOOKUP(B110,'Extension List'!$A$3:$AE$1952,21,FALSE)))</f>
        <v>4</v>
      </c>
      <c r="AC110" s="14">
        <f t="shared" ref="AC110:AC132" si="114">IF(AA110="N/A", "N/A", 0)</f>
        <v>0</v>
      </c>
      <c r="AD110" s="15" t="str">
        <f t="shared" si="79"/>
        <v>N/A</v>
      </c>
      <c r="AE110" s="15" t="str">
        <f t="shared" si="80"/>
        <v>N/A</v>
      </c>
      <c r="AF110" s="15" t="str">
        <f t="shared" si="81"/>
        <v>N/A</v>
      </c>
      <c r="AG110" s="15" t="str">
        <f t="shared" ref="AG110:AH132" si="115">IF($AF110="N/A", "N/A", "TBC")</f>
        <v>N/A</v>
      </c>
      <c r="AH110" s="15" t="str">
        <f t="shared" si="115"/>
        <v>N/A</v>
      </c>
      <c r="AI110" s="15" t="str">
        <f t="shared" ref="AI110:AI141" si="116">IF($AF110="N/A","N/A",IF(AC110&gt;1,"TBC","N/A"))</f>
        <v>N/A</v>
      </c>
      <c r="AJ110" s="15" t="str">
        <f t="shared" ref="AJ110:AJ141" si="117">IF($AF110="N/A","N/A",IF(AC110&gt;2,"TBC","N/A"))</f>
        <v>N/A</v>
      </c>
      <c r="AK110" s="15" t="str">
        <f t="shared" ref="AK110:AK141" si="118">IF($AF110="N/A","N/A",IF(AC110&gt;3,"TBC","N/A"))</f>
        <v>N/A</v>
      </c>
      <c r="AL110" s="15" t="str">
        <f t="shared" si="82"/>
        <v>N/A</v>
      </c>
      <c r="AM110" s="15">
        <f t="shared" si="83"/>
        <v>2</v>
      </c>
      <c r="AN110" s="15" t="str">
        <f t="shared" si="84"/>
        <v>N/A</v>
      </c>
      <c r="AO110" s="15" t="str">
        <f t="shared" si="85"/>
        <v>N/A</v>
      </c>
      <c r="AP110" s="15" t="str">
        <f t="shared" si="86"/>
        <v>N/A</v>
      </c>
      <c r="AQ110" s="15" t="str">
        <f t="shared" si="87"/>
        <v>N/A</v>
      </c>
      <c r="AR110" s="14" t="s">
        <v>40</v>
      </c>
      <c r="AS110" s="14" t="s">
        <v>40</v>
      </c>
      <c r="AT110" s="14" t="s">
        <v>40</v>
      </c>
      <c r="AU110" s="14" t="s">
        <v>40</v>
      </c>
      <c r="AV110" s="14" t="s">
        <v>40</v>
      </c>
      <c r="AW110" s="14" t="s">
        <v>40</v>
      </c>
      <c r="AX110" s="14" t="s">
        <v>40</v>
      </c>
      <c r="AY110" s="14" t="s">
        <v>40</v>
      </c>
      <c r="AZ110" s="14" t="s">
        <v>40</v>
      </c>
      <c r="BA110" s="14" t="s">
        <v>40</v>
      </c>
      <c r="BB110" s="14" t="s">
        <v>40</v>
      </c>
      <c r="BC110" s="14" t="s">
        <v>40</v>
      </c>
      <c r="BD110" s="14" t="s">
        <v>40</v>
      </c>
      <c r="BE110" s="14" t="s">
        <v>40</v>
      </c>
      <c r="BF110" s="14" t="s">
        <v>40</v>
      </c>
      <c r="BG110" s="14" t="s">
        <v>40</v>
      </c>
      <c r="BH110" s="14" t="s">
        <v>40</v>
      </c>
      <c r="BI110" s="14"/>
      <c r="BJ110" s="15">
        <f t="shared" si="88"/>
        <v>2</v>
      </c>
      <c r="BK110" s="15">
        <f t="shared" si="89"/>
        <v>2</v>
      </c>
      <c r="BL110" s="15">
        <f t="shared" si="90"/>
        <v>2</v>
      </c>
      <c r="BM110" s="15">
        <f t="shared" si="91"/>
        <v>2</v>
      </c>
      <c r="BN110" s="15">
        <f t="shared" si="92"/>
        <v>2</v>
      </c>
      <c r="BO110" s="15">
        <f t="shared" si="93"/>
        <v>2</v>
      </c>
      <c r="BP110" s="15">
        <f t="shared" si="94"/>
        <v>2</v>
      </c>
      <c r="BQ110" s="15">
        <f t="shared" si="95"/>
        <v>2</v>
      </c>
      <c r="BR110" s="15">
        <f t="shared" si="96"/>
        <v>2</v>
      </c>
      <c r="BS110" s="15">
        <f t="shared" si="97"/>
        <v>2</v>
      </c>
      <c r="BT110" s="15">
        <f t="shared" si="98"/>
        <v>2</v>
      </c>
      <c r="BU110" s="15">
        <f t="shared" si="99"/>
        <v>2</v>
      </c>
      <c r="BV110" s="15">
        <f t="shared" si="100"/>
        <v>2</v>
      </c>
      <c r="BW110" s="15">
        <f t="shared" si="101"/>
        <v>2</v>
      </c>
      <c r="BX110" s="15">
        <f t="shared" si="102"/>
        <v>2</v>
      </c>
      <c r="BY110" s="15">
        <f t="shared" si="103"/>
        <v>2</v>
      </c>
      <c r="BZ110" s="15">
        <f t="shared" si="104"/>
        <v>2</v>
      </c>
      <c r="CA110" s="14" t="s">
        <v>75</v>
      </c>
      <c r="CB110" s="15">
        <f t="shared" si="105"/>
        <v>2</v>
      </c>
      <c r="CC110" s="14" t="str">
        <f t="shared" si="106"/>
        <v>N/A</v>
      </c>
      <c r="CD110" s="14" t="str">
        <f t="shared" si="107"/>
        <v>N/A</v>
      </c>
      <c r="CE110" s="14" t="str">
        <f t="shared" si="108"/>
        <v>N/A</v>
      </c>
      <c r="CF110" s="14" t="str">
        <f t="shared" si="109"/>
        <v>N/A</v>
      </c>
      <c r="CG110" t="str">
        <f t="shared" si="110"/>
        <v>S:2 G:0 GR:0</v>
      </c>
      <c r="CH110" s="6"/>
      <c r="CK110" s="6"/>
      <c r="CL110" s="6"/>
      <c r="CM110" s="6"/>
      <c r="CN110" s="6"/>
      <c r="CO110" s="6"/>
      <c r="CP110" s="6"/>
    </row>
    <row r="111" spans="1:94" x14ac:dyDescent="0.25">
      <c r="A111" s="13">
        <v>6004</v>
      </c>
      <c r="B111" s="14" t="s">
        <v>3105</v>
      </c>
      <c r="C111" s="14" t="s">
        <v>62</v>
      </c>
      <c r="D111" s="14" t="s">
        <v>53</v>
      </c>
      <c r="E111" s="14">
        <v>2025</v>
      </c>
      <c r="F111" s="14">
        <v>2025</v>
      </c>
      <c r="G111" s="14" t="s">
        <v>40</v>
      </c>
      <c r="H111" s="14" t="s">
        <v>2148</v>
      </c>
      <c r="I111" s="15">
        <v>14</v>
      </c>
      <c r="J111" s="14">
        <v>4</v>
      </c>
      <c r="K111" s="16">
        <f t="shared" si="70"/>
        <v>0.25</v>
      </c>
      <c r="L111" s="15">
        <f t="shared" si="71"/>
        <v>10</v>
      </c>
      <c r="M111" s="15">
        <f t="shared" si="72"/>
        <v>4</v>
      </c>
      <c r="N111" s="15">
        <f t="shared" si="73"/>
        <v>16</v>
      </c>
      <c r="O111" s="15">
        <v>8</v>
      </c>
      <c r="P111" s="15">
        <v>0</v>
      </c>
      <c r="Q111" s="15">
        <f t="shared" si="74"/>
        <v>8</v>
      </c>
      <c r="R111" s="14" t="s">
        <v>75</v>
      </c>
      <c r="S111" s="14">
        <f t="shared" si="75"/>
        <v>3</v>
      </c>
      <c r="T111" s="15">
        <v>4</v>
      </c>
      <c r="U111" s="15">
        <v>2</v>
      </c>
      <c r="V111" s="15">
        <v>2</v>
      </c>
      <c r="W111" s="15" t="str">
        <f t="shared" si="112"/>
        <v>N/A</v>
      </c>
      <c r="X111" s="15" t="str">
        <f t="shared" si="76"/>
        <v>N/A</v>
      </c>
      <c r="Y111" s="14" t="str">
        <f t="shared" si="77"/>
        <v>OK</v>
      </c>
      <c r="Z111" s="14" t="str">
        <f t="shared" si="78"/>
        <v>No</v>
      </c>
      <c r="AA111" s="17" t="str">
        <f>IF(C111="DM", "N/A", IF(Z111="No","N/A",VLOOKUP(B111,'Extension List'!$A$3:$AE$1952,19,FALSE)))</f>
        <v>N/A</v>
      </c>
      <c r="AB111" s="14" t="str">
        <f>IF(C111="DM", "N/A", IF(Z111="No","N/A",VLOOKUP(B111,'Extension List'!$A$3:$AE$1952,21,FALSE)))</f>
        <v>N/A</v>
      </c>
      <c r="AC111" s="14" t="str">
        <f t="shared" si="114"/>
        <v>N/A</v>
      </c>
      <c r="AD111" s="15" t="str">
        <f t="shared" si="79"/>
        <v>N/A</v>
      </c>
      <c r="AE111" s="15" t="str">
        <f t="shared" si="80"/>
        <v>N/A</v>
      </c>
      <c r="AF111" s="15" t="str">
        <f t="shared" si="81"/>
        <v>N/A</v>
      </c>
      <c r="AG111" s="15" t="str">
        <f t="shared" si="115"/>
        <v>N/A</v>
      </c>
      <c r="AH111" s="15" t="str">
        <f t="shared" si="115"/>
        <v>N/A</v>
      </c>
      <c r="AI111" s="15" t="str">
        <f t="shared" si="116"/>
        <v>N/A</v>
      </c>
      <c r="AJ111" s="15" t="str">
        <f t="shared" si="117"/>
        <v>N/A</v>
      </c>
      <c r="AK111" s="15" t="str">
        <f t="shared" si="118"/>
        <v>N/A</v>
      </c>
      <c r="AL111" s="15" t="str">
        <f t="shared" si="82"/>
        <v>N/A</v>
      </c>
      <c r="AM111" s="15">
        <f t="shared" si="83"/>
        <v>14</v>
      </c>
      <c r="AN111" s="15">
        <f t="shared" si="84"/>
        <v>12</v>
      </c>
      <c r="AO111" s="15">
        <f t="shared" si="85"/>
        <v>12</v>
      </c>
      <c r="AP111" s="15" t="str">
        <f t="shared" si="86"/>
        <v>N/A</v>
      </c>
      <c r="AQ111" s="15" t="str">
        <f t="shared" si="87"/>
        <v>N/A</v>
      </c>
      <c r="AR111" s="14" t="s">
        <v>40</v>
      </c>
      <c r="AS111" s="14" t="s">
        <v>40</v>
      </c>
      <c r="AT111" s="14" t="s">
        <v>40</v>
      </c>
      <c r="AU111" s="14" t="s">
        <v>40</v>
      </c>
      <c r="AV111" s="14" t="s">
        <v>40</v>
      </c>
      <c r="AW111" s="14" t="s">
        <v>40</v>
      </c>
      <c r="AX111" s="14" t="s">
        <v>40</v>
      </c>
      <c r="AY111" s="14" t="s">
        <v>40</v>
      </c>
      <c r="AZ111" s="14" t="s">
        <v>40</v>
      </c>
      <c r="BA111" s="14" t="s">
        <v>40</v>
      </c>
      <c r="BB111" s="14" t="s">
        <v>40</v>
      </c>
      <c r="BC111" s="14" t="s">
        <v>40</v>
      </c>
      <c r="BD111" s="14" t="s">
        <v>40</v>
      </c>
      <c r="BE111" s="14" t="s">
        <v>40</v>
      </c>
      <c r="BF111" s="14" t="s">
        <v>40</v>
      </c>
      <c r="BG111" s="14" t="s">
        <v>40</v>
      </c>
      <c r="BH111" s="14" t="s">
        <v>40</v>
      </c>
      <c r="BJ111" s="15">
        <f t="shared" si="88"/>
        <v>14</v>
      </c>
      <c r="BK111" s="15">
        <f t="shared" si="89"/>
        <v>14</v>
      </c>
      <c r="BL111" s="15">
        <f t="shared" si="90"/>
        <v>14</v>
      </c>
      <c r="BM111" s="15">
        <f t="shared" si="91"/>
        <v>14</v>
      </c>
      <c r="BN111" s="15">
        <f t="shared" si="92"/>
        <v>14</v>
      </c>
      <c r="BO111" s="15">
        <f t="shared" si="93"/>
        <v>14</v>
      </c>
      <c r="BP111" s="15">
        <f t="shared" si="94"/>
        <v>14</v>
      </c>
      <c r="BQ111" s="15">
        <f t="shared" si="95"/>
        <v>14</v>
      </c>
      <c r="BR111" s="15">
        <f t="shared" si="96"/>
        <v>14</v>
      </c>
      <c r="BS111" s="15">
        <f t="shared" si="97"/>
        <v>14</v>
      </c>
      <c r="BT111" s="15">
        <f t="shared" si="98"/>
        <v>14</v>
      </c>
      <c r="BU111" s="15">
        <f t="shared" si="99"/>
        <v>14</v>
      </c>
      <c r="BV111" s="15">
        <f t="shared" si="100"/>
        <v>14</v>
      </c>
      <c r="BW111" s="15">
        <f t="shared" si="101"/>
        <v>14</v>
      </c>
      <c r="BX111" s="15">
        <f t="shared" si="102"/>
        <v>14</v>
      </c>
      <c r="BY111" s="15">
        <f t="shared" si="103"/>
        <v>14</v>
      </c>
      <c r="BZ111" s="15">
        <f t="shared" si="104"/>
        <v>14</v>
      </c>
      <c r="CA111" s="14" t="s">
        <v>75</v>
      </c>
      <c r="CB111" s="15">
        <f t="shared" si="105"/>
        <v>14</v>
      </c>
      <c r="CC111" s="14">
        <f t="shared" si="106"/>
        <v>12</v>
      </c>
      <c r="CD111" s="14">
        <f t="shared" si="107"/>
        <v>12</v>
      </c>
      <c r="CE111" s="14" t="str">
        <f t="shared" si="108"/>
        <v>N/A</v>
      </c>
      <c r="CF111" s="14" t="str">
        <f t="shared" si="109"/>
        <v>N/A</v>
      </c>
      <c r="CG111" t="str">
        <f t="shared" si="110"/>
        <v>S:10 G:4 GR:8</v>
      </c>
      <c r="CH111" s="6"/>
      <c r="CK111" s="6"/>
      <c r="CL111" s="6"/>
      <c r="CM111" s="6"/>
      <c r="CN111" s="6"/>
      <c r="CO111" s="6"/>
      <c r="CP111" s="6"/>
    </row>
    <row r="112" spans="1:94" x14ac:dyDescent="0.25">
      <c r="A112" s="13">
        <v>6369</v>
      </c>
      <c r="B112" s="14" t="s">
        <v>996</v>
      </c>
      <c r="C112" s="14" t="s">
        <v>62</v>
      </c>
      <c r="D112" s="14" t="s">
        <v>53</v>
      </c>
      <c r="E112" s="14">
        <f>VLOOKUP(B112, 'Rookie Year'!$A$2:$B$55555,2,FALSE)</f>
        <v>2017</v>
      </c>
      <c r="F112" s="14">
        <v>2026</v>
      </c>
      <c r="G112" s="14" t="s">
        <v>42</v>
      </c>
      <c r="H112" s="14" t="s">
        <v>1927</v>
      </c>
      <c r="I112" s="15">
        <v>2</v>
      </c>
      <c r="J112" s="14">
        <v>1</v>
      </c>
      <c r="K112" s="16">
        <f t="shared" si="70"/>
        <v>0.25</v>
      </c>
      <c r="L112" s="15">
        <f t="shared" si="71"/>
        <v>1</v>
      </c>
      <c r="M112" s="15">
        <f t="shared" si="72"/>
        <v>1</v>
      </c>
      <c r="N112" s="15">
        <f t="shared" si="73"/>
        <v>1</v>
      </c>
      <c r="O112" s="15">
        <v>0</v>
      </c>
      <c r="P112" s="15">
        <v>0</v>
      </c>
      <c r="Q112" s="15">
        <f t="shared" si="74"/>
        <v>1</v>
      </c>
      <c r="R112" s="14" t="s">
        <v>75</v>
      </c>
      <c r="S112" s="14">
        <f t="shared" si="75"/>
        <v>1</v>
      </c>
      <c r="T112" s="15">
        <f>IF($S112&lt;1, "N/A", $M112)</f>
        <v>1</v>
      </c>
      <c r="U112" s="15" t="str">
        <f>IF($S112&lt;2, "N/A", $M112)</f>
        <v>N/A</v>
      </c>
      <c r="V112" s="15" t="str">
        <f>IF($S112&lt;3, "N/A", $M112)</f>
        <v>N/A</v>
      </c>
      <c r="W112" s="15" t="str">
        <f t="shared" si="112"/>
        <v>N/A</v>
      </c>
      <c r="X112" s="15" t="str">
        <f t="shared" si="76"/>
        <v>N/A</v>
      </c>
      <c r="Y112" s="14" t="str">
        <f t="shared" si="77"/>
        <v>OK</v>
      </c>
      <c r="Z112" s="14" t="str">
        <f t="shared" si="78"/>
        <v>No</v>
      </c>
      <c r="AA112" s="17" t="str">
        <f>IF(C112="DM", "N/A", IF(Z112="No","N/A",VLOOKUP(B112,'Extension List'!$A$3:$AE$1952,19,FALSE)))</f>
        <v>N/A</v>
      </c>
      <c r="AB112" s="14" t="str">
        <f>IF(C112="DM", "N/A", IF(Z112="No","N/A",VLOOKUP(B112,'Extension List'!$A$3:$AE$1952,21,FALSE)))</f>
        <v>N/A</v>
      </c>
      <c r="AC112" s="14" t="str">
        <f t="shared" si="114"/>
        <v>N/A</v>
      </c>
      <c r="AD112" s="15" t="str">
        <f t="shared" si="79"/>
        <v>N/A</v>
      </c>
      <c r="AE112" s="15" t="str">
        <f t="shared" si="80"/>
        <v>N/A</v>
      </c>
      <c r="AF112" s="15" t="str">
        <f t="shared" si="81"/>
        <v>N/A</v>
      </c>
      <c r="AG112" s="15" t="str">
        <f t="shared" si="115"/>
        <v>N/A</v>
      </c>
      <c r="AH112" s="15" t="str">
        <f t="shared" si="115"/>
        <v>N/A</v>
      </c>
      <c r="AI112" s="15" t="str">
        <f t="shared" si="116"/>
        <v>N/A</v>
      </c>
      <c r="AJ112" s="15" t="str">
        <f t="shared" si="117"/>
        <v>N/A</v>
      </c>
      <c r="AK112" s="15" t="str">
        <f t="shared" si="118"/>
        <v>N/A</v>
      </c>
      <c r="AL112" s="15" t="str">
        <f t="shared" si="82"/>
        <v>N/A</v>
      </c>
      <c r="AM112" s="15">
        <f t="shared" si="83"/>
        <v>2</v>
      </c>
      <c r="AN112" s="15" t="str">
        <f t="shared" si="84"/>
        <v>N/A</v>
      </c>
      <c r="AO112" s="15" t="str">
        <f t="shared" si="85"/>
        <v>N/A</v>
      </c>
      <c r="AP112" s="15" t="str">
        <f t="shared" si="86"/>
        <v>N/A</v>
      </c>
      <c r="AQ112" s="15" t="str">
        <f t="shared" si="87"/>
        <v>N/A</v>
      </c>
      <c r="AR112" s="14" t="s">
        <v>40</v>
      </c>
      <c r="AS112" s="14" t="s">
        <v>40</v>
      </c>
      <c r="AT112" s="14" t="s">
        <v>40</v>
      </c>
      <c r="AU112" s="14" t="s">
        <v>40</v>
      </c>
      <c r="AV112" s="14" t="s">
        <v>40</v>
      </c>
      <c r="AW112" s="14" t="s">
        <v>40</v>
      </c>
      <c r="AX112" s="14" t="s">
        <v>40</v>
      </c>
      <c r="AY112" s="14" t="s">
        <v>40</v>
      </c>
      <c r="AZ112" s="14" t="s">
        <v>40</v>
      </c>
      <c r="BA112" s="14" t="s">
        <v>40</v>
      </c>
      <c r="BB112" s="14" t="s">
        <v>40</v>
      </c>
      <c r="BC112" s="14" t="s">
        <v>40</v>
      </c>
      <c r="BD112" s="14" t="s">
        <v>40</v>
      </c>
      <c r="BE112" s="14" t="s">
        <v>40</v>
      </c>
      <c r="BF112" s="14" t="s">
        <v>40</v>
      </c>
      <c r="BG112" s="14" t="s">
        <v>40</v>
      </c>
      <c r="BH112" s="14" t="s">
        <v>40</v>
      </c>
      <c r="BJ112" s="15">
        <f t="shared" si="88"/>
        <v>2</v>
      </c>
      <c r="BK112" s="15">
        <f t="shared" si="89"/>
        <v>2</v>
      </c>
      <c r="BL112" s="15">
        <f t="shared" si="90"/>
        <v>2</v>
      </c>
      <c r="BM112" s="15">
        <f t="shared" si="91"/>
        <v>2</v>
      </c>
      <c r="BN112" s="15">
        <f t="shared" si="92"/>
        <v>2</v>
      </c>
      <c r="BO112" s="15">
        <f t="shared" si="93"/>
        <v>2</v>
      </c>
      <c r="BP112" s="15">
        <f t="shared" si="94"/>
        <v>2</v>
      </c>
      <c r="BQ112" s="15">
        <f t="shared" si="95"/>
        <v>2</v>
      </c>
      <c r="BR112" s="15">
        <f t="shared" si="96"/>
        <v>2</v>
      </c>
      <c r="BS112" s="15">
        <f t="shared" si="97"/>
        <v>2</v>
      </c>
      <c r="BT112" s="15">
        <f t="shared" si="98"/>
        <v>2</v>
      </c>
      <c r="BU112" s="15">
        <f t="shared" si="99"/>
        <v>2</v>
      </c>
      <c r="BV112" s="15">
        <f t="shared" si="100"/>
        <v>2</v>
      </c>
      <c r="BW112" s="15">
        <f t="shared" si="101"/>
        <v>2</v>
      </c>
      <c r="BX112" s="15">
        <f t="shared" si="102"/>
        <v>2</v>
      </c>
      <c r="BY112" s="15">
        <f t="shared" si="103"/>
        <v>2</v>
      </c>
      <c r="BZ112" s="15">
        <f t="shared" si="104"/>
        <v>2</v>
      </c>
      <c r="CA112" s="14" t="s">
        <v>75</v>
      </c>
      <c r="CB112" s="15">
        <f t="shared" si="105"/>
        <v>2</v>
      </c>
      <c r="CC112" s="14" t="str">
        <f t="shared" si="106"/>
        <v>N/A</v>
      </c>
      <c r="CD112" s="14" t="str">
        <f t="shared" si="107"/>
        <v>N/A</v>
      </c>
      <c r="CE112" s="14" t="str">
        <f t="shared" si="108"/>
        <v>N/A</v>
      </c>
      <c r="CF112" s="14" t="str">
        <f t="shared" si="109"/>
        <v>N/A</v>
      </c>
      <c r="CG112" t="str">
        <f t="shared" si="110"/>
        <v>S:1 G:1 GR:1</v>
      </c>
      <c r="CH112" s="6"/>
      <c r="CK112" s="6"/>
      <c r="CL112" s="6"/>
      <c r="CM112" s="6"/>
      <c r="CN112" s="6"/>
      <c r="CO112" s="6"/>
      <c r="CP112" s="6"/>
    </row>
    <row r="113" spans="1:94" x14ac:dyDescent="0.25">
      <c r="A113" s="13">
        <v>6054</v>
      </c>
      <c r="B113" s="14" t="s">
        <v>3155</v>
      </c>
      <c r="C113" s="14" t="s">
        <v>62</v>
      </c>
      <c r="D113" s="14" t="s">
        <v>53</v>
      </c>
      <c r="E113" s="14">
        <v>2025</v>
      </c>
      <c r="F113" s="14">
        <v>2025</v>
      </c>
      <c r="G113" s="14" t="s">
        <v>40</v>
      </c>
      <c r="H113" s="14" t="s">
        <v>2199</v>
      </c>
      <c r="I113" s="15">
        <v>1</v>
      </c>
      <c r="J113" s="14">
        <v>3</v>
      </c>
      <c r="K113" s="16">
        <f t="shared" si="70"/>
        <v>0</v>
      </c>
      <c r="L113" s="15">
        <f t="shared" si="71"/>
        <v>1</v>
      </c>
      <c r="M113" s="15">
        <f t="shared" si="72"/>
        <v>0</v>
      </c>
      <c r="N113" s="15">
        <f t="shared" si="73"/>
        <v>0</v>
      </c>
      <c r="O113" s="15">
        <v>0</v>
      </c>
      <c r="P113" s="15">
        <v>0</v>
      </c>
      <c r="Q113" s="15">
        <f t="shared" si="74"/>
        <v>0</v>
      </c>
      <c r="R113" s="14" t="s">
        <v>75</v>
      </c>
      <c r="S113" s="14">
        <f t="shared" si="75"/>
        <v>2</v>
      </c>
      <c r="T113" s="15">
        <v>0</v>
      </c>
      <c r="U113" s="15">
        <v>0</v>
      </c>
      <c r="V113" s="15" t="str">
        <f>IF($S113&lt;3, "N/A", $M113)</f>
        <v>N/A</v>
      </c>
      <c r="W113" s="15" t="str">
        <f t="shared" si="112"/>
        <v>N/A</v>
      </c>
      <c r="X113" s="15" t="str">
        <f t="shared" si="76"/>
        <v>N/A</v>
      </c>
      <c r="Y113" s="14" t="str">
        <f t="shared" si="77"/>
        <v>OK</v>
      </c>
      <c r="Z113" s="14" t="str">
        <f t="shared" si="78"/>
        <v>No</v>
      </c>
      <c r="AA113" s="17" t="str">
        <f>IF(C113="DM", "N/A", IF(Z113="No","N/A",VLOOKUP(B113,'Extension List'!$A$3:$AE$1952,19,FALSE)))</f>
        <v>N/A</v>
      </c>
      <c r="AB113" s="14" t="str">
        <f>IF(C113="DM", "N/A", IF(Z113="No","N/A",VLOOKUP(B113,'Extension List'!$A$3:$AE$1952,21,FALSE)))</f>
        <v>N/A</v>
      </c>
      <c r="AC113" s="14" t="str">
        <f t="shared" si="114"/>
        <v>N/A</v>
      </c>
      <c r="AD113" s="15" t="str">
        <f t="shared" si="79"/>
        <v>N/A</v>
      </c>
      <c r="AE113" s="15" t="str">
        <f t="shared" si="80"/>
        <v>N/A</v>
      </c>
      <c r="AF113" s="15" t="str">
        <f t="shared" si="81"/>
        <v>N/A</v>
      </c>
      <c r="AG113" s="15" t="str">
        <f t="shared" si="115"/>
        <v>N/A</v>
      </c>
      <c r="AH113" s="15" t="str">
        <f t="shared" si="115"/>
        <v>N/A</v>
      </c>
      <c r="AI113" s="15" t="str">
        <f t="shared" si="116"/>
        <v>N/A</v>
      </c>
      <c r="AJ113" s="15" t="str">
        <f t="shared" si="117"/>
        <v>N/A</v>
      </c>
      <c r="AK113" s="15" t="str">
        <f t="shared" si="118"/>
        <v>N/A</v>
      </c>
      <c r="AL113" s="15" t="str">
        <f t="shared" si="82"/>
        <v>N/A</v>
      </c>
      <c r="AM113" s="15">
        <f t="shared" si="83"/>
        <v>1</v>
      </c>
      <c r="AN113" s="15">
        <f t="shared" si="84"/>
        <v>1</v>
      </c>
      <c r="AO113" s="15" t="str">
        <f t="shared" si="85"/>
        <v>N/A</v>
      </c>
      <c r="AP113" s="15" t="str">
        <f t="shared" si="86"/>
        <v>N/A</v>
      </c>
      <c r="AQ113" s="15" t="str">
        <f t="shared" si="87"/>
        <v>N/A</v>
      </c>
      <c r="AR113" s="14" t="s">
        <v>40</v>
      </c>
      <c r="AS113" s="14" t="s">
        <v>40</v>
      </c>
      <c r="AT113" s="14" t="s">
        <v>40</v>
      </c>
      <c r="AU113" s="14" t="s">
        <v>40</v>
      </c>
      <c r="AV113" s="14" t="s">
        <v>40</v>
      </c>
      <c r="AW113" s="14" t="s">
        <v>40</v>
      </c>
      <c r="AX113" s="14" t="s">
        <v>40</v>
      </c>
      <c r="AY113" s="14" t="s">
        <v>40</v>
      </c>
      <c r="AZ113" s="14" t="s">
        <v>40</v>
      </c>
      <c r="BA113" s="14" t="s">
        <v>40</v>
      </c>
      <c r="BB113" s="14" t="s">
        <v>40</v>
      </c>
      <c r="BC113" s="14" t="s">
        <v>40</v>
      </c>
      <c r="BD113" s="14" t="s">
        <v>40</v>
      </c>
      <c r="BE113" s="14" t="s">
        <v>40</v>
      </c>
      <c r="BF113" s="14" t="s">
        <v>40</v>
      </c>
      <c r="BG113" s="14" t="s">
        <v>40</v>
      </c>
      <c r="BH113" s="14" t="s">
        <v>40</v>
      </c>
      <c r="BJ113" s="15">
        <f t="shared" si="88"/>
        <v>1</v>
      </c>
      <c r="BK113" s="15">
        <f t="shared" si="89"/>
        <v>1</v>
      </c>
      <c r="BL113" s="15">
        <f t="shared" si="90"/>
        <v>1</v>
      </c>
      <c r="BM113" s="15">
        <f t="shared" si="91"/>
        <v>1</v>
      </c>
      <c r="BN113" s="15">
        <f t="shared" si="92"/>
        <v>1</v>
      </c>
      <c r="BO113" s="15">
        <f t="shared" si="93"/>
        <v>1</v>
      </c>
      <c r="BP113" s="15">
        <f t="shared" si="94"/>
        <v>1</v>
      </c>
      <c r="BQ113" s="15">
        <f t="shared" si="95"/>
        <v>1</v>
      </c>
      <c r="BR113" s="15">
        <f t="shared" si="96"/>
        <v>1</v>
      </c>
      <c r="BS113" s="15">
        <f t="shared" si="97"/>
        <v>1</v>
      </c>
      <c r="BT113" s="15">
        <f t="shared" si="98"/>
        <v>1</v>
      </c>
      <c r="BU113" s="15">
        <f t="shared" si="99"/>
        <v>1</v>
      </c>
      <c r="BV113" s="15">
        <f t="shared" si="100"/>
        <v>1</v>
      </c>
      <c r="BW113" s="15">
        <f t="shared" si="101"/>
        <v>1</v>
      </c>
      <c r="BX113" s="15">
        <f t="shared" si="102"/>
        <v>1</v>
      </c>
      <c r="BY113" s="15">
        <f t="shared" si="103"/>
        <v>1</v>
      </c>
      <c r="BZ113" s="15">
        <f t="shared" si="104"/>
        <v>1</v>
      </c>
      <c r="CA113" s="14" t="s">
        <v>75</v>
      </c>
      <c r="CB113" s="15">
        <f t="shared" si="105"/>
        <v>1</v>
      </c>
      <c r="CC113" s="14">
        <f t="shared" si="106"/>
        <v>1</v>
      </c>
      <c r="CD113" s="14" t="str">
        <f t="shared" si="107"/>
        <v>N/A</v>
      </c>
      <c r="CE113" s="14" t="str">
        <f t="shared" si="108"/>
        <v>N/A</v>
      </c>
      <c r="CF113" s="14" t="str">
        <f t="shared" si="109"/>
        <v>N/A</v>
      </c>
      <c r="CG113" t="str">
        <f t="shared" si="110"/>
        <v>S:1 G:0 GR:0</v>
      </c>
      <c r="CH113" s="6"/>
      <c r="CK113" s="6"/>
      <c r="CL113" s="6"/>
      <c r="CM113" s="6"/>
      <c r="CN113" s="6"/>
      <c r="CO113" s="6"/>
      <c r="CP113" s="6"/>
    </row>
    <row r="114" spans="1:94" x14ac:dyDescent="0.25">
      <c r="A114" s="13">
        <v>6596</v>
      </c>
      <c r="B114" s="14" t="s">
        <v>3386</v>
      </c>
      <c r="C114" s="14" t="s">
        <v>62</v>
      </c>
      <c r="D114" s="14" t="s">
        <v>53</v>
      </c>
      <c r="E114" s="14">
        <f>VLOOKUP(B114, 'Rookie Year'!$A$2:$B$55555,2,FALSE)</f>
        <v>2026</v>
      </c>
      <c r="F114" s="14">
        <v>2026</v>
      </c>
      <c r="G114" s="14" t="s">
        <v>40</v>
      </c>
      <c r="H114" s="14" t="s">
        <v>3397</v>
      </c>
      <c r="I114" s="15">
        <v>1</v>
      </c>
      <c r="J114" s="14">
        <v>3</v>
      </c>
      <c r="K114" s="16">
        <f t="shared" si="70"/>
        <v>0</v>
      </c>
      <c r="L114" s="15">
        <f t="shared" si="71"/>
        <v>1</v>
      </c>
      <c r="M114" s="15">
        <f t="shared" si="72"/>
        <v>0</v>
      </c>
      <c r="N114" s="15">
        <f t="shared" si="73"/>
        <v>0</v>
      </c>
      <c r="O114" s="15">
        <v>0</v>
      </c>
      <c r="P114" s="15">
        <v>0</v>
      </c>
      <c r="Q114" s="15">
        <f t="shared" si="74"/>
        <v>0</v>
      </c>
      <c r="R114" s="14" t="s">
        <v>75</v>
      </c>
      <c r="S114" s="14">
        <f t="shared" si="75"/>
        <v>3</v>
      </c>
      <c r="T114" s="15">
        <f>IF($S114&lt;1, "N/A", $M114)</f>
        <v>0</v>
      </c>
      <c r="U114" s="15">
        <f>IF($S114&lt;2, "N/A", $M114)</f>
        <v>0</v>
      </c>
      <c r="V114" s="15">
        <f>IF($S114&lt;3, "N/A", $M114)</f>
        <v>0</v>
      </c>
      <c r="W114" s="15" t="str">
        <f t="shared" si="112"/>
        <v>N/A</v>
      </c>
      <c r="X114" s="15" t="str">
        <f t="shared" si="76"/>
        <v>N/A</v>
      </c>
      <c r="Y114" s="14" t="str">
        <f t="shared" si="77"/>
        <v>OK</v>
      </c>
      <c r="Z114" s="14" t="str">
        <f t="shared" si="78"/>
        <v>No</v>
      </c>
      <c r="AA114" s="17" t="str">
        <f>IF(C114="DM", "N/A", IF(Z114="No","N/A",VLOOKUP(B114,'Extension List'!$A$3:$AE$1952,19,FALSE)))</f>
        <v>N/A</v>
      </c>
      <c r="AB114" s="14" t="str">
        <f>IF(C114="DM", "N/A", IF(Z114="No","N/A",VLOOKUP(B114,'Extension List'!$A$3:$AE$1952,21,FALSE)))</f>
        <v>N/A</v>
      </c>
      <c r="AC114" s="14" t="str">
        <f t="shared" si="114"/>
        <v>N/A</v>
      </c>
      <c r="AD114" s="15" t="str">
        <f t="shared" si="79"/>
        <v>N/A</v>
      </c>
      <c r="AE114" s="15" t="str">
        <f t="shared" si="80"/>
        <v>N/A</v>
      </c>
      <c r="AF114" s="15" t="str">
        <f t="shared" si="81"/>
        <v>N/A</v>
      </c>
      <c r="AG114" s="15" t="str">
        <f t="shared" si="115"/>
        <v>N/A</v>
      </c>
      <c r="AH114" s="15" t="str">
        <f t="shared" si="115"/>
        <v>N/A</v>
      </c>
      <c r="AI114" s="15" t="str">
        <f t="shared" si="116"/>
        <v>N/A</v>
      </c>
      <c r="AJ114" s="15" t="str">
        <f t="shared" si="117"/>
        <v>N/A</v>
      </c>
      <c r="AK114" s="15" t="str">
        <f t="shared" si="118"/>
        <v>N/A</v>
      </c>
      <c r="AL114" s="15" t="str">
        <f t="shared" si="82"/>
        <v>N/A</v>
      </c>
      <c r="AM114" s="15">
        <f t="shared" si="83"/>
        <v>1</v>
      </c>
      <c r="AN114" s="15">
        <f t="shared" si="84"/>
        <v>1</v>
      </c>
      <c r="AO114" s="15">
        <f t="shared" si="85"/>
        <v>1</v>
      </c>
      <c r="AP114" s="15" t="str">
        <f t="shared" si="86"/>
        <v>N/A</v>
      </c>
      <c r="AQ114" s="15" t="str">
        <f t="shared" si="87"/>
        <v>N/A</v>
      </c>
      <c r="AR114" s="14" t="s">
        <v>40</v>
      </c>
      <c r="AS114" s="14" t="s">
        <v>40</v>
      </c>
      <c r="AT114" s="14" t="s">
        <v>40</v>
      </c>
      <c r="AU114" s="14" t="s">
        <v>40</v>
      </c>
      <c r="AV114" s="14" t="s">
        <v>40</v>
      </c>
      <c r="AW114" s="14" t="s">
        <v>40</v>
      </c>
      <c r="AX114" s="14" t="s">
        <v>40</v>
      </c>
      <c r="AY114" s="14" t="s">
        <v>40</v>
      </c>
      <c r="AZ114" s="14" t="s">
        <v>40</v>
      </c>
      <c r="BA114" s="14" t="s">
        <v>40</v>
      </c>
      <c r="BB114" s="14" t="s">
        <v>40</v>
      </c>
      <c r="BC114" s="14" t="s">
        <v>40</v>
      </c>
      <c r="BD114" s="14" t="s">
        <v>40</v>
      </c>
      <c r="BE114" s="14" t="s">
        <v>40</v>
      </c>
      <c r="BF114" s="14" t="s">
        <v>40</v>
      </c>
      <c r="BG114" s="14" t="s">
        <v>40</v>
      </c>
      <c r="BH114" s="14" t="s">
        <v>40</v>
      </c>
      <c r="BJ114" s="15">
        <f t="shared" si="88"/>
        <v>1</v>
      </c>
      <c r="BK114" s="15">
        <f t="shared" si="89"/>
        <v>1</v>
      </c>
      <c r="BL114" s="15">
        <f t="shared" si="90"/>
        <v>1</v>
      </c>
      <c r="BM114" s="15">
        <f t="shared" si="91"/>
        <v>1</v>
      </c>
      <c r="BN114" s="15">
        <f t="shared" si="92"/>
        <v>1</v>
      </c>
      <c r="BO114" s="15">
        <f t="shared" si="93"/>
        <v>1</v>
      </c>
      <c r="BP114" s="15">
        <f t="shared" si="94"/>
        <v>1</v>
      </c>
      <c r="BQ114" s="15">
        <f t="shared" si="95"/>
        <v>1</v>
      </c>
      <c r="BR114" s="15">
        <f t="shared" si="96"/>
        <v>1</v>
      </c>
      <c r="BS114" s="15">
        <f t="shared" si="97"/>
        <v>1</v>
      </c>
      <c r="BT114" s="15">
        <f t="shared" si="98"/>
        <v>1</v>
      </c>
      <c r="BU114" s="15">
        <f t="shared" si="99"/>
        <v>1</v>
      </c>
      <c r="BV114" s="15">
        <f t="shared" si="100"/>
        <v>1</v>
      </c>
      <c r="BW114" s="15">
        <f t="shared" si="101"/>
        <v>1</v>
      </c>
      <c r="BX114" s="15">
        <f t="shared" si="102"/>
        <v>1</v>
      </c>
      <c r="BY114" s="15">
        <f t="shared" si="103"/>
        <v>1</v>
      </c>
      <c r="BZ114" s="15">
        <f t="shared" si="104"/>
        <v>1</v>
      </c>
      <c r="CA114" s="14" t="s">
        <v>75</v>
      </c>
      <c r="CB114" s="15">
        <f t="shared" si="105"/>
        <v>1</v>
      </c>
      <c r="CC114" s="14">
        <f t="shared" si="106"/>
        <v>1</v>
      </c>
      <c r="CD114" s="14">
        <f t="shared" si="107"/>
        <v>1</v>
      </c>
      <c r="CE114" s="14" t="str">
        <f t="shared" si="108"/>
        <v>N/A</v>
      </c>
      <c r="CF114" s="14" t="str">
        <f t="shared" si="109"/>
        <v>N/A</v>
      </c>
      <c r="CG114" t="str">
        <f t="shared" si="110"/>
        <v>S:1 G:0 GR:0</v>
      </c>
      <c r="CH114" s="6"/>
      <c r="CK114" s="6"/>
      <c r="CL114" s="6"/>
      <c r="CM114" s="6"/>
      <c r="CN114" s="6"/>
      <c r="CO114" s="6"/>
      <c r="CP114" s="6"/>
    </row>
    <row r="115" spans="1:94" x14ac:dyDescent="0.25">
      <c r="A115" s="13">
        <v>6481</v>
      </c>
      <c r="B115" s="14" t="s">
        <v>3271</v>
      </c>
      <c r="C115" s="14" t="s">
        <v>62</v>
      </c>
      <c r="D115" s="14" t="s">
        <v>53</v>
      </c>
      <c r="E115" s="14">
        <f>VLOOKUP(B115, 'Rookie Year'!$A$2:$B$55555,2,FALSE)</f>
        <v>2026</v>
      </c>
      <c r="F115" s="14">
        <v>2026</v>
      </c>
      <c r="G115" s="14" t="s">
        <v>40</v>
      </c>
      <c r="H115" s="14" t="s">
        <v>2145</v>
      </c>
      <c r="I115" s="15">
        <v>17</v>
      </c>
      <c r="J115" s="14">
        <v>4</v>
      </c>
      <c r="K115" s="16">
        <f t="shared" si="70"/>
        <v>0.25</v>
      </c>
      <c r="L115" s="15">
        <f t="shared" si="71"/>
        <v>12</v>
      </c>
      <c r="M115" s="15">
        <f t="shared" si="72"/>
        <v>5</v>
      </c>
      <c r="N115" s="15">
        <f t="shared" si="73"/>
        <v>20</v>
      </c>
      <c r="O115" s="15">
        <v>0</v>
      </c>
      <c r="P115" s="15">
        <v>0</v>
      </c>
      <c r="Q115" s="15">
        <f t="shared" si="74"/>
        <v>20</v>
      </c>
      <c r="R115" s="14" t="s">
        <v>75</v>
      </c>
      <c r="S115" s="14">
        <f t="shared" si="75"/>
        <v>4</v>
      </c>
      <c r="T115" s="15">
        <f>IF($S115&lt;1, "N/A", $M115)</f>
        <v>5</v>
      </c>
      <c r="U115" s="15">
        <f>IF($S115&lt;2, "N/A", $M115)</f>
        <v>5</v>
      </c>
      <c r="V115" s="15">
        <f>IF($S115&lt;3, "N/A", $M115)</f>
        <v>5</v>
      </c>
      <c r="W115" s="15">
        <f t="shared" si="112"/>
        <v>5</v>
      </c>
      <c r="X115" s="15" t="str">
        <f t="shared" si="76"/>
        <v>N/A</v>
      </c>
      <c r="Y115" s="14" t="str">
        <f t="shared" si="77"/>
        <v>OK</v>
      </c>
      <c r="Z115" s="14" t="str">
        <f t="shared" si="78"/>
        <v>No</v>
      </c>
      <c r="AA115" s="17" t="str">
        <f>IF(C115="DM", "N/A", IF(Z115="No","N/A",VLOOKUP(B115,'Extension List'!$A$3:$AE$1952,19,FALSE)))</f>
        <v>N/A</v>
      </c>
      <c r="AB115" s="14" t="str">
        <f>IF(C115="DM", "N/A", IF(Z115="No","N/A",VLOOKUP(B115,'Extension List'!$A$3:$AE$1952,21,FALSE)))</f>
        <v>N/A</v>
      </c>
      <c r="AC115" s="14" t="str">
        <f t="shared" si="114"/>
        <v>N/A</v>
      </c>
      <c r="AD115" s="15" t="str">
        <f t="shared" si="79"/>
        <v>N/A</v>
      </c>
      <c r="AE115" s="15" t="str">
        <f t="shared" si="80"/>
        <v>N/A</v>
      </c>
      <c r="AF115" s="15" t="str">
        <f t="shared" si="81"/>
        <v>N/A</v>
      </c>
      <c r="AG115" s="15" t="str">
        <f t="shared" si="115"/>
        <v>N/A</v>
      </c>
      <c r="AH115" s="15" t="str">
        <f t="shared" si="115"/>
        <v>N/A</v>
      </c>
      <c r="AI115" s="15" t="str">
        <f t="shared" si="116"/>
        <v>N/A</v>
      </c>
      <c r="AJ115" s="15" t="str">
        <f t="shared" si="117"/>
        <v>N/A</v>
      </c>
      <c r="AK115" s="15" t="str">
        <f t="shared" si="118"/>
        <v>N/A</v>
      </c>
      <c r="AL115" s="15" t="str">
        <f t="shared" si="82"/>
        <v>N/A</v>
      </c>
      <c r="AM115" s="15">
        <f t="shared" si="83"/>
        <v>17</v>
      </c>
      <c r="AN115" s="15">
        <f t="shared" si="84"/>
        <v>17</v>
      </c>
      <c r="AO115" s="15">
        <f t="shared" si="85"/>
        <v>17</v>
      </c>
      <c r="AP115" s="15">
        <f t="shared" si="86"/>
        <v>17</v>
      </c>
      <c r="AQ115" s="15" t="str">
        <f t="shared" si="87"/>
        <v>N/A</v>
      </c>
      <c r="AR115" s="14" t="s">
        <v>40</v>
      </c>
      <c r="AS115" s="14" t="s">
        <v>40</v>
      </c>
      <c r="AT115" s="14" t="s">
        <v>40</v>
      </c>
      <c r="AU115" s="14" t="s">
        <v>40</v>
      </c>
      <c r="AV115" s="14" t="s">
        <v>40</v>
      </c>
      <c r="AW115" s="14" t="s">
        <v>40</v>
      </c>
      <c r="AX115" s="14" t="s">
        <v>40</v>
      </c>
      <c r="AY115" s="14" t="s">
        <v>40</v>
      </c>
      <c r="AZ115" s="14" t="s">
        <v>40</v>
      </c>
      <c r="BA115" s="14" t="s">
        <v>40</v>
      </c>
      <c r="BB115" s="14" t="s">
        <v>40</v>
      </c>
      <c r="BC115" s="14" t="s">
        <v>40</v>
      </c>
      <c r="BD115" s="14" t="s">
        <v>40</v>
      </c>
      <c r="BE115" s="14" t="s">
        <v>40</v>
      </c>
      <c r="BF115" s="14" t="s">
        <v>40</v>
      </c>
      <c r="BG115" s="14" t="s">
        <v>40</v>
      </c>
      <c r="BH115" s="14" t="s">
        <v>40</v>
      </c>
      <c r="BJ115" s="15">
        <f t="shared" si="88"/>
        <v>17</v>
      </c>
      <c r="BK115" s="15">
        <f t="shared" si="89"/>
        <v>17</v>
      </c>
      <c r="BL115" s="15">
        <f t="shared" si="90"/>
        <v>17</v>
      </c>
      <c r="BM115" s="15">
        <f t="shared" si="91"/>
        <v>17</v>
      </c>
      <c r="BN115" s="15">
        <f t="shared" si="92"/>
        <v>17</v>
      </c>
      <c r="BO115" s="15">
        <f t="shared" si="93"/>
        <v>17</v>
      </c>
      <c r="BP115" s="15">
        <f t="shared" si="94"/>
        <v>17</v>
      </c>
      <c r="BQ115" s="15">
        <f t="shared" si="95"/>
        <v>17</v>
      </c>
      <c r="BR115" s="15">
        <f t="shared" si="96"/>
        <v>17</v>
      </c>
      <c r="BS115" s="15">
        <f t="shared" si="97"/>
        <v>17</v>
      </c>
      <c r="BT115" s="15">
        <f t="shared" si="98"/>
        <v>17</v>
      </c>
      <c r="BU115" s="15">
        <f t="shared" si="99"/>
        <v>17</v>
      </c>
      <c r="BV115" s="15">
        <f t="shared" si="100"/>
        <v>17</v>
      </c>
      <c r="BW115" s="15">
        <f t="shared" si="101"/>
        <v>17</v>
      </c>
      <c r="BX115" s="15">
        <f t="shared" si="102"/>
        <v>17</v>
      </c>
      <c r="BY115" s="15">
        <f t="shared" si="103"/>
        <v>17</v>
      </c>
      <c r="BZ115" s="15">
        <f t="shared" si="104"/>
        <v>17</v>
      </c>
      <c r="CA115" s="14" t="s">
        <v>75</v>
      </c>
      <c r="CB115" s="15">
        <f t="shared" si="105"/>
        <v>17</v>
      </c>
      <c r="CC115" s="14">
        <f t="shared" si="106"/>
        <v>17</v>
      </c>
      <c r="CD115" s="14">
        <f t="shared" si="107"/>
        <v>17</v>
      </c>
      <c r="CE115" s="14">
        <f t="shared" si="108"/>
        <v>17</v>
      </c>
      <c r="CF115" s="14" t="str">
        <f t="shared" si="109"/>
        <v>N/A</v>
      </c>
      <c r="CG115" t="str">
        <f t="shared" si="110"/>
        <v>S:12 G:5 GR:20</v>
      </c>
      <c r="CH115" s="6"/>
      <c r="CK115" s="6"/>
      <c r="CL115" s="6"/>
      <c r="CM115" s="6"/>
      <c r="CN115" s="6"/>
      <c r="CO115" s="6"/>
      <c r="CP115" s="6"/>
    </row>
    <row r="116" spans="1:94" x14ac:dyDescent="0.25">
      <c r="A116" s="13">
        <v>6024</v>
      </c>
      <c r="B116" s="14" t="s">
        <v>3125</v>
      </c>
      <c r="C116" s="14" t="s">
        <v>62</v>
      </c>
      <c r="D116" s="14" t="s">
        <v>53</v>
      </c>
      <c r="E116" s="14">
        <v>2025</v>
      </c>
      <c r="F116" s="14">
        <v>2025</v>
      </c>
      <c r="G116" s="14" t="s">
        <v>40</v>
      </c>
      <c r="H116" s="14" t="s">
        <v>2168</v>
      </c>
      <c r="I116" s="15">
        <v>5</v>
      </c>
      <c r="J116" s="14">
        <v>4</v>
      </c>
      <c r="K116" s="16">
        <f t="shared" si="70"/>
        <v>0.25</v>
      </c>
      <c r="L116" s="15">
        <f t="shared" si="71"/>
        <v>3</v>
      </c>
      <c r="M116" s="15">
        <f t="shared" si="72"/>
        <v>2</v>
      </c>
      <c r="N116" s="15">
        <f t="shared" si="73"/>
        <v>8</v>
      </c>
      <c r="O116" s="15">
        <v>5</v>
      </c>
      <c r="P116" s="15">
        <v>0</v>
      </c>
      <c r="Q116" s="15">
        <f t="shared" si="74"/>
        <v>3</v>
      </c>
      <c r="R116" s="14" t="s">
        <v>75</v>
      </c>
      <c r="S116" s="14">
        <f t="shared" si="75"/>
        <v>3</v>
      </c>
      <c r="T116" s="15">
        <v>3</v>
      </c>
      <c r="U116" s="15">
        <v>0</v>
      </c>
      <c r="V116" s="15">
        <v>0</v>
      </c>
      <c r="W116" s="15" t="str">
        <f t="shared" si="112"/>
        <v>N/A</v>
      </c>
      <c r="X116" s="15" t="str">
        <f t="shared" si="76"/>
        <v>N/A</v>
      </c>
      <c r="Y116" s="14" t="str">
        <f t="shared" si="77"/>
        <v>OK</v>
      </c>
      <c r="Z116" s="14" t="str">
        <f t="shared" si="78"/>
        <v>No</v>
      </c>
      <c r="AA116" s="17" t="str">
        <f>IF(C116="DM", "N/A", IF(Z116="No","N/A",VLOOKUP(B116,'Extension List'!$A$3:$AE$1952,19,FALSE)))</f>
        <v>N/A</v>
      </c>
      <c r="AB116" s="14" t="str">
        <f>IF(C116="DM", "N/A", IF(Z116="No","N/A",VLOOKUP(B116,'Extension List'!$A$3:$AE$1952,21,FALSE)))</f>
        <v>N/A</v>
      </c>
      <c r="AC116" s="14" t="str">
        <f t="shared" si="114"/>
        <v>N/A</v>
      </c>
      <c r="AD116" s="15" t="str">
        <f t="shared" si="79"/>
        <v>N/A</v>
      </c>
      <c r="AE116" s="15" t="str">
        <f t="shared" si="80"/>
        <v>N/A</v>
      </c>
      <c r="AF116" s="15" t="str">
        <f t="shared" si="81"/>
        <v>N/A</v>
      </c>
      <c r="AG116" s="15" t="str">
        <f t="shared" si="115"/>
        <v>N/A</v>
      </c>
      <c r="AH116" s="15" t="str">
        <f t="shared" si="115"/>
        <v>N/A</v>
      </c>
      <c r="AI116" s="15" t="str">
        <f t="shared" si="116"/>
        <v>N/A</v>
      </c>
      <c r="AJ116" s="15" t="str">
        <f t="shared" si="117"/>
        <v>N/A</v>
      </c>
      <c r="AK116" s="15" t="str">
        <f t="shared" si="118"/>
        <v>N/A</v>
      </c>
      <c r="AL116" s="15" t="str">
        <f t="shared" si="82"/>
        <v>N/A</v>
      </c>
      <c r="AM116" s="15">
        <f t="shared" si="83"/>
        <v>6</v>
      </c>
      <c r="AN116" s="15">
        <f t="shared" si="84"/>
        <v>3</v>
      </c>
      <c r="AO116" s="15">
        <f t="shared" si="85"/>
        <v>3</v>
      </c>
      <c r="AP116" s="15" t="str">
        <f t="shared" si="86"/>
        <v>N/A</v>
      </c>
      <c r="AQ116" s="15" t="str">
        <f t="shared" si="87"/>
        <v>N/A</v>
      </c>
      <c r="AR116" s="14" t="s">
        <v>40</v>
      </c>
      <c r="AS116" s="14" t="s">
        <v>40</v>
      </c>
      <c r="AT116" s="14" t="s">
        <v>40</v>
      </c>
      <c r="AU116" s="14" t="s">
        <v>40</v>
      </c>
      <c r="AV116" s="14" t="s">
        <v>40</v>
      </c>
      <c r="AW116" s="14" t="s">
        <v>40</v>
      </c>
      <c r="AX116" s="14" t="s">
        <v>40</v>
      </c>
      <c r="AY116" s="14" t="s">
        <v>40</v>
      </c>
      <c r="AZ116" s="14" t="s">
        <v>40</v>
      </c>
      <c r="BA116" s="14" t="s">
        <v>40</v>
      </c>
      <c r="BB116" s="14" t="s">
        <v>40</v>
      </c>
      <c r="BC116" s="14" t="s">
        <v>40</v>
      </c>
      <c r="BD116" s="14" t="s">
        <v>40</v>
      </c>
      <c r="BE116" s="14" t="s">
        <v>40</v>
      </c>
      <c r="BF116" s="14" t="s">
        <v>40</v>
      </c>
      <c r="BG116" s="14" t="s">
        <v>40</v>
      </c>
      <c r="BH116" s="14" t="s">
        <v>40</v>
      </c>
      <c r="BJ116" s="15">
        <f t="shared" si="88"/>
        <v>6</v>
      </c>
      <c r="BK116" s="15">
        <f t="shared" si="89"/>
        <v>6</v>
      </c>
      <c r="BL116" s="15">
        <f t="shared" si="90"/>
        <v>6</v>
      </c>
      <c r="BM116" s="15">
        <f t="shared" si="91"/>
        <v>6</v>
      </c>
      <c r="BN116" s="15">
        <f t="shared" si="92"/>
        <v>6</v>
      </c>
      <c r="BO116" s="15">
        <f t="shared" si="93"/>
        <v>6</v>
      </c>
      <c r="BP116" s="15">
        <f t="shared" si="94"/>
        <v>6</v>
      </c>
      <c r="BQ116" s="15">
        <f t="shared" si="95"/>
        <v>6</v>
      </c>
      <c r="BR116" s="15">
        <f t="shared" si="96"/>
        <v>6</v>
      </c>
      <c r="BS116" s="15">
        <f t="shared" si="97"/>
        <v>6</v>
      </c>
      <c r="BT116" s="15">
        <f t="shared" si="98"/>
        <v>6</v>
      </c>
      <c r="BU116" s="15">
        <f t="shared" si="99"/>
        <v>6</v>
      </c>
      <c r="BV116" s="15">
        <f t="shared" si="100"/>
        <v>6</v>
      </c>
      <c r="BW116" s="15">
        <f t="shared" si="101"/>
        <v>6</v>
      </c>
      <c r="BX116" s="15">
        <f t="shared" si="102"/>
        <v>6</v>
      </c>
      <c r="BY116" s="15">
        <f t="shared" si="103"/>
        <v>6</v>
      </c>
      <c r="BZ116" s="15">
        <f t="shared" si="104"/>
        <v>6</v>
      </c>
      <c r="CA116" s="14" t="s">
        <v>75</v>
      </c>
      <c r="CB116" s="15">
        <f t="shared" si="105"/>
        <v>6</v>
      </c>
      <c r="CC116" s="14">
        <f t="shared" si="106"/>
        <v>3</v>
      </c>
      <c r="CD116" s="14">
        <f t="shared" si="107"/>
        <v>3</v>
      </c>
      <c r="CE116" s="14" t="str">
        <f t="shared" si="108"/>
        <v>N/A</v>
      </c>
      <c r="CF116" s="14" t="str">
        <f t="shared" si="109"/>
        <v>N/A</v>
      </c>
      <c r="CG116" t="str">
        <f t="shared" si="110"/>
        <v>S:3 G:2 GR:3</v>
      </c>
      <c r="CH116" s="6"/>
      <c r="CK116" s="6"/>
      <c r="CL116" s="6"/>
      <c r="CM116" s="6"/>
      <c r="CN116" s="6"/>
      <c r="CO116" s="6"/>
      <c r="CP116" s="6"/>
    </row>
    <row r="117" spans="1:94" x14ac:dyDescent="0.25">
      <c r="A117" s="13">
        <v>3607</v>
      </c>
      <c r="B117" s="14" t="s">
        <v>2022</v>
      </c>
      <c r="C117" s="14" t="s">
        <v>62</v>
      </c>
      <c r="D117" s="14" t="s">
        <v>53</v>
      </c>
      <c r="E117" s="14">
        <f>VLOOKUP(B117, 'Rookie Year'!$A$2:$B$55555,2,FALSE)</f>
        <v>2020</v>
      </c>
      <c r="F117" s="14">
        <v>2020</v>
      </c>
      <c r="G117" s="14" t="s">
        <v>40</v>
      </c>
      <c r="H117" s="14" t="s">
        <v>2143</v>
      </c>
      <c r="I117" s="15">
        <v>69</v>
      </c>
      <c r="J117" s="14">
        <v>5</v>
      </c>
      <c r="K117" s="16">
        <f t="shared" si="70"/>
        <v>0.75</v>
      </c>
      <c r="L117" s="15">
        <f t="shared" si="71"/>
        <v>17</v>
      </c>
      <c r="M117" s="15">
        <f t="shared" si="72"/>
        <v>52</v>
      </c>
      <c r="N117" s="15">
        <f t="shared" si="73"/>
        <v>260</v>
      </c>
      <c r="O117" s="15">
        <v>186</v>
      </c>
      <c r="P117" s="15">
        <v>0</v>
      </c>
      <c r="Q117" s="15">
        <f t="shared" si="74"/>
        <v>74</v>
      </c>
      <c r="R117" s="14">
        <v>2023</v>
      </c>
      <c r="S117" s="14">
        <f t="shared" si="75"/>
        <v>2</v>
      </c>
      <c r="T117" s="15">
        <v>37</v>
      </c>
      <c r="U117" s="15">
        <v>37</v>
      </c>
      <c r="V117" s="15" t="str">
        <f>IF($S117&lt;3, "N/A", $M117)</f>
        <v>N/A</v>
      </c>
      <c r="W117" s="15" t="str">
        <f t="shared" si="112"/>
        <v>N/A</v>
      </c>
      <c r="X117" s="15" t="str">
        <f t="shared" si="76"/>
        <v>N/A</v>
      </c>
      <c r="Y117" s="14" t="str">
        <f t="shared" si="77"/>
        <v>OK</v>
      </c>
      <c r="Z117" s="14" t="str">
        <f t="shared" si="78"/>
        <v>No</v>
      </c>
      <c r="AA117" s="17" t="str">
        <f>IF(C117="DM", "N/A", IF(Z117="No","N/A",VLOOKUP(B117,'Extension List'!$A$3:$AE$1952,19,FALSE)))</f>
        <v>N/A</v>
      </c>
      <c r="AB117" s="14" t="str">
        <f>IF(C117="DM", "N/A", IF(Z117="No","N/A",VLOOKUP(B117,'Extension List'!$A$3:$AE$1952,21,FALSE)))</f>
        <v>N/A</v>
      </c>
      <c r="AC117" s="14" t="str">
        <f t="shared" si="114"/>
        <v>N/A</v>
      </c>
      <c r="AD117" s="15" t="str">
        <f t="shared" si="79"/>
        <v>N/A</v>
      </c>
      <c r="AE117" s="15" t="str">
        <f t="shared" si="80"/>
        <v>N/A</v>
      </c>
      <c r="AF117" s="15" t="str">
        <f t="shared" si="81"/>
        <v>N/A</v>
      </c>
      <c r="AG117" s="15" t="str">
        <f t="shared" si="115"/>
        <v>N/A</v>
      </c>
      <c r="AH117" s="15" t="str">
        <f t="shared" si="115"/>
        <v>N/A</v>
      </c>
      <c r="AI117" s="15" t="str">
        <f t="shared" si="116"/>
        <v>N/A</v>
      </c>
      <c r="AJ117" s="15" t="str">
        <f t="shared" si="117"/>
        <v>N/A</v>
      </c>
      <c r="AK117" s="15" t="str">
        <f t="shared" si="118"/>
        <v>N/A</v>
      </c>
      <c r="AL117" s="15" t="str">
        <f t="shared" si="82"/>
        <v>N/A</v>
      </c>
      <c r="AM117" s="15">
        <f t="shared" si="83"/>
        <v>54</v>
      </c>
      <c r="AN117" s="15">
        <f t="shared" si="84"/>
        <v>54</v>
      </c>
      <c r="AO117" s="15" t="str">
        <f t="shared" si="85"/>
        <v>N/A</v>
      </c>
      <c r="AP117" s="15" t="str">
        <f t="shared" si="86"/>
        <v>N/A</v>
      </c>
      <c r="AQ117" s="15" t="str">
        <f t="shared" si="87"/>
        <v>N/A</v>
      </c>
      <c r="AR117" s="14" t="s">
        <v>40</v>
      </c>
      <c r="AS117" s="14" t="s">
        <v>40</v>
      </c>
      <c r="AT117" s="14" t="s">
        <v>40</v>
      </c>
      <c r="AU117" s="14" t="s">
        <v>40</v>
      </c>
      <c r="AV117" s="14" t="s">
        <v>40</v>
      </c>
      <c r="AW117" s="14" t="s">
        <v>40</v>
      </c>
      <c r="AX117" s="14" t="s">
        <v>40</v>
      </c>
      <c r="AY117" s="14" t="s">
        <v>40</v>
      </c>
      <c r="AZ117" s="14" t="s">
        <v>40</v>
      </c>
      <c r="BA117" s="14" t="s">
        <v>40</v>
      </c>
      <c r="BB117" s="14" t="s">
        <v>40</v>
      </c>
      <c r="BC117" s="14" t="s">
        <v>40</v>
      </c>
      <c r="BD117" s="14" t="s">
        <v>40</v>
      </c>
      <c r="BE117" s="14" t="s">
        <v>40</v>
      </c>
      <c r="BF117" s="14" t="s">
        <v>40</v>
      </c>
      <c r="BG117" s="14" t="s">
        <v>40</v>
      </c>
      <c r="BH117" s="14" t="s">
        <v>40</v>
      </c>
      <c r="BI117" s="14"/>
      <c r="BJ117" s="15">
        <f t="shared" si="88"/>
        <v>54</v>
      </c>
      <c r="BK117" s="15">
        <f t="shared" si="89"/>
        <v>54</v>
      </c>
      <c r="BL117" s="15">
        <f t="shared" si="90"/>
        <v>54</v>
      </c>
      <c r="BM117" s="15">
        <f t="shared" si="91"/>
        <v>54</v>
      </c>
      <c r="BN117" s="15">
        <f t="shared" si="92"/>
        <v>54</v>
      </c>
      <c r="BO117" s="15">
        <f t="shared" si="93"/>
        <v>54</v>
      </c>
      <c r="BP117" s="15">
        <f t="shared" si="94"/>
        <v>54</v>
      </c>
      <c r="BQ117" s="15">
        <f t="shared" si="95"/>
        <v>54</v>
      </c>
      <c r="BR117" s="15">
        <f t="shared" si="96"/>
        <v>54</v>
      </c>
      <c r="BS117" s="15">
        <f t="shared" si="97"/>
        <v>54</v>
      </c>
      <c r="BT117" s="15">
        <f t="shared" si="98"/>
        <v>54</v>
      </c>
      <c r="BU117" s="15">
        <f t="shared" si="99"/>
        <v>54</v>
      </c>
      <c r="BV117" s="15">
        <f t="shared" si="100"/>
        <v>54</v>
      </c>
      <c r="BW117" s="15">
        <f t="shared" si="101"/>
        <v>54</v>
      </c>
      <c r="BX117" s="15">
        <f t="shared" si="102"/>
        <v>54</v>
      </c>
      <c r="BY117" s="15">
        <f t="shared" si="103"/>
        <v>54</v>
      </c>
      <c r="BZ117" s="15">
        <f t="shared" si="104"/>
        <v>54</v>
      </c>
      <c r="CA117" s="14" t="s">
        <v>75</v>
      </c>
      <c r="CB117" s="15">
        <f t="shared" si="105"/>
        <v>54</v>
      </c>
      <c r="CC117" s="14">
        <f t="shared" si="106"/>
        <v>54</v>
      </c>
      <c r="CD117" s="14" t="str">
        <f t="shared" si="107"/>
        <v>N/A</v>
      </c>
      <c r="CE117" s="14" t="str">
        <f t="shared" si="108"/>
        <v>N/A</v>
      </c>
      <c r="CF117" s="14" t="str">
        <f t="shared" si="109"/>
        <v>N/A</v>
      </c>
      <c r="CG117" t="str">
        <f t="shared" si="110"/>
        <v>S:17 G:52 GR:74</v>
      </c>
      <c r="CH117" s="6"/>
      <c r="CK117" s="6"/>
      <c r="CL117" s="6"/>
      <c r="CM117" s="6"/>
      <c r="CN117" s="6"/>
      <c r="CO117" s="6"/>
      <c r="CP117" s="6"/>
    </row>
    <row r="118" spans="1:94" x14ac:dyDescent="0.25">
      <c r="A118" s="13">
        <v>6370</v>
      </c>
      <c r="B118" s="14" t="s">
        <v>2987</v>
      </c>
      <c r="C118" s="14" t="s">
        <v>62</v>
      </c>
      <c r="D118" s="14" t="s">
        <v>53</v>
      </c>
      <c r="E118" s="14">
        <f>VLOOKUP(B118, 'Rookie Year'!$A$2:$B$55555,2,FALSE)</f>
        <v>2024</v>
      </c>
      <c r="F118" s="14">
        <v>2026</v>
      </c>
      <c r="G118" s="14" t="s">
        <v>42</v>
      </c>
      <c r="H118" s="14" t="s">
        <v>1927</v>
      </c>
      <c r="I118" s="15">
        <v>1</v>
      </c>
      <c r="J118" s="14">
        <v>1</v>
      </c>
      <c r="K118" s="16">
        <f t="shared" si="70"/>
        <v>0.25</v>
      </c>
      <c r="L118" s="15">
        <f t="shared" si="71"/>
        <v>0</v>
      </c>
      <c r="M118" s="15">
        <f t="shared" si="72"/>
        <v>1</v>
      </c>
      <c r="N118" s="15">
        <f t="shared" si="73"/>
        <v>1</v>
      </c>
      <c r="O118" s="15">
        <v>0</v>
      </c>
      <c r="P118" s="15">
        <v>0</v>
      </c>
      <c r="Q118" s="15">
        <f t="shared" si="74"/>
        <v>1</v>
      </c>
      <c r="R118" s="14" t="s">
        <v>75</v>
      </c>
      <c r="S118" s="14">
        <f t="shared" si="75"/>
        <v>1</v>
      </c>
      <c r="T118" s="15">
        <f>IF($S118&lt;1, "N/A", $M118)</f>
        <v>1</v>
      </c>
      <c r="U118" s="15" t="str">
        <f>IF($S118&lt;2, "N/A", $M118)</f>
        <v>N/A</v>
      </c>
      <c r="V118" s="15" t="str">
        <f>IF($S118&lt;3, "N/A", $M118)</f>
        <v>N/A</v>
      </c>
      <c r="W118" s="15" t="str">
        <f t="shared" si="112"/>
        <v>N/A</v>
      </c>
      <c r="X118" s="15" t="str">
        <f t="shared" si="76"/>
        <v>N/A</v>
      </c>
      <c r="Y118" s="14" t="str">
        <f t="shared" si="77"/>
        <v>OK</v>
      </c>
      <c r="Z118" s="14" t="str">
        <f t="shared" si="78"/>
        <v>No</v>
      </c>
      <c r="AA118" s="17" t="str">
        <f>IF(C118="DM", "N/A", IF(Z118="No","N/A",VLOOKUP(B118,'Extension List'!$A$3:$AE$1952,19,FALSE)))</f>
        <v>N/A</v>
      </c>
      <c r="AB118" s="14" t="str">
        <f>IF(C118="DM", "N/A", IF(Z118="No","N/A",VLOOKUP(B118,'Extension List'!$A$3:$AE$1952,21,FALSE)))</f>
        <v>N/A</v>
      </c>
      <c r="AC118" s="14" t="str">
        <f t="shared" si="114"/>
        <v>N/A</v>
      </c>
      <c r="AD118" s="15" t="str">
        <f t="shared" si="79"/>
        <v>N/A</v>
      </c>
      <c r="AE118" s="15" t="str">
        <f t="shared" si="80"/>
        <v>N/A</v>
      </c>
      <c r="AF118" s="15" t="str">
        <f t="shared" si="81"/>
        <v>N/A</v>
      </c>
      <c r="AG118" s="15" t="str">
        <f t="shared" si="115"/>
        <v>N/A</v>
      </c>
      <c r="AH118" s="15" t="str">
        <f t="shared" si="115"/>
        <v>N/A</v>
      </c>
      <c r="AI118" s="15" t="str">
        <f t="shared" si="116"/>
        <v>N/A</v>
      </c>
      <c r="AJ118" s="15" t="str">
        <f t="shared" si="117"/>
        <v>N/A</v>
      </c>
      <c r="AK118" s="15" t="str">
        <f t="shared" si="118"/>
        <v>N/A</v>
      </c>
      <c r="AL118" s="15" t="str">
        <f t="shared" si="82"/>
        <v>N/A</v>
      </c>
      <c r="AM118" s="15">
        <f t="shared" si="83"/>
        <v>1</v>
      </c>
      <c r="AN118" s="15" t="str">
        <f t="shared" si="84"/>
        <v>N/A</v>
      </c>
      <c r="AO118" s="15" t="str">
        <f t="shared" si="85"/>
        <v>N/A</v>
      </c>
      <c r="AP118" s="15" t="str">
        <f t="shared" si="86"/>
        <v>N/A</v>
      </c>
      <c r="AQ118" s="15" t="str">
        <f t="shared" si="87"/>
        <v>N/A</v>
      </c>
      <c r="AR118" s="14" t="s">
        <v>40</v>
      </c>
      <c r="AS118" s="14" t="s">
        <v>40</v>
      </c>
      <c r="AT118" s="14" t="s">
        <v>40</v>
      </c>
      <c r="AU118" s="14" t="s">
        <v>40</v>
      </c>
      <c r="AV118" s="14" t="s">
        <v>40</v>
      </c>
      <c r="AW118" s="14" t="s">
        <v>40</v>
      </c>
      <c r="AX118" s="14" t="s">
        <v>40</v>
      </c>
      <c r="AY118" s="14" t="s">
        <v>40</v>
      </c>
      <c r="AZ118" s="14" t="s">
        <v>40</v>
      </c>
      <c r="BA118" s="14" t="s">
        <v>40</v>
      </c>
      <c r="BB118" s="14" t="s">
        <v>40</v>
      </c>
      <c r="BC118" s="14" t="s">
        <v>40</v>
      </c>
      <c r="BD118" s="14" t="s">
        <v>40</v>
      </c>
      <c r="BE118" s="14" t="s">
        <v>40</v>
      </c>
      <c r="BF118" s="14" t="s">
        <v>40</v>
      </c>
      <c r="BG118" s="14" t="s">
        <v>40</v>
      </c>
      <c r="BH118" s="14" t="s">
        <v>40</v>
      </c>
      <c r="BJ118" s="15">
        <f t="shared" si="88"/>
        <v>1</v>
      </c>
      <c r="BK118" s="15">
        <f t="shared" si="89"/>
        <v>1</v>
      </c>
      <c r="BL118" s="15">
        <f t="shared" si="90"/>
        <v>1</v>
      </c>
      <c r="BM118" s="15">
        <f t="shared" si="91"/>
        <v>1</v>
      </c>
      <c r="BN118" s="15">
        <f t="shared" si="92"/>
        <v>1</v>
      </c>
      <c r="BO118" s="15">
        <f t="shared" si="93"/>
        <v>1</v>
      </c>
      <c r="BP118" s="15">
        <f t="shared" si="94"/>
        <v>1</v>
      </c>
      <c r="BQ118" s="15">
        <f t="shared" si="95"/>
        <v>1</v>
      </c>
      <c r="BR118" s="15">
        <f t="shared" si="96"/>
        <v>1</v>
      </c>
      <c r="BS118" s="15">
        <f t="shared" si="97"/>
        <v>1</v>
      </c>
      <c r="BT118" s="15">
        <f t="shared" si="98"/>
        <v>1</v>
      </c>
      <c r="BU118" s="15">
        <f t="shared" si="99"/>
        <v>1</v>
      </c>
      <c r="BV118" s="15">
        <f t="shared" si="100"/>
        <v>1</v>
      </c>
      <c r="BW118" s="15">
        <f t="shared" si="101"/>
        <v>1</v>
      </c>
      <c r="BX118" s="15">
        <f t="shared" si="102"/>
        <v>1</v>
      </c>
      <c r="BY118" s="15">
        <f t="shared" si="103"/>
        <v>1</v>
      </c>
      <c r="BZ118" s="15">
        <f t="shared" si="104"/>
        <v>1</v>
      </c>
      <c r="CA118" s="14" t="s">
        <v>75</v>
      </c>
      <c r="CB118" s="15">
        <f t="shared" si="105"/>
        <v>1</v>
      </c>
      <c r="CC118" s="14" t="str">
        <f t="shared" si="106"/>
        <v>N/A</v>
      </c>
      <c r="CD118" s="14" t="str">
        <f t="shared" si="107"/>
        <v>N/A</v>
      </c>
      <c r="CE118" s="14" t="str">
        <f t="shared" si="108"/>
        <v>N/A</v>
      </c>
      <c r="CF118" s="14" t="str">
        <f t="shared" si="109"/>
        <v>N/A</v>
      </c>
      <c r="CG118" t="str">
        <f t="shared" si="110"/>
        <v>S:0 G:1 GR:1</v>
      </c>
      <c r="CH118" s="6"/>
      <c r="CK118" s="6"/>
      <c r="CL118" s="6"/>
      <c r="CM118" s="6"/>
      <c r="CN118" s="6"/>
      <c r="CO118" s="6"/>
      <c r="CP118" s="6"/>
    </row>
    <row r="119" spans="1:94" x14ac:dyDescent="0.25">
      <c r="A119" s="13">
        <v>3105</v>
      </c>
      <c r="B119" s="14" t="s">
        <v>285</v>
      </c>
      <c r="C119" s="14" t="s">
        <v>63</v>
      </c>
      <c r="D119" s="14" t="s">
        <v>53</v>
      </c>
      <c r="E119" s="14">
        <f>VLOOKUP(B119, 'Rookie Year'!$A$2:$B$55555,2,FALSE)</f>
        <v>2019</v>
      </c>
      <c r="F119" s="14">
        <v>2019</v>
      </c>
      <c r="G119" s="14" t="s">
        <v>40</v>
      </c>
      <c r="H119" s="14" t="s">
        <v>1926</v>
      </c>
      <c r="I119" s="15">
        <v>52</v>
      </c>
      <c r="J119" s="14">
        <v>5</v>
      </c>
      <c r="K119" s="16">
        <f t="shared" si="70"/>
        <v>0.75</v>
      </c>
      <c r="L119" s="15">
        <f t="shared" si="71"/>
        <v>13</v>
      </c>
      <c r="M119" s="15">
        <f t="shared" si="72"/>
        <v>39</v>
      </c>
      <c r="N119" s="15">
        <f t="shared" si="73"/>
        <v>195</v>
      </c>
      <c r="O119" s="15">
        <v>166</v>
      </c>
      <c r="P119" s="15">
        <v>0</v>
      </c>
      <c r="Q119" s="15">
        <f t="shared" si="74"/>
        <v>29</v>
      </c>
      <c r="R119" s="14">
        <v>2022</v>
      </c>
      <c r="S119" s="14">
        <f t="shared" si="75"/>
        <v>1</v>
      </c>
      <c r="T119" s="15">
        <v>29</v>
      </c>
      <c r="U119" s="15" t="str">
        <f>IF($S119&lt;2, "N/A", $M119)</f>
        <v>N/A</v>
      </c>
      <c r="V119" s="15" t="str">
        <f>IF($S119&lt;3, "N/A", $M119)</f>
        <v>N/A</v>
      </c>
      <c r="W119" s="15" t="str">
        <f t="shared" si="112"/>
        <v>N/A</v>
      </c>
      <c r="X119" s="15" t="str">
        <f t="shared" si="76"/>
        <v>N/A</v>
      </c>
      <c r="Y119" s="14" t="str">
        <f t="shared" si="77"/>
        <v>OK</v>
      </c>
      <c r="Z119" s="14" t="str">
        <f t="shared" si="78"/>
        <v>Yes</v>
      </c>
      <c r="AA119" s="17">
        <f>IF(C119="DM", "N/A", IF(Z119="No","N/A",VLOOKUP(B119,'Extension List'!$A$3:$AE$1952,19,FALSE)))</f>
        <v>78</v>
      </c>
      <c r="AB119" s="14">
        <f>IF(C119="DM", "N/A", IF(Z119="No","N/A",VLOOKUP(B119,'Extension List'!$A$3:$AE$1952,21,FALSE)))</f>
        <v>4</v>
      </c>
      <c r="AC119" s="14">
        <f t="shared" si="114"/>
        <v>0</v>
      </c>
      <c r="AD119" s="15" t="str">
        <f t="shared" si="79"/>
        <v>N/A</v>
      </c>
      <c r="AE119" s="15" t="str">
        <f t="shared" si="80"/>
        <v>N/A</v>
      </c>
      <c r="AF119" s="15" t="str">
        <f t="shared" si="81"/>
        <v>N/A</v>
      </c>
      <c r="AG119" s="15" t="str">
        <f t="shared" si="115"/>
        <v>N/A</v>
      </c>
      <c r="AH119" s="15" t="str">
        <f t="shared" si="115"/>
        <v>N/A</v>
      </c>
      <c r="AI119" s="15" t="str">
        <f t="shared" si="116"/>
        <v>N/A</v>
      </c>
      <c r="AJ119" s="15" t="str">
        <f t="shared" si="117"/>
        <v>N/A</v>
      </c>
      <c r="AK119" s="15" t="str">
        <f t="shared" si="118"/>
        <v>N/A</v>
      </c>
      <c r="AL119" s="15" t="str">
        <f t="shared" si="82"/>
        <v>N/A</v>
      </c>
      <c r="AM119" s="15">
        <f t="shared" si="83"/>
        <v>42</v>
      </c>
      <c r="AN119" s="15" t="str">
        <f t="shared" si="84"/>
        <v>N/A</v>
      </c>
      <c r="AO119" s="15" t="str">
        <f t="shared" si="85"/>
        <v>N/A</v>
      </c>
      <c r="AP119" s="15" t="str">
        <f t="shared" si="86"/>
        <v>N/A</v>
      </c>
      <c r="AQ119" s="15" t="str">
        <f t="shared" si="87"/>
        <v>N/A</v>
      </c>
      <c r="AR119" s="14" t="s">
        <v>40</v>
      </c>
      <c r="AS119" s="14" t="s">
        <v>40</v>
      </c>
      <c r="AT119" s="14" t="s">
        <v>40</v>
      </c>
      <c r="AU119" s="14" t="s">
        <v>40</v>
      </c>
      <c r="AV119" s="14" t="s">
        <v>40</v>
      </c>
      <c r="AW119" s="14" t="s">
        <v>40</v>
      </c>
      <c r="AX119" s="14" t="s">
        <v>40</v>
      </c>
      <c r="AY119" s="14" t="s">
        <v>40</v>
      </c>
      <c r="AZ119" s="14" t="s">
        <v>40</v>
      </c>
      <c r="BA119" s="14" t="s">
        <v>40</v>
      </c>
      <c r="BB119" s="14" t="s">
        <v>40</v>
      </c>
      <c r="BC119" s="14" t="s">
        <v>40</v>
      </c>
      <c r="BD119" s="14" t="s">
        <v>40</v>
      </c>
      <c r="BE119" s="14" t="s">
        <v>40</v>
      </c>
      <c r="BF119" s="14" t="s">
        <v>40</v>
      </c>
      <c r="BG119" s="14" t="s">
        <v>40</v>
      </c>
      <c r="BH119" s="14" t="s">
        <v>40</v>
      </c>
      <c r="BI119" s="14"/>
      <c r="BJ119" s="15">
        <f t="shared" si="88"/>
        <v>42</v>
      </c>
      <c r="BK119" s="15">
        <f t="shared" si="89"/>
        <v>42</v>
      </c>
      <c r="BL119" s="15">
        <f t="shared" si="90"/>
        <v>42</v>
      </c>
      <c r="BM119" s="15">
        <f t="shared" si="91"/>
        <v>42</v>
      </c>
      <c r="BN119" s="15">
        <f t="shared" si="92"/>
        <v>42</v>
      </c>
      <c r="BO119" s="15">
        <f t="shared" si="93"/>
        <v>42</v>
      </c>
      <c r="BP119" s="15">
        <f t="shared" si="94"/>
        <v>42</v>
      </c>
      <c r="BQ119" s="15">
        <f t="shared" si="95"/>
        <v>42</v>
      </c>
      <c r="BR119" s="15">
        <f t="shared" si="96"/>
        <v>42</v>
      </c>
      <c r="BS119" s="15">
        <f t="shared" si="97"/>
        <v>42</v>
      </c>
      <c r="BT119" s="15">
        <f t="shared" si="98"/>
        <v>42</v>
      </c>
      <c r="BU119" s="15">
        <f t="shared" si="99"/>
        <v>42</v>
      </c>
      <c r="BV119" s="15">
        <f t="shared" si="100"/>
        <v>42</v>
      </c>
      <c r="BW119" s="15">
        <f t="shared" si="101"/>
        <v>42</v>
      </c>
      <c r="BX119" s="15">
        <f t="shared" si="102"/>
        <v>42</v>
      </c>
      <c r="BY119" s="15">
        <f t="shared" si="103"/>
        <v>42</v>
      </c>
      <c r="BZ119" s="15">
        <f t="shared" si="104"/>
        <v>42</v>
      </c>
      <c r="CA119" s="14" t="s">
        <v>75</v>
      </c>
      <c r="CB119" s="15">
        <f t="shared" si="105"/>
        <v>42</v>
      </c>
      <c r="CC119" s="14" t="str">
        <f t="shared" si="106"/>
        <v>N/A</v>
      </c>
      <c r="CD119" s="14" t="str">
        <f t="shared" si="107"/>
        <v>N/A</v>
      </c>
      <c r="CE119" s="14" t="str">
        <f t="shared" si="108"/>
        <v>N/A</v>
      </c>
      <c r="CF119" s="14" t="str">
        <f t="shared" si="109"/>
        <v>N/A</v>
      </c>
      <c r="CG119" t="str">
        <f t="shared" si="110"/>
        <v>S:13 G:39 GR:29</v>
      </c>
      <c r="CH119" s="6"/>
      <c r="CK119" s="6"/>
      <c r="CL119" s="6"/>
      <c r="CM119" s="6"/>
      <c r="CN119" s="6"/>
      <c r="CO119" s="6"/>
      <c r="CP119" s="6"/>
    </row>
    <row r="120" spans="1:94" x14ac:dyDescent="0.25">
      <c r="A120" s="13">
        <v>4140</v>
      </c>
      <c r="B120" s="14" t="s">
        <v>2326</v>
      </c>
      <c r="C120" s="14" t="s">
        <v>63</v>
      </c>
      <c r="D120" s="14" t="s">
        <v>53</v>
      </c>
      <c r="E120" s="14">
        <f>VLOOKUP(B120, 'Rookie Year'!$A$2:$B$55555,2,FALSE)</f>
        <v>2021</v>
      </c>
      <c r="F120" s="14">
        <v>2021</v>
      </c>
      <c r="G120" s="14" t="s">
        <v>40</v>
      </c>
      <c r="H120" s="14" t="s">
        <v>2143</v>
      </c>
      <c r="I120" s="15">
        <v>80</v>
      </c>
      <c r="J120" s="14">
        <v>5</v>
      </c>
      <c r="K120" s="16">
        <f t="shared" si="70"/>
        <v>0.75</v>
      </c>
      <c r="L120" s="15">
        <f t="shared" si="71"/>
        <v>20</v>
      </c>
      <c r="M120" s="15">
        <f t="shared" si="72"/>
        <v>60</v>
      </c>
      <c r="N120" s="15">
        <f t="shared" si="73"/>
        <v>300</v>
      </c>
      <c r="O120" s="15">
        <v>150</v>
      </c>
      <c r="P120" s="15">
        <v>0</v>
      </c>
      <c r="Q120" s="15">
        <f t="shared" si="74"/>
        <v>150</v>
      </c>
      <c r="R120" s="14">
        <v>2024</v>
      </c>
      <c r="S120" s="14">
        <f t="shared" si="75"/>
        <v>3</v>
      </c>
      <c r="T120" s="15">
        <v>50</v>
      </c>
      <c r="U120" s="15">
        <v>50</v>
      </c>
      <c r="V120" s="15">
        <v>50</v>
      </c>
      <c r="W120" s="15" t="str">
        <f t="shared" si="112"/>
        <v>N/A</v>
      </c>
      <c r="X120" s="15" t="str">
        <f t="shared" si="76"/>
        <v>N/A</v>
      </c>
      <c r="Y120" s="14" t="str">
        <f t="shared" si="77"/>
        <v>OK</v>
      </c>
      <c r="Z120" s="14" t="str">
        <f t="shared" si="78"/>
        <v>No</v>
      </c>
      <c r="AA120" s="17" t="str">
        <f>IF(C120="DM", "N/A", IF(Z120="No","N/A",VLOOKUP(B120,'Extension List'!$A$3:$AE$1952,19,FALSE)))</f>
        <v>N/A</v>
      </c>
      <c r="AB120" s="14" t="str">
        <f>IF(C120="DM", "N/A", IF(Z120="No","N/A",VLOOKUP(B120,'Extension List'!$A$3:$AE$1952,21,FALSE)))</f>
        <v>N/A</v>
      </c>
      <c r="AC120" s="14" t="str">
        <f t="shared" si="114"/>
        <v>N/A</v>
      </c>
      <c r="AD120" s="15" t="str">
        <f t="shared" si="79"/>
        <v>N/A</v>
      </c>
      <c r="AE120" s="15" t="str">
        <f t="shared" si="80"/>
        <v>N/A</v>
      </c>
      <c r="AF120" s="15" t="str">
        <f t="shared" si="81"/>
        <v>N/A</v>
      </c>
      <c r="AG120" s="15" t="str">
        <f t="shared" si="115"/>
        <v>N/A</v>
      </c>
      <c r="AH120" s="15" t="str">
        <f t="shared" si="115"/>
        <v>N/A</v>
      </c>
      <c r="AI120" s="15" t="str">
        <f t="shared" si="116"/>
        <v>N/A</v>
      </c>
      <c r="AJ120" s="15" t="str">
        <f t="shared" si="117"/>
        <v>N/A</v>
      </c>
      <c r="AK120" s="15" t="str">
        <f t="shared" si="118"/>
        <v>N/A</v>
      </c>
      <c r="AL120" s="15" t="str">
        <f t="shared" si="82"/>
        <v>N/A</v>
      </c>
      <c r="AM120" s="15">
        <f t="shared" si="83"/>
        <v>70</v>
      </c>
      <c r="AN120" s="15">
        <f t="shared" si="84"/>
        <v>70</v>
      </c>
      <c r="AO120" s="15">
        <f t="shared" si="85"/>
        <v>70</v>
      </c>
      <c r="AP120" s="15" t="str">
        <f t="shared" si="86"/>
        <v>N/A</v>
      </c>
      <c r="AQ120" s="15" t="str">
        <f t="shared" si="87"/>
        <v>N/A</v>
      </c>
      <c r="AR120" s="14" t="s">
        <v>40</v>
      </c>
      <c r="AS120" s="14" t="s">
        <v>40</v>
      </c>
      <c r="AT120" s="14" t="s">
        <v>40</v>
      </c>
      <c r="AU120" s="14" t="s">
        <v>40</v>
      </c>
      <c r="AV120" s="14" t="s">
        <v>40</v>
      </c>
      <c r="AW120" s="14" t="s">
        <v>40</v>
      </c>
      <c r="AX120" s="14" t="s">
        <v>40</v>
      </c>
      <c r="AY120" s="14" t="s">
        <v>40</v>
      </c>
      <c r="AZ120" s="14" t="s">
        <v>40</v>
      </c>
      <c r="BA120" s="14" t="s">
        <v>40</v>
      </c>
      <c r="BB120" s="14" t="s">
        <v>40</v>
      </c>
      <c r="BC120" s="14" t="s">
        <v>40</v>
      </c>
      <c r="BD120" s="14" t="s">
        <v>40</v>
      </c>
      <c r="BE120" s="14" t="s">
        <v>40</v>
      </c>
      <c r="BF120" s="14" t="s">
        <v>40</v>
      </c>
      <c r="BG120" s="14" t="s">
        <v>40</v>
      </c>
      <c r="BH120" s="14" t="s">
        <v>40</v>
      </c>
      <c r="BI120" s="14"/>
      <c r="BJ120" s="15">
        <f t="shared" si="88"/>
        <v>70</v>
      </c>
      <c r="BK120" s="15">
        <f t="shared" si="89"/>
        <v>70</v>
      </c>
      <c r="BL120" s="15">
        <f t="shared" si="90"/>
        <v>70</v>
      </c>
      <c r="BM120" s="15">
        <f t="shared" si="91"/>
        <v>70</v>
      </c>
      <c r="BN120" s="15">
        <f t="shared" si="92"/>
        <v>70</v>
      </c>
      <c r="BO120" s="15">
        <f t="shared" si="93"/>
        <v>70</v>
      </c>
      <c r="BP120" s="15">
        <f t="shared" si="94"/>
        <v>70</v>
      </c>
      <c r="BQ120" s="15">
        <f t="shared" si="95"/>
        <v>70</v>
      </c>
      <c r="BR120" s="15">
        <f t="shared" si="96"/>
        <v>70</v>
      </c>
      <c r="BS120" s="15">
        <f t="shared" si="97"/>
        <v>70</v>
      </c>
      <c r="BT120" s="15">
        <f t="shared" si="98"/>
        <v>70</v>
      </c>
      <c r="BU120" s="15">
        <f t="shared" si="99"/>
        <v>70</v>
      </c>
      <c r="BV120" s="15">
        <f t="shared" si="100"/>
        <v>70</v>
      </c>
      <c r="BW120" s="15">
        <f t="shared" si="101"/>
        <v>70</v>
      </c>
      <c r="BX120" s="15">
        <f t="shared" si="102"/>
        <v>70</v>
      </c>
      <c r="BY120" s="15">
        <f t="shared" si="103"/>
        <v>70</v>
      </c>
      <c r="BZ120" s="15">
        <f t="shared" si="104"/>
        <v>70</v>
      </c>
      <c r="CA120" s="14" t="s">
        <v>75</v>
      </c>
      <c r="CB120" s="15">
        <f t="shared" si="105"/>
        <v>70</v>
      </c>
      <c r="CC120" s="14">
        <f t="shared" si="106"/>
        <v>70</v>
      </c>
      <c r="CD120" s="14">
        <f t="shared" si="107"/>
        <v>70</v>
      </c>
      <c r="CE120" s="14" t="str">
        <f t="shared" si="108"/>
        <v>N/A</v>
      </c>
      <c r="CF120" s="14" t="str">
        <f t="shared" si="109"/>
        <v>N/A</v>
      </c>
      <c r="CG120" t="str">
        <f t="shared" si="110"/>
        <v>S:20 G:60 GR:150</v>
      </c>
      <c r="CH120" s="6"/>
      <c r="CK120" s="6"/>
      <c r="CL120" s="6"/>
      <c r="CM120" s="6"/>
      <c r="CN120" s="6"/>
      <c r="CO120" s="6"/>
      <c r="CP120" s="6"/>
    </row>
    <row r="121" spans="1:94" x14ac:dyDescent="0.25">
      <c r="A121" s="13">
        <v>3609</v>
      </c>
      <c r="B121" s="14" t="s">
        <v>2024</v>
      </c>
      <c r="C121" s="14" t="s">
        <v>63</v>
      </c>
      <c r="D121" s="14" t="s">
        <v>53</v>
      </c>
      <c r="E121" s="14">
        <f>VLOOKUP(B121, 'Rookie Year'!$A$2:$B$55555,2,FALSE)</f>
        <v>2020</v>
      </c>
      <c r="F121" s="14">
        <v>2020</v>
      </c>
      <c r="G121" s="14" t="s">
        <v>40</v>
      </c>
      <c r="H121" s="14" t="s">
        <v>2145</v>
      </c>
      <c r="I121" s="15">
        <v>60</v>
      </c>
      <c r="J121" s="14">
        <v>5</v>
      </c>
      <c r="K121" s="16">
        <f t="shared" si="70"/>
        <v>0.75</v>
      </c>
      <c r="L121" s="15">
        <f t="shared" si="71"/>
        <v>15</v>
      </c>
      <c r="M121" s="15">
        <f t="shared" si="72"/>
        <v>45</v>
      </c>
      <c r="N121" s="15">
        <f t="shared" si="73"/>
        <v>225</v>
      </c>
      <c r="O121" s="15">
        <v>163</v>
      </c>
      <c r="P121" s="15">
        <v>0</v>
      </c>
      <c r="Q121" s="15">
        <f t="shared" si="74"/>
        <v>62</v>
      </c>
      <c r="R121" s="14">
        <v>2023</v>
      </c>
      <c r="S121" s="14">
        <f t="shared" si="75"/>
        <v>2</v>
      </c>
      <c r="T121" s="15">
        <v>31</v>
      </c>
      <c r="U121" s="15">
        <v>31</v>
      </c>
      <c r="V121" s="15" t="str">
        <f>IF($S121&lt;3, "N/A", $M121)</f>
        <v>N/A</v>
      </c>
      <c r="W121" s="15" t="str">
        <f t="shared" si="112"/>
        <v>N/A</v>
      </c>
      <c r="X121" s="15" t="str">
        <f t="shared" si="76"/>
        <v>N/A</v>
      </c>
      <c r="Y121" s="14" t="str">
        <f t="shared" si="77"/>
        <v>OK</v>
      </c>
      <c r="Z121" s="14" t="str">
        <f t="shared" si="78"/>
        <v>No</v>
      </c>
      <c r="AA121" s="17" t="str">
        <f>IF(C121="DM", "N/A", IF(Z121="No","N/A",VLOOKUP(B121,'Extension List'!$A$3:$AE$1952,19,FALSE)))</f>
        <v>N/A</v>
      </c>
      <c r="AB121" s="14" t="str">
        <f>IF(C121="DM", "N/A", IF(Z121="No","N/A",VLOOKUP(B121,'Extension List'!$A$3:$AE$1952,21,FALSE)))</f>
        <v>N/A</v>
      </c>
      <c r="AC121" s="14" t="str">
        <f t="shared" si="114"/>
        <v>N/A</v>
      </c>
      <c r="AD121" s="15" t="str">
        <f t="shared" si="79"/>
        <v>N/A</v>
      </c>
      <c r="AE121" s="15" t="str">
        <f t="shared" si="80"/>
        <v>N/A</v>
      </c>
      <c r="AF121" s="15" t="str">
        <f t="shared" si="81"/>
        <v>N/A</v>
      </c>
      <c r="AG121" s="15" t="str">
        <f t="shared" si="115"/>
        <v>N/A</v>
      </c>
      <c r="AH121" s="15" t="str">
        <f t="shared" si="115"/>
        <v>N/A</v>
      </c>
      <c r="AI121" s="15" t="str">
        <f t="shared" si="116"/>
        <v>N/A</v>
      </c>
      <c r="AJ121" s="15" t="str">
        <f t="shared" si="117"/>
        <v>N/A</v>
      </c>
      <c r="AK121" s="15" t="str">
        <f t="shared" si="118"/>
        <v>N/A</v>
      </c>
      <c r="AL121" s="15" t="str">
        <f t="shared" si="82"/>
        <v>N/A</v>
      </c>
      <c r="AM121" s="15">
        <f t="shared" si="83"/>
        <v>46</v>
      </c>
      <c r="AN121" s="15">
        <f t="shared" si="84"/>
        <v>46</v>
      </c>
      <c r="AO121" s="15" t="str">
        <f t="shared" si="85"/>
        <v>N/A</v>
      </c>
      <c r="AP121" s="15" t="str">
        <f t="shared" si="86"/>
        <v>N/A</v>
      </c>
      <c r="AQ121" s="15" t="str">
        <f t="shared" si="87"/>
        <v>N/A</v>
      </c>
      <c r="AR121" s="14" t="s">
        <v>40</v>
      </c>
      <c r="AS121" s="14" t="s">
        <v>40</v>
      </c>
      <c r="AT121" s="14" t="s">
        <v>40</v>
      </c>
      <c r="AU121" s="14" t="s">
        <v>40</v>
      </c>
      <c r="AV121" s="14" t="s">
        <v>40</v>
      </c>
      <c r="AW121" s="14" t="s">
        <v>40</v>
      </c>
      <c r="AX121" s="14" t="s">
        <v>40</v>
      </c>
      <c r="AY121" s="14" t="s">
        <v>40</v>
      </c>
      <c r="AZ121" s="14" t="s">
        <v>40</v>
      </c>
      <c r="BA121" s="14" t="s">
        <v>40</v>
      </c>
      <c r="BB121" s="14" t="s">
        <v>40</v>
      </c>
      <c r="BC121" s="14" t="s">
        <v>40</v>
      </c>
      <c r="BD121" s="14" t="s">
        <v>40</v>
      </c>
      <c r="BE121" s="14" t="s">
        <v>40</v>
      </c>
      <c r="BF121" s="14" t="s">
        <v>40</v>
      </c>
      <c r="BG121" s="14" t="s">
        <v>40</v>
      </c>
      <c r="BH121" s="14" t="s">
        <v>40</v>
      </c>
      <c r="BI121" s="14"/>
      <c r="BJ121" s="15">
        <f t="shared" si="88"/>
        <v>46</v>
      </c>
      <c r="BK121" s="15">
        <f t="shared" si="89"/>
        <v>46</v>
      </c>
      <c r="BL121" s="15">
        <f t="shared" si="90"/>
        <v>46</v>
      </c>
      <c r="BM121" s="15">
        <f t="shared" si="91"/>
        <v>46</v>
      </c>
      <c r="BN121" s="15">
        <f t="shared" si="92"/>
        <v>46</v>
      </c>
      <c r="BO121" s="15">
        <f t="shared" si="93"/>
        <v>46</v>
      </c>
      <c r="BP121" s="15">
        <f t="shared" si="94"/>
        <v>46</v>
      </c>
      <c r="BQ121" s="15">
        <f t="shared" si="95"/>
        <v>46</v>
      </c>
      <c r="BR121" s="15">
        <f t="shared" si="96"/>
        <v>46</v>
      </c>
      <c r="BS121" s="15">
        <f t="shared" si="97"/>
        <v>46</v>
      </c>
      <c r="BT121" s="15">
        <f t="shared" si="98"/>
        <v>46</v>
      </c>
      <c r="BU121" s="15">
        <f t="shared" si="99"/>
        <v>46</v>
      </c>
      <c r="BV121" s="15">
        <f t="shared" si="100"/>
        <v>46</v>
      </c>
      <c r="BW121" s="15">
        <f t="shared" si="101"/>
        <v>46</v>
      </c>
      <c r="BX121" s="15">
        <f t="shared" si="102"/>
        <v>46</v>
      </c>
      <c r="BY121" s="15">
        <f t="shared" si="103"/>
        <v>46</v>
      </c>
      <c r="BZ121" s="15">
        <f t="shared" si="104"/>
        <v>46</v>
      </c>
      <c r="CA121" s="14" t="s">
        <v>75</v>
      </c>
      <c r="CB121" s="15">
        <f t="shared" si="105"/>
        <v>46</v>
      </c>
      <c r="CC121" s="14">
        <f t="shared" si="106"/>
        <v>46</v>
      </c>
      <c r="CD121" s="14" t="str">
        <f t="shared" si="107"/>
        <v>N/A</v>
      </c>
      <c r="CE121" s="14" t="str">
        <f t="shared" si="108"/>
        <v>N/A</v>
      </c>
      <c r="CF121" s="14" t="str">
        <f t="shared" si="109"/>
        <v>N/A</v>
      </c>
      <c r="CG121" t="str">
        <f t="shared" si="110"/>
        <v>S:15 G:45 GR:62</v>
      </c>
      <c r="CH121" s="6"/>
      <c r="CK121" s="6"/>
      <c r="CL121" s="6"/>
      <c r="CM121" s="6"/>
      <c r="CN121" s="6"/>
      <c r="CO121" s="6"/>
      <c r="CP121" s="6"/>
    </row>
    <row r="122" spans="1:94" x14ac:dyDescent="0.25">
      <c r="A122" s="13">
        <v>6339</v>
      </c>
      <c r="B122" s="14" t="s">
        <v>2560</v>
      </c>
      <c r="C122" s="14" t="s">
        <v>63</v>
      </c>
      <c r="D122" s="14" t="s">
        <v>53</v>
      </c>
      <c r="E122" s="14">
        <f>VLOOKUP(B122, 'Rookie Year'!$A$2:$B$55555,2,FALSE)</f>
        <v>2022</v>
      </c>
      <c r="F122" s="14">
        <v>2026</v>
      </c>
      <c r="G122" s="14" t="s">
        <v>42</v>
      </c>
      <c r="H122" s="14" t="s">
        <v>2913</v>
      </c>
      <c r="I122" s="15">
        <v>20</v>
      </c>
      <c r="J122" s="14">
        <v>5</v>
      </c>
      <c r="K122" s="16">
        <f t="shared" si="70"/>
        <v>0.4</v>
      </c>
      <c r="L122" s="15">
        <f t="shared" si="71"/>
        <v>12</v>
      </c>
      <c r="M122" s="15">
        <f t="shared" si="72"/>
        <v>8</v>
      </c>
      <c r="N122" s="15">
        <f t="shared" si="73"/>
        <v>40</v>
      </c>
      <c r="O122" s="15">
        <v>0</v>
      </c>
      <c r="P122" s="15">
        <v>0</v>
      </c>
      <c r="Q122" s="15">
        <f t="shared" si="74"/>
        <v>40</v>
      </c>
      <c r="R122" s="14" t="s">
        <v>75</v>
      </c>
      <c r="S122" s="14">
        <f t="shared" si="75"/>
        <v>5</v>
      </c>
      <c r="T122" s="15">
        <f>IF($S122&lt;1, "N/A", $M122)</f>
        <v>8</v>
      </c>
      <c r="U122" s="15">
        <f>IF($S122&lt;2, "N/A", $M122)</f>
        <v>8</v>
      </c>
      <c r="V122" s="15">
        <f>IF($S122&lt;3, "N/A", $M122)</f>
        <v>8</v>
      </c>
      <c r="W122" s="15">
        <f t="shared" si="112"/>
        <v>8</v>
      </c>
      <c r="X122" s="15">
        <f t="shared" si="76"/>
        <v>8</v>
      </c>
      <c r="Y122" s="14" t="str">
        <f t="shared" si="77"/>
        <v>OK</v>
      </c>
      <c r="Z122" s="14" t="str">
        <f t="shared" si="78"/>
        <v>No</v>
      </c>
      <c r="AA122" s="17" t="str">
        <f>IF(C122="DM", "N/A", IF(Z122="No","N/A",VLOOKUP(B122,'Extension List'!$A$3:$AE$1952,19,FALSE)))</f>
        <v>N/A</v>
      </c>
      <c r="AB122" s="14" t="str">
        <f>IF(C122="DM", "N/A", IF(Z122="No","N/A",VLOOKUP(B122,'Extension List'!$A$3:$AE$1952,21,FALSE)))</f>
        <v>N/A</v>
      </c>
      <c r="AC122" s="14" t="str">
        <f t="shared" si="114"/>
        <v>N/A</v>
      </c>
      <c r="AD122" s="15" t="str">
        <f t="shared" si="79"/>
        <v>N/A</v>
      </c>
      <c r="AE122" s="15" t="str">
        <f t="shared" si="80"/>
        <v>N/A</v>
      </c>
      <c r="AF122" s="15" t="str">
        <f t="shared" si="81"/>
        <v>N/A</v>
      </c>
      <c r="AG122" s="15" t="str">
        <f t="shared" si="115"/>
        <v>N/A</v>
      </c>
      <c r="AH122" s="15" t="str">
        <f t="shared" si="115"/>
        <v>N/A</v>
      </c>
      <c r="AI122" s="15" t="str">
        <f t="shared" si="116"/>
        <v>N/A</v>
      </c>
      <c r="AJ122" s="15" t="str">
        <f t="shared" si="117"/>
        <v>N/A</v>
      </c>
      <c r="AK122" s="15" t="str">
        <f t="shared" si="118"/>
        <v>N/A</v>
      </c>
      <c r="AL122" s="15" t="str">
        <f t="shared" si="82"/>
        <v>N/A</v>
      </c>
      <c r="AM122" s="15">
        <f t="shared" si="83"/>
        <v>20</v>
      </c>
      <c r="AN122" s="15">
        <f t="shared" si="84"/>
        <v>20</v>
      </c>
      <c r="AO122" s="15">
        <f t="shared" si="85"/>
        <v>20</v>
      </c>
      <c r="AP122" s="15">
        <f t="shared" si="86"/>
        <v>20</v>
      </c>
      <c r="AQ122" s="15">
        <f t="shared" si="87"/>
        <v>20</v>
      </c>
      <c r="AR122" s="14" t="s">
        <v>40</v>
      </c>
      <c r="AS122" s="14" t="s">
        <v>40</v>
      </c>
      <c r="AT122" s="14" t="s">
        <v>40</v>
      </c>
      <c r="AU122" s="14" t="s">
        <v>40</v>
      </c>
      <c r="AV122" s="14" t="s">
        <v>40</v>
      </c>
      <c r="AW122" s="14" t="s">
        <v>40</v>
      </c>
      <c r="AX122" s="14" t="s">
        <v>40</v>
      </c>
      <c r="AY122" s="14" t="s">
        <v>40</v>
      </c>
      <c r="AZ122" s="14" t="s">
        <v>40</v>
      </c>
      <c r="BA122" s="14" t="s">
        <v>40</v>
      </c>
      <c r="BB122" s="14" t="s">
        <v>40</v>
      </c>
      <c r="BC122" s="14" t="s">
        <v>40</v>
      </c>
      <c r="BD122" s="14" t="s">
        <v>40</v>
      </c>
      <c r="BE122" s="14" t="s">
        <v>40</v>
      </c>
      <c r="BF122" s="14" t="s">
        <v>40</v>
      </c>
      <c r="BG122" s="14" t="s">
        <v>40</v>
      </c>
      <c r="BH122" s="14" t="s">
        <v>40</v>
      </c>
      <c r="BJ122" s="15">
        <f t="shared" si="88"/>
        <v>20</v>
      </c>
      <c r="BK122" s="15">
        <f t="shared" si="89"/>
        <v>20</v>
      </c>
      <c r="BL122" s="15">
        <f t="shared" si="90"/>
        <v>20</v>
      </c>
      <c r="BM122" s="15">
        <f t="shared" si="91"/>
        <v>20</v>
      </c>
      <c r="BN122" s="15">
        <f t="shared" si="92"/>
        <v>20</v>
      </c>
      <c r="BO122" s="15">
        <f t="shared" si="93"/>
        <v>20</v>
      </c>
      <c r="BP122" s="15">
        <f t="shared" si="94"/>
        <v>20</v>
      </c>
      <c r="BQ122" s="15">
        <f t="shared" si="95"/>
        <v>20</v>
      </c>
      <c r="BR122" s="15">
        <f t="shared" si="96"/>
        <v>20</v>
      </c>
      <c r="BS122" s="15">
        <f t="shared" si="97"/>
        <v>20</v>
      </c>
      <c r="BT122" s="15">
        <f t="shared" si="98"/>
        <v>20</v>
      </c>
      <c r="BU122" s="15">
        <f t="shared" si="99"/>
        <v>20</v>
      </c>
      <c r="BV122" s="15">
        <f t="shared" si="100"/>
        <v>20</v>
      </c>
      <c r="BW122" s="15">
        <f t="shared" si="101"/>
        <v>20</v>
      </c>
      <c r="BX122" s="15">
        <f t="shared" si="102"/>
        <v>20</v>
      </c>
      <c r="BY122" s="15">
        <f t="shared" si="103"/>
        <v>20</v>
      </c>
      <c r="BZ122" s="15">
        <f t="shared" si="104"/>
        <v>20</v>
      </c>
      <c r="CA122" s="14" t="s">
        <v>75</v>
      </c>
      <c r="CB122" s="15">
        <f t="shared" si="105"/>
        <v>20</v>
      </c>
      <c r="CC122" s="14">
        <f t="shared" si="106"/>
        <v>20</v>
      </c>
      <c r="CD122" s="14">
        <f t="shared" si="107"/>
        <v>20</v>
      </c>
      <c r="CE122" s="14">
        <f t="shared" si="108"/>
        <v>20</v>
      </c>
      <c r="CF122" s="14">
        <f t="shared" si="109"/>
        <v>20</v>
      </c>
      <c r="CG122" t="str">
        <f t="shared" si="110"/>
        <v>S:12 G:8 GR:40</v>
      </c>
      <c r="CH122" s="6"/>
      <c r="CK122" s="6"/>
      <c r="CL122" s="6"/>
      <c r="CM122" s="6"/>
      <c r="CN122" s="6"/>
      <c r="CO122" s="6"/>
      <c r="CP122" s="6"/>
    </row>
    <row r="123" spans="1:94" x14ac:dyDescent="0.25">
      <c r="A123" s="13">
        <v>6521</v>
      </c>
      <c r="B123" s="14" t="s">
        <v>3311</v>
      </c>
      <c r="C123" s="14" t="s">
        <v>63</v>
      </c>
      <c r="D123" s="14" t="s">
        <v>53</v>
      </c>
      <c r="E123" s="14">
        <f>VLOOKUP(B123, 'Rookie Year'!$A$2:$B$55555,2,FALSE)</f>
        <v>2026</v>
      </c>
      <c r="F123" s="14">
        <v>2026</v>
      </c>
      <c r="G123" s="14" t="s">
        <v>40</v>
      </c>
      <c r="H123" s="14" t="s">
        <v>2185</v>
      </c>
      <c r="I123" s="15">
        <v>2</v>
      </c>
      <c r="J123" s="14">
        <v>3</v>
      </c>
      <c r="K123" s="16">
        <f t="shared" si="70"/>
        <v>0</v>
      </c>
      <c r="L123" s="15">
        <f t="shared" si="71"/>
        <v>2</v>
      </c>
      <c r="M123" s="15">
        <f t="shared" si="72"/>
        <v>0</v>
      </c>
      <c r="N123" s="15">
        <f t="shared" si="73"/>
        <v>0</v>
      </c>
      <c r="O123" s="15">
        <v>0</v>
      </c>
      <c r="P123" s="15">
        <v>0</v>
      </c>
      <c r="Q123" s="15">
        <f t="shared" si="74"/>
        <v>0</v>
      </c>
      <c r="R123" s="14" t="s">
        <v>75</v>
      </c>
      <c r="S123" s="14">
        <f t="shared" si="75"/>
        <v>3</v>
      </c>
      <c r="T123" s="15">
        <f>IF($S123&lt;1, "N/A", $M123)</f>
        <v>0</v>
      </c>
      <c r="U123" s="15">
        <f>IF($S123&lt;2, "N/A", $M123)</f>
        <v>0</v>
      </c>
      <c r="V123" s="15">
        <f>IF($S123&lt;3, "N/A", $M123)</f>
        <v>0</v>
      </c>
      <c r="W123" s="15" t="str">
        <f t="shared" si="112"/>
        <v>N/A</v>
      </c>
      <c r="X123" s="15" t="str">
        <f t="shared" si="76"/>
        <v>N/A</v>
      </c>
      <c r="Y123" s="14" t="str">
        <f t="shared" si="77"/>
        <v>OK</v>
      </c>
      <c r="Z123" s="14" t="str">
        <f t="shared" si="78"/>
        <v>No</v>
      </c>
      <c r="AA123" s="17" t="str">
        <f>IF(C123="DM", "N/A", IF(Z123="No","N/A",VLOOKUP(B123,'Extension List'!$A$3:$AE$1952,19,FALSE)))</f>
        <v>N/A</v>
      </c>
      <c r="AB123" s="14" t="str">
        <f>IF(C123="DM", "N/A", IF(Z123="No","N/A",VLOOKUP(B123,'Extension List'!$A$3:$AE$1952,21,FALSE)))</f>
        <v>N/A</v>
      </c>
      <c r="AC123" s="14" t="str">
        <f t="shared" si="114"/>
        <v>N/A</v>
      </c>
      <c r="AD123" s="15" t="str">
        <f t="shared" si="79"/>
        <v>N/A</v>
      </c>
      <c r="AE123" s="15" t="str">
        <f t="shared" si="80"/>
        <v>N/A</v>
      </c>
      <c r="AF123" s="15" t="str">
        <f t="shared" si="81"/>
        <v>N/A</v>
      </c>
      <c r="AG123" s="15" t="str">
        <f t="shared" si="115"/>
        <v>N/A</v>
      </c>
      <c r="AH123" s="15" t="str">
        <f t="shared" si="115"/>
        <v>N/A</v>
      </c>
      <c r="AI123" s="15" t="str">
        <f t="shared" si="116"/>
        <v>N/A</v>
      </c>
      <c r="AJ123" s="15" t="str">
        <f t="shared" si="117"/>
        <v>N/A</v>
      </c>
      <c r="AK123" s="15" t="str">
        <f t="shared" si="118"/>
        <v>N/A</v>
      </c>
      <c r="AL123" s="15" t="str">
        <f t="shared" si="82"/>
        <v>N/A</v>
      </c>
      <c r="AM123" s="15">
        <f t="shared" si="83"/>
        <v>2</v>
      </c>
      <c r="AN123" s="15">
        <f t="shared" si="84"/>
        <v>2</v>
      </c>
      <c r="AO123" s="15">
        <f t="shared" si="85"/>
        <v>2</v>
      </c>
      <c r="AP123" s="15" t="str">
        <f t="shared" si="86"/>
        <v>N/A</v>
      </c>
      <c r="AQ123" s="15" t="str">
        <f t="shared" si="87"/>
        <v>N/A</v>
      </c>
      <c r="AR123" s="14" t="s">
        <v>40</v>
      </c>
      <c r="AS123" s="14" t="s">
        <v>40</v>
      </c>
      <c r="AT123" s="14" t="s">
        <v>40</v>
      </c>
      <c r="AU123" s="14" t="s">
        <v>40</v>
      </c>
      <c r="AV123" s="14" t="s">
        <v>40</v>
      </c>
      <c r="AW123" s="14" t="s">
        <v>40</v>
      </c>
      <c r="AX123" s="14" t="s">
        <v>40</v>
      </c>
      <c r="AY123" s="14" t="s">
        <v>40</v>
      </c>
      <c r="AZ123" s="14" t="s">
        <v>40</v>
      </c>
      <c r="BA123" s="14" t="s">
        <v>40</v>
      </c>
      <c r="BB123" s="14" t="s">
        <v>40</v>
      </c>
      <c r="BC123" s="14" t="s">
        <v>40</v>
      </c>
      <c r="BD123" s="14" t="s">
        <v>40</v>
      </c>
      <c r="BE123" s="14" t="s">
        <v>40</v>
      </c>
      <c r="BF123" s="14" t="s">
        <v>40</v>
      </c>
      <c r="BG123" s="14" t="s">
        <v>40</v>
      </c>
      <c r="BH123" s="14" t="s">
        <v>40</v>
      </c>
      <c r="BJ123" s="15">
        <f t="shared" si="88"/>
        <v>2</v>
      </c>
      <c r="BK123" s="15">
        <f t="shared" si="89"/>
        <v>2</v>
      </c>
      <c r="BL123" s="15">
        <f t="shared" si="90"/>
        <v>2</v>
      </c>
      <c r="BM123" s="15">
        <f t="shared" si="91"/>
        <v>2</v>
      </c>
      <c r="BN123" s="15">
        <f t="shared" si="92"/>
        <v>2</v>
      </c>
      <c r="BO123" s="15">
        <f t="shared" si="93"/>
        <v>2</v>
      </c>
      <c r="BP123" s="15">
        <f t="shared" si="94"/>
        <v>2</v>
      </c>
      <c r="BQ123" s="15">
        <f t="shared" si="95"/>
        <v>2</v>
      </c>
      <c r="BR123" s="15">
        <f t="shared" si="96"/>
        <v>2</v>
      </c>
      <c r="BS123" s="15">
        <f t="shared" si="97"/>
        <v>2</v>
      </c>
      <c r="BT123" s="15">
        <f t="shared" si="98"/>
        <v>2</v>
      </c>
      <c r="BU123" s="15">
        <f t="shared" si="99"/>
        <v>2</v>
      </c>
      <c r="BV123" s="15">
        <f t="shared" si="100"/>
        <v>2</v>
      </c>
      <c r="BW123" s="15">
        <f t="shared" si="101"/>
        <v>2</v>
      </c>
      <c r="BX123" s="15">
        <f t="shared" si="102"/>
        <v>2</v>
      </c>
      <c r="BY123" s="15">
        <f t="shared" si="103"/>
        <v>2</v>
      </c>
      <c r="BZ123" s="15">
        <f t="shared" si="104"/>
        <v>2</v>
      </c>
      <c r="CA123" s="14" t="s">
        <v>75</v>
      </c>
      <c r="CB123" s="15">
        <f t="shared" si="105"/>
        <v>2</v>
      </c>
      <c r="CC123" s="14">
        <f t="shared" si="106"/>
        <v>2</v>
      </c>
      <c r="CD123" s="14">
        <f t="shared" si="107"/>
        <v>2</v>
      </c>
      <c r="CE123" s="14" t="str">
        <f t="shared" si="108"/>
        <v>N/A</v>
      </c>
      <c r="CF123" s="14" t="str">
        <f t="shared" si="109"/>
        <v>N/A</v>
      </c>
      <c r="CG123" t="str">
        <f t="shared" si="110"/>
        <v>S:2 G:0 GR:0</v>
      </c>
      <c r="CH123" s="6"/>
      <c r="CK123" s="6"/>
      <c r="CL123" s="6"/>
      <c r="CM123" s="6"/>
      <c r="CN123" s="6"/>
      <c r="CO123" s="6"/>
      <c r="CP123" s="6"/>
    </row>
    <row r="124" spans="1:94" x14ac:dyDescent="0.25">
      <c r="A124" s="13">
        <v>4170</v>
      </c>
      <c r="B124" s="14" t="s">
        <v>2356</v>
      </c>
      <c r="C124" s="14" t="s">
        <v>63</v>
      </c>
      <c r="D124" s="14" t="s">
        <v>53</v>
      </c>
      <c r="E124" s="14">
        <f>VLOOKUP(B124, 'Rookie Year'!$A$2:$B$55555,2,FALSE)</f>
        <v>2021</v>
      </c>
      <c r="F124" s="14">
        <v>2021</v>
      </c>
      <c r="G124" s="14" t="s">
        <v>40</v>
      </c>
      <c r="H124" s="14" t="s">
        <v>2173</v>
      </c>
      <c r="I124" s="15">
        <v>88</v>
      </c>
      <c r="J124" s="14">
        <v>5</v>
      </c>
      <c r="K124" s="16">
        <f t="shared" si="70"/>
        <v>0.75</v>
      </c>
      <c r="L124" s="15">
        <f t="shared" si="71"/>
        <v>22</v>
      </c>
      <c r="M124" s="15">
        <f t="shared" si="72"/>
        <v>66</v>
      </c>
      <c r="N124" s="15">
        <f t="shared" si="73"/>
        <v>330</v>
      </c>
      <c r="O124" s="15">
        <v>165</v>
      </c>
      <c r="P124" s="15">
        <v>0</v>
      </c>
      <c r="Q124" s="15">
        <f t="shared" si="74"/>
        <v>165</v>
      </c>
      <c r="R124" s="14">
        <v>2024</v>
      </c>
      <c r="S124" s="14">
        <f t="shared" si="75"/>
        <v>3</v>
      </c>
      <c r="T124" s="15">
        <v>55</v>
      </c>
      <c r="U124" s="15">
        <v>55</v>
      </c>
      <c r="V124" s="15">
        <v>55</v>
      </c>
      <c r="W124" s="15" t="str">
        <f t="shared" si="112"/>
        <v>N/A</v>
      </c>
      <c r="X124" s="15" t="str">
        <f t="shared" si="76"/>
        <v>N/A</v>
      </c>
      <c r="Y124" s="14" t="str">
        <f t="shared" si="77"/>
        <v>OK</v>
      </c>
      <c r="Z124" s="14" t="str">
        <f t="shared" si="78"/>
        <v>No</v>
      </c>
      <c r="AA124" s="17" t="str">
        <f>IF(C124="DM", "N/A", IF(Z124="No","N/A",VLOOKUP(B124,'Extension List'!$A$3:$AE$1952,19,FALSE)))</f>
        <v>N/A</v>
      </c>
      <c r="AB124" s="14" t="str">
        <f>IF(C124="DM", "N/A", IF(Z124="No","N/A",VLOOKUP(B124,'Extension List'!$A$3:$AE$1952,21,FALSE)))</f>
        <v>N/A</v>
      </c>
      <c r="AC124" s="14" t="str">
        <f t="shared" si="114"/>
        <v>N/A</v>
      </c>
      <c r="AD124" s="15" t="str">
        <f t="shared" si="79"/>
        <v>N/A</v>
      </c>
      <c r="AE124" s="15" t="str">
        <f t="shared" si="80"/>
        <v>N/A</v>
      </c>
      <c r="AF124" s="15" t="str">
        <f t="shared" si="81"/>
        <v>N/A</v>
      </c>
      <c r="AG124" s="15" t="str">
        <f t="shared" si="115"/>
        <v>N/A</v>
      </c>
      <c r="AH124" s="15" t="str">
        <f t="shared" si="115"/>
        <v>N/A</v>
      </c>
      <c r="AI124" s="15" t="str">
        <f t="shared" si="116"/>
        <v>N/A</v>
      </c>
      <c r="AJ124" s="15" t="str">
        <f t="shared" si="117"/>
        <v>N/A</v>
      </c>
      <c r="AK124" s="15" t="str">
        <f t="shared" si="118"/>
        <v>N/A</v>
      </c>
      <c r="AL124" s="15" t="str">
        <f t="shared" si="82"/>
        <v>N/A</v>
      </c>
      <c r="AM124" s="15">
        <f t="shared" si="83"/>
        <v>77</v>
      </c>
      <c r="AN124" s="15">
        <f t="shared" si="84"/>
        <v>77</v>
      </c>
      <c r="AO124" s="15">
        <f t="shared" si="85"/>
        <v>77</v>
      </c>
      <c r="AP124" s="15" t="str">
        <f t="shared" si="86"/>
        <v>N/A</v>
      </c>
      <c r="AQ124" s="15" t="str">
        <f t="shared" si="87"/>
        <v>N/A</v>
      </c>
      <c r="AR124" s="14" t="s">
        <v>40</v>
      </c>
      <c r="AS124" s="14" t="s">
        <v>40</v>
      </c>
      <c r="AT124" s="14" t="s">
        <v>40</v>
      </c>
      <c r="AU124" s="14" t="s">
        <v>40</v>
      </c>
      <c r="AV124" s="14" t="s">
        <v>40</v>
      </c>
      <c r="AW124" s="14" t="s">
        <v>40</v>
      </c>
      <c r="AX124" s="14" t="s">
        <v>40</v>
      </c>
      <c r="AY124" s="14" t="s">
        <v>40</v>
      </c>
      <c r="AZ124" s="14" t="s">
        <v>40</v>
      </c>
      <c r="BA124" s="14" t="s">
        <v>40</v>
      </c>
      <c r="BB124" s="14" t="s">
        <v>40</v>
      </c>
      <c r="BC124" s="14" t="s">
        <v>40</v>
      </c>
      <c r="BD124" s="14" t="s">
        <v>40</v>
      </c>
      <c r="BE124" s="14" t="s">
        <v>40</v>
      </c>
      <c r="BF124" s="14" t="s">
        <v>40</v>
      </c>
      <c r="BG124" s="14" t="s">
        <v>40</v>
      </c>
      <c r="BH124" s="14" t="s">
        <v>40</v>
      </c>
      <c r="BI124" s="14"/>
      <c r="BJ124" s="15">
        <f t="shared" si="88"/>
        <v>77</v>
      </c>
      <c r="BK124" s="15">
        <f t="shared" si="89"/>
        <v>77</v>
      </c>
      <c r="BL124" s="15">
        <f t="shared" si="90"/>
        <v>77</v>
      </c>
      <c r="BM124" s="15">
        <f t="shared" si="91"/>
        <v>77</v>
      </c>
      <c r="BN124" s="15">
        <f t="shared" si="92"/>
        <v>77</v>
      </c>
      <c r="BO124" s="15">
        <f t="shared" si="93"/>
        <v>77</v>
      </c>
      <c r="BP124" s="15">
        <f t="shared" si="94"/>
        <v>77</v>
      </c>
      <c r="BQ124" s="15">
        <f t="shared" si="95"/>
        <v>77</v>
      </c>
      <c r="BR124" s="15">
        <f t="shared" si="96"/>
        <v>77</v>
      </c>
      <c r="BS124" s="15">
        <f t="shared" si="97"/>
        <v>77</v>
      </c>
      <c r="BT124" s="15">
        <f t="shared" si="98"/>
        <v>77</v>
      </c>
      <c r="BU124" s="15">
        <f t="shared" si="99"/>
        <v>77</v>
      </c>
      <c r="BV124" s="15">
        <f t="shared" si="100"/>
        <v>77</v>
      </c>
      <c r="BW124" s="15">
        <f t="shared" si="101"/>
        <v>77</v>
      </c>
      <c r="BX124" s="15">
        <f t="shared" si="102"/>
        <v>77</v>
      </c>
      <c r="BY124" s="15">
        <f t="shared" si="103"/>
        <v>77</v>
      </c>
      <c r="BZ124" s="15">
        <f t="shared" si="104"/>
        <v>77</v>
      </c>
      <c r="CA124" s="14" t="s">
        <v>75</v>
      </c>
      <c r="CB124" s="15">
        <f t="shared" si="105"/>
        <v>77</v>
      </c>
      <c r="CC124" s="14">
        <f t="shared" si="106"/>
        <v>77</v>
      </c>
      <c r="CD124" s="14">
        <f t="shared" si="107"/>
        <v>77</v>
      </c>
      <c r="CE124" s="14" t="str">
        <f t="shared" si="108"/>
        <v>N/A</v>
      </c>
      <c r="CF124" s="14" t="str">
        <f t="shared" si="109"/>
        <v>N/A</v>
      </c>
      <c r="CG124" t="str">
        <f t="shared" si="110"/>
        <v>S:22 G:66 GR:165</v>
      </c>
      <c r="CH124" s="6"/>
      <c r="CK124" s="6"/>
      <c r="CL124" s="6"/>
      <c r="CM124" s="6"/>
      <c r="CN124" s="6"/>
      <c r="CO124" s="6"/>
      <c r="CP124" s="6"/>
    </row>
    <row r="125" spans="1:94" x14ac:dyDescent="0.25">
      <c r="A125" s="13">
        <v>5595</v>
      </c>
      <c r="B125" s="14" t="s">
        <v>2975</v>
      </c>
      <c r="C125" s="14" t="s">
        <v>63</v>
      </c>
      <c r="D125" s="14" t="s">
        <v>53</v>
      </c>
      <c r="E125" s="14">
        <f>VLOOKUP(B125, 'Rookie Year'!$A$2:$B$55555,2,FALSE)</f>
        <v>2024</v>
      </c>
      <c r="F125" s="14">
        <v>2024</v>
      </c>
      <c r="G125" s="14" t="s">
        <v>40</v>
      </c>
      <c r="H125" s="14" t="s">
        <v>2146</v>
      </c>
      <c r="I125" s="15">
        <v>16</v>
      </c>
      <c r="J125" s="14">
        <v>4</v>
      </c>
      <c r="K125" s="16">
        <f t="shared" si="70"/>
        <v>0.25</v>
      </c>
      <c r="L125" s="15">
        <f t="shared" si="71"/>
        <v>12</v>
      </c>
      <c r="M125" s="15">
        <f t="shared" si="72"/>
        <v>4</v>
      </c>
      <c r="N125" s="15">
        <f t="shared" si="73"/>
        <v>16</v>
      </c>
      <c r="O125" s="15">
        <v>8</v>
      </c>
      <c r="P125" s="15">
        <v>0</v>
      </c>
      <c r="Q125" s="15">
        <f t="shared" si="74"/>
        <v>8</v>
      </c>
      <c r="R125" s="14" t="s">
        <v>75</v>
      </c>
      <c r="S125" s="14">
        <f t="shared" si="75"/>
        <v>2</v>
      </c>
      <c r="T125" s="15">
        <v>4</v>
      </c>
      <c r="U125" s="15">
        <v>4</v>
      </c>
      <c r="V125" s="15" t="str">
        <f>IF($S125&lt;3, "N/A", $M125)</f>
        <v>N/A</v>
      </c>
      <c r="W125" s="15" t="str">
        <f t="shared" si="112"/>
        <v>N/A</v>
      </c>
      <c r="X125" s="15" t="str">
        <f t="shared" si="76"/>
        <v>N/A</v>
      </c>
      <c r="Y125" s="14" t="str">
        <f t="shared" si="77"/>
        <v>OK</v>
      </c>
      <c r="Z125" s="14" t="str">
        <f t="shared" si="78"/>
        <v>No</v>
      </c>
      <c r="AA125" s="17" t="str">
        <f>IF(C125="DM", "N/A", IF(Z125="No","N/A",VLOOKUP(B125,'Extension List'!$A$3:$AE$1952,19,FALSE)))</f>
        <v>N/A</v>
      </c>
      <c r="AB125" s="14" t="str">
        <f>IF(C125="DM", "N/A", IF(Z125="No","N/A",VLOOKUP(B125,'Extension List'!$A$3:$AE$1952,21,FALSE)))</f>
        <v>N/A</v>
      </c>
      <c r="AC125" s="14" t="str">
        <f t="shared" si="114"/>
        <v>N/A</v>
      </c>
      <c r="AD125" s="15" t="str">
        <f t="shared" si="79"/>
        <v>N/A</v>
      </c>
      <c r="AE125" s="15" t="str">
        <f t="shared" si="80"/>
        <v>N/A</v>
      </c>
      <c r="AF125" s="15" t="str">
        <f t="shared" si="81"/>
        <v>N/A</v>
      </c>
      <c r="AG125" s="15" t="str">
        <f t="shared" si="115"/>
        <v>N/A</v>
      </c>
      <c r="AH125" s="15" t="str">
        <f t="shared" si="115"/>
        <v>N/A</v>
      </c>
      <c r="AI125" s="15" t="str">
        <f t="shared" si="116"/>
        <v>N/A</v>
      </c>
      <c r="AJ125" s="15" t="str">
        <f t="shared" si="117"/>
        <v>N/A</v>
      </c>
      <c r="AK125" s="15" t="str">
        <f t="shared" si="118"/>
        <v>N/A</v>
      </c>
      <c r="AL125" s="15" t="str">
        <f t="shared" si="82"/>
        <v>N/A</v>
      </c>
      <c r="AM125" s="15">
        <f t="shared" si="83"/>
        <v>16</v>
      </c>
      <c r="AN125" s="15">
        <f t="shared" si="84"/>
        <v>16</v>
      </c>
      <c r="AO125" s="15" t="str">
        <f t="shared" si="85"/>
        <v>N/A</v>
      </c>
      <c r="AP125" s="15" t="str">
        <f t="shared" si="86"/>
        <v>N/A</v>
      </c>
      <c r="AQ125" s="15" t="str">
        <f t="shared" si="87"/>
        <v>N/A</v>
      </c>
      <c r="AR125" s="14" t="s">
        <v>40</v>
      </c>
      <c r="AS125" s="14" t="s">
        <v>40</v>
      </c>
      <c r="AT125" s="14" t="s">
        <v>40</v>
      </c>
      <c r="AU125" s="14" t="s">
        <v>40</v>
      </c>
      <c r="AV125" s="14" t="s">
        <v>40</v>
      </c>
      <c r="AW125" s="14" t="s">
        <v>40</v>
      </c>
      <c r="AX125" s="14" t="s">
        <v>40</v>
      </c>
      <c r="AY125" s="14" t="s">
        <v>40</v>
      </c>
      <c r="AZ125" s="14" t="s">
        <v>40</v>
      </c>
      <c r="BA125" s="14" t="s">
        <v>40</v>
      </c>
      <c r="BB125" s="14" t="s">
        <v>40</v>
      </c>
      <c r="BC125" s="14" t="s">
        <v>40</v>
      </c>
      <c r="BD125" s="14" t="s">
        <v>40</v>
      </c>
      <c r="BE125" s="14" t="s">
        <v>40</v>
      </c>
      <c r="BF125" s="14" t="s">
        <v>40</v>
      </c>
      <c r="BG125" s="14" t="s">
        <v>40</v>
      </c>
      <c r="BH125" s="14" t="s">
        <v>40</v>
      </c>
      <c r="BI125" s="14"/>
      <c r="BJ125" s="15">
        <f t="shared" si="88"/>
        <v>16</v>
      </c>
      <c r="BK125" s="15">
        <f t="shared" si="89"/>
        <v>16</v>
      </c>
      <c r="BL125" s="15">
        <f t="shared" si="90"/>
        <v>16</v>
      </c>
      <c r="BM125" s="15">
        <f t="shared" si="91"/>
        <v>16</v>
      </c>
      <c r="BN125" s="15">
        <f t="shared" si="92"/>
        <v>16</v>
      </c>
      <c r="BO125" s="15">
        <f t="shared" si="93"/>
        <v>16</v>
      </c>
      <c r="BP125" s="15">
        <f t="shared" si="94"/>
        <v>16</v>
      </c>
      <c r="BQ125" s="15">
        <f t="shared" si="95"/>
        <v>16</v>
      </c>
      <c r="BR125" s="15">
        <f t="shared" si="96"/>
        <v>16</v>
      </c>
      <c r="BS125" s="15">
        <f t="shared" si="97"/>
        <v>16</v>
      </c>
      <c r="BT125" s="15">
        <f t="shared" si="98"/>
        <v>16</v>
      </c>
      <c r="BU125" s="15">
        <f t="shared" si="99"/>
        <v>16</v>
      </c>
      <c r="BV125" s="15">
        <f t="shared" si="100"/>
        <v>16</v>
      </c>
      <c r="BW125" s="15">
        <f t="shared" si="101"/>
        <v>16</v>
      </c>
      <c r="BX125" s="15">
        <f t="shared" si="102"/>
        <v>16</v>
      </c>
      <c r="BY125" s="15">
        <f t="shared" si="103"/>
        <v>16</v>
      </c>
      <c r="BZ125" s="15">
        <f t="shared" si="104"/>
        <v>16</v>
      </c>
      <c r="CA125" s="14" t="s">
        <v>75</v>
      </c>
      <c r="CB125" s="15">
        <f t="shared" si="105"/>
        <v>16</v>
      </c>
      <c r="CC125" s="14">
        <f t="shared" si="106"/>
        <v>16</v>
      </c>
      <c r="CD125" s="14" t="str">
        <f t="shared" si="107"/>
        <v>N/A</v>
      </c>
      <c r="CE125" s="14" t="str">
        <f t="shared" si="108"/>
        <v>N/A</v>
      </c>
      <c r="CF125" s="14" t="str">
        <f t="shared" si="109"/>
        <v>N/A</v>
      </c>
      <c r="CG125" t="str">
        <f t="shared" si="110"/>
        <v>S:12 G:4 GR:8</v>
      </c>
      <c r="CH125" s="6"/>
      <c r="CK125" s="6"/>
      <c r="CL125" s="6"/>
      <c r="CM125" s="6"/>
      <c r="CN125" s="6"/>
      <c r="CO125" s="6"/>
      <c r="CP125" s="6"/>
    </row>
    <row r="126" spans="1:94" x14ac:dyDescent="0.25">
      <c r="A126" s="13">
        <v>5700</v>
      </c>
      <c r="B126" s="14" t="s">
        <v>2976</v>
      </c>
      <c r="C126" s="14" t="s">
        <v>63</v>
      </c>
      <c r="D126" s="14" t="s">
        <v>53</v>
      </c>
      <c r="E126" s="14">
        <f>VLOOKUP(B126, 'Rookie Year'!$A$2:$B$55555,2,FALSE)</f>
        <v>2024</v>
      </c>
      <c r="F126" s="14">
        <v>2024</v>
      </c>
      <c r="G126" s="14" t="s">
        <v>40</v>
      </c>
      <c r="H126" s="14" t="s">
        <v>2240</v>
      </c>
      <c r="I126" s="15">
        <v>1</v>
      </c>
      <c r="J126" s="14">
        <v>3</v>
      </c>
      <c r="K126" s="16">
        <f t="shared" si="70"/>
        <v>0</v>
      </c>
      <c r="L126" s="15">
        <f t="shared" si="71"/>
        <v>1</v>
      </c>
      <c r="M126" s="15">
        <f t="shared" si="72"/>
        <v>0</v>
      </c>
      <c r="N126" s="15">
        <f t="shared" si="73"/>
        <v>0</v>
      </c>
      <c r="O126" s="15">
        <v>0</v>
      </c>
      <c r="P126" s="15">
        <v>0</v>
      </c>
      <c r="Q126" s="15">
        <f t="shared" si="74"/>
        <v>0</v>
      </c>
      <c r="R126" s="14" t="s">
        <v>75</v>
      </c>
      <c r="S126" s="14">
        <f t="shared" si="75"/>
        <v>1</v>
      </c>
      <c r="T126" s="15">
        <v>0</v>
      </c>
      <c r="U126" s="15" t="str">
        <f>IF($S126&lt;2, "N/A", $M126)</f>
        <v>N/A</v>
      </c>
      <c r="V126" s="15" t="str">
        <f>IF($S126&lt;3, "N/A", $M126)</f>
        <v>N/A</v>
      </c>
      <c r="W126" s="15" t="str">
        <f t="shared" si="112"/>
        <v>N/A</v>
      </c>
      <c r="X126" s="15" t="str">
        <f t="shared" si="76"/>
        <v>N/A</v>
      </c>
      <c r="Y126" s="14" t="str">
        <f t="shared" si="77"/>
        <v>OK</v>
      </c>
      <c r="Z126" s="14" t="str">
        <f t="shared" si="78"/>
        <v>Yes</v>
      </c>
      <c r="AA126" s="17">
        <f>IF(C126="DM", "N/A", IF(Z126="No","N/A",VLOOKUP(B126,'Extension List'!$A$3:$AE$1952,19,FALSE)))</f>
        <v>5</v>
      </c>
      <c r="AB126" s="14">
        <f>IF(C126="DM", "N/A", IF(Z126="No","N/A",VLOOKUP(B126,'Extension List'!$A$3:$AE$1952,21,FALSE)))</f>
        <v>1</v>
      </c>
      <c r="AC126" s="14">
        <f t="shared" si="114"/>
        <v>0</v>
      </c>
      <c r="AD126" s="15" t="str">
        <f t="shared" si="79"/>
        <v>N/A</v>
      </c>
      <c r="AE126" s="15" t="str">
        <f t="shared" si="80"/>
        <v>N/A</v>
      </c>
      <c r="AF126" s="15" t="str">
        <f t="shared" si="81"/>
        <v>N/A</v>
      </c>
      <c r="AG126" s="15" t="str">
        <f t="shared" si="115"/>
        <v>N/A</v>
      </c>
      <c r="AH126" s="15" t="str">
        <f t="shared" si="115"/>
        <v>N/A</v>
      </c>
      <c r="AI126" s="15" t="str">
        <f t="shared" si="116"/>
        <v>N/A</v>
      </c>
      <c r="AJ126" s="15" t="str">
        <f t="shared" si="117"/>
        <v>N/A</v>
      </c>
      <c r="AK126" s="15" t="str">
        <f t="shared" si="118"/>
        <v>N/A</v>
      </c>
      <c r="AL126" s="15" t="str">
        <f t="shared" si="82"/>
        <v>N/A</v>
      </c>
      <c r="AM126" s="15">
        <f t="shared" si="83"/>
        <v>1</v>
      </c>
      <c r="AN126" s="15" t="str">
        <f t="shared" si="84"/>
        <v>N/A</v>
      </c>
      <c r="AO126" s="15" t="str">
        <f t="shared" si="85"/>
        <v>N/A</v>
      </c>
      <c r="AP126" s="15" t="str">
        <f t="shared" si="86"/>
        <v>N/A</v>
      </c>
      <c r="AQ126" s="15" t="str">
        <f t="shared" si="87"/>
        <v>N/A</v>
      </c>
      <c r="AR126" s="14" t="s">
        <v>40</v>
      </c>
      <c r="AS126" s="14" t="s">
        <v>40</v>
      </c>
      <c r="AT126" s="14" t="s">
        <v>40</v>
      </c>
      <c r="AU126" s="14" t="s">
        <v>40</v>
      </c>
      <c r="AV126" s="14" t="s">
        <v>40</v>
      </c>
      <c r="AW126" s="14" t="s">
        <v>40</v>
      </c>
      <c r="AX126" s="14" t="s">
        <v>40</v>
      </c>
      <c r="AY126" s="14" t="s">
        <v>40</v>
      </c>
      <c r="AZ126" s="14" t="s">
        <v>40</v>
      </c>
      <c r="BA126" s="14" t="s">
        <v>40</v>
      </c>
      <c r="BB126" s="14" t="s">
        <v>40</v>
      </c>
      <c r="BC126" s="14" t="s">
        <v>40</v>
      </c>
      <c r="BD126" s="14" t="s">
        <v>40</v>
      </c>
      <c r="BE126" s="14" t="s">
        <v>40</v>
      </c>
      <c r="BF126" s="14" t="s">
        <v>40</v>
      </c>
      <c r="BG126" s="14" t="s">
        <v>40</v>
      </c>
      <c r="BH126" s="14" t="s">
        <v>40</v>
      </c>
      <c r="BI126" s="14"/>
      <c r="BJ126" s="15">
        <f t="shared" si="88"/>
        <v>1</v>
      </c>
      <c r="BK126" s="15">
        <f t="shared" si="89"/>
        <v>1</v>
      </c>
      <c r="BL126" s="15">
        <f t="shared" si="90"/>
        <v>1</v>
      </c>
      <c r="BM126" s="15">
        <f t="shared" si="91"/>
        <v>1</v>
      </c>
      <c r="BN126" s="15">
        <f t="shared" si="92"/>
        <v>1</v>
      </c>
      <c r="BO126" s="15">
        <f t="shared" si="93"/>
        <v>1</v>
      </c>
      <c r="BP126" s="15">
        <f t="shared" si="94"/>
        <v>1</v>
      </c>
      <c r="BQ126" s="15">
        <f t="shared" si="95"/>
        <v>1</v>
      </c>
      <c r="BR126" s="15">
        <f t="shared" si="96"/>
        <v>1</v>
      </c>
      <c r="BS126" s="15">
        <f t="shared" si="97"/>
        <v>1</v>
      </c>
      <c r="BT126" s="15">
        <f t="shared" si="98"/>
        <v>1</v>
      </c>
      <c r="BU126" s="15">
        <f t="shared" si="99"/>
        <v>1</v>
      </c>
      <c r="BV126" s="15">
        <f t="shared" si="100"/>
        <v>1</v>
      </c>
      <c r="BW126" s="15">
        <f t="shared" si="101"/>
        <v>1</v>
      </c>
      <c r="BX126" s="15">
        <f t="shared" si="102"/>
        <v>1</v>
      </c>
      <c r="BY126" s="15">
        <f t="shared" si="103"/>
        <v>1</v>
      </c>
      <c r="BZ126" s="15">
        <f t="shared" si="104"/>
        <v>1</v>
      </c>
      <c r="CA126" s="14" t="s">
        <v>75</v>
      </c>
      <c r="CB126" s="15">
        <f t="shared" si="105"/>
        <v>1</v>
      </c>
      <c r="CC126" s="14" t="str">
        <f t="shared" si="106"/>
        <v>N/A</v>
      </c>
      <c r="CD126" s="14" t="str">
        <f t="shared" si="107"/>
        <v>N/A</v>
      </c>
      <c r="CE126" s="14" t="str">
        <f t="shared" si="108"/>
        <v>N/A</v>
      </c>
      <c r="CF126" s="14" t="str">
        <f t="shared" si="109"/>
        <v>N/A</v>
      </c>
      <c r="CG126" t="str">
        <f t="shared" si="110"/>
        <v>S:1 G:0 GR:0</v>
      </c>
      <c r="CH126" s="6"/>
      <c r="CK126" s="6"/>
      <c r="CL126" s="6"/>
      <c r="CM126" s="6"/>
      <c r="CN126" s="6"/>
      <c r="CO126" s="6"/>
      <c r="CP126" s="6"/>
    </row>
    <row r="127" spans="1:94" x14ac:dyDescent="0.25">
      <c r="A127" s="13">
        <v>5659</v>
      </c>
      <c r="B127" s="14" t="s">
        <v>2977</v>
      </c>
      <c r="C127" s="14" t="s">
        <v>64</v>
      </c>
      <c r="D127" s="14" t="s">
        <v>53</v>
      </c>
      <c r="E127" s="14">
        <f>VLOOKUP(B127, 'Rookie Year'!$A$2:$B$55555,2,FALSE)</f>
        <v>2024</v>
      </c>
      <c r="F127" s="14">
        <v>2024</v>
      </c>
      <c r="G127" s="14" t="s">
        <v>40</v>
      </c>
      <c r="H127" s="14" t="s">
        <v>2207</v>
      </c>
      <c r="I127" s="15">
        <v>1</v>
      </c>
      <c r="J127" s="14">
        <v>3</v>
      </c>
      <c r="K127" s="16">
        <f t="shared" si="70"/>
        <v>0</v>
      </c>
      <c r="L127" s="15">
        <f t="shared" si="71"/>
        <v>1</v>
      </c>
      <c r="M127" s="15">
        <f t="shared" si="72"/>
        <v>0</v>
      </c>
      <c r="N127" s="15">
        <f t="shared" si="73"/>
        <v>0</v>
      </c>
      <c r="O127" s="15">
        <v>0</v>
      </c>
      <c r="P127" s="15">
        <v>0</v>
      </c>
      <c r="Q127" s="15">
        <f t="shared" si="74"/>
        <v>0</v>
      </c>
      <c r="R127" s="14" t="s">
        <v>75</v>
      </c>
      <c r="S127" s="14">
        <f t="shared" si="75"/>
        <v>1</v>
      </c>
      <c r="T127" s="15">
        <v>0</v>
      </c>
      <c r="U127" s="15" t="str">
        <f>IF($S127&lt;2, "N/A", $M127)</f>
        <v>N/A</v>
      </c>
      <c r="V127" s="15" t="str">
        <f>IF($S127&lt;3, "N/A", $M127)</f>
        <v>N/A</v>
      </c>
      <c r="W127" s="15" t="str">
        <f t="shared" si="112"/>
        <v>N/A</v>
      </c>
      <c r="X127" s="15" t="str">
        <f t="shared" si="76"/>
        <v>N/A</v>
      </c>
      <c r="Y127" s="14" t="str">
        <f t="shared" si="77"/>
        <v>OK</v>
      </c>
      <c r="Z127" s="14" t="str">
        <f t="shared" si="78"/>
        <v>Yes</v>
      </c>
      <c r="AA127" s="17">
        <f>IF(C127="DM", "N/A", IF(Z127="No","N/A",VLOOKUP(B127,'Extension List'!$A$3:$AE$1952,19,FALSE)))</f>
        <v>1</v>
      </c>
      <c r="AB127" s="14">
        <f>IF(C127="DM", "N/A", IF(Z127="No","N/A",VLOOKUP(B127,'Extension List'!$A$3:$AE$1952,21,FALSE)))</f>
        <v>1</v>
      </c>
      <c r="AC127" s="14">
        <f t="shared" si="114"/>
        <v>0</v>
      </c>
      <c r="AD127" s="15" t="str">
        <f t="shared" si="79"/>
        <v>N/A</v>
      </c>
      <c r="AE127" s="15" t="str">
        <f t="shared" si="80"/>
        <v>N/A</v>
      </c>
      <c r="AF127" s="15" t="str">
        <f t="shared" si="81"/>
        <v>N/A</v>
      </c>
      <c r="AG127" s="15" t="str">
        <f t="shared" si="115"/>
        <v>N/A</v>
      </c>
      <c r="AH127" s="15" t="str">
        <f t="shared" si="115"/>
        <v>N/A</v>
      </c>
      <c r="AI127" s="15" t="str">
        <f t="shared" si="116"/>
        <v>N/A</v>
      </c>
      <c r="AJ127" s="15" t="str">
        <f t="shared" si="117"/>
        <v>N/A</v>
      </c>
      <c r="AK127" s="15" t="str">
        <f t="shared" si="118"/>
        <v>N/A</v>
      </c>
      <c r="AL127" s="15" t="str">
        <f t="shared" si="82"/>
        <v>N/A</v>
      </c>
      <c r="AM127" s="15">
        <f t="shared" si="83"/>
        <v>1</v>
      </c>
      <c r="AN127" s="15" t="str">
        <f t="shared" si="84"/>
        <v>N/A</v>
      </c>
      <c r="AO127" s="15" t="str">
        <f t="shared" si="85"/>
        <v>N/A</v>
      </c>
      <c r="AP127" s="15" t="str">
        <f t="shared" si="86"/>
        <v>N/A</v>
      </c>
      <c r="AQ127" s="15" t="str">
        <f t="shared" si="87"/>
        <v>N/A</v>
      </c>
      <c r="AR127" s="14" t="s">
        <v>40</v>
      </c>
      <c r="AS127" s="14" t="s">
        <v>40</v>
      </c>
      <c r="AT127" s="14" t="s">
        <v>40</v>
      </c>
      <c r="AU127" s="14" t="s">
        <v>40</v>
      </c>
      <c r="AV127" s="14" t="s">
        <v>40</v>
      </c>
      <c r="AW127" s="14" t="s">
        <v>40</v>
      </c>
      <c r="AX127" s="14" t="s">
        <v>40</v>
      </c>
      <c r="AY127" s="14" t="s">
        <v>40</v>
      </c>
      <c r="AZ127" s="14" t="s">
        <v>40</v>
      </c>
      <c r="BA127" s="14" t="s">
        <v>40</v>
      </c>
      <c r="BB127" s="14" t="s">
        <v>40</v>
      </c>
      <c r="BC127" s="14" t="s">
        <v>40</v>
      </c>
      <c r="BD127" s="14" t="s">
        <v>40</v>
      </c>
      <c r="BE127" s="14" t="s">
        <v>40</v>
      </c>
      <c r="BF127" s="14" t="s">
        <v>40</v>
      </c>
      <c r="BG127" s="14" t="s">
        <v>40</v>
      </c>
      <c r="BH127" s="14" t="s">
        <v>40</v>
      </c>
      <c r="BI127" s="14"/>
      <c r="BJ127" s="15">
        <f t="shared" si="88"/>
        <v>1</v>
      </c>
      <c r="BK127" s="15">
        <f t="shared" si="89"/>
        <v>1</v>
      </c>
      <c r="BL127" s="15">
        <f t="shared" si="90"/>
        <v>1</v>
      </c>
      <c r="BM127" s="15">
        <f t="shared" si="91"/>
        <v>1</v>
      </c>
      <c r="BN127" s="15">
        <f t="shared" si="92"/>
        <v>1</v>
      </c>
      <c r="BO127" s="15">
        <f t="shared" si="93"/>
        <v>1</v>
      </c>
      <c r="BP127" s="15">
        <f t="shared" si="94"/>
        <v>1</v>
      </c>
      <c r="BQ127" s="15">
        <f t="shared" si="95"/>
        <v>1</v>
      </c>
      <c r="BR127" s="15">
        <f t="shared" si="96"/>
        <v>1</v>
      </c>
      <c r="BS127" s="15">
        <f t="shared" si="97"/>
        <v>1</v>
      </c>
      <c r="BT127" s="15">
        <f t="shared" si="98"/>
        <v>1</v>
      </c>
      <c r="BU127" s="15">
        <f t="shared" si="99"/>
        <v>1</v>
      </c>
      <c r="BV127" s="15">
        <f t="shared" si="100"/>
        <v>1</v>
      </c>
      <c r="BW127" s="15">
        <f t="shared" si="101"/>
        <v>1</v>
      </c>
      <c r="BX127" s="15">
        <f t="shared" si="102"/>
        <v>1</v>
      </c>
      <c r="BY127" s="15">
        <f t="shared" si="103"/>
        <v>1</v>
      </c>
      <c r="BZ127" s="15">
        <f t="shared" si="104"/>
        <v>1</v>
      </c>
      <c r="CA127" s="14" t="s">
        <v>75</v>
      </c>
      <c r="CB127" s="15">
        <f t="shared" si="105"/>
        <v>1</v>
      </c>
      <c r="CC127" s="14" t="str">
        <f t="shared" si="106"/>
        <v>N/A</v>
      </c>
      <c r="CD127" s="14" t="str">
        <f t="shared" si="107"/>
        <v>N/A</v>
      </c>
      <c r="CE127" s="14" t="str">
        <f t="shared" si="108"/>
        <v>N/A</v>
      </c>
      <c r="CF127" s="14" t="str">
        <f t="shared" si="109"/>
        <v>N/A</v>
      </c>
      <c r="CG127" t="str">
        <f t="shared" si="110"/>
        <v>S:1 G:0 GR:0</v>
      </c>
      <c r="CH127" s="6"/>
      <c r="CK127" s="6"/>
      <c r="CL127" s="6"/>
      <c r="CM127" s="6"/>
      <c r="CN127" s="6"/>
      <c r="CO127" s="6"/>
      <c r="CP127" s="6"/>
    </row>
    <row r="128" spans="1:94" x14ac:dyDescent="0.25">
      <c r="A128" s="13">
        <v>6034</v>
      </c>
      <c r="B128" s="14" t="s">
        <v>3135</v>
      </c>
      <c r="C128" s="14" t="s">
        <v>64</v>
      </c>
      <c r="D128" s="14" t="s">
        <v>53</v>
      </c>
      <c r="E128" s="14">
        <v>2025</v>
      </c>
      <c r="F128" s="14">
        <v>2025</v>
      </c>
      <c r="G128" s="14" t="s">
        <v>40</v>
      </c>
      <c r="H128" s="14" t="s">
        <v>2178</v>
      </c>
      <c r="I128" s="15">
        <v>3</v>
      </c>
      <c r="J128" s="14">
        <v>4</v>
      </c>
      <c r="K128" s="16">
        <f t="shared" si="70"/>
        <v>0</v>
      </c>
      <c r="L128" s="15">
        <f t="shared" si="71"/>
        <v>3</v>
      </c>
      <c r="M128" s="15">
        <f t="shared" si="72"/>
        <v>0</v>
      </c>
      <c r="N128" s="15">
        <f t="shared" si="73"/>
        <v>0</v>
      </c>
      <c r="O128" s="15">
        <v>0</v>
      </c>
      <c r="P128" s="15">
        <v>0</v>
      </c>
      <c r="Q128" s="15">
        <f t="shared" si="74"/>
        <v>0</v>
      </c>
      <c r="R128" s="14" t="s">
        <v>75</v>
      </c>
      <c r="S128" s="14">
        <f t="shared" si="75"/>
        <v>3</v>
      </c>
      <c r="T128" s="15">
        <v>0</v>
      </c>
      <c r="U128" s="15">
        <v>0</v>
      </c>
      <c r="V128" s="15">
        <v>0</v>
      </c>
      <c r="W128" s="15" t="str">
        <f t="shared" si="112"/>
        <v>N/A</v>
      </c>
      <c r="X128" s="15" t="str">
        <f t="shared" si="76"/>
        <v>N/A</v>
      </c>
      <c r="Y128" s="14" t="str">
        <f t="shared" si="77"/>
        <v>OK</v>
      </c>
      <c r="Z128" s="14" t="str">
        <f t="shared" si="78"/>
        <v>No</v>
      </c>
      <c r="AA128" s="17" t="str">
        <f>IF(C128="DM", "N/A", IF(Z128="No","N/A",VLOOKUP(B128,'Extension List'!$A$3:$AE$1952,19,FALSE)))</f>
        <v>N/A</v>
      </c>
      <c r="AB128" s="14" t="str">
        <f>IF(C128="DM", "N/A", IF(Z128="No","N/A",VLOOKUP(B128,'Extension List'!$A$3:$AE$1952,21,FALSE)))</f>
        <v>N/A</v>
      </c>
      <c r="AC128" s="14" t="str">
        <f t="shared" si="114"/>
        <v>N/A</v>
      </c>
      <c r="AD128" s="15" t="str">
        <f t="shared" si="79"/>
        <v>N/A</v>
      </c>
      <c r="AE128" s="15" t="str">
        <f t="shared" si="80"/>
        <v>N/A</v>
      </c>
      <c r="AF128" s="15" t="str">
        <f t="shared" si="81"/>
        <v>N/A</v>
      </c>
      <c r="AG128" s="15" t="str">
        <f t="shared" si="115"/>
        <v>N/A</v>
      </c>
      <c r="AH128" s="15" t="str">
        <f t="shared" si="115"/>
        <v>N/A</v>
      </c>
      <c r="AI128" s="15" t="str">
        <f t="shared" si="116"/>
        <v>N/A</v>
      </c>
      <c r="AJ128" s="15" t="str">
        <f t="shared" si="117"/>
        <v>N/A</v>
      </c>
      <c r="AK128" s="15" t="str">
        <f t="shared" si="118"/>
        <v>N/A</v>
      </c>
      <c r="AL128" s="15" t="str">
        <f t="shared" si="82"/>
        <v>N/A</v>
      </c>
      <c r="AM128" s="15">
        <f t="shared" si="83"/>
        <v>3</v>
      </c>
      <c r="AN128" s="15">
        <f t="shared" si="84"/>
        <v>3</v>
      </c>
      <c r="AO128" s="15">
        <f t="shared" si="85"/>
        <v>3</v>
      </c>
      <c r="AP128" s="15" t="str">
        <f t="shared" si="86"/>
        <v>N/A</v>
      </c>
      <c r="AQ128" s="15" t="str">
        <f t="shared" si="87"/>
        <v>N/A</v>
      </c>
      <c r="AR128" s="14" t="s">
        <v>40</v>
      </c>
      <c r="AS128" s="14" t="s">
        <v>40</v>
      </c>
      <c r="AT128" s="14" t="s">
        <v>40</v>
      </c>
      <c r="AU128" s="14" t="s">
        <v>40</v>
      </c>
      <c r="AV128" s="14" t="s">
        <v>40</v>
      </c>
      <c r="AW128" s="14" t="s">
        <v>40</v>
      </c>
      <c r="AX128" s="14" t="s">
        <v>40</v>
      </c>
      <c r="AY128" s="14" t="s">
        <v>40</v>
      </c>
      <c r="AZ128" s="14" t="s">
        <v>40</v>
      </c>
      <c r="BA128" s="14" t="s">
        <v>40</v>
      </c>
      <c r="BB128" s="14" t="s">
        <v>40</v>
      </c>
      <c r="BC128" s="14" t="s">
        <v>40</v>
      </c>
      <c r="BD128" s="14" t="s">
        <v>40</v>
      </c>
      <c r="BE128" s="14" t="s">
        <v>40</v>
      </c>
      <c r="BF128" s="14" t="s">
        <v>40</v>
      </c>
      <c r="BG128" s="14" t="s">
        <v>40</v>
      </c>
      <c r="BH128" s="14" t="s">
        <v>40</v>
      </c>
      <c r="BJ128" s="15">
        <f t="shared" si="88"/>
        <v>3</v>
      </c>
      <c r="BK128" s="15">
        <f t="shared" si="89"/>
        <v>3</v>
      </c>
      <c r="BL128" s="15">
        <f t="shared" si="90"/>
        <v>3</v>
      </c>
      <c r="BM128" s="15">
        <f t="shared" si="91"/>
        <v>3</v>
      </c>
      <c r="BN128" s="15">
        <f t="shared" si="92"/>
        <v>3</v>
      </c>
      <c r="BO128" s="15">
        <f t="shared" si="93"/>
        <v>3</v>
      </c>
      <c r="BP128" s="15">
        <f t="shared" si="94"/>
        <v>3</v>
      </c>
      <c r="BQ128" s="15">
        <f t="shared" si="95"/>
        <v>3</v>
      </c>
      <c r="BR128" s="15">
        <f t="shared" si="96"/>
        <v>3</v>
      </c>
      <c r="BS128" s="15">
        <f t="shared" si="97"/>
        <v>3</v>
      </c>
      <c r="BT128" s="15">
        <f t="shared" si="98"/>
        <v>3</v>
      </c>
      <c r="BU128" s="15">
        <f t="shared" si="99"/>
        <v>3</v>
      </c>
      <c r="BV128" s="15">
        <f t="shared" si="100"/>
        <v>3</v>
      </c>
      <c r="BW128" s="15">
        <f t="shared" si="101"/>
        <v>3</v>
      </c>
      <c r="BX128" s="15">
        <f t="shared" si="102"/>
        <v>3</v>
      </c>
      <c r="BY128" s="15">
        <f t="shared" si="103"/>
        <v>3</v>
      </c>
      <c r="BZ128" s="15">
        <f t="shared" si="104"/>
        <v>3</v>
      </c>
      <c r="CA128" s="14" t="s">
        <v>75</v>
      </c>
      <c r="CB128" s="15">
        <f t="shared" si="105"/>
        <v>3</v>
      </c>
      <c r="CC128" s="14">
        <f t="shared" si="106"/>
        <v>3</v>
      </c>
      <c r="CD128" s="14">
        <f t="shared" si="107"/>
        <v>3</v>
      </c>
      <c r="CE128" s="14" t="str">
        <f t="shared" si="108"/>
        <v>N/A</v>
      </c>
      <c r="CF128" s="14" t="str">
        <f t="shared" si="109"/>
        <v>N/A</v>
      </c>
      <c r="CG128" t="str">
        <f t="shared" si="110"/>
        <v>S:3 G:0 GR:0</v>
      </c>
      <c r="CH128" s="6"/>
      <c r="CK128" s="6"/>
      <c r="CL128" s="6"/>
      <c r="CM128" s="6"/>
      <c r="CN128" s="6"/>
      <c r="CO128" s="6"/>
      <c r="CP128" s="6"/>
    </row>
    <row r="129" spans="1:94" x14ac:dyDescent="0.25">
      <c r="A129" s="13">
        <v>3102</v>
      </c>
      <c r="B129" s="14" t="s">
        <v>820</v>
      </c>
      <c r="C129" s="14" t="s">
        <v>64</v>
      </c>
      <c r="D129" s="14" t="s">
        <v>53</v>
      </c>
      <c r="E129" s="14">
        <f>VLOOKUP(B129, 'Rookie Year'!$A$2:$B$55555,2,FALSE)</f>
        <v>2019</v>
      </c>
      <c r="F129" s="14">
        <v>2019</v>
      </c>
      <c r="G129" s="14" t="s">
        <v>40</v>
      </c>
      <c r="H129" s="14" t="s">
        <v>1926</v>
      </c>
      <c r="I129" s="15">
        <v>27</v>
      </c>
      <c r="J129" s="14">
        <v>5</v>
      </c>
      <c r="K129" s="16">
        <f t="shared" si="70"/>
        <v>0.6</v>
      </c>
      <c r="L129" s="15">
        <f t="shared" si="71"/>
        <v>10</v>
      </c>
      <c r="M129" s="15">
        <f t="shared" si="72"/>
        <v>17</v>
      </c>
      <c r="N129" s="15">
        <f t="shared" si="73"/>
        <v>85</v>
      </c>
      <c r="O129" s="15">
        <v>68</v>
      </c>
      <c r="P129" s="15">
        <v>0</v>
      </c>
      <c r="Q129" s="15">
        <f t="shared" si="74"/>
        <v>17</v>
      </c>
      <c r="R129" s="14">
        <v>2022</v>
      </c>
      <c r="S129" s="14">
        <f t="shared" si="75"/>
        <v>1</v>
      </c>
      <c r="T129" s="15">
        <v>17</v>
      </c>
      <c r="U129" s="15" t="str">
        <f t="shared" ref="U129:U141" si="119">IF($S129&lt;2, "N/A", $M129)</f>
        <v>N/A</v>
      </c>
      <c r="V129" s="15" t="str">
        <f t="shared" ref="V129:V147" si="120">IF($S129&lt;3, "N/A", $M129)</f>
        <v>N/A</v>
      </c>
      <c r="W129" s="15" t="str">
        <f t="shared" si="112"/>
        <v>N/A</v>
      </c>
      <c r="X129" s="15" t="str">
        <f t="shared" si="76"/>
        <v>N/A</v>
      </c>
      <c r="Y129" s="14" t="str">
        <f t="shared" si="77"/>
        <v>OK</v>
      </c>
      <c r="Z129" s="14" t="str">
        <f t="shared" si="78"/>
        <v>Yes</v>
      </c>
      <c r="AA129" s="17">
        <f>IF(C129="DM", "N/A", IF(Z129="No","N/A",VLOOKUP(B129,'Extension List'!$A$3:$AE$1952,19,FALSE)))</f>
        <v>27</v>
      </c>
      <c r="AB129" s="14">
        <f>IF(C129="DM", "N/A", IF(Z129="No","N/A",VLOOKUP(B129,'Extension List'!$A$3:$AE$1952,21,FALSE)))</f>
        <v>4</v>
      </c>
      <c r="AC129" s="14">
        <f t="shared" si="114"/>
        <v>0</v>
      </c>
      <c r="AD129" s="15" t="str">
        <f t="shared" si="79"/>
        <v>N/A</v>
      </c>
      <c r="AE129" s="15" t="str">
        <f t="shared" si="80"/>
        <v>N/A</v>
      </c>
      <c r="AF129" s="15" t="str">
        <f t="shared" si="81"/>
        <v>N/A</v>
      </c>
      <c r="AG129" s="15" t="str">
        <f t="shared" si="115"/>
        <v>N/A</v>
      </c>
      <c r="AH129" s="15" t="str">
        <f t="shared" si="115"/>
        <v>N/A</v>
      </c>
      <c r="AI129" s="15" t="str">
        <f t="shared" si="116"/>
        <v>N/A</v>
      </c>
      <c r="AJ129" s="15" t="str">
        <f t="shared" si="117"/>
        <v>N/A</v>
      </c>
      <c r="AK129" s="15" t="str">
        <f t="shared" si="118"/>
        <v>N/A</v>
      </c>
      <c r="AL129" s="15" t="str">
        <f t="shared" si="82"/>
        <v>N/A</v>
      </c>
      <c r="AM129" s="15">
        <f t="shared" si="83"/>
        <v>27</v>
      </c>
      <c r="AN129" s="15" t="str">
        <f t="shared" si="84"/>
        <v>N/A</v>
      </c>
      <c r="AO129" s="15" t="str">
        <f t="shared" si="85"/>
        <v>N/A</v>
      </c>
      <c r="AP129" s="15" t="str">
        <f t="shared" si="86"/>
        <v>N/A</v>
      </c>
      <c r="AQ129" s="15" t="str">
        <f t="shared" si="87"/>
        <v>N/A</v>
      </c>
      <c r="AR129" s="14" t="s">
        <v>40</v>
      </c>
      <c r="AS129" s="14" t="s">
        <v>40</v>
      </c>
      <c r="AT129" s="14" t="s">
        <v>40</v>
      </c>
      <c r="AU129" s="14" t="s">
        <v>40</v>
      </c>
      <c r="AV129" s="14" t="s">
        <v>40</v>
      </c>
      <c r="AW129" s="14" t="s">
        <v>40</v>
      </c>
      <c r="AX129" s="14" t="s">
        <v>40</v>
      </c>
      <c r="AY129" s="14" t="s">
        <v>40</v>
      </c>
      <c r="AZ129" s="14" t="s">
        <v>40</v>
      </c>
      <c r="BA129" s="14" t="s">
        <v>40</v>
      </c>
      <c r="BB129" s="14" t="s">
        <v>40</v>
      </c>
      <c r="BC129" s="14" t="s">
        <v>40</v>
      </c>
      <c r="BD129" s="14" t="s">
        <v>40</v>
      </c>
      <c r="BE129" s="14" t="s">
        <v>40</v>
      </c>
      <c r="BF129" s="14" t="s">
        <v>40</v>
      </c>
      <c r="BG129" s="14" t="s">
        <v>40</v>
      </c>
      <c r="BH129" s="14" t="s">
        <v>40</v>
      </c>
      <c r="BI129" s="14"/>
      <c r="BJ129" s="15">
        <f t="shared" si="88"/>
        <v>27</v>
      </c>
      <c r="BK129" s="15">
        <f t="shared" si="89"/>
        <v>27</v>
      </c>
      <c r="BL129" s="15">
        <f t="shared" si="90"/>
        <v>27</v>
      </c>
      <c r="BM129" s="15">
        <f t="shared" si="91"/>
        <v>27</v>
      </c>
      <c r="BN129" s="15">
        <f t="shared" si="92"/>
        <v>27</v>
      </c>
      <c r="BO129" s="15">
        <f t="shared" si="93"/>
        <v>27</v>
      </c>
      <c r="BP129" s="15">
        <f t="shared" si="94"/>
        <v>27</v>
      </c>
      <c r="BQ129" s="15">
        <f t="shared" si="95"/>
        <v>27</v>
      </c>
      <c r="BR129" s="15">
        <f t="shared" si="96"/>
        <v>27</v>
      </c>
      <c r="BS129" s="15">
        <f t="shared" si="97"/>
        <v>27</v>
      </c>
      <c r="BT129" s="15">
        <f t="shared" si="98"/>
        <v>27</v>
      </c>
      <c r="BU129" s="15">
        <f t="shared" si="99"/>
        <v>27</v>
      </c>
      <c r="BV129" s="15">
        <f t="shared" si="100"/>
        <v>27</v>
      </c>
      <c r="BW129" s="15">
        <f t="shared" si="101"/>
        <v>27</v>
      </c>
      <c r="BX129" s="15">
        <f t="shared" si="102"/>
        <v>27</v>
      </c>
      <c r="BY129" s="15">
        <f t="shared" si="103"/>
        <v>27</v>
      </c>
      <c r="BZ129" s="15">
        <f t="shared" si="104"/>
        <v>27</v>
      </c>
      <c r="CA129" s="14" t="s">
        <v>75</v>
      </c>
      <c r="CB129" s="15">
        <f t="shared" si="105"/>
        <v>27</v>
      </c>
      <c r="CC129" s="14" t="str">
        <f t="shared" si="106"/>
        <v>N/A</v>
      </c>
      <c r="CD129" s="14" t="str">
        <f t="shared" si="107"/>
        <v>N/A</v>
      </c>
      <c r="CE129" s="14" t="str">
        <f t="shared" si="108"/>
        <v>N/A</v>
      </c>
      <c r="CF129" s="14" t="str">
        <f t="shared" si="109"/>
        <v>N/A</v>
      </c>
      <c r="CG129" t="str">
        <f t="shared" si="110"/>
        <v>S:10 G:17 GR:17</v>
      </c>
      <c r="CH129" s="6"/>
      <c r="CK129" s="6"/>
      <c r="CL129" s="6"/>
      <c r="CM129" s="6"/>
      <c r="CN129" s="6"/>
      <c r="CO129" s="6"/>
      <c r="CP129" s="6"/>
    </row>
    <row r="130" spans="1:94" x14ac:dyDescent="0.25">
      <c r="A130" s="13">
        <v>6388</v>
      </c>
      <c r="B130" s="14" t="s">
        <v>2473</v>
      </c>
      <c r="C130" s="14" t="s">
        <v>64</v>
      </c>
      <c r="D130" s="14" t="s">
        <v>53</v>
      </c>
      <c r="E130" s="14">
        <f>VLOOKUP(B130, 'Rookie Year'!$A$2:$B$55555,2,FALSE)</f>
        <v>2020</v>
      </c>
      <c r="F130" s="14">
        <v>2026</v>
      </c>
      <c r="G130" s="14" t="s">
        <v>42</v>
      </c>
      <c r="H130" s="14" t="s">
        <v>1927</v>
      </c>
      <c r="I130" s="15">
        <v>1</v>
      </c>
      <c r="J130" s="14">
        <v>1</v>
      </c>
      <c r="K130" s="16">
        <f t="shared" si="70"/>
        <v>0.25</v>
      </c>
      <c r="L130" s="15">
        <f t="shared" si="71"/>
        <v>0</v>
      </c>
      <c r="M130" s="15">
        <f t="shared" si="72"/>
        <v>1</v>
      </c>
      <c r="N130" s="15">
        <f t="shared" si="73"/>
        <v>1</v>
      </c>
      <c r="O130" s="15">
        <v>0</v>
      </c>
      <c r="P130" s="15">
        <v>0</v>
      </c>
      <c r="Q130" s="15">
        <f t="shared" si="74"/>
        <v>1</v>
      </c>
      <c r="R130" s="14" t="s">
        <v>75</v>
      </c>
      <c r="S130" s="14">
        <f t="shared" si="75"/>
        <v>1</v>
      </c>
      <c r="T130" s="15">
        <f>IF($S130&lt;1, "N/A", $M130)</f>
        <v>1</v>
      </c>
      <c r="U130" s="15" t="str">
        <f t="shared" si="119"/>
        <v>N/A</v>
      </c>
      <c r="V130" s="15" t="str">
        <f t="shared" si="120"/>
        <v>N/A</v>
      </c>
      <c r="W130" s="15" t="str">
        <f t="shared" si="112"/>
        <v>N/A</v>
      </c>
      <c r="X130" s="15" t="str">
        <f t="shared" si="76"/>
        <v>N/A</v>
      </c>
      <c r="Y130" s="14" t="str">
        <f t="shared" si="77"/>
        <v>OK</v>
      </c>
      <c r="Z130" s="14" t="str">
        <f t="shared" si="78"/>
        <v>No</v>
      </c>
      <c r="AA130" s="17" t="str">
        <f>IF(C130="DM", "N/A", IF(Z130="No","N/A",VLOOKUP(B130,'Extension List'!$A$3:$AE$1952,19,FALSE)))</f>
        <v>N/A</v>
      </c>
      <c r="AB130" s="14" t="str">
        <f>IF(C130="DM", "N/A", IF(Z130="No","N/A",VLOOKUP(B130,'Extension List'!$A$3:$AE$1952,21,FALSE)))</f>
        <v>N/A</v>
      </c>
      <c r="AC130" s="14" t="str">
        <f t="shared" si="114"/>
        <v>N/A</v>
      </c>
      <c r="AD130" s="15" t="str">
        <f t="shared" si="79"/>
        <v>N/A</v>
      </c>
      <c r="AE130" s="15" t="str">
        <f t="shared" si="80"/>
        <v>N/A</v>
      </c>
      <c r="AF130" s="15" t="str">
        <f t="shared" si="81"/>
        <v>N/A</v>
      </c>
      <c r="AG130" s="15" t="str">
        <f t="shared" si="115"/>
        <v>N/A</v>
      </c>
      <c r="AH130" s="15" t="str">
        <f t="shared" si="115"/>
        <v>N/A</v>
      </c>
      <c r="AI130" s="15" t="str">
        <f t="shared" si="116"/>
        <v>N/A</v>
      </c>
      <c r="AJ130" s="15" t="str">
        <f t="shared" si="117"/>
        <v>N/A</v>
      </c>
      <c r="AK130" s="15" t="str">
        <f t="shared" si="118"/>
        <v>N/A</v>
      </c>
      <c r="AL130" s="15" t="str">
        <f t="shared" si="82"/>
        <v>N/A</v>
      </c>
      <c r="AM130" s="15">
        <f t="shared" si="83"/>
        <v>1</v>
      </c>
      <c r="AN130" s="15" t="str">
        <f t="shared" si="84"/>
        <v>N/A</v>
      </c>
      <c r="AO130" s="15" t="str">
        <f t="shared" si="85"/>
        <v>N/A</v>
      </c>
      <c r="AP130" s="15" t="str">
        <f t="shared" si="86"/>
        <v>N/A</v>
      </c>
      <c r="AQ130" s="15" t="str">
        <f t="shared" si="87"/>
        <v>N/A</v>
      </c>
      <c r="AR130" s="14" t="s">
        <v>40</v>
      </c>
      <c r="AS130" s="14" t="s">
        <v>40</v>
      </c>
      <c r="AT130" s="14" t="s">
        <v>40</v>
      </c>
      <c r="AU130" s="14" t="s">
        <v>40</v>
      </c>
      <c r="AV130" s="14" t="s">
        <v>40</v>
      </c>
      <c r="AW130" s="14" t="s">
        <v>40</v>
      </c>
      <c r="AX130" s="14" t="s">
        <v>40</v>
      </c>
      <c r="AY130" s="14" t="s">
        <v>40</v>
      </c>
      <c r="AZ130" s="14" t="s">
        <v>40</v>
      </c>
      <c r="BA130" s="14" t="s">
        <v>40</v>
      </c>
      <c r="BB130" s="14" t="s">
        <v>40</v>
      </c>
      <c r="BC130" s="14" t="s">
        <v>40</v>
      </c>
      <c r="BD130" s="14" t="s">
        <v>40</v>
      </c>
      <c r="BE130" s="14" t="s">
        <v>40</v>
      </c>
      <c r="BF130" s="14" t="s">
        <v>40</v>
      </c>
      <c r="BG130" s="14" t="s">
        <v>40</v>
      </c>
      <c r="BH130" s="14" t="s">
        <v>40</v>
      </c>
      <c r="BJ130" s="15">
        <f t="shared" si="88"/>
        <v>1</v>
      </c>
      <c r="BK130" s="15">
        <f t="shared" si="89"/>
        <v>1</v>
      </c>
      <c r="BL130" s="15">
        <f t="shared" si="90"/>
        <v>1</v>
      </c>
      <c r="BM130" s="15">
        <f t="shared" si="91"/>
        <v>1</v>
      </c>
      <c r="BN130" s="15">
        <f t="shared" si="92"/>
        <v>1</v>
      </c>
      <c r="BO130" s="15">
        <f t="shared" si="93"/>
        <v>1</v>
      </c>
      <c r="BP130" s="15">
        <f t="shared" si="94"/>
        <v>1</v>
      </c>
      <c r="BQ130" s="15">
        <f t="shared" si="95"/>
        <v>1</v>
      </c>
      <c r="BR130" s="15">
        <f t="shared" si="96"/>
        <v>1</v>
      </c>
      <c r="BS130" s="15">
        <f t="shared" si="97"/>
        <v>1</v>
      </c>
      <c r="BT130" s="15">
        <f t="shared" si="98"/>
        <v>1</v>
      </c>
      <c r="BU130" s="15">
        <f t="shared" si="99"/>
        <v>1</v>
      </c>
      <c r="BV130" s="15">
        <f t="shared" si="100"/>
        <v>1</v>
      </c>
      <c r="BW130" s="15">
        <f t="shared" si="101"/>
        <v>1</v>
      </c>
      <c r="BX130" s="15">
        <f t="shared" si="102"/>
        <v>1</v>
      </c>
      <c r="BY130" s="15">
        <f t="shared" si="103"/>
        <v>1</v>
      </c>
      <c r="BZ130" s="15">
        <f t="shared" si="104"/>
        <v>1</v>
      </c>
      <c r="CA130" s="14" t="s">
        <v>75</v>
      </c>
      <c r="CB130" s="15">
        <f t="shared" si="105"/>
        <v>1</v>
      </c>
      <c r="CC130" s="14" t="str">
        <f t="shared" si="106"/>
        <v>N/A</v>
      </c>
      <c r="CD130" s="14" t="str">
        <f t="shared" si="107"/>
        <v>N/A</v>
      </c>
      <c r="CE130" s="14" t="str">
        <f t="shared" si="108"/>
        <v>N/A</v>
      </c>
      <c r="CF130" s="14" t="str">
        <f t="shared" si="109"/>
        <v>N/A</v>
      </c>
      <c r="CG130" t="str">
        <f t="shared" si="110"/>
        <v>S:0 G:1 GR:1</v>
      </c>
      <c r="CH130" s="6"/>
      <c r="CK130" s="6"/>
      <c r="CL130" s="6"/>
      <c r="CM130" s="6"/>
      <c r="CN130" s="6"/>
      <c r="CO130" s="6"/>
      <c r="CP130" s="6"/>
    </row>
    <row r="131" spans="1:94" x14ac:dyDescent="0.25">
      <c r="A131" s="13">
        <v>5670</v>
      </c>
      <c r="B131" s="14" t="s">
        <v>2978</v>
      </c>
      <c r="C131" s="14" t="s">
        <v>64</v>
      </c>
      <c r="D131" s="14" t="s">
        <v>53</v>
      </c>
      <c r="E131" s="14">
        <f>VLOOKUP(B131, 'Rookie Year'!$A$2:$B$55555,2,FALSE)</f>
        <v>2024</v>
      </c>
      <c r="F131" s="14">
        <v>2024</v>
      </c>
      <c r="G131" s="14" t="s">
        <v>40</v>
      </c>
      <c r="H131" s="14" t="s">
        <v>2216</v>
      </c>
      <c r="I131" s="15">
        <v>1</v>
      </c>
      <c r="J131" s="14">
        <v>3</v>
      </c>
      <c r="K131" s="16">
        <f t="shared" si="70"/>
        <v>0</v>
      </c>
      <c r="L131" s="15">
        <f t="shared" si="71"/>
        <v>1</v>
      </c>
      <c r="M131" s="15">
        <f t="shared" si="72"/>
        <v>0</v>
      </c>
      <c r="N131" s="15">
        <f t="shared" si="73"/>
        <v>0</v>
      </c>
      <c r="O131" s="15">
        <v>0</v>
      </c>
      <c r="P131" s="15">
        <v>0</v>
      </c>
      <c r="Q131" s="15">
        <f t="shared" si="74"/>
        <v>0</v>
      </c>
      <c r="R131" s="14" t="s">
        <v>75</v>
      </c>
      <c r="S131" s="14">
        <f t="shared" si="75"/>
        <v>1</v>
      </c>
      <c r="T131" s="15">
        <v>0</v>
      </c>
      <c r="U131" s="15" t="str">
        <f t="shared" si="119"/>
        <v>N/A</v>
      </c>
      <c r="V131" s="15" t="str">
        <f t="shared" si="120"/>
        <v>N/A</v>
      </c>
      <c r="W131" s="15" t="str">
        <f t="shared" si="112"/>
        <v>N/A</v>
      </c>
      <c r="X131" s="15" t="str">
        <f t="shared" si="76"/>
        <v>N/A</v>
      </c>
      <c r="Y131" s="14" t="str">
        <f t="shared" si="77"/>
        <v>OK</v>
      </c>
      <c r="Z131" s="14" t="str">
        <f t="shared" si="78"/>
        <v>Yes</v>
      </c>
      <c r="AA131" s="17">
        <f>IF(C131="DM", "N/A", IF(Z131="No","N/A",VLOOKUP(B131,'Extension List'!$A$3:$AE$1952,19,FALSE)))</f>
        <v>5</v>
      </c>
      <c r="AB131" s="14">
        <f>IF(C131="DM", "N/A", IF(Z131="No","N/A",VLOOKUP(B131,'Extension List'!$A$3:$AE$1952,21,FALSE)))</f>
        <v>1</v>
      </c>
      <c r="AC131" s="14">
        <f t="shared" si="114"/>
        <v>0</v>
      </c>
      <c r="AD131" s="15" t="str">
        <f t="shared" si="79"/>
        <v>N/A</v>
      </c>
      <c r="AE131" s="15" t="str">
        <f t="shared" si="80"/>
        <v>N/A</v>
      </c>
      <c r="AF131" s="15" t="str">
        <f t="shared" si="81"/>
        <v>N/A</v>
      </c>
      <c r="AG131" s="15" t="str">
        <f t="shared" si="115"/>
        <v>N/A</v>
      </c>
      <c r="AH131" s="15" t="str">
        <f t="shared" si="115"/>
        <v>N/A</v>
      </c>
      <c r="AI131" s="15" t="str">
        <f t="shared" si="116"/>
        <v>N/A</v>
      </c>
      <c r="AJ131" s="15" t="str">
        <f t="shared" si="117"/>
        <v>N/A</v>
      </c>
      <c r="AK131" s="15" t="str">
        <f t="shared" si="118"/>
        <v>N/A</v>
      </c>
      <c r="AL131" s="15" t="str">
        <f t="shared" si="82"/>
        <v>N/A</v>
      </c>
      <c r="AM131" s="15">
        <f t="shared" si="83"/>
        <v>1</v>
      </c>
      <c r="AN131" s="15" t="str">
        <f t="shared" si="84"/>
        <v>N/A</v>
      </c>
      <c r="AO131" s="15" t="str">
        <f t="shared" si="85"/>
        <v>N/A</v>
      </c>
      <c r="AP131" s="15" t="str">
        <f t="shared" si="86"/>
        <v>N/A</v>
      </c>
      <c r="AQ131" s="15" t="str">
        <f t="shared" si="87"/>
        <v>N/A</v>
      </c>
      <c r="AR131" s="14" t="s">
        <v>40</v>
      </c>
      <c r="AS131" s="14" t="s">
        <v>40</v>
      </c>
      <c r="AT131" s="14" t="s">
        <v>40</v>
      </c>
      <c r="AU131" s="14" t="s">
        <v>40</v>
      </c>
      <c r="AV131" s="14" t="s">
        <v>40</v>
      </c>
      <c r="AW131" s="14" t="s">
        <v>40</v>
      </c>
      <c r="AX131" s="14" t="s">
        <v>40</v>
      </c>
      <c r="AY131" s="14" t="s">
        <v>40</v>
      </c>
      <c r="AZ131" s="14" t="s">
        <v>40</v>
      </c>
      <c r="BA131" s="14" t="s">
        <v>40</v>
      </c>
      <c r="BB131" s="14" t="s">
        <v>40</v>
      </c>
      <c r="BC131" s="14" t="s">
        <v>40</v>
      </c>
      <c r="BD131" s="14" t="s">
        <v>40</v>
      </c>
      <c r="BE131" s="14" t="s">
        <v>40</v>
      </c>
      <c r="BF131" s="14" t="s">
        <v>40</v>
      </c>
      <c r="BG131" s="14" t="s">
        <v>40</v>
      </c>
      <c r="BH131" s="14" t="s">
        <v>40</v>
      </c>
      <c r="BI131" s="14"/>
      <c r="BJ131" s="15">
        <f t="shared" si="88"/>
        <v>1</v>
      </c>
      <c r="BK131" s="15">
        <f t="shared" si="89"/>
        <v>1</v>
      </c>
      <c r="BL131" s="15">
        <f t="shared" si="90"/>
        <v>1</v>
      </c>
      <c r="BM131" s="15">
        <f t="shared" si="91"/>
        <v>1</v>
      </c>
      <c r="BN131" s="15">
        <f t="shared" si="92"/>
        <v>1</v>
      </c>
      <c r="BO131" s="15">
        <f t="shared" si="93"/>
        <v>1</v>
      </c>
      <c r="BP131" s="15">
        <f t="shared" si="94"/>
        <v>1</v>
      </c>
      <c r="BQ131" s="15">
        <f t="shared" si="95"/>
        <v>1</v>
      </c>
      <c r="BR131" s="15">
        <f t="shared" si="96"/>
        <v>1</v>
      </c>
      <c r="BS131" s="15">
        <f t="shared" si="97"/>
        <v>1</v>
      </c>
      <c r="BT131" s="15">
        <f t="shared" si="98"/>
        <v>1</v>
      </c>
      <c r="BU131" s="15">
        <f t="shared" si="99"/>
        <v>1</v>
      </c>
      <c r="BV131" s="15">
        <f t="shared" si="100"/>
        <v>1</v>
      </c>
      <c r="BW131" s="15">
        <f t="shared" si="101"/>
        <v>1</v>
      </c>
      <c r="BX131" s="15">
        <f t="shared" si="102"/>
        <v>1</v>
      </c>
      <c r="BY131" s="15">
        <f t="shared" si="103"/>
        <v>1</v>
      </c>
      <c r="BZ131" s="15">
        <f t="shared" si="104"/>
        <v>1</v>
      </c>
      <c r="CA131" s="14" t="s">
        <v>75</v>
      </c>
      <c r="CB131" s="15">
        <f t="shared" si="105"/>
        <v>1</v>
      </c>
      <c r="CC131" s="14" t="str">
        <f t="shared" si="106"/>
        <v>N/A</v>
      </c>
      <c r="CD131" s="14" t="str">
        <f t="shared" si="107"/>
        <v>N/A</v>
      </c>
      <c r="CE131" s="14" t="str">
        <f t="shared" si="108"/>
        <v>N/A</v>
      </c>
      <c r="CF131" s="14" t="str">
        <f t="shared" si="109"/>
        <v>N/A</v>
      </c>
      <c r="CG131" t="str">
        <f t="shared" si="110"/>
        <v>S:1 G:0 GR:0</v>
      </c>
      <c r="CH131" s="6"/>
      <c r="CK131" s="6"/>
      <c r="CL131" s="6"/>
      <c r="CM131" s="6"/>
      <c r="CN131" s="6"/>
      <c r="CO131" s="6"/>
      <c r="CP131" s="6"/>
    </row>
    <row r="132" spans="1:94" x14ac:dyDescent="0.25">
      <c r="A132" s="13">
        <v>6545</v>
      </c>
      <c r="B132" s="14" t="s">
        <v>3335</v>
      </c>
      <c r="C132" s="14" t="s">
        <v>64</v>
      </c>
      <c r="D132" s="14" t="s">
        <v>53</v>
      </c>
      <c r="E132" s="14">
        <f>VLOOKUP(B132, 'Rookie Year'!$A$2:$B$55555,2,FALSE)</f>
        <v>2026</v>
      </c>
      <c r="F132" s="14">
        <v>2026</v>
      </c>
      <c r="G132" s="14" t="s">
        <v>40</v>
      </c>
      <c r="H132" s="14" t="s">
        <v>2206</v>
      </c>
      <c r="I132" s="15">
        <v>1</v>
      </c>
      <c r="J132" s="14">
        <v>3</v>
      </c>
      <c r="K132" s="16">
        <f t="shared" si="70"/>
        <v>0</v>
      </c>
      <c r="L132" s="15">
        <f t="shared" si="71"/>
        <v>1</v>
      </c>
      <c r="M132" s="15">
        <f t="shared" si="72"/>
        <v>0</v>
      </c>
      <c r="N132" s="15">
        <f t="shared" si="73"/>
        <v>0</v>
      </c>
      <c r="O132" s="15">
        <v>0</v>
      </c>
      <c r="P132" s="15">
        <v>0</v>
      </c>
      <c r="Q132" s="15">
        <f t="shared" si="74"/>
        <v>0</v>
      </c>
      <c r="R132" s="14" t="s">
        <v>75</v>
      </c>
      <c r="S132" s="14">
        <f t="shared" si="75"/>
        <v>3</v>
      </c>
      <c r="T132" s="15">
        <f>IF($S132&lt;1, "N/A", $M132)</f>
        <v>0</v>
      </c>
      <c r="U132" s="15">
        <f t="shared" si="119"/>
        <v>0</v>
      </c>
      <c r="V132" s="15">
        <f t="shared" si="120"/>
        <v>0</v>
      </c>
      <c r="W132" s="15" t="str">
        <f t="shared" si="112"/>
        <v>N/A</v>
      </c>
      <c r="X132" s="15" t="str">
        <f t="shared" si="76"/>
        <v>N/A</v>
      </c>
      <c r="Y132" s="14" t="str">
        <f t="shared" si="77"/>
        <v>OK</v>
      </c>
      <c r="Z132" s="14" t="str">
        <f t="shared" si="78"/>
        <v>No</v>
      </c>
      <c r="AA132" s="17" t="str">
        <f>IF(C132="DM", "N/A", IF(Z132="No","N/A",VLOOKUP(B132,'Extension List'!$A$3:$AE$1952,19,FALSE)))</f>
        <v>N/A</v>
      </c>
      <c r="AB132" s="14" t="str">
        <f>IF(C132="DM", "N/A", IF(Z132="No","N/A",VLOOKUP(B132,'Extension List'!$A$3:$AE$1952,21,FALSE)))</f>
        <v>N/A</v>
      </c>
      <c r="AC132" s="14" t="str">
        <f t="shared" si="114"/>
        <v>N/A</v>
      </c>
      <c r="AD132" s="15" t="str">
        <f t="shared" si="79"/>
        <v>N/A</v>
      </c>
      <c r="AE132" s="15" t="str">
        <f t="shared" si="80"/>
        <v>N/A</v>
      </c>
      <c r="AF132" s="15" t="str">
        <f t="shared" si="81"/>
        <v>N/A</v>
      </c>
      <c r="AG132" s="15" t="str">
        <f t="shared" si="115"/>
        <v>N/A</v>
      </c>
      <c r="AH132" s="15" t="str">
        <f t="shared" si="115"/>
        <v>N/A</v>
      </c>
      <c r="AI132" s="15" t="str">
        <f t="shared" si="116"/>
        <v>N/A</v>
      </c>
      <c r="AJ132" s="15" t="str">
        <f t="shared" si="117"/>
        <v>N/A</v>
      </c>
      <c r="AK132" s="15" t="str">
        <f t="shared" si="118"/>
        <v>N/A</v>
      </c>
      <c r="AL132" s="15" t="str">
        <f t="shared" si="82"/>
        <v>N/A</v>
      </c>
      <c r="AM132" s="15">
        <f t="shared" si="83"/>
        <v>1</v>
      </c>
      <c r="AN132" s="15">
        <f t="shared" si="84"/>
        <v>1</v>
      </c>
      <c r="AO132" s="15">
        <f t="shared" si="85"/>
        <v>1</v>
      </c>
      <c r="AP132" s="15" t="str">
        <f t="shared" si="86"/>
        <v>N/A</v>
      </c>
      <c r="AQ132" s="15" t="str">
        <f t="shared" si="87"/>
        <v>N/A</v>
      </c>
      <c r="AR132" s="14" t="s">
        <v>40</v>
      </c>
      <c r="AS132" s="14" t="s">
        <v>40</v>
      </c>
      <c r="AT132" s="14" t="s">
        <v>40</v>
      </c>
      <c r="AU132" s="14" t="s">
        <v>40</v>
      </c>
      <c r="AV132" s="14" t="s">
        <v>40</v>
      </c>
      <c r="AW132" s="14" t="s">
        <v>40</v>
      </c>
      <c r="AX132" s="14" t="s">
        <v>40</v>
      </c>
      <c r="AY132" s="14" t="s">
        <v>40</v>
      </c>
      <c r="AZ132" s="14" t="s">
        <v>40</v>
      </c>
      <c r="BA132" s="14" t="s">
        <v>40</v>
      </c>
      <c r="BB132" s="14" t="s">
        <v>40</v>
      </c>
      <c r="BC132" s="14" t="s">
        <v>40</v>
      </c>
      <c r="BD132" s="14" t="s">
        <v>40</v>
      </c>
      <c r="BE132" s="14" t="s">
        <v>40</v>
      </c>
      <c r="BF132" s="14" t="s">
        <v>40</v>
      </c>
      <c r="BG132" s="14" t="s">
        <v>40</v>
      </c>
      <c r="BH132" s="14" t="s">
        <v>40</v>
      </c>
      <c r="BJ132" s="15">
        <f t="shared" si="88"/>
        <v>1</v>
      </c>
      <c r="BK132" s="15">
        <f t="shared" si="89"/>
        <v>1</v>
      </c>
      <c r="BL132" s="15">
        <f t="shared" si="90"/>
        <v>1</v>
      </c>
      <c r="BM132" s="15">
        <f t="shared" si="91"/>
        <v>1</v>
      </c>
      <c r="BN132" s="15">
        <f t="shared" si="92"/>
        <v>1</v>
      </c>
      <c r="BO132" s="15">
        <f t="shared" si="93"/>
        <v>1</v>
      </c>
      <c r="BP132" s="15">
        <f t="shared" si="94"/>
        <v>1</v>
      </c>
      <c r="BQ132" s="15">
        <f t="shared" si="95"/>
        <v>1</v>
      </c>
      <c r="BR132" s="15">
        <f t="shared" si="96"/>
        <v>1</v>
      </c>
      <c r="BS132" s="15">
        <f t="shared" si="97"/>
        <v>1</v>
      </c>
      <c r="BT132" s="15">
        <f t="shared" si="98"/>
        <v>1</v>
      </c>
      <c r="BU132" s="15">
        <f t="shared" si="99"/>
        <v>1</v>
      </c>
      <c r="BV132" s="15">
        <f t="shared" si="100"/>
        <v>1</v>
      </c>
      <c r="BW132" s="15">
        <f t="shared" si="101"/>
        <v>1</v>
      </c>
      <c r="BX132" s="15">
        <f t="shared" si="102"/>
        <v>1</v>
      </c>
      <c r="BY132" s="15">
        <f t="shared" si="103"/>
        <v>1</v>
      </c>
      <c r="BZ132" s="15">
        <f t="shared" si="104"/>
        <v>1</v>
      </c>
      <c r="CA132" s="14" t="s">
        <v>75</v>
      </c>
      <c r="CB132" s="15">
        <f t="shared" si="105"/>
        <v>1</v>
      </c>
      <c r="CC132" s="14">
        <f t="shared" si="106"/>
        <v>1</v>
      </c>
      <c r="CD132" s="14">
        <f t="shared" si="107"/>
        <v>1</v>
      </c>
      <c r="CE132" s="14" t="str">
        <f t="shared" si="108"/>
        <v>N/A</v>
      </c>
      <c r="CF132" s="14" t="str">
        <f t="shared" si="109"/>
        <v>N/A</v>
      </c>
      <c r="CG132" t="str">
        <f t="shared" si="110"/>
        <v>S:1 G:0 GR:0</v>
      </c>
      <c r="CH132" s="6"/>
      <c r="CK132" s="6"/>
      <c r="CL132" s="6"/>
      <c r="CM132" s="6"/>
      <c r="CN132" s="6"/>
      <c r="CO132" s="6"/>
      <c r="CP132" s="6"/>
    </row>
    <row r="133" spans="1:94" x14ac:dyDescent="0.25">
      <c r="A133" s="13">
        <v>5249</v>
      </c>
      <c r="B133" s="14" t="s">
        <v>2824</v>
      </c>
      <c r="C133" s="14" t="s">
        <v>64</v>
      </c>
      <c r="D133" s="14" t="s">
        <v>53</v>
      </c>
      <c r="E133" s="14">
        <f>VLOOKUP(B133, 'Rookie Year'!$A$2:$B$55555,2,FALSE)</f>
        <v>2023</v>
      </c>
      <c r="F133" s="14">
        <v>2023</v>
      </c>
      <c r="G133" s="14" t="s">
        <v>40</v>
      </c>
      <c r="H133" s="14" t="s">
        <v>2228</v>
      </c>
      <c r="I133" s="15">
        <v>1</v>
      </c>
      <c r="J133" s="14">
        <v>2</v>
      </c>
      <c r="K133" s="16">
        <f t="shared" si="70"/>
        <v>0.25</v>
      </c>
      <c r="L133" s="15">
        <f t="shared" si="71"/>
        <v>0</v>
      </c>
      <c r="M133" s="15">
        <f t="shared" si="72"/>
        <v>1</v>
      </c>
      <c r="N133" s="15">
        <f t="shared" si="73"/>
        <v>2</v>
      </c>
      <c r="O133" s="15">
        <v>1</v>
      </c>
      <c r="P133" s="15">
        <v>0</v>
      </c>
      <c r="Q133" s="15">
        <f t="shared" si="74"/>
        <v>1</v>
      </c>
      <c r="R133" s="14">
        <v>2025</v>
      </c>
      <c r="S133" s="14">
        <f t="shared" si="75"/>
        <v>1</v>
      </c>
      <c r="T133" s="15">
        <v>1</v>
      </c>
      <c r="U133" s="15" t="str">
        <f t="shared" si="119"/>
        <v>N/A</v>
      </c>
      <c r="V133" s="15" t="str">
        <f t="shared" si="120"/>
        <v>N/A</v>
      </c>
      <c r="W133" s="15" t="str">
        <f t="shared" si="112"/>
        <v>N/A</v>
      </c>
      <c r="X133" s="15" t="str">
        <f t="shared" si="76"/>
        <v>N/A</v>
      </c>
      <c r="Y133" s="14" t="str">
        <f t="shared" si="77"/>
        <v>OK</v>
      </c>
      <c r="Z133" s="14" t="str">
        <f t="shared" si="78"/>
        <v>Yes</v>
      </c>
      <c r="AA133" s="17">
        <f>IF(C133="DM", "N/A", IF(Z133="No","N/A",VLOOKUP(B133,'Extension List'!$A$3:$AE$1952,19,FALSE)))</f>
        <v>1</v>
      </c>
      <c r="AB133" s="14">
        <f>IF(C133="DM", "N/A", IF(Z133="No","N/A",VLOOKUP(B133,'Extension List'!$A$3:$AE$1952,21,FALSE)))</f>
        <v>1</v>
      </c>
      <c r="AC133" s="14">
        <v>1</v>
      </c>
      <c r="AD133" s="15">
        <f t="shared" si="79"/>
        <v>0</v>
      </c>
      <c r="AE133" s="15">
        <f t="shared" si="80"/>
        <v>1</v>
      </c>
      <c r="AF133" s="15">
        <f t="shared" si="81"/>
        <v>2</v>
      </c>
      <c r="AG133" s="15">
        <v>1</v>
      </c>
      <c r="AH133" s="15">
        <v>1</v>
      </c>
      <c r="AI133" s="15" t="str">
        <f t="shared" si="116"/>
        <v>N/A</v>
      </c>
      <c r="AJ133" s="15" t="str">
        <f t="shared" si="117"/>
        <v>N/A</v>
      </c>
      <c r="AK133" s="15" t="str">
        <f t="shared" si="118"/>
        <v>N/A</v>
      </c>
      <c r="AL133" s="15" t="str">
        <f t="shared" si="82"/>
        <v>OK</v>
      </c>
      <c r="AM133" s="15">
        <f t="shared" si="83"/>
        <v>1</v>
      </c>
      <c r="AN133" s="15">
        <f t="shared" si="84"/>
        <v>1</v>
      </c>
      <c r="AO133" s="15" t="str">
        <f t="shared" si="85"/>
        <v>N/A</v>
      </c>
      <c r="AP133" s="15" t="str">
        <f t="shared" si="86"/>
        <v>N/A</v>
      </c>
      <c r="AQ133" s="15" t="str">
        <f t="shared" si="87"/>
        <v>N/A</v>
      </c>
      <c r="AR133" s="14" t="s">
        <v>40</v>
      </c>
      <c r="AS133" s="14" t="s">
        <v>40</v>
      </c>
      <c r="AT133" s="14" t="s">
        <v>40</v>
      </c>
      <c r="AU133" s="14" t="s">
        <v>40</v>
      </c>
      <c r="AV133" s="14" t="s">
        <v>40</v>
      </c>
      <c r="AW133" s="14" t="s">
        <v>40</v>
      </c>
      <c r="AX133" s="14" t="s">
        <v>40</v>
      </c>
      <c r="AY133" s="14" t="s">
        <v>40</v>
      </c>
      <c r="AZ133" s="14" t="s">
        <v>40</v>
      </c>
      <c r="BA133" s="14" t="s">
        <v>40</v>
      </c>
      <c r="BB133" s="14" t="s">
        <v>40</v>
      </c>
      <c r="BC133" s="14" t="s">
        <v>40</v>
      </c>
      <c r="BD133" s="14" t="s">
        <v>40</v>
      </c>
      <c r="BE133" s="14" t="s">
        <v>40</v>
      </c>
      <c r="BF133" s="14" t="s">
        <v>40</v>
      </c>
      <c r="BG133" s="14" t="s">
        <v>40</v>
      </c>
      <c r="BH133" s="14" t="s">
        <v>40</v>
      </c>
      <c r="BI133" s="14"/>
      <c r="BJ133" s="15">
        <f t="shared" si="88"/>
        <v>1</v>
      </c>
      <c r="BK133" s="15">
        <f t="shared" si="89"/>
        <v>1</v>
      </c>
      <c r="BL133" s="15">
        <f t="shared" si="90"/>
        <v>1</v>
      </c>
      <c r="BM133" s="15">
        <f t="shared" si="91"/>
        <v>1</v>
      </c>
      <c r="BN133" s="15">
        <f t="shared" si="92"/>
        <v>1</v>
      </c>
      <c r="BO133" s="15">
        <f t="shared" si="93"/>
        <v>1</v>
      </c>
      <c r="BP133" s="15">
        <f t="shared" si="94"/>
        <v>1</v>
      </c>
      <c r="BQ133" s="15">
        <f t="shared" si="95"/>
        <v>1</v>
      </c>
      <c r="BR133" s="15">
        <f t="shared" si="96"/>
        <v>1</v>
      </c>
      <c r="BS133" s="15">
        <f t="shared" si="97"/>
        <v>1</v>
      </c>
      <c r="BT133" s="15">
        <f t="shared" si="98"/>
        <v>1</v>
      </c>
      <c r="BU133" s="15">
        <f t="shared" si="99"/>
        <v>1</v>
      </c>
      <c r="BV133" s="15">
        <f t="shared" si="100"/>
        <v>1</v>
      </c>
      <c r="BW133" s="15">
        <f t="shared" si="101"/>
        <v>1</v>
      </c>
      <c r="BX133" s="15">
        <f t="shared" si="102"/>
        <v>1</v>
      </c>
      <c r="BY133" s="15">
        <f t="shared" si="103"/>
        <v>1</v>
      </c>
      <c r="BZ133" s="15">
        <f t="shared" si="104"/>
        <v>1</v>
      </c>
      <c r="CA133" s="14" t="s">
        <v>75</v>
      </c>
      <c r="CB133" s="15">
        <f t="shared" si="105"/>
        <v>1</v>
      </c>
      <c r="CC133" s="14">
        <f t="shared" si="106"/>
        <v>1</v>
      </c>
      <c r="CD133" s="14" t="str">
        <f t="shared" si="107"/>
        <v>N/A</v>
      </c>
      <c r="CE133" s="14" t="str">
        <f t="shared" si="108"/>
        <v>N/A</v>
      </c>
      <c r="CF133" s="14" t="str">
        <f t="shared" si="109"/>
        <v>N/A</v>
      </c>
      <c r="CG133" t="str">
        <f t="shared" si="110"/>
        <v>S:0/0 G:1 GR:2</v>
      </c>
      <c r="CH133" s="6"/>
      <c r="CK133" s="6"/>
      <c r="CL133" s="6"/>
      <c r="CM133" s="6"/>
      <c r="CN133" s="6"/>
      <c r="CO133" s="6"/>
      <c r="CP133" s="6"/>
    </row>
    <row r="134" spans="1:94" x14ac:dyDescent="0.25">
      <c r="A134" s="13">
        <v>6340</v>
      </c>
      <c r="B134" s="14" t="s">
        <v>3229</v>
      </c>
      <c r="C134" s="14" t="s">
        <v>65</v>
      </c>
      <c r="D134" s="14" t="s">
        <v>53</v>
      </c>
      <c r="E134" s="14">
        <f>VLOOKUP(B134, 'Rookie Year'!$A$2:$B$55555,2,FALSE)</f>
        <v>2018</v>
      </c>
      <c r="F134" s="14">
        <v>2026</v>
      </c>
      <c r="G134" s="14" t="s">
        <v>42</v>
      </c>
      <c r="H134" s="14" t="s">
        <v>2913</v>
      </c>
      <c r="I134" s="15">
        <v>1</v>
      </c>
      <c r="J134" s="14">
        <v>1</v>
      </c>
      <c r="K134" s="16">
        <f t="shared" si="70"/>
        <v>0.25</v>
      </c>
      <c r="L134" s="15">
        <f t="shared" si="71"/>
        <v>0</v>
      </c>
      <c r="M134" s="15">
        <f t="shared" si="72"/>
        <v>1</v>
      </c>
      <c r="N134" s="15">
        <f t="shared" si="73"/>
        <v>1</v>
      </c>
      <c r="O134" s="15">
        <v>0</v>
      </c>
      <c r="P134" s="15">
        <v>0</v>
      </c>
      <c r="Q134" s="15">
        <f t="shared" si="74"/>
        <v>1</v>
      </c>
      <c r="R134" s="14" t="s">
        <v>75</v>
      </c>
      <c r="S134" s="14">
        <f t="shared" si="75"/>
        <v>1</v>
      </c>
      <c r="T134" s="15">
        <f>IF($S134&lt;1, "N/A", $M134)</f>
        <v>1</v>
      </c>
      <c r="U134" s="15" t="str">
        <f t="shared" si="119"/>
        <v>N/A</v>
      </c>
      <c r="V134" s="15" t="str">
        <f t="shared" si="120"/>
        <v>N/A</v>
      </c>
      <c r="W134" s="15" t="str">
        <f t="shared" ref="W134:W165" si="121">IF($S134&lt;4, "N/A", $M134)</f>
        <v>N/A</v>
      </c>
      <c r="X134" s="15" t="str">
        <f t="shared" si="76"/>
        <v>N/A</v>
      </c>
      <c r="Y134" s="14" t="str">
        <f t="shared" si="77"/>
        <v>OK</v>
      </c>
      <c r="Z134" s="14" t="str">
        <f t="shared" si="78"/>
        <v>No</v>
      </c>
      <c r="AA134" s="17" t="str">
        <f>IF(C134="DM", "N/A", IF(Z134="No","N/A",VLOOKUP(B134,'Extension List'!$A$3:$AE$1952,19,FALSE)))</f>
        <v>N/A</v>
      </c>
      <c r="AB134" s="14" t="str">
        <f>IF(C134="DM", "N/A", IF(Z134="No","N/A",VLOOKUP(B134,'Extension List'!$A$3:$AE$1952,21,FALSE)))</f>
        <v>N/A</v>
      </c>
      <c r="AC134" s="14" t="str">
        <f t="shared" ref="AC134:AC165" si="122">IF(AA134="N/A", "N/A", 0)</f>
        <v>N/A</v>
      </c>
      <c r="AD134" s="15" t="str">
        <f t="shared" si="79"/>
        <v>N/A</v>
      </c>
      <c r="AE134" s="15" t="str">
        <f t="shared" si="80"/>
        <v>N/A</v>
      </c>
      <c r="AF134" s="15" t="str">
        <f t="shared" si="81"/>
        <v>N/A</v>
      </c>
      <c r="AG134" s="15" t="str">
        <f t="shared" ref="AG134:AH153" si="123">IF($AF134="N/A", "N/A", "TBC")</f>
        <v>N/A</v>
      </c>
      <c r="AH134" s="15" t="str">
        <f t="shared" si="123"/>
        <v>N/A</v>
      </c>
      <c r="AI134" s="15" t="str">
        <f t="shared" si="116"/>
        <v>N/A</v>
      </c>
      <c r="AJ134" s="15" t="str">
        <f t="shared" si="117"/>
        <v>N/A</v>
      </c>
      <c r="AK134" s="15" t="str">
        <f t="shared" si="118"/>
        <v>N/A</v>
      </c>
      <c r="AL134" s="15" t="str">
        <f t="shared" si="82"/>
        <v>N/A</v>
      </c>
      <c r="AM134" s="15">
        <f t="shared" si="83"/>
        <v>1</v>
      </c>
      <c r="AN134" s="15" t="str">
        <f t="shared" si="84"/>
        <v>N/A</v>
      </c>
      <c r="AO134" s="15" t="str">
        <f t="shared" si="85"/>
        <v>N/A</v>
      </c>
      <c r="AP134" s="15" t="str">
        <f t="shared" si="86"/>
        <v>N/A</v>
      </c>
      <c r="AQ134" s="15" t="str">
        <f t="shared" si="87"/>
        <v>N/A</v>
      </c>
      <c r="AR134" s="14" t="s">
        <v>40</v>
      </c>
      <c r="AS134" s="14" t="s">
        <v>40</v>
      </c>
      <c r="AT134" s="14" t="s">
        <v>40</v>
      </c>
      <c r="AU134" s="14" t="s">
        <v>40</v>
      </c>
      <c r="AV134" s="14" t="s">
        <v>40</v>
      </c>
      <c r="AW134" s="14" t="s">
        <v>40</v>
      </c>
      <c r="AX134" s="14" t="s">
        <v>40</v>
      </c>
      <c r="AY134" s="14" t="s">
        <v>40</v>
      </c>
      <c r="AZ134" s="14" t="s">
        <v>40</v>
      </c>
      <c r="BA134" s="14" t="s">
        <v>40</v>
      </c>
      <c r="BB134" s="14" t="s">
        <v>40</v>
      </c>
      <c r="BC134" s="14" t="s">
        <v>40</v>
      </c>
      <c r="BD134" s="14" t="s">
        <v>40</v>
      </c>
      <c r="BE134" s="14" t="s">
        <v>40</v>
      </c>
      <c r="BF134" s="14" t="s">
        <v>40</v>
      </c>
      <c r="BG134" s="14" t="s">
        <v>40</v>
      </c>
      <c r="BH134" s="14" t="s">
        <v>40</v>
      </c>
      <c r="BJ134" s="15">
        <f t="shared" si="88"/>
        <v>1</v>
      </c>
      <c r="BK134" s="15">
        <f t="shared" si="89"/>
        <v>1</v>
      </c>
      <c r="BL134" s="15">
        <f t="shared" si="90"/>
        <v>1</v>
      </c>
      <c r="BM134" s="15">
        <f t="shared" si="91"/>
        <v>1</v>
      </c>
      <c r="BN134" s="15">
        <f t="shared" si="92"/>
        <v>1</v>
      </c>
      <c r="BO134" s="15">
        <f t="shared" si="93"/>
        <v>1</v>
      </c>
      <c r="BP134" s="15">
        <f t="shared" si="94"/>
        <v>1</v>
      </c>
      <c r="BQ134" s="15">
        <f t="shared" si="95"/>
        <v>1</v>
      </c>
      <c r="BR134" s="15">
        <f t="shared" si="96"/>
        <v>1</v>
      </c>
      <c r="BS134" s="15">
        <f t="shared" si="97"/>
        <v>1</v>
      </c>
      <c r="BT134" s="15">
        <f t="shared" si="98"/>
        <v>1</v>
      </c>
      <c r="BU134" s="15">
        <f t="shared" si="99"/>
        <v>1</v>
      </c>
      <c r="BV134" s="15">
        <f t="shared" si="100"/>
        <v>1</v>
      </c>
      <c r="BW134" s="15">
        <f t="shared" si="101"/>
        <v>1</v>
      </c>
      <c r="BX134" s="15">
        <f t="shared" si="102"/>
        <v>1</v>
      </c>
      <c r="BY134" s="15">
        <f t="shared" si="103"/>
        <v>1</v>
      </c>
      <c r="BZ134" s="15">
        <f t="shared" si="104"/>
        <v>1</v>
      </c>
      <c r="CA134" s="14" t="s">
        <v>75</v>
      </c>
      <c r="CB134" s="15">
        <f t="shared" si="105"/>
        <v>1</v>
      </c>
      <c r="CC134" s="14" t="str">
        <f t="shared" si="106"/>
        <v>N/A</v>
      </c>
      <c r="CD134" s="14" t="str">
        <f t="shared" si="107"/>
        <v>N/A</v>
      </c>
      <c r="CE134" s="14" t="str">
        <f t="shared" si="108"/>
        <v>N/A</v>
      </c>
      <c r="CF134" s="14" t="str">
        <f t="shared" si="109"/>
        <v>N/A</v>
      </c>
      <c r="CG134" t="str">
        <f t="shared" si="110"/>
        <v>S:0 G:1 GR:1</v>
      </c>
      <c r="CH134" s="6"/>
      <c r="CK134" s="6"/>
      <c r="CL134" s="6"/>
      <c r="CM134" s="6"/>
      <c r="CN134" s="6"/>
      <c r="CO134" s="6"/>
      <c r="CP134" s="6"/>
    </row>
    <row r="135" spans="1:94" x14ac:dyDescent="0.25">
      <c r="A135" s="13">
        <v>6341</v>
      </c>
      <c r="B135" s="14" t="s">
        <v>2940</v>
      </c>
      <c r="C135" s="14" t="s">
        <v>66</v>
      </c>
      <c r="D135" s="14" t="s">
        <v>53</v>
      </c>
      <c r="E135" s="14">
        <f>VLOOKUP(B135, 'Rookie Year'!$A$2:$B$55555,2,FALSE)</f>
        <v>2020</v>
      </c>
      <c r="F135" s="14">
        <v>2026</v>
      </c>
      <c r="G135" s="14" t="s">
        <v>42</v>
      </c>
      <c r="H135" s="14" t="s">
        <v>2913</v>
      </c>
      <c r="I135" s="15">
        <v>1</v>
      </c>
      <c r="J135" s="14">
        <v>1</v>
      </c>
      <c r="K135" s="16">
        <f t="shared" si="70"/>
        <v>0.25</v>
      </c>
      <c r="L135" s="15">
        <f t="shared" si="71"/>
        <v>0</v>
      </c>
      <c r="M135" s="15">
        <f t="shared" si="72"/>
        <v>1</v>
      </c>
      <c r="N135" s="15">
        <f t="shared" si="73"/>
        <v>1</v>
      </c>
      <c r="O135" s="15">
        <v>0</v>
      </c>
      <c r="P135" s="15">
        <v>0</v>
      </c>
      <c r="Q135" s="15">
        <f t="shared" si="74"/>
        <v>1</v>
      </c>
      <c r="R135" s="14" t="s">
        <v>75</v>
      </c>
      <c r="S135" s="14">
        <f t="shared" si="75"/>
        <v>1</v>
      </c>
      <c r="T135" s="15">
        <f>IF($S135&lt;1, "N/A", $M135)</f>
        <v>1</v>
      </c>
      <c r="U135" s="15" t="str">
        <f t="shared" si="119"/>
        <v>N/A</v>
      </c>
      <c r="V135" s="15" t="str">
        <f t="shared" si="120"/>
        <v>N/A</v>
      </c>
      <c r="W135" s="15" t="str">
        <f t="shared" si="121"/>
        <v>N/A</v>
      </c>
      <c r="X135" s="15" t="str">
        <f t="shared" si="76"/>
        <v>N/A</v>
      </c>
      <c r="Y135" s="14" t="str">
        <f t="shared" si="77"/>
        <v>OK</v>
      </c>
      <c r="Z135" s="14" t="str">
        <f t="shared" si="78"/>
        <v>No</v>
      </c>
      <c r="AA135" s="17" t="str">
        <f>IF(C135="DM", "N/A", IF(Z135="No","N/A",VLOOKUP(B135,'Extension List'!$A$3:$AE$1952,19,FALSE)))</f>
        <v>N/A</v>
      </c>
      <c r="AB135" s="14" t="str">
        <f>IF(C135="DM", "N/A", IF(Z135="No","N/A",VLOOKUP(B135,'Extension List'!$A$3:$AE$1952,21,FALSE)))</f>
        <v>N/A</v>
      </c>
      <c r="AC135" s="14" t="str">
        <f t="shared" si="122"/>
        <v>N/A</v>
      </c>
      <c r="AD135" s="15" t="str">
        <f t="shared" si="79"/>
        <v>N/A</v>
      </c>
      <c r="AE135" s="15" t="str">
        <f t="shared" si="80"/>
        <v>N/A</v>
      </c>
      <c r="AF135" s="15" t="str">
        <f t="shared" si="81"/>
        <v>N/A</v>
      </c>
      <c r="AG135" s="15" t="str">
        <f t="shared" si="123"/>
        <v>N/A</v>
      </c>
      <c r="AH135" s="15" t="str">
        <f t="shared" si="123"/>
        <v>N/A</v>
      </c>
      <c r="AI135" s="15" t="str">
        <f t="shared" si="116"/>
        <v>N/A</v>
      </c>
      <c r="AJ135" s="15" t="str">
        <f t="shared" si="117"/>
        <v>N/A</v>
      </c>
      <c r="AK135" s="15" t="str">
        <f t="shared" si="118"/>
        <v>N/A</v>
      </c>
      <c r="AL135" s="15" t="str">
        <f t="shared" si="82"/>
        <v>N/A</v>
      </c>
      <c r="AM135" s="15">
        <f t="shared" si="83"/>
        <v>1</v>
      </c>
      <c r="AN135" s="15" t="str">
        <f t="shared" si="84"/>
        <v>N/A</v>
      </c>
      <c r="AO135" s="15" t="str">
        <f t="shared" si="85"/>
        <v>N/A</v>
      </c>
      <c r="AP135" s="15" t="str">
        <f t="shared" si="86"/>
        <v>N/A</v>
      </c>
      <c r="AQ135" s="15" t="str">
        <f t="shared" si="87"/>
        <v>N/A</v>
      </c>
      <c r="AR135" s="14" t="s">
        <v>40</v>
      </c>
      <c r="AS135" s="14" t="s">
        <v>40</v>
      </c>
      <c r="AT135" s="14" t="s">
        <v>40</v>
      </c>
      <c r="AU135" s="14" t="s">
        <v>40</v>
      </c>
      <c r="AV135" s="14" t="s">
        <v>40</v>
      </c>
      <c r="AW135" s="14" t="s">
        <v>40</v>
      </c>
      <c r="AX135" s="14" t="s">
        <v>40</v>
      </c>
      <c r="AY135" s="14" t="s">
        <v>40</v>
      </c>
      <c r="AZ135" s="14" t="s">
        <v>40</v>
      </c>
      <c r="BA135" s="14" t="s">
        <v>40</v>
      </c>
      <c r="BB135" s="14" t="s">
        <v>40</v>
      </c>
      <c r="BC135" s="14" t="s">
        <v>40</v>
      </c>
      <c r="BD135" s="14" t="s">
        <v>40</v>
      </c>
      <c r="BE135" s="14" t="s">
        <v>40</v>
      </c>
      <c r="BF135" s="14" t="s">
        <v>40</v>
      </c>
      <c r="BG135" s="14" t="s">
        <v>40</v>
      </c>
      <c r="BH135" s="14" t="s">
        <v>40</v>
      </c>
      <c r="BJ135" s="15">
        <f t="shared" si="88"/>
        <v>1</v>
      </c>
      <c r="BK135" s="15">
        <f t="shared" si="89"/>
        <v>1</v>
      </c>
      <c r="BL135" s="15">
        <f t="shared" si="90"/>
        <v>1</v>
      </c>
      <c r="BM135" s="15">
        <f t="shared" si="91"/>
        <v>1</v>
      </c>
      <c r="BN135" s="15">
        <f t="shared" si="92"/>
        <v>1</v>
      </c>
      <c r="BO135" s="15">
        <f t="shared" si="93"/>
        <v>1</v>
      </c>
      <c r="BP135" s="15">
        <f t="shared" si="94"/>
        <v>1</v>
      </c>
      <c r="BQ135" s="15">
        <f t="shared" si="95"/>
        <v>1</v>
      </c>
      <c r="BR135" s="15">
        <f t="shared" si="96"/>
        <v>1</v>
      </c>
      <c r="BS135" s="15">
        <f t="shared" si="97"/>
        <v>1</v>
      </c>
      <c r="BT135" s="15">
        <f t="shared" si="98"/>
        <v>1</v>
      </c>
      <c r="BU135" s="15">
        <f t="shared" si="99"/>
        <v>1</v>
      </c>
      <c r="BV135" s="15">
        <f t="shared" si="100"/>
        <v>1</v>
      </c>
      <c r="BW135" s="15">
        <f t="shared" si="101"/>
        <v>1</v>
      </c>
      <c r="BX135" s="15">
        <f t="shared" si="102"/>
        <v>1</v>
      </c>
      <c r="BY135" s="15">
        <f t="shared" si="103"/>
        <v>1</v>
      </c>
      <c r="BZ135" s="15">
        <f t="shared" si="104"/>
        <v>1</v>
      </c>
      <c r="CA135" s="14" t="s">
        <v>75</v>
      </c>
      <c r="CB135" s="15">
        <f t="shared" si="105"/>
        <v>1</v>
      </c>
      <c r="CC135" s="14" t="str">
        <f t="shared" si="106"/>
        <v>N/A</v>
      </c>
      <c r="CD135" s="14" t="str">
        <f t="shared" si="107"/>
        <v>N/A</v>
      </c>
      <c r="CE135" s="14" t="str">
        <f t="shared" si="108"/>
        <v>N/A</v>
      </c>
      <c r="CF135" s="14" t="str">
        <f t="shared" si="109"/>
        <v>N/A</v>
      </c>
      <c r="CG135" t="str">
        <f t="shared" si="110"/>
        <v>S:0 G:1 GR:1</v>
      </c>
      <c r="CH135" s="6"/>
      <c r="CK135" s="6"/>
      <c r="CL135" s="6"/>
      <c r="CM135" s="6"/>
      <c r="CN135" s="6"/>
      <c r="CO135" s="6"/>
      <c r="CP135" s="6"/>
    </row>
    <row r="136" spans="1:94" x14ac:dyDescent="0.25">
      <c r="A136" s="13">
        <v>6342</v>
      </c>
      <c r="B136" s="14" t="s">
        <v>1975</v>
      </c>
      <c r="C136" s="14" t="s">
        <v>67</v>
      </c>
      <c r="D136" s="14" t="s">
        <v>53</v>
      </c>
      <c r="E136" s="14">
        <f>VLOOKUP(B136, 'Rookie Year'!$A$2:$B$55555,2,FALSE)</f>
        <v>2017</v>
      </c>
      <c r="F136" s="14">
        <v>2026</v>
      </c>
      <c r="G136" s="14" t="s">
        <v>42</v>
      </c>
      <c r="H136" s="14" t="s">
        <v>2913</v>
      </c>
      <c r="I136" s="15">
        <v>5</v>
      </c>
      <c r="J136" s="14">
        <v>3</v>
      </c>
      <c r="K136" s="16">
        <f t="shared" si="70"/>
        <v>0.25</v>
      </c>
      <c r="L136" s="15">
        <f t="shared" si="71"/>
        <v>3</v>
      </c>
      <c r="M136" s="15">
        <f t="shared" si="72"/>
        <v>2</v>
      </c>
      <c r="N136" s="15">
        <f t="shared" si="73"/>
        <v>6</v>
      </c>
      <c r="O136" s="15">
        <v>0</v>
      </c>
      <c r="P136" s="15">
        <v>0</v>
      </c>
      <c r="Q136" s="15">
        <f t="shared" si="74"/>
        <v>6</v>
      </c>
      <c r="R136" s="14" t="s">
        <v>75</v>
      </c>
      <c r="S136" s="14">
        <f t="shared" si="75"/>
        <v>3</v>
      </c>
      <c r="T136" s="15">
        <f>IF($S136&lt;1, "N/A", $M136)</f>
        <v>2</v>
      </c>
      <c r="U136" s="15">
        <f t="shared" si="119"/>
        <v>2</v>
      </c>
      <c r="V136" s="15">
        <f t="shared" si="120"/>
        <v>2</v>
      </c>
      <c r="W136" s="15" t="str">
        <f t="shared" si="121"/>
        <v>N/A</v>
      </c>
      <c r="X136" s="15" t="str">
        <f t="shared" si="76"/>
        <v>N/A</v>
      </c>
      <c r="Y136" s="14" t="str">
        <f t="shared" si="77"/>
        <v>OK</v>
      </c>
      <c r="Z136" s="14" t="str">
        <f t="shared" si="78"/>
        <v>No</v>
      </c>
      <c r="AA136" s="17" t="str">
        <f>IF(C136="DM", "N/A", IF(Z136="No","N/A",VLOOKUP(B136,'Extension List'!$A$3:$AE$1952,19,FALSE)))</f>
        <v>N/A</v>
      </c>
      <c r="AB136" s="14" t="str">
        <f>IF(C136="DM", "N/A", IF(Z136="No","N/A",VLOOKUP(B136,'Extension List'!$A$3:$AE$1952,21,FALSE)))</f>
        <v>N/A</v>
      </c>
      <c r="AC136" s="14" t="str">
        <f t="shared" si="122"/>
        <v>N/A</v>
      </c>
      <c r="AD136" s="15" t="str">
        <f t="shared" si="79"/>
        <v>N/A</v>
      </c>
      <c r="AE136" s="15" t="str">
        <f t="shared" si="80"/>
        <v>N/A</v>
      </c>
      <c r="AF136" s="15" t="str">
        <f t="shared" si="81"/>
        <v>N/A</v>
      </c>
      <c r="AG136" s="15" t="str">
        <f t="shared" si="123"/>
        <v>N/A</v>
      </c>
      <c r="AH136" s="15" t="str">
        <f t="shared" si="123"/>
        <v>N/A</v>
      </c>
      <c r="AI136" s="15" t="str">
        <f t="shared" si="116"/>
        <v>N/A</v>
      </c>
      <c r="AJ136" s="15" t="str">
        <f t="shared" si="117"/>
        <v>N/A</v>
      </c>
      <c r="AK136" s="15" t="str">
        <f t="shared" si="118"/>
        <v>N/A</v>
      </c>
      <c r="AL136" s="15" t="str">
        <f t="shared" si="82"/>
        <v>N/A</v>
      </c>
      <c r="AM136" s="15">
        <f t="shared" si="83"/>
        <v>5</v>
      </c>
      <c r="AN136" s="15">
        <f t="shared" si="84"/>
        <v>5</v>
      </c>
      <c r="AO136" s="15">
        <f t="shared" si="85"/>
        <v>5</v>
      </c>
      <c r="AP136" s="15" t="str">
        <f t="shared" si="86"/>
        <v>N/A</v>
      </c>
      <c r="AQ136" s="15" t="str">
        <f t="shared" si="87"/>
        <v>N/A</v>
      </c>
      <c r="AR136" s="14" t="s">
        <v>40</v>
      </c>
      <c r="AS136" s="14" t="s">
        <v>40</v>
      </c>
      <c r="AT136" s="14" t="s">
        <v>40</v>
      </c>
      <c r="AU136" s="14" t="s">
        <v>40</v>
      </c>
      <c r="AV136" s="14" t="s">
        <v>40</v>
      </c>
      <c r="AW136" s="14" t="s">
        <v>40</v>
      </c>
      <c r="AX136" s="14" t="s">
        <v>40</v>
      </c>
      <c r="AY136" s="14" t="s">
        <v>40</v>
      </c>
      <c r="AZ136" s="14" t="s">
        <v>40</v>
      </c>
      <c r="BA136" s="14" t="s">
        <v>40</v>
      </c>
      <c r="BB136" s="14" t="s">
        <v>40</v>
      </c>
      <c r="BC136" s="14" t="s">
        <v>40</v>
      </c>
      <c r="BD136" s="14" t="s">
        <v>40</v>
      </c>
      <c r="BE136" s="14" t="s">
        <v>40</v>
      </c>
      <c r="BF136" s="14" t="s">
        <v>40</v>
      </c>
      <c r="BG136" s="14" t="s">
        <v>40</v>
      </c>
      <c r="BH136" s="14" t="s">
        <v>40</v>
      </c>
      <c r="BJ136" s="15">
        <f t="shared" si="88"/>
        <v>5</v>
      </c>
      <c r="BK136" s="15">
        <f t="shared" si="89"/>
        <v>5</v>
      </c>
      <c r="BL136" s="15">
        <f t="shared" si="90"/>
        <v>5</v>
      </c>
      <c r="BM136" s="15">
        <f t="shared" si="91"/>
        <v>5</v>
      </c>
      <c r="BN136" s="15">
        <f t="shared" si="92"/>
        <v>5</v>
      </c>
      <c r="BO136" s="15">
        <f t="shared" si="93"/>
        <v>5</v>
      </c>
      <c r="BP136" s="15">
        <f t="shared" si="94"/>
        <v>5</v>
      </c>
      <c r="BQ136" s="15">
        <f t="shared" si="95"/>
        <v>5</v>
      </c>
      <c r="BR136" s="15">
        <f t="shared" si="96"/>
        <v>5</v>
      </c>
      <c r="BS136" s="15">
        <f t="shared" si="97"/>
        <v>5</v>
      </c>
      <c r="BT136" s="15">
        <f t="shared" si="98"/>
        <v>5</v>
      </c>
      <c r="BU136" s="15">
        <f t="shared" si="99"/>
        <v>5</v>
      </c>
      <c r="BV136" s="15">
        <f t="shared" si="100"/>
        <v>5</v>
      </c>
      <c r="BW136" s="15">
        <f t="shared" si="101"/>
        <v>5</v>
      </c>
      <c r="BX136" s="15">
        <f t="shared" si="102"/>
        <v>5</v>
      </c>
      <c r="BY136" s="15">
        <f t="shared" si="103"/>
        <v>5</v>
      </c>
      <c r="BZ136" s="15">
        <f t="shared" si="104"/>
        <v>5</v>
      </c>
      <c r="CA136" s="14" t="s">
        <v>75</v>
      </c>
      <c r="CB136" s="15">
        <f t="shared" si="105"/>
        <v>5</v>
      </c>
      <c r="CC136" s="14">
        <f t="shared" si="106"/>
        <v>5</v>
      </c>
      <c r="CD136" s="14">
        <f t="shared" si="107"/>
        <v>5</v>
      </c>
      <c r="CE136" s="14" t="str">
        <f t="shared" si="108"/>
        <v>N/A</v>
      </c>
      <c r="CF136" s="14" t="str">
        <f t="shared" si="109"/>
        <v>N/A</v>
      </c>
      <c r="CG136" t="str">
        <f t="shared" si="110"/>
        <v>S:3 G:2 GR:6</v>
      </c>
      <c r="CH136" s="6"/>
      <c r="CK136" s="6"/>
      <c r="CL136" s="6"/>
      <c r="CM136" s="6"/>
      <c r="CN136" s="6"/>
      <c r="CO136" s="6"/>
      <c r="CP136" s="6"/>
    </row>
    <row r="137" spans="1:94" x14ac:dyDescent="0.25">
      <c r="A137" s="13">
        <v>6343</v>
      </c>
      <c r="B137" s="14" t="s">
        <v>2697</v>
      </c>
      <c r="C137" s="14" t="s">
        <v>67</v>
      </c>
      <c r="D137" s="14" t="s">
        <v>53</v>
      </c>
      <c r="E137" s="14">
        <f>VLOOKUP(B137, 'Rookie Year'!$A$2:$B$55555,2,FALSE)</f>
        <v>2015</v>
      </c>
      <c r="F137" s="14">
        <v>2026</v>
      </c>
      <c r="G137" s="14" t="s">
        <v>42</v>
      </c>
      <c r="H137" s="14" t="s">
        <v>2913</v>
      </c>
      <c r="I137" s="15">
        <v>2</v>
      </c>
      <c r="J137" s="14">
        <v>2</v>
      </c>
      <c r="K137" s="16">
        <f t="shared" si="70"/>
        <v>0.25</v>
      </c>
      <c r="L137" s="15">
        <f t="shared" si="71"/>
        <v>1</v>
      </c>
      <c r="M137" s="15">
        <f t="shared" si="72"/>
        <v>1</v>
      </c>
      <c r="N137" s="15">
        <f t="shared" si="73"/>
        <v>2</v>
      </c>
      <c r="O137" s="15">
        <v>0</v>
      </c>
      <c r="P137" s="15">
        <v>0</v>
      </c>
      <c r="Q137" s="15">
        <f t="shared" si="74"/>
        <v>2</v>
      </c>
      <c r="R137" s="14" t="s">
        <v>75</v>
      </c>
      <c r="S137" s="14">
        <f t="shared" si="75"/>
        <v>2</v>
      </c>
      <c r="T137" s="15">
        <f>IF($S137&lt;1, "N/A", $M137)</f>
        <v>1</v>
      </c>
      <c r="U137" s="15">
        <f t="shared" si="119"/>
        <v>1</v>
      </c>
      <c r="V137" s="15" t="str">
        <f t="shared" si="120"/>
        <v>N/A</v>
      </c>
      <c r="W137" s="15" t="str">
        <f t="shared" si="121"/>
        <v>N/A</v>
      </c>
      <c r="X137" s="15" t="str">
        <f t="shared" si="76"/>
        <v>N/A</v>
      </c>
      <c r="Y137" s="14" t="str">
        <f t="shared" si="77"/>
        <v>OK</v>
      </c>
      <c r="Z137" s="14" t="str">
        <f t="shared" si="78"/>
        <v>No</v>
      </c>
      <c r="AA137" s="17" t="str">
        <f>IF(C137="DM", "N/A", IF(Z137="No","N/A",VLOOKUP(B137,'Extension List'!$A$3:$AE$1952,19,FALSE)))</f>
        <v>N/A</v>
      </c>
      <c r="AB137" s="14" t="str">
        <f>IF(C137="DM", "N/A", IF(Z137="No","N/A",VLOOKUP(B137,'Extension List'!$A$3:$AE$1952,21,FALSE)))</f>
        <v>N/A</v>
      </c>
      <c r="AC137" s="14" t="str">
        <f t="shared" si="122"/>
        <v>N/A</v>
      </c>
      <c r="AD137" s="15" t="str">
        <f t="shared" si="79"/>
        <v>N/A</v>
      </c>
      <c r="AE137" s="15" t="str">
        <f t="shared" si="80"/>
        <v>N/A</v>
      </c>
      <c r="AF137" s="15" t="str">
        <f t="shared" si="81"/>
        <v>N/A</v>
      </c>
      <c r="AG137" s="15" t="str">
        <f t="shared" si="123"/>
        <v>N/A</v>
      </c>
      <c r="AH137" s="15" t="str">
        <f t="shared" si="123"/>
        <v>N/A</v>
      </c>
      <c r="AI137" s="15" t="str">
        <f t="shared" si="116"/>
        <v>N/A</v>
      </c>
      <c r="AJ137" s="15" t="str">
        <f t="shared" si="117"/>
        <v>N/A</v>
      </c>
      <c r="AK137" s="15" t="str">
        <f t="shared" si="118"/>
        <v>N/A</v>
      </c>
      <c r="AL137" s="15" t="str">
        <f t="shared" si="82"/>
        <v>N/A</v>
      </c>
      <c r="AM137" s="15">
        <f t="shared" si="83"/>
        <v>2</v>
      </c>
      <c r="AN137" s="15">
        <f t="shared" si="84"/>
        <v>2</v>
      </c>
      <c r="AO137" s="15" t="str">
        <f t="shared" si="85"/>
        <v>N/A</v>
      </c>
      <c r="AP137" s="15" t="str">
        <f t="shared" si="86"/>
        <v>N/A</v>
      </c>
      <c r="AQ137" s="15" t="str">
        <f t="shared" si="87"/>
        <v>N/A</v>
      </c>
      <c r="AR137" s="14" t="s">
        <v>40</v>
      </c>
      <c r="AS137" s="14" t="s">
        <v>40</v>
      </c>
      <c r="AT137" s="14" t="s">
        <v>40</v>
      </c>
      <c r="AU137" s="14" t="s">
        <v>40</v>
      </c>
      <c r="AV137" s="14" t="s">
        <v>40</v>
      </c>
      <c r="AW137" s="14" t="s">
        <v>40</v>
      </c>
      <c r="AX137" s="14" t="s">
        <v>40</v>
      </c>
      <c r="AY137" s="14" t="s">
        <v>40</v>
      </c>
      <c r="AZ137" s="14" t="s">
        <v>40</v>
      </c>
      <c r="BA137" s="14" t="s">
        <v>40</v>
      </c>
      <c r="BB137" s="14" t="s">
        <v>40</v>
      </c>
      <c r="BC137" s="14" t="s">
        <v>40</v>
      </c>
      <c r="BD137" s="14" t="s">
        <v>40</v>
      </c>
      <c r="BE137" s="14" t="s">
        <v>40</v>
      </c>
      <c r="BF137" s="14" t="s">
        <v>40</v>
      </c>
      <c r="BG137" s="14" t="s">
        <v>40</v>
      </c>
      <c r="BH137" s="14" t="s">
        <v>40</v>
      </c>
      <c r="BJ137" s="15">
        <f t="shared" si="88"/>
        <v>2</v>
      </c>
      <c r="BK137" s="15">
        <f t="shared" si="89"/>
        <v>2</v>
      </c>
      <c r="BL137" s="15">
        <f t="shared" si="90"/>
        <v>2</v>
      </c>
      <c r="BM137" s="15">
        <f t="shared" si="91"/>
        <v>2</v>
      </c>
      <c r="BN137" s="15">
        <f t="shared" si="92"/>
        <v>2</v>
      </c>
      <c r="BO137" s="15">
        <f t="shared" si="93"/>
        <v>2</v>
      </c>
      <c r="BP137" s="15">
        <f t="shared" si="94"/>
        <v>2</v>
      </c>
      <c r="BQ137" s="15">
        <f t="shared" si="95"/>
        <v>2</v>
      </c>
      <c r="BR137" s="15">
        <f t="shared" si="96"/>
        <v>2</v>
      </c>
      <c r="BS137" s="15">
        <f t="shared" si="97"/>
        <v>2</v>
      </c>
      <c r="BT137" s="15">
        <f t="shared" si="98"/>
        <v>2</v>
      </c>
      <c r="BU137" s="15">
        <f t="shared" si="99"/>
        <v>2</v>
      </c>
      <c r="BV137" s="15">
        <f t="shared" si="100"/>
        <v>2</v>
      </c>
      <c r="BW137" s="15">
        <f t="shared" si="101"/>
        <v>2</v>
      </c>
      <c r="BX137" s="15">
        <f t="shared" si="102"/>
        <v>2</v>
      </c>
      <c r="BY137" s="15">
        <f t="shared" si="103"/>
        <v>2</v>
      </c>
      <c r="BZ137" s="15">
        <f t="shared" si="104"/>
        <v>2</v>
      </c>
      <c r="CA137" s="14" t="s">
        <v>75</v>
      </c>
      <c r="CB137" s="15">
        <f t="shared" si="105"/>
        <v>2</v>
      </c>
      <c r="CC137" s="14">
        <f t="shared" si="106"/>
        <v>2</v>
      </c>
      <c r="CD137" s="14" t="str">
        <f t="shared" si="107"/>
        <v>N/A</v>
      </c>
      <c r="CE137" s="14" t="str">
        <f t="shared" si="108"/>
        <v>N/A</v>
      </c>
      <c r="CF137" s="14" t="str">
        <f t="shared" si="109"/>
        <v>N/A</v>
      </c>
      <c r="CG137" t="str">
        <f t="shared" si="110"/>
        <v>S:1 G:1 GR:2</v>
      </c>
      <c r="CH137" s="6"/>
      <c r="CK137" s="6"/>
      <c r="CL137" s="6"/>
      <c r="CM137" s="6"/>
      <c r="CN137" s="6"/>
      <c r="CO137" s="6"/>
      <c r="CP137" s="6"/>
    </row>
    <row r="138" spans="1:94" x14ac:dyDescent="0.25">
      <c r="A138" s="13">
        <v>6344</v>
      </c>
      <c r="B138" s="14" t="s">
        <v>1965</v>
      </c>
      <c r="C138" s="14" t="s">
        <v>67</v>
      </c>
      <c r="D138" s="14" t="s">
        <v>53</v>
      </c>
      <c r="E138" s="14">
        <f>VLOOKUP(B138, 'Rookie Year'!$A$2:$B$55555,2,FALSE)</f>
        <v>2016</v>
      </c>
      <c r="F138" s="14">
        <v>2026</v>
      </c>
      <c r="G138" s="14" t="s">
        <v>42</v>
      </c>
      <c r="H138" s="14" t="s">
        <v>2913</v>
      </c>
      <c r="I138" s="15">
        <v>28</v>
      </c>
      <c r="J138" s="14">
        <v>3</v>
      </c>
      <c r="K138" s="16">
        <f t="shared" si="70"/>
        <v>0.6</v>
      </c>
      <c r="L138" s="15">
        <f t="shared" si="71"/>
        <v>11</v>
      </c>
      <c r="M138" s="15">
        <f t="shared" si="72"/>
        <v>17</v>
      </c>
      <c r="N138" s="15">
        <f t="shared" si="73"/>
        <v>51</v>
      </c>
      <c r="O138" s="15">
        <v>0</v>
      </c>
      <c r="P138" s="15">
        <v>0</v>
      </c>
      <c r="Q138" s="15">
        <f t="shared" si="74"/>
        <v>51</v>
      </c>
      <c r="R138" s="14" t="s">
        <v>75</v>
      </c>
      <c r="S138" s="14">
        <f t="shared" si="75"/>
        <v>3</v>
      </c>
      <c r="T138" s="15">
        <f>IF($S138&lt;1, "N/A", $M138)</f>
        <v>17</v>
      </c>
      <c r="U138" s="15">
        <f t="shared" si="119"/>
        <v>17</v>
      </c>
      <c r="V138" s="15">
        <f t="shared" si="120"/>
        <v>17</v>
      </c>
      <c r="W138" s="15" t="str">
        <f t="shared" si="121"/>
        <v>N/A</v>
      </c>
      <c r="X138" s="15" t="str">
        <f t="shared" si="76"/>
        <v>N/A</v>
      </c>
      <c r="Y138" s="14" t="str">
        <f t="shared" si="77"/>
        <v>OK</v>
      </c>
      <c r="Z138" s="14" t="str">
        <f t="shared" si="78"/>
        <v>No</v>
      </c>
      <c r="AA138" s="17" t="str">
        <f>IF(C138="DM", "N/A", IF(Z138="No","N/A",VLOOKUP(B138,'Extension List'!$A$3:$AE$1952,19,FALSE)))</f>
        <v>N/A</v>
      </c>
      <c r="AB138" s="14" t="str">
        <f>IF(C138="DM", "N/A", IF(Z138="No","N/A",VLOOKUP(B138,'Extension List'!$A$3:$AE$1952,21,FALSE)))</f>
        <v>N/A</v>
      </c>
      <c r="AC138" s="14" t="str">
        <f t="shared" si="122"/>
        <v>N/A</v>
      </c>
      <c r="AD138" s="15" t="str">
        <f t="shared" si="79"/>
        <v>N/A</v>
      </c>
      <c r="AE138" s="15" t="str">
        <f t="shared" si="80"/>
        <v>N/A</v>
      </c>
      <c r="AF138" s="15" t="str">
        <f t="shared" si="81"/>
        <v>N/A</v>
      </c>
      <c r="AG138" s="15" t="str">
        <f t="shared" si="123"/>
        <v>N/A</v>
      </c>
      <c r="AH138" s="15" t="str">
        <f t="shared" si="123"/>
        <v>N/A</v>
      </c>
      <c r="AI138" s="15" t="str">
        <f t="shared" si="116"/>
        <v>N/A</v>
      </c>
      <c r="AJ138" s="15" t="str">
        <f t="shared" si="117"/>
        <v>N/A</v>
      </c>
      <c r="AK138" s="15" t="str">
        <f t="shared" si="118"/>
        <v>N/A</v>
      </c>
      <c r="AL138" s="15" t="str">
        <f t="shared" si="82"/>
        <v>N/A</v>
      </c>
      <c r="AM138" s="15">
        <f t="shared" si="83"/>
        <v>28</v>
      </c>
      <c r="AN138" s="15">
        <f t="shared" si="84"/>
        <v>28</v>
      </c>
      <c r="AO138" s="15">
        <f t="shared" si="85"/>
        <v>28</v>
      </c>
      <c r="AP138" s="15" t="str">
        <f t="shared" si="86"/>
        <v>N/A</v>
      </c>
      <c r="AQ138" s="15" t="str">
        <f t="shared" si="87"/>
        <v>N/A</v>
      </c>
      <c r="AR138" s="14" t="s">
        <v>40</v>
      </c>
      <c r="AS138" s="14" t="s">
        <v>40</v>
      </c>
      <c r="AT138" s="14" t="s">
        <v>40</v>
      </c>
      <c r="AU138" s="14" t="s">
        <v>40</v>
      </c>
      <c r="AV138" s="14" t="s">
        <v>40</v>
      </c>
      <c r="AW138" s="14" t="s">
        <v>40</v>
      </c>
      <c r="AX138" s="14" t="s">
        <v>40</v>
      </c>
      <c r="AY138" s="14" t="s">
        <v>40</v>
      </c>
      <c r="AZ138" s="14" t="s">
        <v>40</v>
      </c>
      <c r="BA138" s="14" t="s">
        <v>40</v>
      </c>
      <c r="BB138" s="14" t="s">
        <v>40</v>
      </c>
      <c r="BC138" s="14" t="s">
        <v>40</v>
      </c>
      <c r="BD138" s="14" t="s">
        <v>40</v>
      </c>
      <c r="BE138" s="14" t="s">
        <v>40</v>
      </c>
      <c r="BF138" s="14" t="s">
        <v>40</v>
      </c>
      <c r="BG138" s="14" t="s">
        <v>40</v>
      </c>
      <c r="BH138" s="14" t="s">
        <v>40</v>
      </c>
      <c r="BJ138" s="15">
        <f t="shared" si="88"/>
        <v>28</v>
      </c>
      <c r="BK138" s="15">
        <f t="shared" si="89"/>
        <v>28</v>
      </c>
      <c r="BL138" s="15">
        <f t="shared" si="90"/>
        <v>28</v>
      </c>
      <c r="BM138" s="15">
        <f t="shared" si="91"/>
        <v>28</v>
      </c>
      <c r="BN138" s="15">
        <f t="shared" si="92"/>
        <v>28</v>
      </c>
      <c r="BO138" s="15">
        <f t="shared" si="93"/>
        <v>28</v>
      </c>
      <c r="BP138" s="15">
        <f t="shared" si="94"/>
        <v>28</v>
      </c>
      <c r="BQ138" s="15">
        <f t="shared" si="95"/>
        <v>28</v>
      </c>
      <c r="BR138" s="15">
        <f t="shared" si="96"/>
        <v>28</v>
      </c>
      <c r="BS138" s="15">
        <f t="shared" si="97"/>
        <v>28</v>
      </c>
      <c r="BT138" s="15">
        <f t="shared" si="98"/>
        <v>28</v>
      </c>
      <c r="BU138" s="15">
        <f t="shared" si="99"/>
        <v>28</v>
      </c>
      <c r="BV138" s="15">
        <f t="shared" si="100"/>
        <v>28</v>
      </c>
      <c r="BW138" s="15">
        <f t="shared" si="101"/>
        <v>28</v>
      </c>
      <c r="BX138" s="15">
        <f t="shared" si="102"/>
        <v>28</v>
      </c>
      <c r="BY138" s="15">
        <f t="shared" si="103"/>
        <v>28</v>
      </c>
      <c r="BZ138" s="15">
        <f t="shared" si="104"/>
        <v>28</v>
      </c>
      <c r="CA138" s="14" t="s">
        <v>75</v>
      </c>
      <c r="CB138" s="15">
        <f t="shared" si="105"/>
        <v>28</v>
      </c>
      <c r="CC138" s="14">
        <f t="shared" si="106"/>
        <v>28</v>
      </c>
      <c r="CD138" s="14">
        <f t="shared" si="107"/>
        <v>28</v>
      </c>
      <c r="CE138" s="14" t="str">
        <f t="shared" si="108"/>
        <v>N/A</v>
      </c>
      <c r="CF138" s="14" t="str">
        <f t="shared" si="109"/>
        <v>N/A</v>
      </c>
      <c r="CG138" t="str">
        <f t="shared" si="110"/>
        <v>S:11 G:17 GR:51</v>
      </c>
      <c r="CH138" s="6"/>
      <c r="CK138" s="6"/>
      <c r="CL138" s="6"/>
      <c r="CM138" s="6"/>
      <c r="CN138" s="6"/>
      <c r="CO138" s="6"/>
      <c r="CP138" s="6"/>
    </row>
    <row r="139" spans="1:94" x14ac:dyDescent="0.25">
      <c r="A139" s="13">
        <v>5665</v>
      </c>
      <c r="B139" s="14" t="s">
        <v>2979</v>
      </c>
      <c r="C139" s="14" t="s">
        <v>67</v>
      </c>
      <c r="D139" s="14" t="s">
        <v>53</v>
      </c>
      <c r="E139" s="14">
        <f>VLOOKUP(B139, 'Rookie Year'!$A$2:$B$55555,2,FALSE)</f>
        <v>2024</v>
      </c>
      <c r="F139" s="14">
        <v>2024</v>
      </c>
      <c r="G139" s="14" t="s">
        <v>40</v>
      </c>
      <c r="H139" s="14" t="s">
        <v>2919</v>
      </c>
      <c r="I139" s="15">
        <v>1</v>
      </c>
      <c r="J139" s="14">
        <v>3</v>
      </c>
      <c r="K139" s="16">
        <f t="shared" si="70"/>
        <v>0</v>
      </c>
      <c r="L139" s="15">
        <f t="shared" si="71"/>
        <v>1</v>
      </c>
      <c r="M139" s="15">
        <f t="shared" si="72"/>
        <v>0</v>
      </c>
      <c r="N139" s="15">
        <f t="shared" si="73"/>
        <v>0</v>
      </c>
      <c r="O139" s="15">
        <v>0</v>
      </c>
      <c r="P139" s="15">
        <v>0</v>
      </c>
      <c r="Q139" s="15">
        <f t="shared" si="74"/>
        <v>0</v>
      </c>
      <c r="R139" s="14" t="s">
        <v>75</v>
      </c>
      <c r="S139" s="14">
        <f t="shared" si="75"/>
        <v>1</v>
      </c>
      <c r="T139" s="15">
        <v>0</v>
      </c>
      <c r="U139" s="15" t="str">
        <f t="shared" si="119"/>
        <v>N/A</v>
      </c>
      <c r="V139" s="15" t="str">
        <f t="shared" si="120"/>
        <v>N/A</v>
      </c>
      <c r="W139" s="15" t="str">
        <f t="shared" si="121"/>
        <v>N/A</v>
      </c>
      <c r="X139" s="15" t="str">
        <f t="shared" si="76"/>
        <v>N/A</v>
      </c>
      <c r="Y139" s="14" t="str">
        <f t="shared" si="77"/>
        <v>OK</v>
      </c>
      <c r="Z139" s="14" t="str">
        <f t="shared" si="78"/>
        <v>Yes</v>
      </c>
      <c r="AA139" s="17">
        <f>IF(C139="DM", "N/A", IF(Z139="No","N/A",VLOOKUP(B139,'Extension List'!$A$3:$AE$1952,19,FALSE)))</f>
        <v>2</v>
      </c>
      <c r="AB139" s="14">
        <f>IF(C139="DM", "N/A", IF(Z139="No","N/A",VLOOKUP(B139,'Extension List'!$A$3:$AE$1952,21,FALSE)))</f>
        <v>1</v>
      </c>
      <c r="AC139" s="14">
        <f t="shared" si="122"/>
        <v>0</v>
      </c>
      <c r="AD139" s="15" t="str">
        <f t="shared" si="79"/>
        <v>N/A</v>
      </c>
      <c r="AE139" s="15" t="str">
        <f t="shared" si="80"/>
        <v>N/A</v>
      </c>
      <c r="AF139" s="15" t="str">
        <f t="shared" si="81"/>
        <v>N/A</v>
      </c>
      <c r="AG139" s="15" t="str">
        <f t="shared" si="123"/>
        <v>N/A</v>
      </c>
      <c r="AH139" s="15" t="str">
        <f t="shared" si="123"/>
        <v>N/A</v>
      </c>
      <c r="AI139" s="15" t="str">
        <f t="shared" si="116"/>
        <v>N/A</v>
      </c>
      <c r="AJ139" s="15" t="str">
        <f t="shared" si="117"/>
        <v>N/A</v>
      </c>
      <c r="AK139" s="15" t="str">
        <f t="shared" si="118"/>
        <v>N/A</v>
      </c>
      <c r="AL139" s="15" t="str">
        <f t="shared" si="82"/>
        <v>N/A</v>
      </c>
      <c r="AM139" s="15">
        <f t="shared" si="83"/>
        <v>1</v>
      </c>
      <c r="AN139" s="15" t="str">
        <f t="shared" si="84"/>
        <v>N/A</v>
      </c>
      <c r="AO139" s="15" t="str">
        <f t="shared" si="85"/>
        <v>N/A</v>
      </c>
      <c r="AP139" s="15" t="str">
        <f t="shared" si="86"/>
        <v>N/A</v>
      </c>
      <c r="AQ139" s="15" t="str">
        <f t="shared" si="87"/>
        <v>N/A</v>
      </c>
      <c r="AR139" s="14" t="s">
        <v>40</v>
      </c>
      <c r="AS139" s="14" t="s">
        <v>40</v>
      </c>
      <c r="AT139" s="14" t="s">
        <v>40</v>
      </c>
      <c r="AU139" s="14" t="s">
        <v>40</v>
      </c>
      <c r="AV139" s="14" t="s">
        <v>40</v>
      </c>
      <c r="AW139" s="14" t="s">
        <v>40</v>
      </c>
      <c r="AX139" s="14" t="s">
        <v>40</v>
      </c>
      <c r="AY139" s="14" t="s">
        <v>40</v>
      </c>
      <c r="AZ139" s="14" t="s">
        <v>40</v>
      </c>
      <c r="BA139" s="14" t="s">
        <v>40</v>
      </c>
      <c r="BB139" s="14" t="s">
        <v>40</v>
      </c>
      <c r="BC139" s="14" t="s">
        <v>40</v>
      </c>
      <c r="BD139" s="14" t="s">
        <v>40</v>
      </c>
      <c r="BE139" s="14" t="s">
        <v>40</v>
      </c>
      <c r="BF139" s="14" t="s">
        <v>40</v>
      </c>
      <c r="BG139" s="14" t="s">
        <v>40</v>
      </c>
      <c r="BH139" s="14" t="s">
        <v>40</v>
      </c>
      <c r="BI139" s="14"/>
      <c r="BJ139" s="15">
        <f t="shared" si="88"/>
        <v>1</v>
      </c>
      <c r="BK139" s="15">
        <f t="shared" si="89"/>
        <v>1</v>
      </c>
      <c r="BL139" s="15">
        <f t="shared" si="90"/>
        <v>1</v>
      </c>
      <c r="BM139" s="15">
        <f t="shared" si="91"/>
        <v>1</v>
      </c>
      <c r="BN139" s="15">
        <f t="shared" si="92"/>
        <v>1</v>
      </c>
      <c r="BO139" s="15">
        <f t="shared" si="93"/>
        <v>1</v>
      </c>
      <c r="BP139" s="15">
        <f t="shared" si="94"/>
        <v>1</v>
      </c>
      <c r="BQ139" s="15">
        <f t="shared" si="95"/>
        <v>1</v>
      </c>
      <c r="BR139" s="15">
        <f t="shared" si="96"/>
        <v>1</v>
      </c>
      <c r="BS139" s="15">
        <f t="shared" si="97"/>
        <v>1</v>
      </c>
      <c r="BT139" s="15">
        <f t="shared" si="98"/>
        <v>1</v>
      </c>
      <c r="BU139" s="15">
        <f t="shared" si="99"/>
        <v>1</v>
      </c>
      <c r="BV139" s="15">
        <f t="shared" si="100"/>
        <v>1</v>
      </c>
      <c r="BW139" s="15">
        <f t="shared" si="101"/>
        <v>1</v>
      </c>
      <c r="BX139" s="15">
        <f t="shared" si="102"/>
        <v>1</v>
      </c>
      <c r="BY139" s="15">
        <f t="shared" si="103"/>
        <v>1</v>
      </c>
      <c r="BZ139" s="15">
        <f t="shared" si="104"/>
        <v>1</v>
      </c>
      <c r="CA139" s="14" t="s">
        <v>75</v>
      </c>
      <c r="CB139" s="15">
        <f t="shared" si="105"/>
        <v>1</v>
      </c>
      <c r="CC139" s="14" t="str">
        <f t="shared" si="106"/>
        <v>N/A</v>
      </c>
      <c r="CD139" s="14" t="str">
        <f t="shared" si="107"/>
        <v>N/A</v>
      </c>
      <c r="CE139" s="14" t="str">
        <f t="shared" si="108"/>
        <v>N/A</v>
      </c>
      <c r="CF139" s="14" t="str">
        <f t="shared" si="109"/>
        <v>N/A</v>
      </c>
      <c r="CG139" t="str">
        <f t="shared" si="110"/>
        <v>S:1 G:0 GR:0</v>
      </c>
      <c r="CH139" s="6"/>
      <c r="CK139" s="6"/>
      <c r="CL139" s="6"/>
      <c r="CM139" s="6"/>
      <c r="CN139" s="6"/>
      <c r="CO139" s="6"/>
      <c r="CP139" s="6"/>
    </row>
    <row r="140" spans="1:94" x14ac:dyDescent="0.25">
      <c r="A140" s="13">
        <v>6533</v>
      </c>
      <c r="B140" s="14" t="s">
        <v>3323</v>
      </c>
      <c r="C140" s="14" t="s">
        <v>67</v>
      </c>
      <c r="D140" s="14" t="s">
        <v>53</v>
      </c>
      <c r="E140" s="14">
        <f>VLOOKUP(B140, 'Rookie Year'!$A$2:$B$55555,2,FALSE)</f>
        <v>2026</v>
      </c>
      <c r="F140" s="14">
        <v>2026</v>
      </c>
      <c r="G140" s="14" t="s">
        <v>40</v>
      </c>
      <c r="H140" s="14" t="s">
        <v>2196</v>
      </c>
      <c r="I140" s="15">
        <v>1</v>
      </c>
      <c r="J140" s="14">
        <v>3</v>
      </c>
      <c r="K140" s="16">
        <f t="shared" si="70"/>
        <v>0</v>
      </c>
      <c r="L140" s="15">
        <f t="shared" si="71"/>
        <v>1</v>
      </c>
      <c r="M140" s="15">
        <f t="shared" si="72"/>
        <v>0</v>
      </c>
      <c r="N140" s="15">
        <f t="shared" si="73"/>
        <v>0</v>
      </c>
      <c r="O140" s="15">
        <v>0</v>
      </c>
      <c r="P140" s="15">
        <v>0</v>
      </c>
      <c r="Q140" s="15">
        <f t="shared" si="74"/>
        <v>0</v>
      </c>
      <c r="R140" s="14" t="s">
        <v>75</v>
      </c>
      <c r="S140" s="14">
        <f t="shared" si="75"/>
        <v>3</v>
      </c>
      <c r="T140" s="15">
        <f>IF($S140&lt;1, "N/A", $M140)</f>
        <v>0</v>
      </c>
      <c r="U140" s="15">
        <f t="shared" si="119"/>
        <v>0</v>
      </c>
      <c r="V140" s="15">
        <f t="shared" si="120"/>
        <v>0</v>
      </c>
      <c r="W140" s="15" t="str">
        <f t="shared" si="121"/>
        <v>N/A</v>
      </c>
      <c r="X140" s="15" t="str">
        <f t="shared" si="76"/>
        <v>N/A</v>
      </c>
      <c r="Y140" s="14" t="str">
        <f t="shared" si="77"/>
        <v>OK</v>
      </c>
      <c r="Z140" s="14" t="str">
        <f t="shared" si="78"/>
        <v>No</v>
      </c>
      <c r="AA140" s="17" t="str">
        <f>IF(C140="DM", "N/A", IF(Z140="No","N/A",VLOOKUP(B140,'Extension List'!$A$3:$AE$1952,19,FALSE)))</f>
        <v>N/A</v>
      </c>
      <c r="AB140" s="14" t="str">
        <f>IF(C140="DM", "N/A", IF(Z140="No","N/A",VLOOKUP(B140,'Extension List'!$A$3:$AE$1952,21,FALSE)))</f>
        <v>N/A</v>
      </c>
      <c r="AC140" s="14" t="str">
        <f t="shared" si="122"/>
        <v>N/A</v>
      </c>
      <c r="AD140" s="15" t="str">
        <f t="shared" si="79"/>
        <v>N/A</v>
      </c>
      <c r="AE140" s="15" t="str">
        <f t="shared" si="80"/>
        <v>N/A</v>
      </c>
      <c r="AF140" s="15" t="str">
        <f t="shared" si="81"/>
        <v>N/A</v>
      </c>
      <c r="AG140" s="15" t="str">
        <f t="shared" si="123"/>
        <v>N/A</v>
      </c>
      <c r="AH140" s="15" t="str">
        <f t="shared" si="123"/>
        <v>N/A</v>
      </c>
      <c r="AI140" s="15" t="str">
        <f t="shared" si="116"/>
        <v>N/A</v>
      </c>
      <c r="AJ140" s="15" t="str">
        <f t="shared" si="117"/>
        <v>N/A</v>
      </c>
      <c r="AK140" s="15" t="str">
        <f t="shared" si="118"/>
        <v>N/A</v>
      </c>
      <c r="AL140" s="15" t="str">
        <f t="shared" si="82"/>
        <v>N/A</v>
      </c>
      <c r="AM140" s="15">
        <f t="shared" si="83"/>
        <v>1</v>
      </c>
      <c r="AN140" s="15">
        <f t="shared" si="84"/>
        <v>1</v>
      </c>
      <c r="AO140" s="15">
        <f t="shared" si="85"/>
        <v>1</v>
      </c>
      <c r="AP140" s="15" t="str">
        <f t="shared" si="86"/>
        <v>N/A</v>
      </c>
      <c r="AQ140" s="15" t="str">
        <f t="shared" si="87"/>
        <v>N/A</v>
      </c>
      <c r="AR140" s="14" t="s">
        <v>40</v>
      </c>
      <c r="AS140" s="14" t="s">
        <v>40</v>
      </c>
      <c r="AT140" s="14" t="s">
        <v>40</v>
      </c>
      <c r="AU140" s="14" t="s">
        <v>40</v>
      </c>
      <c r="AV140" s="14" t="s">
        <v>40</v>
      </c>
      <c r="AW140" s="14" t="s">
        <v>40</v>
      </c>
      <c r="AX140" s="14" t="s">
        <v>40</v>
      </c>
      <c r="AY140" s="14" t="s">
        <v>40</v>
      </c>
      <c r="AZ140" s="14" t="s">
        <v>40</v>
      </c>
      <c r="BA140" s="14" t="s">
        <v>40</v>
      </c>
      <c r="BB140" s="14" t="s">
        <v>40</v>
      </c>
      <c r="BC140" s="14" t="s">
        <v>40</v>
      </c>
      <c r="BD140" s="14" t="s">
        <v>40</v>
      </c>
      <c r="BE140" s="14" t="s">
        <v>40</v>
      </c>
      <c r="BF140" s="14" t="s">
        <v>40</v>
      </c>
      <c r="BG140" s="14" t="s">
        <v>40</v>
      </c>
      <c r="BH140" s="14" t="s">
        <v>40</v>
      </c>
      <c r="BJ140" s="15">
        <f t="shared" si="88"/>
        <v>1</v>
      </c>
      <c r="BK140" s="15">
        <f t="shared" si="89"/>
        <v>1</v>
      </c>
      <c r="BL140" s="15">
        <f t="shared" si="90"/>
        <v>1</v>
      </c>
      <c r="BM140" s="15">
        <f t="shared" si="91"/>
        <v>1</v>
      </c>
      <c r="BN140" s="15">
        <f t="shared" si="92"/>
        <v>1</v>
      </c>
      <c r="BO140" s="15">
        <f t="shared" si="93"/>
        <v>1</v>
      </c>
      <c r="BP140" s="15">
        <f t="shared" si="94"/>
        <v>1</v>
      </c>
      <c r="BQ140" s="15">
        <f t="shared" si="95"/>
        <v>1</v>
      </c>
      <c r="BR140" s="15">
        <f t="shared" si="96"/>
        <v>1</v>
      </c>
      <c r="BS140" s="15">
        <f t="shared" si="97"/>
        <v>1</v>
      </c>
      <c r="BT140" s="15">
        <f t="shared" si="98"/>
        <v>1</v>
      </c>
      <c r="BU140" s="15">
        <f t="shared" si="99"/>
        <v>1</v>
      </c>
      <c r="BV140" s="15">
        <f t="shared" si="100"/>
        <v>1</v>
      </c>
      <c r="BW140" s="15">
        <f t="shared" si="101"/>
        <v>1</v>
      </c>
      <c r="BX140" s="15">
        <f t="shared" si="102"/>
        <v>1</v>
      </c>
      <c r="BY140" s="15">
        <f t="shared" si="103"/>
        <v>1</v>
      </c>
      <c r="BZ140" s="15">
        <f t="shared" si="104"/>
        <v>1</v>
      </c>
      <c r="CA140" s="14" t="s">
        <v>75</v>
      </c>
      <c r="CB140" s="15">
        <f t="shared" si="105"/>
        <v>1</v>
      </c>
      <c r="CC140" s="14">
        <f t="shared" si="106"/>
        <v>1</v>
      </c>
      <c r="CD140" s="14">
        <f t="shared" si="107"/>
        <v>1</v>
      </c>
      <c r="CE140" s="14" t="str">
        <f t="shared" si="108"/>
        <v>N/A</v>
      </c>
      <c r="CF140" s="14" t="str">
        <f t="shared" si="109"/>
        <v>N/A</v>
      </c>
      <c r="CG140" t="str">
        <f t="shared" si="110"/>
        <v>S:1 G:0 GR:0</v>
      </c>
      <c r="CH140" s="6"/>
      <c r="CK140" s="6"/>
      <c r="CL140" s="6"/>
      <c r="CM140" s="6"/>
      <c r="CN140" s="6"/>
      <c r="CO140" s="6"/>
      <c r="CP140" s="6"/>
    </row>
    <row r="141" spans="1:94" x14ac:dyDescent="0.25">
      <c r="A141" s="13">
        <v>6566</v>
      </c>
      <c r="B141" s="14" t="s">
        <v>3356</v>
      </c>
      <c r="C141" s="14" t="s">
        <v>67</v>
      </c>
      <c r="D141" s="14" t="s">
        <v>53</v>
      </c>
      <c r="E141" s="14">
        <f>VLOOKUP(B141, 'Rookie Year'!$A$2:$B$55555,2,FALSE)</f>
        <v>2026</v>
      </c>
      <c r="F141" s="14">
        <v>2026</v>
      </c>
      <c r="G141" s="14" t="s">
        <v>40</v>
      </c>
      <c r="H141" s="14" t="s">
        <v>2223</v>
      </c>
      <c r="I141" s="15">
        <v>1</v>
      </c>
      <c r="J141" s="14">
        <v>3</v>
      </c>
      <c r="K141" s="16">
        <f t="shared" si="70"/>
        <v>0</v>
      </c>
      <c r="L141" s="15">
        <f t="shared" si="71"/>
        <v>1</v>
      </c>
      <c r="M141" s="15">
        <f t="shared" si="72"/>
        <v>0</v>
      </c>
      <c r="N141" s="15">
        <f t="shared" si="73"/>
        <v>0</v>
      </c>
      <c r="O141" s="15">
        <v>0</v>
      </c>
      <c r="P141" s="15">
        <v>0</v>
      </c>
      <c r="Q141" s="15">
        <f t="shared" si="74"/>
        <v>0</v>
      </c>
      <c r="R141" s="14" t="s">
        <v>75</v>
      </c>
      <c r="S141" s="14">
        <f t="shared" si="75"/>
        <v>3</v>
      </c>
      <c r="T141" s="15">
        <f>IF($S141&lt;1, "N/A", $M141)</f>
        <v>0</v>
      </c>
      <c r="U141" s="15">
        <f t="shared" si="119"/>
        <v>0</v>
      </c>
      <c r="V141" s="15">
        <f t="shared" si="120"/>
        <v>0</v>
      </c>
      <c r="W141" s="15" t="str">
        <f t="shared" si="121"/>
        <v>N/A</v>
      </c>
      <c r="X141" s="15" t="str">
        <f t="shared" si="76"/>
        <v>N/A</v>
      </c>
      <c r="Y141" s="14" t="str">
        <f t="shared" si="77"/>
        <v>OK</v>
      </c>
      <c r="Z141" s="14" t="str">
        <f t="shared" si="78"/>
        <v>No</v>
      </c>
      <c r="AA141" s="17" t="str">
        <f>IF(C141="DM", "N/A", IF(Z141="No","N/A",VLOOKUP(B141,'Extension List'!$A$3:$AE$1952,19,FALSE)))</f>
        <v>N/A</v>
      </c>
      <c r="AB141" s="14" t="str">
        <f>IF(C141="DM", "N/A", IF(Z141="No","N/A",VLOOKUP(B141,'Extension List'!$A$3:$AE$1952,21,FALSE)))</f>
        <v>N/A</v>
      </c>
      <c r="AC141" s="14" t="str">
        <f t="shared" si="122"/>
        <v>N/A</v>
      </c>
      <c r="AD141" s="15" t="str">
        <f t="shared" si="79"/>
        <v>N/A</v>
      </c>
      <c r="AE141" s="15" t="str">
        <f t="shared" si="80"/>
        <v>N/A</v>
      </c>
      <c r="AF141" s="15" t="str">
        <f t="shared" si="81"/>
        <v>N/A</v>
      </c>
      <c r="AG141" s="15" t="str">
        <f t="shared" si="123"/>
        <v>N/A</v>
      </c>
      <c r="AH141" s="15" t="str">
        <f t="shared" si="123"/>
        <v>N/A</v>
      </c>
      <c r="AI141" s="15" t="str">
        <f t="shared" si="116"/>
        <v>N/A</v>
      </c>
      <c r="AJ141" s="15" t="str">
        <f t="shared" si="117"/>
        <v>N/A</v>
      </c>
      <c r="AK141" s="15" t="str">
        <f t="shared" si="118"/>
        <v>N/A</v>
      </c>
      <c r="AL141" s="15" t="str">
        <f t="shared" si="82"/>
        <v>N/A</v>
      </c>
      <c r="AM141" s="15">
        <f t="shared" si="83"/>
        <v>1</v>
      </c>
      <c r="AN141" s="15">
        <f t="shared" si="84"/>
        <v>1</v>
      </c>
      <c r="AO141" s="15">
        <f t="shared" si="85"/>
        <v>1</v>
      </c>
      <c r="AP141" s="15" t="str">
        <f t="shared" si="86"/>
        <v>N/A</v>
      </c>
      <c r="AQ141" s="15" t="str">
        <f t="shared" si="87"/>
        <v>N/A</v>
      </c>
      <c r="AR141" s="14" t="s">
        <v>40</v>
      </c>
      <c r="AS141" s="14" t="s">
        <v>40</v>
      </c>
      <c r="AT141" s="14" t="s">
        <v>40</v>
      </c>
      <c r="AU141" s="14" t="s">
        <v>40</v>
      </c>
      <c r="AV141" s="14" t="s">
        <v>40</v>
      </c>
      <c r="AW141" s="14" t="s">
        <v>40</v>
      </c>
      <c r="AX141" s="14" t="s">
        <v>40</v>
      </c>
      <c r="AY141" s="14" t="s">
        <v>40</v>
      </c>
      <c r="AZ141" s="14" t="s">
        <v>40</v>
      </c>
      <c r="BA141" s="14" t="s">
        <v>40</v>
      </c>
      <c r="BB141" s="14" t="s">
        <v>40</v>
      </c>
      <c r="BC141" s="14" t="s">
        <v>40</v>
      </c>
      <c r="BD141" s="14" t="s">
        <v>40</v>
      </c>
      <c r="BE141" s="14" t="s">
        <v>40</v>
      </c>
      <c r="BF141" s="14" t="s">
        <v>40</v>
      </c>
      <c r="BG141" s="14" t="s">
        <v>40</v>
      </c>
      <c r="BH141" s="14" t="s">
        <v>40</v>
      </c>
      <c r="BJ141" s="15">
        <f t="shared" si="88"/>
        <v>1</v>
      </c>
      <c r="BK141" s="15">
        <f t="shared" si="89"/>
        <v>1</v>
      </c>
      <c r="BL141" s="15">
        <f t="shared" si="90"/>
        <v>1</v>
      </c>
      <c r="BM141" s="15">
        <f t="shared" si="91"/>
        <v>1</v>
      </c>
      <c r="BN141" s="15">
        <f t="shared" si="92"/>
        <v>1</v>
      </c>
      <c r="BO141" s="15">
        <f t="shared" si="93"/>
        <v>1</v>
      </c>
      <c r="BP141" s="15">
        <f t="shared" si="94"/>
        <v>1</v>
      </c>
      <c r="BQ141" s="15">
        <f t="shared" si="95"/>
        <v>1</v>
      </c>
      <c r="BR141" s="15">
        <f t="shared" si="96"/>
        <v>1</v>
      </c>
      <c r="BS141" s="15">
        <f t="shared" si="97"/>
        <v>1</v>
      </c>
      <c r="BT141" s="15">
        <f t="shared" si="98"/>
        <v>1</v>
      </c>
      <c r="BU141" s="15">
        <f t="shared" si="99"/>
        <v>1</v>
      </c>
      <c r="BV141" s="15">
        <f t="shared" si="100"/>
        <v>1</v>
      </c>
      <c r="BW141" s="15">
        <f t="shared" si="101"/>
        <v>1</v>
      </c>
      <c r="BX141" s="15">
        <f t="shared" si="102"/>
        <v>1</v>
      </c>
      <c r="BY141" s="15">
        <f t="shared" si="103"/>
        <v>1</v>
      </c>
      <c r="BZ141" s="15">
        <f t="shared" si="104"/>
        <v>1</v>
      </c>
      <c r="CA141" s="14" t="s">
        <v>75</v>
      </c>
      <c r="CB141" s="15">
        <f t="shared" si="105"/>
        <v>1</v>
      </c>
      <c r="CC141" s="14">
        <f t="shared" si="106"/>
        <v>1</v>
      </c>
      <c r="CD141" s="14">
        <f t="shared" si="107"/>
        <v>1</v>
      </c>
      <c r="CE141" s="14" t="str">
        <f t="shared" si="108"/>
        <v>N/A</v>
      </c>
      <c r="CF141" s="14" t="str">
        <f t="shared" si="109"/>
        <v>N/A</v>
      </c>
      <c r="CG141" t="str">
        <f t="shared" si="110"/>
        <v>S:1 G:0 GR:0</v>
      </c>
      <c r="CH141" s="6"/>
      <c r="CK141" s="6"/>
      <c r="CL141" s="6"/>
      <c r="CM141" s="6"/>
      <c r="CN141" s="6"/>
      <c r="CO141" s="6"/>
      <c r="CP141" s="6"/>
    </row>
    <row r="142" spans="1:94" x14ac:dyDescent="0.25">
      <c r="A142" s="13">
        <v>6044</v>
      </c>
      <c r="B142" s="14" t="s">
        <v>3145</v>
      </c>
      <c r="C142" s="14" t="s">
        <v>67</v>
      </c>
      <c r="D142" s="14" t="s">
        <v>53</v>
      </c>
      <c r="E142" s="14">
        <v>2025</v>
      </c>
      <c r="F142" s="14">
        <v>2025</v>
      </c>
      <c r="G142" s="14" t="s">
        <v>40</v>
      </c>
      <c r="H142" s="14" t="s">
        <v>2188</v>
      </c>
      <c r="I142" s="15">
        <v>2</v>
      </c>
      <c r="J142" s="14">
        <v>3</v>
      </c>
      <c r="K142" s="16">
        <f t="shared" si="70"/>
        <v>0</v>
      </c>
      <c r="L142" s="15">
        <f t="shared" si="71"/>
        <v>2</v>
      </c>
      <c r="M142" s="15">
        <f t="shared" si="72"/>
        <v>0</v>
      </c>
      <c r="N142" s="15">
        <f t="shared" si="73"/>
        <v>0</v>
      </c>
      <c r="O142" s="15">
        <v>0</v>
      </c>
      <c r="P142" s="15">
        <v>0</v>
      </c>
      <c r="Q142" s="15">
        <f t="shared" si="74"/>
        <v>0</v>
      </c>
      <c r="R142" s="14" t="s">
        <v>75</v>
      </c>
      <c r="S142" s="14">
        <f t="shared" si="75"/>
        <v>2</v>
      </c>
      <c r="T142" s="15">
        <v>0</v>
      </c>
      <c r="U142" s="15">
        <v>0</v>
      </c>
      <c r="V142" s="15" t="str">
        <f t="shared" si="120"/>
        <v>N/A</v>
      </c>
      <c r="W142" s="15" t="str">
        <f t="shared" si="121"/>
        <v>N/A</v>
      </c>
      <c r="X142" s="15" t="str">
        <f t="shared" si="76"/>
        <v>N/A</v>
      </c>
      <c r="Y142" s="14" t="str">
        <f t="shared" si="77"/>
        <v>OK</v>
      </c>
      <c r="Z142" s="14" t="str">
        <f t="shared" si="78"/>
        <v>No</v>
      </c>
      <c r="AA142" s="17" t="str">
        <f>IF(C142="DM", "N/A", IF(Z142="No","N/A",VLOOKUP(B142,'Extension List'!$A$3:$AE$1952,19,FALSE)))</f>
        <v>N/A</v>
      </c>
      <c r="AB142" s="14" t="str">
        <f>IF(C142="DM", "N/A", IF(Z142="No","N/A",VLOOKUP(B142,'Extension List'!$A$3:$AE$1952,21,FALSE)))</f>
        <v>N/A</v>
      </c>
      <c r="AC142" s="14" t="str">
        <f t="shared" si="122"/>
        <v>N/A</v>
      </c>
      <c r="AD142" s="15" t="str">
        <f t="shared" si="79"/>
        <v>N/A</v>
      </c>
      <c r="AE142" s="15" t="str">
        <f t="shared" si="80"/>
        <v>N/A</v>
      </c>
      <c r="AF142" s="15" t="str">
        <f t="shared" si="81"/>
        <v>N/A</v>
      </c>
      <c r="AG142" s="15" t="str">
        <f t="shared" si="123"/>
        <v>N/A</v>
      </c>
      <c r="AH142" s="15" t="str">
        <f t="shared" si="123"/>
        <v>N/A</v>
      </c>
      <c r="AI142" s="15" t="str">
        <f t="shared" ref="AI142:AI173" si="124">IF($AF142="N/A","N/A",IF(AC142&gt;1,"TBC","N/A"))</f>
        <v>N/A</v>
      </c>
      <c r="AJ142" s="15" t="str">
        <f t="shared" ref="AJ142:AJ173" si="125">IF($AF142="N/A","N/A",IF(AC142&gt;2,"TBC","N/A"))</f>
        <v>N/A</v>
      </c>
      <c r="AK142" s="15" t="str">
        <f t="shared" ref="AK142:AK173" si="126">IF($AF142="N/A","N/A",IF(AC142&gt;3,"TBC","N/A"))</f>
        <v>N/A</v>
      </c>
      <c r="AL142" s="15" t="str">
        <f t="shared" si="82"/>
        <v>N/A</v>
      </c>
      <c r="AM142" s="15">
        <f t="shared" si="83"/>
        <v>2</v>
      </c>
      <c r="AN142" s="15">
        <f t="shared" si="84"/>
        <v>2</v>
      </c>
      <c r="AO142" s="15" t="str">
        <f t="shared" si="85"/>
        <v>N/A</v>
      </c>
      <c r="AP142" s="15" t="str">
        <f t="shared" si="86"/>
        <v>N/A</v>
      </c>
      <c r="AQ142" s="15" t="str">
        <f t="shared" si="87"/>
        <v>N/A</v>
      </c>
      <c r="AR142" s="14" t="s">
        <v>40</v>
      </c>
      <c r="AS142" s="14" t="s">
        <v>40</v>
      </c>
      <c r="AT142" s="14" t="s">
        <v>40</v>
      </c>
      <c r="AU142" s="14" t="s">
        <v>40</v>
      </c>
      <c r="AV142" s="14" t="s">
        <v>40</v>
      </c>
      <c r="AW142" s="14" t="s">
        <v>40</v>
      </c>
      <c r="AX142" s="14" t="s">
        <v>40</v>
      </c>
      <c r="AY142" s="14" t="s">
        <v>40</v>
      </c>
      <c r="AZ142" s="14" t="s">
        <v>40</v>
      </c>
      <c r="BA142" s="14" t="s">
        <v>40</v>
      </c>
      <c r="BB142" s="14" t="s">
        <v>40</v>
      </c>
      <c r="BC142" s="14" t="s">
        <v>40</v>
      </c>
      <c r="BD142" s="14" t="s">
        <v>40</v>
      </c>
      <c r="BE142" s="14" t="s">
        <v>40</v>
      </c>
      <c r="BF142" s="14" t="s">
        <v>40</v>
      </c>
      <c r="BG142" s="14" t="s">
        <v>40</v>
      </c>
      <c r="BH142" s="14" t="s">
        <v>40</v>
      </c>
      <c r="BJ142" s="15">
        <f t="shared" si="88"/>
        <v>2</v>
      </c>
      <c r="BK142" s="15">
        <f t="shared" si="89"/>
        <v>2</v>
      </c>
      <c r="BL142" s="15">
        <f t="shared" si="90"/>
        <v>2</v>
      </c>
      <c r="BM142" s="15">
        <f t="shared" si="91"/>
        <v>2</v>
      </c>
      <c r="BN142" s="15">
        <f t="shared" si="92"/>
        <v>2</v>
      </c>
      <c r="BO142" s="15">
        <f t="shared" si="93"/>
        <v>2</v>
      </c>
      <c r="BP142" s="15">
        <f t="shared" si="94"/>
        <v>2</v>
      </c>
      <c r="BQ142" s="15">
        <f t="shared" si="95"/>
        <v>2</v>
      </c>
      <c r="BR142" s="15">
        <f t="shared" si="96"/>
        <v>2</v>
      </c>
      <c r="BS142" s="15">
        <f t="shared" si="97"/>
        <v>2</v>
      </c>
      <c r="BT142" s="15">
        <f t="shared" si="98"/>
        <v>2</v>
      </c>
      <c r="BU142" s="15">
        <f t="shared" si="99"/>
        <v>2</v>
      </c>
      <c r="BV142" s="15">
        <f t="shared" si="100"/>
        <v>2</v>
      </c>
      <c r="BW142" s="15">
        <f t="shared" si="101"/>
        <v>2</v>
      </c>
      <c r="BX142" s="15">
        <f t="shared" si="102"/>
        <v>2</v>
      </c>
      <c r="BY142" s="15">
        <f t="shared" si="103"/>
        <v>2</v>
      </c>
      <c r="BZ142" s="15">
        <f t="shared" si="104"/>
        <v>2</v>
      </c>
      <c r="CA142" s="14" t="s">
        <v>75</v>
      </c>
      <c r="CB142" s="15">
        <f t="shared" si="105"/>
        <v>2</v>
      </c>
      <c r="CC142" s="14">
        <f t="shared" si="106"/>
        <v>2</v>
      </c>
      <c r="CD142" s="14" t="str">
        <f t="shared" si="107"/>
        <v>N/A</v>
      </c>
      <c r="CE142" s="14" t="str">
        <f t="shared" si="108"/>
        <v>N/A</v>
      </c>
      <c r="CF142" s="14" t="str">
        <f t="shared" si="109"/>
        <v>N/A</v>
      </c>
      <c r="CG142" t="str">
        <f t="shared" si="110"/>
        <v>S:2 G:0 GR:0</v>
      </c>
      <c r="CH142" s="6"/>
      <c r="CK142" s="6"/>
      <c r="CL142" s="6"/>
      <c r="CM142" s="6"/>
      <c r="CN142" s="6"/>
      <c r="CO142" s="6"/>
      <c r="CP142" s="6"/>
    </row>
    <row r="143" spans="1:94" x14ac:dyDescent="0.25">
      <c r="A143" s="13">
        <v>6345</v>
      </c>
      <c r="B143" s="14" t="s">
        <v>2578</v>
      </c>
      <c r="C143" s="14" t="s">
        <v>67</v>
      </c>
      <c r="D143" s="14" t="s">
        <v>53</v>
      </c>
      <c r="E143" s="14">
        <f>VLOOKUP(B143, 'Rookie Year'!$A$2:$B$55555,2,FALSE)</f>
        <v>2022</v>
      </c>
      <c r="F143" s="14">
        <v>2026</v>
      </c>
      <c r="G143" s="14" t="s">
        <v>42</v>
      </c>
      <c r="H143" s="14" t="s">
        <v>2913</v>
      </c>
      <c r="I143" s="15">
        <v>2</v>
      </c>
      <c r="J143" s="14">
        <v>2</v>
      </c>
      <c r="K143" s="16">
        <f t="shared" si="70"/>
        <v>0.25</v>
      </c>
      <c r="L143" s="15">
        <f t="shared" si="71"/>
        <v>1</v>
      </c>
      <c r="M143" s="15">
        <f t="shared" si="72"/>
        <v>1</v>
      </c>
      <c r="N143" s="15">
        <f t="shared" si="73"/>
        <v>2</v>
      </c>
      <c r="O143" s="15">
        <v>0</v>
      </c>
      <c r="P143" s="15">
        <v>0</v>
      </c>
      <c r="Q143" s="15">
        <f t="shared" si="74"/>
        <v>2</v>
      </c>
      <c r="R143" s="14" t="s">
        <v>75</v>
      </c>
      <c r="S143" s="14">
        <f t="shared" si="75"/>
        <v>2</v>
      </c>
      <c r="T143" s="15">
        <f>IF($S143&lt;1, "N/A", $M143)</f>
        <v>1</v>
      </c>
      <c r="U143" s="15">
        <f>IF($S143&lt;2, "N/A", $M143)</f>
        <v>1</v>
      </c>
      <c r="V143" s="15" t="str">
        <f t="shared" si="120"/>
        <v>N/A</v>
      </c>
      <c r="W143" s="15" t="str">
        <f t="shared" si="121"/>
        <v>N/A</v>
      </c>
      <c r="X143" s="15" t="str">
        <f t="shared" si="76"/>
        <v>N/A</v>
      </c>
      <c r="Y143" s="14" t="str">
        <f t="shared" si="77"/>
        <v>OK</v>
      </c>
      <c r="Z143" s="14" t="str">
        <f t="shared" si="78"/>
        <v>No</v>
      </c>
      <c r="AA143" s="17" t="str">
        <f>IF(C143="DM", "N/A", IF(Z143="No","N/A",VLOOKUP(B143,'Extension List'!$A$3:$AE$1952,19,FALSE)))</f>
        <v>N/A</v>
      </c>
      <c r="AB143" s="14" t="str">
        <f>IF(C143="DM", "N/A", IF(Z143="No","N/A",VLOOKUP(B143,'Extension List'!$A$3:$AE$1952,21,FALSE)))</f>
        <v>N/A</v>
      </c>
      <c r="AC143" s="14" t="str">
        <f t="shared" si="122"/>
        <v>N/A</v>
      </c>
      <c r="AD143" s="15" t="str">
        <f t="shared" si="79"/>
        <v>N/A</v>
      </c>
      <c r="AE143" s="15" t="str">
        <f t="shared" si="80"/>
        <v>N/A</v>
      </c>
      <c r="AF143" s="15" t="str">
        <f t="shared" si="81"/>
        <v>N/A</v>
      </c>
      <c r="AG143" s="15" t="str">
        <f t="shared" si="123"/>
        <v>N/A</v>
      </c>
      <c r="AH143" s="15" t="str">
        <f t="shared" si="123"/>
        <v>N/A</v>
      </c>
      <c r="AI143" s="15" t="str">
        <f t="shared" si="124"/>
        <v>N/A</v>
      </c>
      <c r="AJ143" s="15" t="str">
        <f t="shared" si="125"/>
        <v>N/A</v>
      </c>
      <c r="AK143" s="15" t="str">
        <f t="shared" si="126"/>
        <v>N/A</v>
      </c>
      <c r="AL143" s="15" t="str">
        <f t="shared" si="82"/>
        <v>N/A</v>
      </c>
      <c r="AM143" s="15">
        <f t="shared" si="83"/>
        <v>2</v>
      </c>
      <c r="AN143" s="15">
        <f t="shared" si="84"/>
        <v>2</v>
      </c>
      <c r="AO143" s="15" t="str">
        <f t="shared" si="85"/>
        <v>N/A</v>
      </c>
      <c r="AP143" s="15" t="str">
        <f t="shared" si="86"/>
        <v>N/A</v>
      </c>
      <c r="AQ143" s="15" t="str">
        <f t="shared" si="87"/>
        <v>N/A</v>
      </c>
      <c r="AR143" s="14" t="s">
        <v>40</v>
      </c>
      <c r="AS143" s="14" t="s">
        <v>40</v>
      </c>
      <c r="AT143" s="14" t="s">
        <v>40</v>
      </c>
      <c r="AU143" s="14" t="s">
        <v>40</v>
      </c>
      <c r="AV143" s="14" t="s">
        <v>40</v>
      </c>
      <c r="AW143" s="14" t="s">
        <v>40</v>
      </c>
      <c r="AX143" s="14" t="s">
        <v>40</v>
      </c>
      <c r="AY143" s="14" t="s">
        <v>40</v>
      </c>
      <c r="AZ143" s="14" t="s">
        <v>40</v>
      </c>
      <c r="BA143" s="14" t="s">
        <v>40</v>
      </c>
      <c r="BB143" s="14" t="s">
        <v>40</v>
      </c>
      <c r="BC143" s="14" t="s">
        <v>40</v>
      </c>
      <c r="BD143" s="14" t="s">
        <v>40</v>
      </c>
      <c r="BE143" s="14" t="s">
        <v>40</v>
      </c>
      <c r="BF143" s="14" t="s">
        <v>40</v>
      </c>
      <c r="BG143" s="14" t="s">
        <v>40</v>
      </c>
      <c r="BH143" s="14" t="s">
        <v>40</v>
      </c>
      <c r="BJ143" s="15">
        <f t="shared" si="88"/>
        <v>2</v>
      </c>
      <c r="BK143" s="15">
        <f t="shared" si="89"/>
        <v>2</v>
      </c>
      <c r="BL143" s="15">
        <f t="shared" si="90"/>
        <v>2</v>
      </c>
      <c r="BM143" s="15">
        <f t="shared" si="91"/>
        <v>2</v>
      </c>
      <c r="BN143" s="15">
        <f t="shared" si="92"/>
        <v>2</v>
      </c>
      <c r="BO143" s="15">
        <f t="shared" si="93"/>
        <v>2</v>
      </c>
      <c r="BP143" s="15">
        <f t="shared" si="94"/>
        <v>2</v>
      </c>
      <c r="BQ143" s="15">
        <f t="shared" si="95"/>
        <v>2</v>
      </c>
      <c r="BR143" s="15">
        <f t="shared" si="96"/>
        <v>2</v>
      </c>
      <c r="BS143" s="15">
        <f t="shared" si="97"/>
        <v>2</v>
      </c>
      <c r="BT143" s="15">
        <f t="shared" si="98"/>
        <v>2</v>
      </c>
      <c r="BU143" s="15">
        <f t="shared" si="99"/>
        <v>2</v>
      </c>
      <c r="BV143" s="15">
        <f t="shared" si="100"/>
        <v>2</v>
      </c>
      <c r="BW143" s="15">
        <f t="shared" si="101"/>
        <v>2</v>
      </c>
      <c r="BX143" s="15">
        <f t="shared" si="102"/>
        <v>2</v>
      </c>
      <c r="BY143" s="15">
        <f t="shared" si="103"/>
        <v>2</v>
      </c>
      <c r="BZ143" s="15">
        <f t="shared" si="104"/>
        <v>2</v>
      </c>
      <c r="CA143" s="14" t="s">
        <v>75</v>
      </c>
      <c r="CB143" s="15">
        <f t="shared" si="105"/>
        <v>2</v>
      </c>
      <c r="CC143" s="14">
        <f t="shared" si="106"/>
        <v>2</v>
      </c>
      <c r="CD143" s="14" t="str">
        <f t="shared" si="107"/>
        <v>N/A</v>
      </c>
      <c r="CE143" s="14" t="str">
        <f t="shared" si="108"/>
        <v>N/A</v>
      </c>
      <c r="CF143" s="14" t="str">
        <f t="shared" si="109"/>
        <v>N/A</v>
      </c>
      <c r="CG143" t="str">
        <f t="shared" si="110"/>
        <v>S:1 G:1 GR:2</v>
      </c>
      <c r="CH143" s="6"/>
      <c r="CK143" s="6"/>
      <c r="CL143" s="6"/>
      <c r="CM143" s="6"/>
      <c r="CN143" s="6"/>
      <c r="CO143" s="6"/>
      <c r="CP143" s="6"/>
    </row>
    <row r="144" spans="1:94" x14ac:dyDescent="0.25">
      <c r="A144" s="13">
        <v>6109</v>
      </c>
      <c r="B144" s="14" t="s">
        <v>3205</v>
      </c>
      <c r="C144" s="14" t="s">
        <v>68</v>
      </c>
      <c r="D144" s="14" t="s">
        <v>53</v>
      </c>
      <c r="E144" s="14">
        <v>2025</v>
      </c>
      <c r="F144" s="14">
        <v>2025</v>
      </c>
      <c r="G144" s="14" t="s">
        <v>40</v>
      </c>
      <c r="H144" s="14" t="s">
        <v>2242</v>
      </c>
      <c r="I144" s="15">
        <v>1</v>
      </c>
      <c r="J144" s="14">
        <v>3</v>
      </c>
      <c r="K144" s="16">
        <f t="shared" si="70"/>
        <v>0</v>
      </c>
      <c r="L144" s="15">
        <f t="shared" si="71"/>
        <v>1</v>
      </c>
      <c r="M144" s="15">
        <f t="shared" si="72"/>
        <v>0</v>
      </c>
      <c r="N144" s="15">
        <f t="shared" si="73"/>
        <v>0</v>
      </c>
      <c r="O144" s="15">
        <v>0</v>
      </c>
      <c r="P144" s="15">
        <v>0</v>
      </c>
      <c r="Q144" s="15">
        <f t="shared" si="74"/>
        <v>0</v>
      </c>
      <c r="R144" s="14" t="s">
        <v>75</v>
      </c>
      <c r="S144" s="14">
        <f t="shared" si="75"/>
        <v>2</v>
      </c>
      <c r="T144" s="15">
        <v>0</v>
      </c>
      <c r="U144" s="15">
        <v>0</v>
      </c>
      <c r="V144" s="15" t="str">
        <f t="shared" si="120"/>
        <v>N/A</v>
      </c>
      <c r="W144" s="15" t="str">
        <f t="shared" si="121"/>
        <v>N/A</v>
      </c>
      <c r="X144" s="15" t="str">
        <f t="shared" si="76"/>
        <v>N/A</v>
      </c>
      <c r="Y144" s="14" t="str">
        <f t="shared" si="77"/>
        <v>OK</v>
      </c>
      <c r="Z144" s="14" t="str">
        <f t="shared" si="78"/>
        <v>No</v>
      </c>
      <c r="AA144" s="17" t="str">
        <f>IF(C144="DM", "N/A", IF(Z144="No","N/A",VLOOKUP(B144,'Extension List'!$A$3:$AE$1952,19,FALSE)))</f>
        <v>N/A</v>
      </c>
      <c r="AB144" s="14" t="str">
        <f>IF(C144="DM", "N/A", IF(Z144="No","N/A",VLOOKUP(B144,'Extension List'!$A$3:$AE$1952,21,FALSE)))</f>
        <v>N/A</v>
      </c>
      <c r="AC144" s="14" t="str">
        <f t="shared" si="122"/>
        <v>N/A</v>
      </c>
      <c r="AD144" s="15" t="str">
        <f t="shared" si="79"/>
        <v>N/A</v>
      </c>
      <c r="AE144" s="15" t="str">
        <f t="shared" si="80"/>
        <v>N/A</v>
      </c>
      <c r="AF144" s="15" t="str">
        <f t="shared" si="81"/>
        <v>N/A</v>
      </c>
      <c r="AG144" s="15" t="str">
        <f t="shared" si="123"/>
        <v>N/A</v>
      </c>
      <c r="AH144" s="15" t="str">
        <f t="shared" si="123"/>
        <v>N/A</v>
      </c>
      <c r="AI144" s="15" t="str">
        <f t="shared" si="124"/>
        <v>N/A</v>
      </c>
      <c r="AJ144" s="15" t="str">
        <f t="shared" si="125"/>
        <v>N/A</v>
      </c>
      <c r="AK144" s="15" t="str">
        <f t="shared" si="126"/>
        <v>N/A</v>
      </c>
      <c r="AL144" s="15" t="str">
        <f t="shared" si="82"/>
        <v>N/A</v>
      </c>
      <c r="AM144" s="15">
        <f t="shared" si="83"/>
        <v>1</v>
      </c>
      <c r="AN144" s="15">
        <f t="shared" si="84"/>
        <v>1</v>
      </c>
      <c r="AO144" s="15" t="str">
        <f t="shared" si="85"/>
        <v>N/A</v>
      </c>
      <c r="AP144" s="15" t="str">
        <f t="shared" si="86"/>
        <v>N/A</v>
      </c>
      <c r="AQ144" s="15" t="str">
        <f t="shared" si="87"/>
        <v>N/A</v>
      </c>
      <c r="AR144" s="14" t="s">
        <v>40</v>
      </c>
      <c r="AS144" s="14" t="s">
        <v>40</v>
      </c>
      <c r="AT144" s="14" t="s">
        <v>40</v>
      </c>
      <c r="AU144" s="14" t="s">
        <v>40</v>
      </c>
      <c r="AV144" s="14" t="s">
        <v>40</v>
      </c>
      <c r="AW144" s="14" t="s">
        <v>40</v>
      </c>
      <c r="AX144" s="14" t="s">
        <v>40</v>
      </c>
      <c r="AY144" s="14" t="s">
        <v>40</v>
      </c>
      <c r="AZ144" s="14" t="s">
        <v>40</v>
      </c>
      <c r="BA144" s="14" t="s">
        <v>40</v>
      </c>
      <c r="BB144" s="14" t="s">
        <v>40</v>
      </c>
      <c r="BC144" s="14" t="s">
        <v>40</v>
      </c>
      <c r="BD144" s="14" t="s">
        <v>40</v>
      </c>
      <c r="BE144" s="14" t="s">
        <v>40</v>
      </c>
      <c r="BF144" s="14" t="s">
        <v>40</v>
      </c>
      <c r="BG144" s="14" t="s">
        <v>40</v>
      </c>
      <c r="BH144" s="14" t="s">
        <v>40</v>
      </c>
      <c r="BJ144" s="15">
        <f t="shared" si="88"/>
        <v>1</v>
      </c>
      <c r="BK144" s="15">
        <f t="shared" si="89"/>
        <v>1</v>
      </c>
      <c r="BL144" s="15">
        <f t="shared" si="90"/>
        <v>1</v>
      </c>
      <c r="BM144" s="15">
        <f t="shared" si="91"/>
        <v>1</v>
      </c>
      <c r="BN144" s="15">
        <f t="shared" si="92"/>
        <v>1</v>
      </c>
      <c r="BO144" s="15">
        <f t="shared" si="93"/>
        <v>1</v>
      </c>
      <c r="BP144" s="15">
        <f t="shared" si="94"/>
        <v>1</v>
      </c>
      <c r="BQ144" s="15">
        <f t="shared" si="95"/>
        <v>1</v>
      </c>
      <c r="BR144" s="15">
        <f t="shared" si="96"/>
        <v>1</v>
      </c>
      <c r="BS144" s="15">
        <f t="shared" si="97"/>
        <v>1</v>
      </c>
      <c r="BT144" s="15">
        <f t="shared" si="98"/>
        <v>1</v>
      </c>
      <c r="BU144" s="15">
        <f t="shared" si="99"/>
        <v>1</v>
      </c>
      <c r="BV144" s="15">
        <f t="shared" si="100"/>
        <v>1</v>
      </c>
      <c r="BW144" s="15">
        <f t="shared" si="101"/>
        <v>1</v>
      </c>
      <c r="BX144" s="15">
        <f t="shared" si="102"/>
        <v>1</v>
      </c>
      <c r="BY144" s="15">
        <f t="shared" si="103"/>
        <v>1</v>
      </c>
      <c r="BZ144" s="15">
        <f t="shared" si="104"/>
        <v>1</v>
      </c>
      <c r="CA144" s="14" t="s">
        <v>75</v>
      </c>
      <c r="CB144" s="15">
        <f t="shared" si="105"/>
        <v>1</v>
      </c>
      <c r="CC144" s="14">
        <f t="shared" si="106"/>
        <v>1</v>
      </c>
      <c r="CD144" s="14" t="str">
        <f t="shared" si="107"/>
        <v>N/A</v>
      </c>
      <c r="CE144" s="14" t="str">
        <f t="shared" si="108"/>
        <v>N/A</v>
      </c>
      <c r="CF144" s="14" t="str">
        <f t="shared" si="109"/>
        <v>N/A</v>
      </c>
      <c r="CG144" t="str">
        <f t="shared" si="110"/>
        <v>S:1 G:0 GR:0</v>
      </c>
      <c r="CH144" s="6"/>
      <c r="CK144" s="6"/>
      <c r="CL144" s="6"/>
      <c r="CM144" s="6"/>
      <c r="CN144" s="6"/>
      <c r="CO144" s="6"/>
      <c r="CP144" s="6"/>
    </row>
    <row r="145" spans="1:94" x14ac:dyDescent="0.25">
      <c r="A145" s="13">
        <v>6346</v>
      </c>
      <c r="B145" s="14" t="s">
        <v>2057</v>
      </c>
      <c r="C145" s="14" t="s">
        <v>68</v>
      </c>
      <c r="D145" s="14" t="s">
        <v>53</v>
      </c>
      <c r="E145" s="14">
        <f>VLOOKUP(B145, 'Rookie Year'!$A$2:$B$55555,2,FALSE)</f>
        <v>2020</v>
      </c>
      <c r="F145" s="14">
        <v>2026</v>
      </c>
      <c r="G145" s="14" t="s">
        <v>42</v>
      </c>
      <c r="H145" s="14" t="s">
        <v>2913</v>
      </c>
      <c r="I145" s="15">
        <v>3</v>
      </c>
      <c r="J145" s="14">
        <v>2</v>
      </c>
      <c r="K145" s="16">
        <f t="shared" si="70"/>
        <v>0.25</v>
      </c>
      <c r="L145" s="15">
        <f t="shared" si="71"/>
        <v>2</v>
      </c>
      <c r="M145" s="15">
        <f t="shared" si="72"/>
        <v>1</v>
      </c>
      <c r="N145" s="15">
        <f t="shared" si="73"/>
        <v>2</v>
      </c>
      <c r="O145" s="15">
        <v>0</v>
      </c>
      <c r="P145" s="15">
        <v>0</v>
      </c>
      <c r="Q145" s="15">
        <f t="shared" si="74"/>
        <v>2</v>
      </c>
      <c r="R145" s="14" t="s">
        <v>75</v>
      </c>
      <c r="S145" s="14">
        <f t="shared" si="75"/>
        <v>2</v>
      </c>
      <c r="T145" s="15">
        <f>IF($S145&lt;1, "N/A", $M145)</f>
        <v>1</v>
      </c>
      <c r="U145" s="15">
        <f>IF($S145&lt;2, "N/A", $M145)</f>
        <v>1</v>
      </c>
      <c r="V145" s="15" t="str">
        <f t="shared" si="120"/>
        <v>N/A</v>
      </c>
      <c r="W145" s="15" t="str">
        <f t="shared" si="121"/>
        <v>N/A</v>
      </c>
      <c r="X145" s="15" t="str">
        <f t="shared" si="76"/>
        <v>N/A</v>
      </c>
      <c r="Y145" s="14" t="str">
        <f t="shared" si="77"/>
        <v>OK</v>
      </c>
      <c r="Z145" s="14" t="str">
        <f t="shared" si="78"/>
        <v>No</v>
      </c>
      <c r="AA145" s="17" t="str">
        <f>IF(C145="DM", "N/A", IF(Z145="No","N/A",VLOOKUP(B145,'Extension List'!$A$3:$AE$1952,19,FALSE)))</f>
        <v>N/A</v>
      </c>
      <c r="AB145" s="14" t="str">
        <f>IF(C145="DM", "N/A", IF(Z145="No","N/A",VLOOKUP(B145,'Extension List'!$A$3:$AE$1952,21,FALSE)))</f>
        <v>N/A</v>
      </c>
      <c r="AC145" s="14" t="str">
        <f t="shared" si="122"/>
        <v>N/A</v>
      </c>
      <c r="AD145" s="15" t="str">
        <f t="shared" si="79"/>
        <v>N/A</v>
      </c>
      <c r="AE145" s="15" t="str">
        <f t="shared" si="80"/>
        <v>N/A</v>
      </c>
      <c r="AF145" s="15" t="str">
        <f t="shared" si="81"/>
        <v>N/A</v>
      </c>
      <c r="AG145" s="15" t="str">
        <f t="shared" si="123"/>
        <v>N/A</v>
      </c>
      <c r="AH145" s="15" t="str">
        <f t="shared" si="123"/>
        <v>N/A</v>
      </c>
      <c r="AI145" s="15" t="str">
        <f t="shared" si="124"/>
        <v>N/A</v>
      </c>
      <c r="AJ145" s="15" t="str">
        <f t="shared" si="125"/>
        <v>N/A</v>
      </c>
      <c r="AK145" s="15" t="str">
        <f t="shared" si="126"/>
        <v>N/A</v>
      </c>
      <c r="AL145" s="15" t="str">
        <f t="shared" si="82"/>
        <v>N/A</v>
      </c>
      <c r="AM145" s="15">
        <f t="shared" si="83"/>
        <v>3</v>
      </c>
      <c r="AN145" s="15">
        <f t="shared" si="84"/>
        <v>3</v>
      </c>
      <c r="AO145" s="15" t="str">
        <f t="shared" si="85"/>
        <v>N/A</v>
      </c>
      <c r="AP145" s="15" t="str">
        <f t="shared" si="86"/>
        <v>N/A</v>
      </c>
      <c r="AQ145" s="15" t="str">
        <f t="shared" si="87"/>
        <v>N/A</v>
      </c>
      <c r="AR145" s="14" t="s">
        <v>40</v>
      </c>
      <c r="AS145" s="14" t="s">
        <v>40</v>
      </c>
      <c r="AT145" s="14" t="s">
        <v>40</v>
      </c>
      <c r="AU145" s="14" t="s">
        <v>40</v>
      </c>
      <c r="AV145" s="14" t="s">
        <v>40</v>
      </c>
      <c r="AW145" s="14" t="s">
        <v>40</v>
      </c>
      <c r="AX145" s="14" t="s">
        <v>40</v>
      </c>
      <c r="AY145" s="14" t="s">
        <v>40</v>
      </c>
      <c r="AZ145" s="14" t="s">
        <v>40</v>
      </c>
      <c r="BA145" s="14" t="s">
        <v>40</v>
      </c>
      <c r="BB145" s="14" t="s">
        <v>40</v>
      </c>
      <c r="BC145" s="14" t="s">
        <v>40</v>
      </c>
      <c r="BD145" s="14" t="s">
        <v>40</v>
      </c>
      <c r="BE145" s="14" t="s">
        <v>40</v>
      </c>
      <c r="BF145" s="14" t="s">
        <v>40</v>
      </c>
      <c r="BG145" s="14" t="s">
        <v>40</v>
      </c>
      <c r="BH145" s="14" t="s">
        <v>40</v>
      </c>
      <c r="BJ145" s="15">
        <f t="shared" si="88"/>
        <v>3</v>
      </c>
      <c r="BK145" s="15">
        <f t="shared" si="89"/>
        <v>3</v>
      </c>
      <c r="BL145" s="15">
        <f t="shared" si="90"/>
        <v>3</v>
      </c>
      <c r="BM145" s="15">
        <f t="shared" si="91"/>
        <v>3</v>
      </c>
      <c r="BN145" s="15">
        <f t="shared" si="92"/>
        <v>3</v>
      </c>
      <c r="BO145" s="15">
        <f t="shared" si="93"/>
        <v>3</v>
      </c>
      <c r="BP145" s="15">
        <f t="shared" si="94"/>
        <v>3</v>
      </c>
      <c r="BQ145" s="15">
        <f t="shared" si="95"/>
        <v>3</v>
      </c>
      <c r="BR145" s="15">
        <f t="shared" si="96"/>
        <v>3</v>
      </c>
      <c r="BS145" s="15">
        <f t="shared" si="97"/>
        <v>3</v>
      </c>
      <c r="BT145" s="15">
        <f t="shared" si="98"/>
        <v>3</v>
      </c>
      <c r="BU145" s="15">
        <f t="shared" si="99"/>
        <v>3</v>
      </c>
      <c r="BV145" s="15">
        <f t="shared" si="100"/>
        <v>3</v>
      </c>
      <c r="BW145" s="15">
        <f t="shared" si="101"/>
        <v>3</v>
      </c>
      <c r="BX145" s="15">
        <f t="shared" si="102"/>
        <v>3</v>
      </c>
      <c r="BY145" s="15">
        <f t="shared" si="103"/>
        <v>3</v>
      </c>
      <c r="BZ145" s="15">
        <f t="shared" si="104"/>
        <v>3</v>
      </c>
      <c r="CA145" s="14" t="s">
        <v>75</v>
      </c>
      <c r="CB145" s="15">
        <f t="shared" si="105"/>
        <v>3</v>
      </c>
      <c r="CC145" s="14">
        <f t="shared" si="106"/>
        <v>3</v>
      </c>
      <c r="CD145" s="14" t="str">
        <f t="shared" si="107"/>
        <v>N/A</v>
      </c>
      <c r="CE145" s="14" t="str">
        <f t="shared" si="108"/>
        <v>N/A</v>
      </c>
      <c r="CF145" s="14" t="str">
        <f t="shared" si="109"/>
        <v>N/A</v>
      </c>
      <c r="CG145" t="str">
        <f t="shared" si="110"/>
        <v>S:2 G:1 GR:2</v>
      </c>
      <c r="CH145" s="6"/>
      <c r="CK145" s="6"/>
      <c r="CL145" s="6"/>
      <c r="CM145" s="6"/>
      <c r="CN145" s="6"/>
      <c r="CO145" s="6"/>
      <c r="CP145" s="6"/>
    </row>
    <row r="146" spans="1:94" x14ac:dyDescent="0.25">
      <c r="A146" s="13">
        <v>6347</v>
      </c>
      <c r="B146" s="14" t="s">
        <v>786</v>
      </c>
      <c r="C146" s="14" t="s">
        <v>68</v>
      </c>
      <c r="D146" s="14" t="s">
        <v>53</v>
      </c>
      <c r="E146" s="14">
        <f>VLOOKUP(B146, 'Rookie Year'!$A$2:$B$55555,2,FALSE)</f>
        <v>2017</v>
      </c>
      <c r="F146" s="14">
        <v>2026</v>
      </c>
      <c r="G146" s="14" t="s">
        <v>42</v>
      </c>
      <c r="H146" s="14" t="s">
        <v>2913</v>
      </c>
      <c r="I146" s="15">
        <v>29</v>
      </c>
      <c r="J146" s="14">
        <v>2</v>
      </c>
      <c r="K146" s="16">
        <f t="shared" si="70"/>
        <v>0.6</v>
      </c>
      <c r="L146" s="15">
        <f t="shared" si="71"/>
        <v>11</v>
      </c>
      <c r="M146" s="15">
        <f t="shared" si="72"/>
        <v>18</v>
      </c>
      <c r="N146" s="15">
        <f t="shared" si="73"/>
        <v>36</v>
      </c>
      <c r="O146" s="15">
        <v>0</v>
      </c>
      <c r="P146" s="15">
        <v>0</v>
      </c>
      <c r="Q146" s="15">
        <f t="shared" si="74"/>
        <v>36</v>
      </c>
      <c r="R146" s="14" t="s">
        <v>75</v>
      </c>
      <c r="S146" s="14">
        <f t="shared" si="75"/>
        <v>2</v>
      </c>
      <c r="T146" s="15">
        <f>IF($S146&lt;1, "N/A", $M146)</f>
        <v>18</v>
      </c>
      <c r="U146" s="15">
        <f>IF($S146&lt;2, "N/A", $M146)</f>
        <v>18</v>
      </c>
      <c r="V146" s="15" t="str">
        <f t="shared" si="120"/>
        <v>N/A</v>
      </c>
      <c r="W146" s="15" t="str">
        <f t="shared" si="121"/>
        <v>N/A</v>
      </c>
      <c r="X146" s="15" t="str">
        <f t="shared" si="76"/>
        <v>N/A</v>
      </c>
      <c r="Y146" s="14" t="str">
        <f t="shared" si="77"/>
        <v>OK</v>
      </c>
      <c r="Z146" s="14" t="str">
        <f t="shared" si="78"/>
        <v>No</v>
      </c>
      <c r="AA146" s="17" t="str">
        <f>IF(C146="DM", "N/A", IF(Z146="No","N/A",VLOOKUP(B146,'Extension List'!$A$3:$AE$1952,19,FALSE)))</f>
        <v>N/A</v>
      </c>
      <c r="AB146" s="14" t="str">
        <f>IF(C146="DM", "N/A", IF(Z146="No","N/A",VLOOKUP(B146,'Extension List'!$A$3:$AE$1952,21,FALSE)))</f>
        <v>N/A</v>
      </c>
      <c r="AC146" s="14" t="str">
        <f t="shared" si="122"/>
        <v>N/A</v>
      </c>
      <c r="AD146" s="15" t="str">
        <f t="shared" si="79"/>
        <v>N/A</v>
      </c>
      <c r="AE146" s="15" t="str">
        <f t="shared" si="80"/>
        <v>N/A</v>
      </c>
      <c r="AF146" s="15" t="str">
        <f t="shared" si="81"/>
        <v>N/A</v>
      </c>
      <c r="AG146" s="15" t="str">
        <f t="shared" si="123"/>
        <v>N/A</v>
      </c>
      <c r="AH146" s="15" t="str">
        <f t="shared" si="123"/>
        <v>N/A</v>
      </c>
      <c r="AI146" s="15" t="str">
        <f t="shared" si="124"/>
        <v>N/A</v>
      </c>
      <c r="AJ146" s="15" t="str">
        <f t="shared" si="125"/>
        <v>N/A</v>
      </c>
      <c r="AK146" s="15" t="str">
        <f t="shared" si="126"/>
        <v>N/A</v>
      </c>
      <c r="AL146" s="15" t="str">
        <f t="shared" si="82"/>
        <v>N/A</v>
      </c>
      <c r="AM146" s="15">
        <f t="shared" si="83"/>
        <v>29</v>
      </c>
      <c r="AN146" s="15">
        <f t="shared" si="84"/>
        <v>29</v>
      </c>
      <c r="AO146" s="15" t="str">
        <f t="shared" si="85"/>
        <v>N/A</v>
      </c>
      <c r="AP146" s="15" t="str">
        <f t="shared" si="86"/>
        <v>N/A</v>
      </c>
      <c r="AQ146" s="15" t="str">
        <f t="shared" si="87"/>
        <v>N/A</v>
      </c>
      <c r="AR146" s="14" t="s">
        <v>40</v>
      </c>
      <c r="AS146" s="14" t="s">
        <v>40</v>
      </c>
      <c r="AT146" s="14" t="s">
        <v>40</v>
      </c>
      <c r="AU146" s="14" t="s">
        <v>40</v>
      </c>
      <c r="AV146" s="14" t="s">
        <v>40</v>
      </c>
      <c r="AW146" s="14" t="s">
        <v>40</v>
      </c>
      <c r="AX146" s="14" t="s">
        <v>40</v>
      </c>
      <c r="AY146" s="14" t="s">
        <v>40</v>
      </c>
      <c r="AZ146" s="14" t="s">
        <v>40</v>
      </c>
      <c r="BA146" s="14" t="s">
        <v>40</v>
      </c>
      <c r="BB146" s="14" t="s">
        <v>40</v>
      </c>
      <c r="BC146" s="14" t="s">
        <v>40</v>
      </c>
      <c r="BD146" s="14" t="s">
        <v>40</v>
      </c>
      <c r="BE146" s="14" t="s">
        <v>40</v>
      </c>
      <c r="BF146" s="14" t="s">
        <v>40</v>
      </c>
      <c r="BG146" s="14" t="s">
        <v>40</v>
      </c>
      <c r="BH146" s="14" t="s">
        <v>40</v>
      </c>
      <c r="BJ146" s="15">
        <f t="shared" si="88"/>
        <v>29</v>
      </c>
      <c r="BK146" s="15">
        <f t="shared" si="89"/>
        <v>29</v>
      </c>
      <c r="BL146" s="15">
        <f t="shared" si="90"/>
        <v>29</v>
      </c>
      <c r="BM146" s="15">
        <f t="shared" si="91"/>
        <v>29</v>
      </c>
      <c r="BN146" s="15">
        <f t="shared" si="92"/>
        <v>29</v>
      </c>
      <c r="BO146" s="15">
        <f t="shared" si="93"/>
        <v>29</v>
      </c>
      <c r="BP146" s="15">
        <f t="shared" si="94"/>
        <v>29</v>
      </c>
      <c r="BQ146" s="15">
        <f t="shared" si="95"/>
        <v>29</v>
      </c>
      <c r="BR146" s="15">
        <f t="shared" si="96"/>
        <v>29</v>
      </c>
      <c r="BS146" s="15">
        <f t="shared" si="97"/>
        <v>29</v>
      </c>
      <c r="BT146" s="15">
        <f t="shared" si="98"/>
        <v>29</v>
      </c>
      <c r="BU146" s="15">
        <f t="shared" si="99"/>
        <v>29</v>
      </c>
      <c r="BV146" s="15">
        <f t="shared" si="100"/>
        <v>29</v>
      </c>
      <c r="BW146" s="15">
        <f t="shared" si="101"/>
        <v>29</v>
      </c>
      <c r="BX146" s="15">
        <f t="shared" si="102"/>
        <v>29</v>
      </c>
      <c r="BY146" s="15">
        <f t="shared" si="103"/>
        <v>29</v>
      </c>
      <c r="BZ146" s="15">
        <f t="shared" si="104"/>
        <v>29</v>
      </c>
      <c r="CA146" s="14" t="s">
        <v>75</v>
      </c>
      <c r="CB146" s="15">
        <f t="shared" si="105"/>
        <v>29</v>
      </c>
      <c r="CC146" s="14">
        <f t="shared" si="106"/>
        <v>29</v>
      </c>
      <c r="CD146" s="14" t="str">
        <f t="shared" si="107"/>
        <v>N/A</v>
      </c>
      <c r="CE146" s="14" t="str">
        <f t="shared" si="108"/>
        <v>N/A</v>
      </c>
      <c r="CF146" s="14" t="str">
        <f t="shared" si="109"/>
        <v>N/A</v>
      </c>
      <c r="CG146" t="str">
        <f t="shared" si="110"/>
        <v>S:11 G:18 GR:36</v>
      </c>
      <c r="CH146" s="6"/>
      <c r="CK146" s="6"/>
      <c r="CL146" s="6"/>
      <c r="CM146" s="6"/>
      <c r="CN146" s="6"/>
      <c r="CO146" s="6"/>
      <c r="CP146" s="6"/>
    </row>
    <row r="147" spans="1:94" x14ac:dyDescent="0.25">
      <c r="A147" s="13">
        <v>6576</v>
      </c>
      <c r="B147" s="14" t="s">
        <v>3366</v>
      </c>
      <c r="C147" s="14" t="s">
        <v>68</v>
      </c>
      <c r="D147" s="14" t="s">
        <v>53</v>
      </c>
      <c r="E147" s="14">
        <f>VLOOKUP(B147, 'Rookie Year'!$A$2:$B$55555,2,FALSE)</f>
        <v>2026</v>
      </c>
      <c r="F147" s="14">
        <v>2026</v>
      </c>
      <c r="G147" s="14" t="s">
        <v>40</v>
      </c>
      <c r="H147" s="14" t="s">
        <v>2232</v>
      </c>
      <c r="I147" s="15">
        <v>1</v>
      </c>
      <c r="J147" s="14">
        <v>3</v>
      </c>
      <c r="K147" s="16">
        <f t="shared" si="70"/>
        <v>0</v>
      </c>
      <c r="L147" s="15">
        <f t="shared" si="71"/>
        <v>1</v>
      </c>
      <c r="M147" s="15">
        <f t="shared" si="72"/>
        <v>0</v>
      </c>
      <c r="N147" s="15">
        <f t="shared" si="73"/>
        <v>0</v>
      </c>
      <c r="O147" s="15">
        <v>0</v>
      </c>
      <c r="P147" s="15">
        <v>0</v>
      </c>
      <c r="Q147" s="15">
        <f t="shared" si="74"/>
        <v>0</v>
      </c>
      <c r="R147" s="14" t="s">
        <v>75</v>
      </c>
      <c r="S147" s="14">
        <f t="shared" si="75"/>
        <v>3</v>
      </c>
      <c r="T147" s="15">
        <f>IF($S147&lt;1, "N/A", $M147)</f>
        <v>0</v>
      </c>
      <c r="U147" s="15">
        <f>IF($S147&lt;2, "N/A", $M147)</f>
        <v>0</v>
      </c>
      <c r="V147" s="15">
        <f t="shared" si="120"/>
        <v>0</v>
      </c>
      <c r="W147" s="15" t="str">
        <f t="shared" si="121"/>
        <v>N/A</v>
      </c>
      <c r="X147" s="15" t="str">
        <f t="shared" si="76"/>
        <v>N/A</v>
      </c>
      <c r="Y147" s="14" t="str">
        <f t="shared" si="77"/>
        <v>OK</v>
      </c>
      <c r="Z147" s="14" t="str">
        <f t="shared" si="78"/>
        <v>No</v>
      </c>
      <c r="AA147" s="17" t="str">
        <f>IF(C147="DM", "N/A", IF(Z147="No","N/A",VLOOKUP(B147,'Extension List'!$A$3:$AE$1952,19,FALSE)))</f>
        <v>N/A</v>
      </c>
      <c r="AB147" s="14" t="str">
        <f>IF(C147="DM", "N/A", IF(Z147="No","N/A",VLOOKUP(B147,'Extension List'!$A$3:$AE$1952,21,FALSE)))</f>
        <v>N/A</v>
      </c>
      <c r="AC147" s="14" t="str">
        <f t="shared" si="122"/>
        <v>N/A</v>
      </c>
      <c r="AD147" s="15" t="str">
        <f t="shared" si="79"/>
        <v>N/A</v>
      </c>
      <c r="AE147" s="15" t="str">
        <f t="shared" si="80"/>
        <v>N/A</v>
      </c>
      <c r="AF147" s="15" t="str">
        <f t="shared" si="81"/>
        <v>N/A</v>
      </c>
      <c r="AG147" s="15" t="str">
        <f t="shared" si="123"/>
        <v>N/A</v>
      </c>
      <c r="AH147" s="15" t="str">
        <f t="shared" si="123"/>
        <v>N/A</v>
      </c>
      <c r="AI147" s="15" t="str">
        <f t="shared" si="124"/>
        <v>N/A</v>
      </c>
      <c r="AJ147" s="15" t="str">
        <f t="shared" si="125"/>
        <v>N/A</v>
      </c>
      <c r="AK147" s="15" t="str">
        <f t="shared" si="126"/>
        <v>N/A</v>
      </c>
      <c r="AL147" s="15" t="str">
        <f t="shared" si="82"/>
        <v>N/A</v>
      </c>
      <c r="AM147" s="15">
        <f t="shared" si="83"/>
        <v>1</v>
      </c>
      <c r="AN147" s="15">
        <f t="shared" si="84"/>
        <v>1</v>
      </c>
      <c r="AO147" s="15">
        <f t="shared" si="85"/>
        <v>1</v>
      </c>
      <c r="AP147" s="15" t="str">
        <f t="shared" si="86"/>
        <v>N/A</v>
      </c>
      <c r="AQ147" s="15" t="str">
        <f t="shared" si="87"/>
        <v>N/A</v>
      </c>
      <c r="AR147" s="14" t="s">
        <v>40</v>
      </c>
      <c r="AS147" s="14" t="s">
        <v>40</v>
      </c>
      <c r="AT147" s="14" t="s">
        <v>40</v>
      </c>
      <c r="AU147" s="14" t="s">
        <v>40</v>
      </c>
      <c r="AV147" s="14" t="s">
        <v>40</v>
      </c>
      <c r="AW147" s="14" t="s">
        <v>40</v>
      </c>
      <c r="AX147" s="14" t="s">
        <v>40</v>
      </c>
      <c r="AY147" s="14" t="s">
        <v>40</v>
      </c>
      <c r="AZ147" s="14" t="s">
        <v>40</v>
      </c>
      <c r="BA147" s="14" t="s">
        <v>40</v>
      </c>
      <c r="BB147" s="14" t="s">
        <v>40</v>
      </c>
      <c r="BC147" s="14" t="s">
        <v>40</v>
      </c>
      <c r="BD147" s="14" t="s">
        <v>40</v>
      </c>
      <c r="BE147" s="14" t="s">
        <v>40</v>
      </c>
      <c r="BF147" s="14" t="s">
        <v>40</v>
      </c>
      <c r="BG147" s="14" t="s">
        <v>40</v>
      </c>
      <c r="BH147" s="14" t="s">
        <v>40</v>
      </c>
      <c r="BJ147" s="15">
        <f t="shared" si="88"/>
        <v>1</v>
      </c>
      <c r="BK147" s="15">
        <f t="shared" si="89"/>
        <v>1</v>
      </c>
      <c r="BL147" s="15">
        <f t="shared" si="90"/>
        <v>1</v>
      </c>
      <c r="BM147" s="15">
        <f t="shared" si="91"/>
        <v>1</v>
      </c>
      <c r="BN147" s="15">
        <f t="shared" si="92"/>
        <v>1</v>
      </c>
      <c r="BO147" s="15">
        <f t="shared" si="93"/>
        <v>1</v>
      </c>
      <c r="BP147" s="15">
        <f t="shared" si="94"/>
        <v>1</v>
      </c>
      <c r="BQ147" s="15">
        <f t="shared" si="95"/>
        <v>1</v>
      </c>
      <c r="BR147" s="15">
        <f t="shared" si="96"/>
        <v>1</v>
      </c>
      <c r="BS147" s="15">
        <f t="shared" si="97"/>
        <v>1</v>
      </c>
      <c r="BT147" s="15">
        <f t="shared" si="98"/>
        <v>1</v>
      </c>
      <c r="BU147" s="15">
        <f t="shared" si="99"/>
        <v>1</v>
      </c>
      <c r="BV147" s="15">
        <f t="shared" si="100"/>
        <v>1</v>
      </c>
      <c r="BW147" s="15">
        <f t="shared" si="101"/>
        <v>1</v>
      </c>
      <c r="BX147" s="15">
        <f t="shared" si="102"/>
        <v>1</v>
      </c>
      <c r="BY147" s="15">
        <f t="shared" si="103"/>
        <v>1</v>
      </c>
      <c r="BZ147" s="15">
        <f t="shared" si="104"/>
        <v>1</v>
      </c>
      <c r="CA147" s="14" t="s">
        <v>75</v>
      </c>
      <c r="CB147" s="15">
        <f t="shared" si="105"/>
        <v>1</v>
      </c>
      <c r="CC147" s="14">
        <f t="shared" si="106"/>
        <v>1</v>
      </c>
      <c r="CD147" s="14">
        <f t="shared" si="107"/>
        <v>1</v>
      </c>
      <c r="CE147" s="14" t="str">
        <f t="shared" si="108"/>
        <v>N/A</v>
      </c>
      <c r="CF147" s="14" t="str">
        <f t="shared" si="109"/>
        <v>N/A</v>
      </c>
      <c r="CG147" t="str">
        <f t="shared" si="110"/>
        <v>S:1 G:0 GR:0</v>
      </c>
      <c r="CH147" s="6"/>
      <c r="CK147" s="6"/>
      <c r="CL147" s="6"/>
      <c r="CM147" s="6"/>
      <c r="CN147" s="6"/>
      <c r="CO147" s="6"/>
      <c r="CP147" s="6"/>
    </row>
    <row r="148" spans="1:94" x14ac:dyDescent="0.25">
      <c r="A148" s="13">
        <v>4728</v>
      </c>
      <c r="B148" s="14" t="s">
        <v>2550</v>
      </c>
      <c r="C148" s="14" t="s">
        <v>68</v>
      </c>
      <c r="D148" s="14" t="s">
        <v>53</v>
      </c>
      <c r="E148" s="14">
        <f>VLOOKUP(B148, 'Rookie Year'!$A$2:$B$55555,2,FALSE)</f>
        <v>2022</v>
      </c>
      <c r="F148" s="14">
        <v>2022</v>
      </c>
      <c r="G148" s="14" t="s">
        <v>40</v>
      </c>
      <c r="H148" s="14" t="s">
        <v>2157</v>
      </c>
      <c r="I148" s="15">
        <v>11</v>
      </c>
      <c r="J148" s="14">
        <v>4</v>
      </c>
      <c r="K148" s="16">
        <f t="shared" si="70"/>
        <v>0.25</v>
      </c>
      <c r="L148" s="15">
        <f t="shared" si="71"/>
        <v>8</v>
      </c>
      <c r="M148" s="15">
        <f t="shared" si="72"/>
        <v>3</v>
      </c>
      <c r="N148" s="15">
        <f t="shared" si="73"/>
        <v>12</v>
      </c>
      <c r="O148" s="15">
        <v>0</v>
      </c>
      <c r="P148" s="15">
        <v>3</v>
      </c>
      <c r="Q148" s="15">
        <f t="shared" si="74"/>
        <v>9</v>
      </c>
      <c r="R148" s="14">
        <v>2025</v>
      </c>
      <c r="S148" s="14">
        <f t="shared" si="75"/>
        <v>3</v>
      </c>
      <c r="T148" s="15">
        <v>3</v>
      </c>
      <c r="U148" s="15">
        <v>3</v>
      </c>
      <c r="V148" s="15">
        <v>3</v>
      </c>
      <c r="W148" s="15" t="str">
        <f t="shared" si="121"/>
        <v>N/A</v>
      </c>
      <c r="X148" s="15" t="str">
        <f t="shared" si="76"/>
        <v>N/A</v>
      </c>
      <c r="Y148" s="14" t="str">
        <f t="shared" si="77"/>
        <v>OK</v>
      </c>
      <c r="Z148" s="14" t="str">
        <f t="shared" si="78"/>
        <v>No</v>
      </c>
      <c r="AA148" s="17" t="str">
        <f>IF(C148="DM", "N/A", IF(Z148="No","N/A",VLOOKUP(B148,'Extension List'!$A$3:$AE$1952,19,FALSE)))</f>
        <v>N/A</v>
      </c>
      <c r="AB148" s="14" t="str">
        <f>IF(C148="DM", "N/A", IF(Z148="No","N/A",VLOOKUP(B148,'Extension List'!$A$3:$AE$1952,21,FALSE)))</f>
        <v>N/A</v>
      </c>
      <c r="AC148" s="14" t="str">
        <f t="shared" si="122"/>
        <v>N/A</v>
      </c>
      <c r="AD148" s="15" t="str">
        <f t="shared" si="79"/>
        <v>N/A</v>
      </c>
      <c r="AE148" s="15" t="str">
        <f t="shared" si="80"/>
        <v>N/A</v>
      </c>
      <c r="AF148" s="15" t="str">
        <f t="shared" si="81"/>
        <v>N/A</v>
      </c>
      <c r="AG148" s="15" t="str">
        <f t="shared" si="123"/>
        <v>N/A</v>
      </c>
      <c r="AH148" s="15" t="str">
        <f t="shared" si="123"/>
        <v>N/A</v>
      </c>
      <c r="AI148" s="15" t="str">
        <f t="shared" si="124"/>
        <v>N/A</v>
      </c>
      <c r="AJ148" s="15" t="str">
        <f t="shared" si="125"/>
        <v>N/A</v>
      </c>
      <c r="AK148" s="15" t="str">
        <f t="shared" si="126"/>
        <v>N/A</v>
      </c>
      <c r="AL148" s="15" t="str">
        <f t="shared" si="82"/>
        <v>N/A</v>
      </c>
      <c r="AM148" s="15">
        <f t="shared" si="83"/>
        <v>11</v>
      </c>
      <c r="AN148" s="15">
        <f t="shared" si="84"/>
        <v>11</v>
      </c>
      <c r="AO148" s="15">
        <f t="shared" si="85"/>
        <v>11</v>
      </c>
      <c r="AP148" s="15" t="str">
        <f t="shared" si="86"/>
        <v>N/A</v>
      </c>
      <c r="AQ148" s="15" t="str">
        <f t="shared" si="87"/>
        <v>N/A</v>
      </c>
      <c r="AR148" s="14" t="s">
        <v>40</v>
      </c>
      <c r="AS148" s="14" t="s">
        <v>40</v>
      </c>
      <c r="AT148" s="14" t="s">
        <v>40</v>
      </c>
      <c r="AU148" s="14" t="s">
        <v>40</v>
      </c>
      <c r="AV148" s="14" t="s">
        <v>40</v>
      </c>
      <c r="AW148" s="14" t="s">
        <v>40</v>
      </c>
      <c r="AX148" s="14" t="s">
        <v>40</v>
      </c>
      <c r="AY148" s="14" t="s">
        <v>40</v>
      </c>
      <c r="AZ148" s="14" t="s">
        <v>40</v>
      </c>
      <c r="BA148" s="14" t="s">
        <v>40</v>
      </c>
      <c r="BB148" s="14" t="s">
        <v>40</v>
      </c>
      <c r="BC148" s="14" t="s">
        <v>40</v>
      </c>
      <c r="BD148" s="14" t="s">
        <v>40</v>
      </c>
      <c r="BE148" s="14" t="s">
        <v>40</v>
      </c>
      <c r="BF148" s="14" t="s">
        <v>40</v>
      </c>
      <c r="BG148" s="14" t="s">
        <v>40</v>
      </c>
      <c r="BH148" s="14" t="s">
        <v>40</v>
      </c>
      <c r="BI148" s="14"/>
      <c r="BJ148" s="15">
        <f t="shared" si="88"/>
        <v>11</v>
      </c>
      <c r="BK148" s="15">
        <f t="shared" si="89"/>
        <v>11</v>
      </c>
      <c r="BL148" s="15">
        <f t="shared" si="90"/>
        <v>11</v>
      </c>
      <c r="BM148" s="15">
        <f t="shared" si="91"/>
        <v>11</v>
      </c>
      <c r="BN148" s="15">
        <f t="shared" si="92"/>
        <v>11</v>
      </c>
      <c r="BO148" s="15">
        <f t="shared" si="93"/>
        <v>11</v>
      </c>
      <c r="BP148" s="15">
        <f t="shared" si="94"/>
        <v>11</v>
      </c>
      <c r="BQ148" s="15">
        <f t="shared" si="95"/>
        <v>11</v>
      </c>
      <c r="BR148" s="15">
        <f t="shared" si="96"/>
        <v>11</v>
      </c>
      <c r="BS148" s="15">
        <f t="shared" si="97"/>
        <v>11</v>
      </c>
      <c r="BT148" s="15">
        <f t="shared" si="98"/>
        <v>11</v>
      </c>
      <c r="BU148" s="15">
        <f t="shared" si="99"/>
        <v>11</v>
      </c>
      <c r="BV148" s="15">
        <f t="shared" si="100"/>
        <v>11</v>
      </c>
      <c r="BW148" s="15">
        <f t="shared" si="101"/>
        <v>11</v>
      </c>
      <c r="BX148" s="15">
        <f t="shared" si="102"/>
        <v>11</v>
      </c>
      <c r="BY148" s="15">
        <f t="shared" si="103"/>
        <v>11</v>
      </c>
      <c r="BZ148" s="15">
        <f t="shared" si="104"/>
        <v>11</v>
      </c>
      <c r="CA148" s="14" t="s">
        <v>75</v>
      </c>
      <c r="CB148" s="15">
        <f t="shared" si="105"/>
        <v>11</v>
      </c>
      <c r="CC148" s="14">
        <f t="shared" si="106"/>
        <v>11</v>
      </c>
      <c r="CD148" s="14">
        <f t="shared" si="107"/>
        <v>11</v>
      </c>
      <c r="CE148" s="14" t="str">
        <f t="shared" si="108"/>
        <v>N/A</v>
      </c>
      <c r="CF148" s="14" t="str">
        <f t="shared" si="109"/>
        <v>N/A</v>
      </c>
      <c r="CG148" t="str">
        <f t="shared" si="110"/>
        <v>S:8 G:3 GR:9</v>
      </c>
      <c r="CH148" s="6"/>
      <c r="CK148" s="6"/>
      <c r="CL148" s="6"/>
      <c r="CM148" s="6"/>
      <c r="CN148" s="6"/>
      <c r="CO148" s="6"/>
      <c r="CP148" s="6"/>
    </row>
    <row r="149" spans="1:94" x14ac:dyDescent="0.25">
      <c r="A149" s="13">
        <v>6414</v>
      </c>
      <c r="B149" s="14" t="s">
        <v>2769</v>
      </c>
      <c r="C149" s="14" t="s">
        <v>68</v>
      </c>
      <c r="D149" s="14" t="s">
        <v>53</v>
      </c>
      <c r="E149" s="14">
        <f>VLOOKUP(B149, 'Rookie Year'!$A$2:$B$55555,2,FALSE)</f>
        <v>2023</v>
      </c>
      <c r="F149" s="14">
        <v>2026</v>
      </c>
      <c r="G149" s="14" t="s">
        <v>42</v>
      </c>
      <c r="H149" s="14" t="s">
        <v>1927</v>
      </c>
      <c r="I149" s="15">
        <v>4</v>
      </c>
      <c r="J149" s="14">
        <v>1</v>
      </c>
      <c r="K149" s="16">
        <f t="shared" si="70"/>
        <v>0.25</v>
      </c>
      <c r="L149" s="15">
        <f t="shared" si="71"/>
        <v>3</v>
      </c>
      <c r="M149" s="15">
        <f t="shared" si="72"/>
        <v>1</v>
      </c>
      <c r="N149" s="15">
        <f t="shared" si="73"/>
        <v>1</v>
      </c>
      <c r="O149" s="15">
        <v>0</v>
      </c>
      <c r="P149" s="15">
        <v>0</v>
      </c>
      <c r="Q149" s="15">
        <f t="shared" si="74"/>
        <v>1</v>
      </c>
      <c r="R149" s="14" t="s">
        <v>75</v>
      </c>
      <c r="S149" s="14">
        <f t="shared" si="75"/>
        <v>1</v>
      </c>
      <c r="T149" s="15">
        <f>IF($S149&lt;1, "N/A", $M149)</f>
        <v>1</v>
      </c>
      <c r="U149" s="15" t="str">
        <f>IF($S149&lt;2, "N/A", $M149)</f>
        <v>N/A</v>
      </c>
      <c r="V149" s="15" t="str">
        <f>IF($S149&lt;3, "N/A", $M149)</f>
        <v>N/A</v>
      </c>
      <c r="W149" s="15" t="str">
        <f t="shared" si="121"/>
        <v>N/A</v>
      </c>
      <c r="X149" s="15" t="str">
        <f t="shared" si="76"/>
        <v>N/A</v>
      </c>
      <c r="Y149" s="14" t="str">
        <f t="shared" si="77"/>
        <v>OK</v>
      </c>
      <c r="Z149" s="14" t="str">
        <f t="shared" si="78"/>
        <v>No</v>
      </c>
      <c r="AA149" s="17" t="str">
        <f>IF(C149="DM", "N/A", IF(Z149="No","N/A",VLOOKUP(B149,'Extension List'!$A$3:$AE$1952,19,FALSE)))</f>
        <v>N/A</v>
      </c>
      <c r="AB149" s="14" t="str">
        <f>IF(C149="DM", "N/A", IF(Z149="No","N/A",VLOOKUP(B149,'Extension List'!$A$3:$AE$1952,21,FALSE)))</f>
        <v>N/A</v>
      </c>
      <c r="AC149" s="14" t="str">
        <f t="shared" si="122"/>
        <v>N/A</v>
      </c>
      <c r="AD149" s="15" t="str">
        <f t="shared" si="79"/>
        <v>N/A</v>
      </c>
      <c r="AE149" s="15" t="str">
        <f t="shared" si="80"/>
        <v>N/A</v>
      </c>
      <c r="AF149" s="15" t="str">
        <f t="shared" si="81"/>
        <v>N/A</v>
      </c>
      <c r="AG149" s="15" t="str">
        <f t="shared" si="123"/>
        <v>N/A</v>
      </c>
      <c r="AH149" s="15" t="str">
        <f t="shared" si="123"/>
        <v>N/A</v>
      </c>
      <c r="AI149" s="15" t="str">
        <f t="shared" si="124"/>
        <v>N/A</v>
      </c>
      <c r="AJ149" s="15" t="str">
        <f t="shared" si="125"/>
        <v>N/A</v>
      </c>
      <c r="AK149" s="15" t="str">
        <f t="shared" si="126"/>
        <v>N/A</v>
      </c>
      <c r="AL149" s="15" t="str">
        <f t="shared" si="82"/>
        <v>N/A</v>
      </c>
      <c r="AM149" s="15">
        <f t="shared" si="83"/>
        <v>4</v>
      </c>
      <c r="AN149" s="15" t="str">
        <f t="shared" si="84"/>
        <v>N/A</v>
      </c>
      <c r="AO149" s="15" t="str">
        <f t="shared" si="85"/>
        <v>N/A</v>
      </c>
      <c r="AP149" s="15" t="str">
        <f t="shared" si="86"/>
        <v>N/A</v>
      </c>
      <c r="AQ149" s="15" t="str">
        <f t="shared" si="87"/>
        <v>N/A</v>
      </c>
      <c r="AR149" s="14" t="s">
        <v>40</v>
      </c>
      <c r="AS149" s="14" t="s">
        <v>40</v>
      </c>
      <c r="AT149" s="14" t="s">
        <v>40</v>
      </c>
      <c r="AU149" s="14" t="s">
        <v>40</v>
      </c>
      <c r="AV149" s="14" t="s">
        <v>40</v>
      </c>
      <c r="AW149" s="14" t="s">
        <v>40</v>
      </c>
      <c r="AX149" s="14" t="s">
        <v>40</v>
      </c>
      <c r="AY149" s="14" t="s">
        <v>40</v>
      </c>
      <c r="AZ149" s="14" t="s">
        <v>40</v>
      </c>
      <c r="BA149" s="14" t="s">
        <v>40</v>
      </c>
      <c r="BB149" s="14" t="s">
        <v>40</v>
      </c>
      <c r="BC149" s="14" t="s">
        <v>40</v>
      </c>
      <c r="BD149" s="14" t="s">
        <v>40</v>
      </c>
      <c r="BE149" s="14" t="s">
        <v>40</v>
      </c>
      <c r="BF149" s="14" t="s">
        <v>40</v>
      </c>
      <c r="BG149" s="14" t="s">
        <v>40</v>
      </c>
      <c r="BH149" s="14" t="s">
        <v>40</v>
      </c>
      <c r="BJ149" s="15">
        <f t="shared" si="88"/>
        <v>4</v>
      </c>
      <c r="BK149" s="15">
        <f t="shared" si="89"/>
        <v>4</v>
      </c>
      <c r="BL149" s="15">
        <f t="shared" si="90"/>
        <v>4</v>
      </c>
      <c r="BM149" s="15">
        <f t="shared" si="91"/>
        <v>4</v>
      </c>
      <c r="BN149" s="15">
        <f t="shared" si="92"/>
        <v>4</v>
      </c>
      <c r="BO149" s="15">
        <f t="shared" si="93"/>
        <v>4</v>
      </c>
      <c r="BP149" s="15">
        <f t="shared" si="94"/>
        <v>4</v>
      </c>
      <c r="BQ149" s="15">
        <f t="shared" si="95"/>
        <v>4</v>
      </c>
      <c r="BR149" s="15">
        <f t="shared" si="96"/>
        <v>4</v>
      </c>
      <c r="BS149" s="15">
        <f t="shared" si="97"/>
        <v>4</v>
      </c>
      <c r="BT149" s="15">
        <f t="shared" si="98"/>
        <v>4</v>
      </c>
      <c r="BU149" s="15">
        <f t="shared" si="99"/>
        <v>4</v>
      </c>
      <c r="BV149" s="15">
        <f t="shared" si="100"/>
        <v>4</v>
      </c>
      <c r="BW149" s="15">
        <f t="shared" si="101"/>
        <v>4</v>
      </c>
      <c r="BX149" s="15">
        <f t="shared" si="102"/>
        <v>4</v>
      </c>
      <c r="BY149" s="15">
        <f t="shared" si="103"/>
        <v>4</v>
      </c>
      <c r="BZ149" s="15">
        <f t="shared" si="104"/>
        <v>4</v>
      </c>
      <c r="CA149" s="14" t="s">
        <v>75</v>
      </c>
      <c r="CB149" s="15">
        <f t="shared" si="105"/>
        <v>4</v>
      </c>
      <c r="CC149" s="14" t="str">
        <f t="shared" si="106"/>
        <v>N/A</v>
      </c>
      <c r="CD149" s="14" t="str">
        <f t="shared" si="107"/>
        <v>N/A</v>
      </c>
      <c r="CE149" s="14" t="str">
        <f t="shared" si="108"/>
        <v>N/A</v>
      </c>
      <c r="CF149" s="14" t="str">
        <f t="shared" si="109"/>
        <v>N/A</v>
      </c>
      <c r="CG149" t="str">
        <f t="shared" si="110"/>
        <v>S:3 G:1 GR:1</v>
      </c>
      <c r="CH149" s="6"/>
      <c r="CK149" s="6"/>
      <c r="CL149" s="6"/>
      <c r="CM149" s="6"/>
      <c r="CN149" s="6"/>
      <c r="CO149" s="6"/>
      <c r="CP149" s="6"/>
    </row>
    <row r="150" spans="1:94" x14ac:dyDescent="0.25">
      <c r="A150" s="13">
        <v>6501</v>
      </c>
      <c r="B150" s="14" t="s">
        <v>3291</v>
      </c>
      <c r="C150" s="14" t="s">
        <v>68</v>
      </c>
      <c r="D150" s="14" t="s">
        <v>53</v>
      </c>
      <c r="E150" s="14">
        <f>VLOOKUP(B150, 'Rookie Year'!$A$2:$B$55555,2,FALSE)</f>
        <v>2026</v>
      </c>
      <c r="F150" s="14">
        <v>2026</v>
      </c>
      <c r="G150" s="14" t="s">
        <v>40</v>
      </c>
      <c r="H150" s="14" t="s">
        <v>2165</v>
      </c>
      <c r="I150" s="15">
        <v>6</v>
      </c>
      <c r="J150" s="14">
        <v>4</v>
      </c>
      <c r="K150" s="16">
        <f t="shared" si="70"/>
        <v>0.25</v>
      </c>
      <c r="L150" s="15">
        <f t="shared" si="71"/>
        <v>4</v>
      </c>
      <c r="M150" s="15">
        <f t="shared" si="72"/>
        <v>2</v>
      </c>
      <c r="N150" s="15">
        <f t="shared" si="73"/>
        <v>8</v>
      </c>
      <c r="O150" s="15">
        <v>0</v>
      </c>
      <c r="P150" s="15">
        <v>0</v>
      </c>
      <c r="Q150" s="15">
        <f t="shared" si="74"/>
        <v>8</v>
      </c>
      <c r="R150" s="14" t="s">
        <v>75</v>
      </c>
      <c r="S150" s="14">
        <f t="shared" si="75"/>
        <v>4</v>
      </c>
      <c r="T150" s="15">
        <f>IF($S150&lt;1, "N/A", $M150)</f>
        <v>2</v>
      </c>
      <c r="U150" s="15">
        <f>IF($S150&lt;2, "N/A", $M150)</f>
        <v>2</v>
      </c>
      <c r="V150" s="15">
        <f>IF($S150&lt;3, "N/A", $M150)</f>
        <v>2</v>
      </c>
      <c r="W150" s="15">
        <f t="shared" si="121"/>
        <v>2</v>
      </c>
      <c r="X150" s="15" t="str">
        <f t="shared" si="76"/>
        <v>N/A</v>
      </c>
      <c r="Y150" s="14" t="str">
        <f t="shared" si="77"/>
        <v>OK</v>
      </c>
      <c r="Z150" s="14" t="str">
        <f t="shared" si="78"/>
        <v>No</v>
      </c>
      <c r="AA150" s="17" t="str">
        <f>IF(C150="DM", "N/A", IF(Z150="No","N/A",VLOOKUP(B150,'Extension List'!$A$3:$AE$1952,19,FALSE)))</f>
        <v>N/A</v>
      </c>
      <c r="AB150" s="14" t="str">
        <f>IF(C150="DM", "N/A", IF(Z150="No","N/A",VLOOKUP(B150,'Extension List'!$A$3:$AE$1952,21,FALSE)))</f>
        <v>N/A</v>
      </c>
      <c r="AC150" s="14" t="str">
        <f t="shared" si="122"/>
        <v>N/A</v>
      </c>
      <c r="AD150" s="15" t="str">
        <f t="shared" si="79"/>
        <v>N/A</v>
      </c>
      <c r="AE150" s="15" t="str">
        <f t="shared" si="80"/>
        <v>N/A</v>
      </c>
      <c r="AF150" s="15" t="str">
        <f t="shared" si="81"/>
        <v>N/A</v>
      </c>
      <c r="AG150" s="15" t="str">
        <f t="shared" si="123"/>
        <v>N/A</v>
      </c>
      <c r="AH150" s="15" t="str">
        <f t="shared" si="123"/>
        <v>N/A</v>
      </c>
      <c r="AI150" s="15" t="str">
        <f t="shared" si="124"/>
        <v>N/A</v>
      </c>
      <c r="AJ150" s="15" t="str">
        <f t="shared" si="125"/>
        <v>N/A</v>
      </c>
      <c r="AK150" s="15" t="str">
        <f t="shared" si="126"/>
        <v>N/A</v>
      </c>
      <c r="AL150" s="15" t="str">
        <f t="shared" si="82"/>
        <v>N/A</v>
      </c>
      <c r="AM150" s="15">
        <f t="shared" si="83"/>
        <v>6</v>
      </c>
      <c r="AN150" s="15">
        <f t="shared" si="84"/>
        <v>6</v>
      </c>
      <c r="AO150" s="15">
        <f t="shared" si="85"/>
        <v>6</v>
      </c>
      <c r="AP150" s="15">
        <f t="shared" si="86"/>
        <v>6</v>
      </c>
      <c r="AQ150" s="15" t="str">
        <f t="shared" si="87"/>
        <v>N/A</v>
      </c>
      <c r="AR150" s="14" t="s">
        <v>40</v>
      </c>
      <c r="AS150" s="14" t="s">
        <v>40</v>
      </c>
      <c r="AT150" s="14" t="s">
        <v>40</v>
      </c>
      <c r="AU150" s="14" t="s">
        <v>40</v>
      </c>
      <c r="AV150" s="14" t="s">
        <v>40</v>
      </c>
      <c r="AW150" s="14" t="s">
        <v>40</v>
      </c>
      <c r="AX150" s="14" t="s">
        <v>40</v>
      </c>
      <c r="AY150" s="14" t="s">
        <v>40</v>
      </c>
      <c r="AZ150" s="14" t="s">
        <v>40</v>
      </c>
      <c r="BA150" s="14" t="s">
        <v>40</v>
      </c>
      <c r="BB150" s="14" t="s">
        <v>40</v>
      </c>
      <c r="BC150" s="14" t="s">
        <v>40</v>
      </c>
      <c r="BD150" s="14" t="s">
        <v>40</v>
      </c>
      <c r="BE150" s="14" t="s">
        <v>40</v>
      </c>
      <c r="BF150" s="14" t="s">
        <v>40</v>
      </c>
      <c r="BG150" s="14" t="s">
        <v>40</v>
      </c>
      <c r="BH150" s="14" t="s">
        <v>40</v>
      </c>
      <c r="BJ150" s="15">
        <f t="shared" si="88"/>
        <v>6</v>
      </c>
      <c r="BK150" s="15">
        <f t="shared" si="89"/>
        <v>6</v>
      </c>
      <c r="BL150" s="15">
        <f t="shared" si="90"/>
        <v>6</v>
      </c>
      <c r="BM150" s="15">
        <f t="shared" si="91"/>
        <v>6</v>
      </c>
      <c r="BN150" s="15">
        <f t="shared" si="92"/>
        <v>6</v>
      </c>
      <c r="BO150" s="15">
        <f t="shared" si="93"/>
        <v>6</v>
      </c>
      <c r="BP150" s="15">
        <f t="shared" si="94"/>
        <v>6</v>
      </c>
      <c r="BQ150" s="15">
        <f t="shared" si="95"/>
        <v>6</v>
      </c>
      <c r="BR150" s="15">
        <f t="shared" si="96"/>
        <v>6</v>
      </c>
      <c r="BS150" s="15">
        <f t="shared" si="97"/>
        <v>6</v>
      </c>
      <c r="BT150" s="15">
        <f t="shared" si="98"/>
        <v>6</v>
      </c>
      <c r="BU150" s="15">
        <f t="shared" si="99"/>
        <v>6</v>
      </c>
      <c r="BV150" s="15">
        <f t="shared" si="100"/>
        <v>6</v>
      </c>
      <c r="BW150" s="15">
        <f t="shared" si="101"/>
        <v>6</v>
      </c>
      <c r="BX150" s="15">
        <f t="shared" si="102"/>
        <v>6</v>
      </c>
      <c r="BY150" s="15">
        <f t="shared" si="103"/>
        <v>6</v>
      </c>
      <c r="BZ150" s="15">
        <f t="shared" si="104"/>
        <v>6</v>
      </c>
      <c r="CA150" s="14" t="s">
        <v>75</v>
      </c>
      <c r="CB150" s="15">
        <f t="shared" si="105"/>
        <v>6</v>
      </c>
      <c r="CC150" s="14">
        <f t="shared" si="106"/>
        <v>6</v>
      </c>
      <c r="CD150" s="14">
        <f t="shared" si="107"/>
        <v>6</v>
      </c>
      <c r="CE150" s="14">
        <f t="shared" si="108"/>
        <v>6</v>
      </c>
      <c r="CF150" s="14" t="str">
        <f t="shared" si="109"/>
        <v>N/A</v>
      </c>
      <c r="CG150" t="str">
        <f t="shared" si="110"/>
        <v>S:4 G:2 GR:8</v>
      </c>
      <c r="CH150" s="6"/>
      <c r="CK150" s="6"/>
      <c r="CL150" s="6"/>
      <c r="CM150" s="6"/>
      <c r="CN150" s="6"/>
      <c r="CO150" s="6"/>
      <c r="CP150" s="6"/>
    </row>
    <row r="151" spans="1:94" x14ac:dyDescent="0.25">
      <c r="A151" s="13">
        <v>6425</v>
      </c>
      <c r="B151" s="14" t="s">
        <v>1614</v>
      </c>
      <c r="C151" s="14" t="s">
        <v>68</v>
      </c>
      <c r="D151" s="14" t="s">
        <v>53</v>
      </c>
      <c r="E151" s="14">
        <f>VLOOKUP(B151, 'Rookie Year'!$A$2:$B$55555,2,FALSE)</f>
        <v>2018</v>
      </c>
      <c r="F151" s="14">
        <v>2026</v>
      </c>
      <c r="G151" s="14" t="s">
        <v>42</v>
      </c>
      <c r="H151" s="14" t="s">
        <v>1927</v>
      </c>
      <c r="I151" s="15">
        <v>4</v>
      </c>
      <c r="J151" s="14">
        <v>3</v>
      </c>
      <c r="K151" s="16">
        <f t="shared" si="70"/>
        <v>0.25</v>
      </c>
      <c r="L151" s="15">
        <f t="shared" si="71"/>
        <v>3</v>
      </c>
      <c r="M151" s="15">
        <f t="shared" si="72"/>
        <v>1</v>
      </c>
      <c r="N151" s="15">
        <f t="shared" si="73"/>
        <v>3</v>
      </c>
      <c r="O151" s="15">
        <v>0</v>
      </c>
      <c r="P151" s="15">
        <v>0</v>
      </c>
      <c r="Q151" s="15">
        <f t="shared" si="74"/>
        <v>3</v>
      </c>
      <c r="R151" s="14" t="s">
        <v>75</v>
      </c>
      <c r="S151" s="14">
        <f t="shared" si="75"/>
        <v>3</v>
      </c>
      <c r="T151" s="15">
        <f>IF($S151&lt;1, "N/A", $M151)</f>
        <v>1</v>
      </c>
      <c r="U151" s="15">
        <f>IF($S151&lt;2, "N/A", $M151)</f>
        <v>1</v>
      </c>
      <c r="V151" s="15">
        <f>IF($S151&lt;3, "N/A", $M151)</f>
        <v>1</v>
      </c>
      <c r="W151" s="15" t="str">
        <f t="shared" si="121"/>
        <v>N/A</v>
      </c>
      <c r="X151" s="15" t="str">
        <f t="shared" si="76"/>
        <v>N/A</v>
      </c>
      <c r="Y151" s="14" t="str">
        <f t="shared" si="77"/>
        <v>OK</v>
      </c>
      <c r="Z151" s="14" t="str">
        <f t="shared" si="78"/>
        <v>No</v>
      </c>
      <c r="AA151" s="17" t="str">
        <f>IF(C151="DM", "N/A", IF(Z151="No","N/A",VLOOKUP(B151,'Extension List'!$A$3:$AE$1952,19,FALSE)))</f>
        <v>N/A</v>
      </c>
      <c r="AB151" s="14" t="str">
        <f>IF(C151="DM", "N/A", IF(Z151="No","N/A",VLOOKUP(B151,'Extension List'!$A$3:$AE$1952,21,FALSE)))</f>
        <v>N/A</v>
      </c>
      <c r="AC151" s="14" t="str">
        <f t="shared" si="122"/>
        <v>N/A</v>
      </c>
      <c r="AD151" s="15" t="str">
        <f t="shared" si="79"/>
        <v>N/A</v>
      </c>
      <c r="AE151" s="15" t="str">
        <f t="shared" si="80"/>
        <v>N/A</v>
      </c>
      <c r="AF151" s="15" t="str">
        <f t="shared" si="81"/>
        <v>N/A</v>
      </c>
      <c r="AG151" s="15" t="str">
        <f t="shared" si="123"/>
        <v>N/A</v>
      </c>
      <c r="AH151" s="15" t="str">
        <f t="shared" si="123"/>
        <v>N/A</v>
      </c>
      <c r="AI151" s="15" t="str">
        <f t="shared" si="124"/>
        <v>N/A</v>
      </c>
      <c r="AJ151" s="15" t="str">
        <f t="shared" si="125"/>
        <v>N/A</v>
      </c>
      <c r="AK151" s="15" t="str">
        <f t="shared" si="126"/>
        <v>N/A</v>
      </c>
      <c r="AL151" s="15" t="str">
        <f t="shared" si="82"/>
        <v>N/A</v>
      </c>
      <c r="AM151" s="15">
        <f t="shared" si="83"/>
        <v>4</v>
      </c>
      <c r="AN151" s="15">
        <f t="shared" si="84"/>
        <v>4</v>
      </c>
      <c r="AO151" s="15">
        <f t="shared" si="85"/>
        <v>4</v>
      </c>
      <c r="AP151" s="15" t="str">
        <f t="shared" si="86"/>
        <v>N/A</v>
      </c>
      <c r="AQ151" s="15" t="str">
        <f t="shared" si="87"/>
        <v>N/A</v>
      </c>
      <c r="AR151" s="14" t="s">
        <v>40</v>
      </c>
      <c r="AS151" s="14" t="s">
        <v>40</v>
      </c>
      <c r="AT151" s="14" t="s">
        <v>40</v>
      </c>
      <c r="AU151" s="14" t="s">
        <v>40</v>
      </c>
      <c r="AV151" s="14" t="s">
        <v>40</v>
      </c>
      <c r="AW151" s="14" t="s">
        <v>40</v>
      </c>
      <c r="AX151" s="14" t="s">
        <v>40</v>
      </c>
      <c r="AY151" s="14" t="s">
        <v>40</v>
      </c>
      <c r="AZ151" s="14" t="s">
        <v>40</v>
      </c>
      <c r="BA151" s="14" t="s">
        <v>40</v>
      </c>
      <c r="BB151" s="14" t="s">
        <v>40</v>
      </c>
      <c r="BC151" s="14" t="s">
        <v>40</v>
      </c>
      <c r="BD151" s="14" t="s">
        <v>40</v>
      </c>
      <c r="BE151" s="14" t="s">
        <v>40</v>
      </c>
      <c r="BF151" s="14" t="s">
        <v>40</v>
      </c>
      <c r="BG151" s="14" t="s">
        <v>40</v>
      </c>
      <c r="BH151" s="14" t="s">
        <v>40</v>
      </c>
      <c r="BJ151" s="15">
        <f t="shared" si="88"/>
        <v>4</v>
      </c>
      <c r="BK151" s="15">
        <f t="shared" si="89"/>
        <v>4</v>
      </c>
      <c r="BL151" s="15">
        <f t="shared" si="90"/>
        <v>4</v>
      </c>
      <c r="BM151" s="15">
        <f t="shared" si="91"/>
        <v>4</v>
      </c>
      <c r="BN151" s="15">
        <f t="shared" si="92"/>
        <v>4</v>
      </c>
      <c r="BO151" s="15">
        <f t="shared" si="93"/>
        <v>4</v>
      </c>
      <c r="BP151" s="15">
        <f t="shared" si="94"/>
        <v>4</v>
      </c>
      <c r="BQ151" s="15">
        <f t="shared" si="95"/>
        <v>4</v>
      </c>
      <c r="BR151" s="15">
        <f t="shared" si="96"/>
        <v>4</v>
      </c>
      <c r="BS151" s="15">
        <f t="shared" si="97"/>
        <v>4</v>
      </c>
      <c r="BT151" s="15">
        <f t="shared" si="98"/>
        <v>4</v>
      </c>
      <c r="BU151" s="15">
        <f t="shared" si="99"/>
        <v>4</v>
      </c>
      <c r="BV151" s="15">
        <f t="shared" si="100"/>
        <v>4</v>
      </c>
      <c r="BW151" s="15">
        <f t="shared" si="101"/>
        <v>4</v>
      </c>
      <c r="BX151" s="15">
        <f t="shared" si="102"/>
        <v>4</v>
      </c>
      <c r="BY151" s="15">
        <f t="shared" si="103"/>
        <v>4</v>
      </c>
      <c r="BZ151" s="15">
        <f t="shared" si="104"/>
        <v>4</v>
      </c>
      <c r="CA151" s="14" t="s">
        <v>75</v>
      </c>
      <c r="CB151" s="15">
        <f t="shared" si="105"/>
        <v>4</v>
      </c>
      <c r="CC151" s="14">
        <f t="shared" si="106"/>
        <v>4</v>
      </c>
      <c r="CD151" s="14">
        <f t="shared" si="107"/>
        <v>4</v>
      </c>
      <c r="CE151" s="14" t="str">
        <f t="shared" si="108"/>
        <v>N/A</v>
      </c>
      <c r="CF151" s="14" t="str">
        <f t="shared" si="109"/>
        <v>N/A</v>
      </c>
      <c r="CG151" t="str">
        <f t="shared" si="110"/>
        <v>S:3 G:1 GR:3</v>
      </c>
      <c r="CH151" s="6"/>
      <c r="CK151" s="6"/>
      <c r="CL151" s="6"/>
      <c r="CM151" s="6"/>
      <c r="CN151" s="6"/>
      <c r="CO151" s="6"/>
      <c r="CP151" s="6"/>
    </row>
    <row r="152" spans="1:94" x14ac:dyDescent="0.25">
      <c r="A152" s="13">
        <v>3546</v>
      </c>
      <c r="B152" s="14" t="s">
        <v>2012</v>
      </c>
      <c r="C152" s="14" t="s">
        <v>68</v>
      </c>
      <c r="D152" s="14" t="s">
        <v>53</v>
      </c>
      <c r="E152" s="14">
        <f>VLOOKUP(B152, 'Rookie Year'!$A$2:$B$55555,2,FALSE)</f>
        <v>2017</v>
      </c>
      <c r="F152" s="14">
        <v>2020</v>
      </c>
      <c r="G152" s="14" t="s">
        <v>42</v>
      </c>
      <c r="H152" s="14" t="s">
        <v>1927</v>
      </c>
      <c r="I152" s="15">
        <v>40</v>
      </c>
      <c r="J152" s="14">
        <v>4</v>
      </c>
      <c r="K152" s="16">
        <f t="shared" ref="K152:K215" si="127">IF(AND(G152&lt;&gt;"N",R152="N/A"), IF(I152&lt;4, 0, 0.25),IF(I152=1, IF(J152=1,0.25, 0.25), IF(I152&lt;13, 0.25, IF(I152&lt;26, 0.4, IF(I152&lt;51, 0.6, 0.75)))))</f>
        <v>0.6</v>
      </c>
      <c r="L152" s="15">
        <f t="shared" ref="L152:L215" si="128">I152-M152</f>
        <v>16</v>
      </c>
      <c r="M152" s="15">
        <f t="shared" ref="M152:M215" si="129">ROUNDUP(I152*K152,0)</f>
        <v>24</v>
      </c>
      <c r="N152" s="15">
        <f t="shared" ref="N152:N215" si="130">M152*J152</f>
        <v>96</v>
      </c>
      <c r="O152" s="15">
        <v>60</v>
      </c>
      <c r="P152" s="15">
        <v>0</v>
      </c>
      <c r="Q152" s="15">
        <f t="shared" ref="Q152:Q215" si="131">N152-O152-P152</f>
        <v>36</v>
      </c>
      <c r="R152" s="14">
        <v>2024</v>
      </c>
      <c r="S152" s="14">
        <f t="shared" ref="S152:S215" si="132">IF(R152="N/A", J152-($B$1-F152), J152-($B$1-R152))</f>
        <v>2</v>
      </c>
      <c r="T152" s="15">
        <v>18</v>
      </c>
      <c r="U152" s="15">
        <v>18</v>
      </c>
      <c r="V152" s="15" t="str">
        <f>IF($S152&lt;3, "N/A", $M152)</f>
        <v>N/A</v>
      </c>
      <c r="W152" s="15" t="str">
        <f t="shared" si="121"/>
        <v>N/A</v>
      </c>
      <c r="X152" s="15" t="str">
        <f t="shared" ref="X152:X215" si="133">IF($S152&lt;5, "N/A", $M152)</f>
        <v>N/A</v>
      </c>
      <c r="Y152" s="14" t="str">
        <f t="shared" ref="Y152:Y215" si="134">IF(SUM(T152:X152)&lt;&gt;Q152, "CHECK", "OK")</f>
        <v>OK</v>
      </c>
      <c r="Z152" s="14" t="str">
        <f t="shared" ref="Z152:Z215" si="135">IF(C152="DM", "No", IF(F152=$B$1, "No", IF(S152=1, "Yes", "No")))</f>
        <v>No</v>
      </c>
      <c r="AA152" s="17" t="str">
        <f>IF(C152="DM", "N/A", IF(Z152="No","N/A",VLOOKUP(B152,'Extension List'!$A$3:$AE$1952,19,FALSE)))</f>
        <v>N/A</v>
      </c>
      <c r="AB152" s="14" t="str">
        <f>IF(C152="DM", "N/A", IF(Z152="No","N/A",VLOOKUP(B152,'Extension List'!$A$3:$AE$1952,21,FALSE)))</f>
        <v>N/A</v>
      </c>
      <c r="AC152" s="14" t="str">
        <f t="shared" si="122"/>
        <v>N/A</v>
      </c>
      <c r="AD152" s="15" t="str">
        <f t="shared" ref="AD152:AD215" si="136">IF(AE152="N/A", "N/A", AA152-AE152)</f>
        <v>N/A</v>
      </c>
      <c r="AE152" s="15" t="str">
        <f t="shared" ref="AE152:AE215" si="137">IF(AA152="N/A", "N/A", IF(AC152&gt;0, IF(AA152&lt;13, ROUNDUP(0.25*AA152,0), IF(AA152&lt;26, ROUNDUP(0.4*AA152,0), IF(AA152&lt;51, ROUNDUP(0.6*AA152,0), ROUNDUP(0.75*AA152,0)))), "N/A"))</f>
        <v>N/A</v>
      </c>
      <c r="AF152" s="15" t="str">
        <f t="shared" ref="AF152:AF215" si="138">IF(AD152="N/A","N/A", (AE152*AC152)+Q152)</f>
        <v>N/A</v>
      </c>
      <c r="AG152" s="15" t="str">
        <f t="shared" si="123"/>
        <v>N/A</v>
      </c>
      <c r="AH152" s="15" t="str">
        <f t="shared" si="123"/>
        <v>N/A</v>
      </c>
      <c r="AI152" s="15" t="str">
        <f t="shared" si="124"/>
        <v>N/A</v>
      </c>
      <c r="AJ152" s="15" t="str">
        <f t="shared" si="125"/>
        <v>N/A</v>
      </c>
      <c r="AK152" s="15" t="str">
        <f t="shared" si="126"/>
        <v>N/A</v>
      </c>
      <c r="AL152" s="15" t="str">
        <f t="shared" ref="AL152:AL215" si="139">IF(AC152="N/A","N/A",IF(AC152&gt;0,IF(SUM(AG152:AK152)&lt;&gt;AF152,"CHECK","OK"),"N/A"))</f>
        <v>N/A</v>
      </c>
      <c r="AM152" s="15">
        <f t="shared" ref="AM152:AM215" si="140">IF(AD152="N/A", L152+T152, L152+AG152)</f>
        <v>34</v>
      </c>
      <c r="AN152" s="15">
        <f t="shared" ref="AN152:AN215" si="141">IF(AD152="N/A", IF(U152="N/A", "N/A", L152+U152), AD152+AH152)</f>
        <v>34</v>
      </c>
      <c r="AO152" s="15" t="str">
        <f t="shared" ref="AO152:AO215" si="142">IF(AD152="N/A", IF(V152="N/A", "N/A", L152+V152), IF(AI152="N/A", "N/A", AD152+AI152))</f>
        <v>N/A</v>
      </c>
      <c r="AP152" s="15" t="str">
        <f t="shared" ref="AP152:AP215" si="143">IF(AD152="N/A", IF(W152="N/A", "N/A", L152+W152), IF(AJ152="N/A", "N/A", AD152+AJ152))</f>
        <v>N/A</v>
      </c>
      <c r="AQ152" s="15" t="str">
        <f t="shared" ref="AQ152:AQ215" si="144">IF(AD152="N/A", IF(X152="N/A", "N/A", L152+X152), IF(AK152="N/A", "N/A", AD152+AK152))</f>
        <v>N/A</v>
      </c>
      <c r="AR152" s="14" t="s">
        <v>40</v>
      </c>
      <c r="AS152" s="14" t="s">
        <v>40</v>
      </c>
      <c r="AT152" s="14" t="s">
        <v>40</v>
      </c>
      <c r="AU152" s="14" t="s">
        <v>40</v>
      </c>
      <c r="AV152" s="14" t="s">
        <v>40</v>
      </c>
      <c r="AW152" s="14" t="s">
        <v>40</v>
      </c>
      <c r="AX152" s="14" t="s">
        <v>40</v>
      </c>
      <c r="AY152" s="14" t="s">
        <v>40</v>
      </c>
      <c r="AZ152" s="14" t="s">
        <v>40</v>
      </c>
      <c r="BA152" s="14" t="s">
        <v>40</v>
      </c>
      <c r="BB152" s="14" t="s">
        <v>40</v>
      </c>
      <c r="BC152" s="14" t="s">
        <v>40</v>
      </c>
      <c r="BD152" s="14" t="s">
        <v>40</v>
      </c>
      <c r="BE152" s="14" t="s">
        <v>40</v>
      </c>
      <c r="BF152" s="14" t="s">
        <v>40</v>
      </c>
      <c r="BG152" s="14" t="s">
        <v>40</v>
      </c>
      <c r="BH152" s="14" t="s">
        <v>40</v>
      </c>
      <c r="BI152" s="14"/>
      <c r="BJ152" s="15">
        <f t="shared" ref="BJ152:BJ215" si="145">IF(AR152="R", $CA152, IF(OR(AR152="P", AR152="T", AR152="N"), 0, IF($C152="DM", $T152, IF(OR(AR152="Y", AR152="IR"),$AM152,IF(AR152="C", IF($BI152="Y", IF($AF152="N/A", $Q152, $AF152), IF($AG152="N/A", $T152,$AG152)))))))</f>
        <v>34</v>
      </c>
      <c r="BK152" s="15">
        <f t="shared" ref="BK152:BK215" si="146">IF(AS152="R", $CA152, IF(OR(AS152="P", AS152="T", AS152="N"), 0, IF($C152="DM", $T152, IF(OR(AS152="Y", AS152="IR"),$AM152,IF(AS152="C", IF($BI152="Y", IF($AF152="N/A", $Q152, $AF152), IF($AG152="N/A", $T152,$AG152)))))))</f>
        <v>34</v>
      </c>
      <c r="BL152" s="15">
        <f t="shared" ref="BL152:BL215" si="147">IF(AT152="R", $CA152, IF(OR(AT152="P", AT152="T", AT152="N"), 0, IF($C152="DM", $T152, IF(OR(AT152="Y", AT152="IR"),$AM152,IF(AT152="C", IF($BI152="Y", IF($AF152="N/A", $Q152, $AF152), IF($AG152="N/A", $T152,$AG152)))))))</f>
        <v>34</v>
      </c>
      <c r="BM152" s="15">
        <f t="shared" ref="BM152:BM215" si="148">IF(AU152="R", $CA152, IF(OR(AU152="P", AU152="T", AU152="N"), 0, IF($C152="DM", $T152, IF(OR(AU152="Y", AU152="IR"),$AM152,IF(AU152="C", IF($BI152="Y", IF($AF152="N/A", $Q152, $AF152), IF($AG152="N/A", $T152,$AG152)))))))</f>
        <v>34</v>
      </c>
      <c r="BN152" s="15">
        <f t="shared" ref="BN152:BN215" si="149">IF(AV152="R", $CA152, IF(OR(AV152="P", AV152="T", AV152="N"), 0, IF($C152="DM", $T152, IF(OR(AV152="Y", AV152="IR"),$AM152,IF(AV152="C", IF($BI152="Y", IF($AF152="N/A", $Q152, $AF152), IF($AG152="N/A", $T152,$AG152)))))))</f>
        <v>34</v>
      </c>
      <c r="BO152" s="15">
        <f t="shared" ref="BO152:BO215" si="150">IF(AW152="R", $CA152, IF(OR(AW152="P", AW152="T", AW152="N"), 0, IF($C152="DM", $T152, IF(OR(AW152="Y", AW152="IR"),$AM152,IF(AW152="C", IF($BI152="Y", IF($AF152="N/A", $Q152, $AF152), IF($AG152="N/A", $T152,$AG152)))))))</f>
        <v>34</v>
      </c>
      <c r="BP152" s="15">
        <f t="shared" ref="BP152:BP215" si="151">IF(AX152="R", $CA152, IF(OR(AX152="P", AX152="T", AX152="N"), 0, IF($C152="DM", $T152, IF(OR(AX152="Y", AX152="IR"),$AM152,IF(AX152="C", IF($BI152="Y", IF($AF152="N/A", $Q152, $AF152), IF($AG152="N/A", $T152,$AG152)))))))</f>
        <v>34</v>
      </c>
      <c r="BQ152" s="15">
        <f t="shared" ref="BQ152:BQ215" si="152">IF(AY152="R", $CA152, IF(OR(AY152="P", AY152="T", AY152="N"), 0, IF($C152="DM", $T152, IF(OR(AY152="Y", AY152="IR"),$AM152,IF(AY152="C", IF($BI152="Y", IF($AF152="N/A", $Q152, $AF152), IF($AG152="N/A", $T152,$AG152)))))))</f>
        <v>34</v>
      </c>
      <c r="BR152" s="15">
        <f t="shared" ref="BR152:BR215" si="153">IF(AZ152="R", $CA152, IF(OR(AZ152="P", AZ152="T", AZ152="N"), 0, IF($C152="DM", $T152, IF(OR(AZ152="Y", AZ152="IR"),$AM152,IF(AZ152="C", IF($BI152="Y", IF($AF152="N/A", $Q152, $AF152), IF($AG152="N/A", $T152,$AG152)))))))</f>
        <v>34</v>
      </c>
      <c r="BS152" s="15">
        <f t="shared" ref="BS152:BS215" si="154">IF(BA152="R", $CA152, IF(OR(BA152="P", BA152="T", BA152="N"), 0, IF($C152="DM", $T152, IF(OR(BA152="Y", BA152="IR"),$AM152,IF(BA152="C", IF($BI152="Y", IF($AF152="N/A", $Q152, $AF152), IF($AG152="N/A", $T152,$AG152)))))))</f>
        <v>34</v>
      </c>
      <c r="BT152" s="15">
        <f t="shared" ref="BT152:BT215" si="155">IF(BB152="R", $CA152, IF(OR(BB152="P", BB152="T", BB152="N"), 0, IF($C152="DM", $T152, IF(OR(BB152="Y", BB152="IR"),$AM152,IF(BB152="C", IF($BI152="Y", IF($BA152="C", IF($AF152="N/A", $Q152, $AF152), IF($AF152="N/A", $T152, $AM152)), IF($AG152="N/A", $T152,$AG152)))))))</f>
        <v>34</v>
      </c>
      <c r="BU152" s="15">
        <f t="shared" ref="BU152:BU215" si="156">IF(BC152="R", $CA152, IF(OR(BC152="P", BC152="T", BC152="N"), 0, IF($C152="DM", $T152, IF(OR(BC152="Y", BC152="IR"),$AM152,IF(BC152="C", IF($BI152="Y", IF($BA152="C", IF($AF152="N/A", $Q152, $AF152), IF($AF152="N/A", $T152, $AM152)), IF($AG152="N/A", $T152,$AG152)))))))</f>
        <v>34</v>
      </c>
      <c r="BV152" s="15">
        <f t="shared" ref="BV152:BV215" si="157">IF(BD152="R", $CA152, IF(OR(BD152="P", BD152="T", BD152="N"), 0, IF($C152="DM", $T152, IF(OR(BD152="Y", BD152="IR"),$AM152,IF(BD152="C", IF($BI152="Y", IF($BA152="C", IF($AF152="N/A", $Q152, $AF152), IF($AF152="N/A", $T152, $AM152)), IF($AG152="N/A", $T152,$AG152)))))))</f>
        <v>34</v>
      </c>
      <c r="BW152" s="15">
        <f t="shared" ref="BW152:BW215" si="158">IF(BE152="R", $CA152, IF(OR(BE152="P", BE152="T", BE152="N"), 0, IF($C152="DM", $T152, IF(OR(BE152="Y", BE152="IR"),$AM152,IF(BE152="C", IF($BI152="Y", IF($BA152="C", IF($AF152="N/A", $Q152, $AF152), IF($AF152="N/A", $T152, $AM152)), IF($AG152="N/A", $T152,$AG152)))))))</f>
        <v>34</v>
      </c>
      <c r="BX152" s="15">
        <f t="shared" ref="BX152:BX215" si="159">IF(BF152="R", $CA152, IF(OR(BF152="P", BF152="T", BF152="N"), 0, IF($C152="DM", $T152, IF(OR(BF152="Y", BF152="IR"),$AM152,IF(BF152="C", IF($BI152="Y", IF($BA152="C", IF($AF152="N/A", $Q152, $AF152), IF($AF152="N/A", $T152, $AM152)), IF($AG152="N/A", $T152,$AG152)))))))</f>
        <v>34</v>
      </c>
      <c r="BY152" s="15">
        <f t="shared" ref="BY152:BY215" si="160">IF(BG152="R", $CA152, IF(OR(BG152="P", BG152="T", BG152="N"), 0, IF($C152="DM", $T152, IF(OR(BG152="Y", BG152="IR"),$AM152,IF(BG152="C", IF($BI152="Y", IF($BA152="C", IF($AF152="N/A", $Q152, $AF152), IF($AF152="N/A", $T152, $AM152)), IF($AG152="N/A", $T152,$AG152)))))))</f>
        <v>34</v>
      </c>
      <c r="BZ152" s="15">
        <f t="shared" ref="BZ152:BZ215" si="161">IF(BH152="R", $CA152, IF(OR(BH152="P", BH152="T", BH152="N"), 0, IF($C152="DM", $T152, IF(OR(BH152="Y", BH152="IR"),$AM152,IF(BH152="C", IF($BI152="Y", IF($BA152="C", IF($AF152="N/A", $Q152, $AF152), IF($AF152="N/A", $T152, $AM152)), IF($AG152="N/A", $T152,$AG152)))))))</f>
        <v>34</v>
      </c>
      <c r="CA152" s="14" t="s">
        <v>75</v>
      </c>
      <c r="CB152" s="15">
        <f t="shared" ref="CB152:CB215" si="162">BZ152</f>
        <v>34</v>
      </c>
      <c r="CC152" s="14">
        <f t="shared" ref="CC152:CC215" si="163">IF(OR($BH152="T", $BH152="R"), 0, IF($BH152="C", IF($BI152="Y", IF($BA152="C", 0, IF(AF152="N/A", Q152-T152, AF152-AG152)), IF($AF152="N/A", U152, AH152)), AN152))</f>
        <v>34</v>
      </c>
      <c r="CD152" s="14" t="str">
        <f t="shared" ref="CD152:CD215" si="164">IF(OR($BH152="T", $BH152="R"), 0, IF($BH152="C", IF($BI152="Y", 0, IF($AF152="N/A", V152, AI152)), AO152))</f>
        <v>N/A</v>
      </c>
      <c r="CE152" s="14" t="str">
        <f t="shared" ref="CE152:CE215" si="165">IF(OR($BH152="T", $BH152="R"), 0, IF($BH152="C", IF($BI152="Y", 0, IF($AF152="N/A", W152, AJ152)), AP152))</f>
        <v>N/A</v>
      </c>
      <c r="CF152" s="14" t="str">
        <f t="shared" ref="CF152:CF215" si="166">IF(OR($BH152="T", $BH152="R"), 0, IF($BH152="C", IF($BI152="Y", 0, IF($AF152="N/A", X152, AK152)), AQ152))</f>
        <v>N/A</v>
      </c>
      <c r="CG152" t="str">
        <f t="shared" ref="CG152:CG215" si="167">IF(AC152="N/A", "S:"&amp;L152&amp;" G:"&amp;M152&amp;" GR:"&amp;Q152, IF(AC152=0, "S:"&amp;L152&amp;" G:"&amp;M152&amp;" GR:"&amp;Q152, "S:"&amp;L152&amp;"/"&amp;AD152&amp;" G:"&amp;AE152&amp;" GR:"&amp;AF152))</f>
        <v>S:16 G:24 GR:36</v>
      </c>
      <c r="CH152" s="6"/>
      <c r="CK152" s="6"/>
      <c r="CL152" s="6"/>
      <c r="CM152" s="6"/>
      <c r="CN152" s="6"/>
      <c r="CO152" s="6"/>
      <c r="CP152" s="6"/>
    </row>
    <row r="153" spans="1:94" x14ac:dyDescent="0.25">
      <c r="A153" s="13">
        <v>6491</v>
      </c>
      <c r="B153" s="14" t="s">
        <v>3281</v>
      </c>
      <c r="C153" s="14" t="s">
        <v>69</v>
      </c>
      <c r="D153" s="14" t="s">
        <v>53</v>
      </c>
      <c r="E153" s="14">
        <f>VLOOKUP(B153, 'Rookie Year'!$A$2:$B$55555,2,FALSE)</f>
        <v>2026</v>
      </c>
      <c r="F153" s="14">
        <v>2026</v>
      </c>
      <c r="G153" s="14" t="s">
        <v>40</v>
      </c>
      <c r="H153" s="14" t="s">
        <v>2155</v>
      </c>
      <c r="I153" s="15">
        <v>9</v>
      </c>
      <c r="J153" s="14">
        <v>4</v>
      </c>
      <c r="K153" s="16">
        <f t="shared" si="127"/>
        <v>0.25</v>
      </c>
      <c r="L153" s="15">
        <f t="shared" si="128"/>
        <v>6</v>
      </c>
      <c r="M153" s="15">
        <f t="shared" si="129"/>
        <v>3</v>
      </c>
      <c r="N153" s="15">
        <f t="shared" si="130"/>
        <v>12</v>
      </c>
      <c r="O153" s="15">
        <v>0</v>
      </c>
      <c r="P153" s="15">
        <v>0</v>
      </c>
      <c r="Q153" s="15">
        <f t="shared" si="131"/>
        <v>12</v>
      </c>
      <c r="R153" s="14" t="s">
        <v>75</v>
      </c>
      <c r="S153" s="14">
        <f t="shared" si="132"/>
        <v>4</v>
      </c>
      <c r="T153" s="15">
        <f>IF($S153&lt;1, "N/A", $M153)</f>
        <v>3</v>
      </c>
      <c r="U153" s="15">
        <f>IF($S153&lt;2, "N/A", $M153)</f>
        <v>3</v>
      </c>
      <c r="V153" s="15">
        <f>IF($S153&lt;3, "N/A", $M153)</f>
        <v>3</v>
      </c>
      <c r="W153" s="15">
        <f t="shared" si="121"/>
        <v>3</v>
      </c>
      <c r="X153" s="15" t="str">
        <f t="shared" si="133"/>
        <v>N/A</v>
      </c>
      <c r="Y153" s="14" t="str">
        <f t="shared" si="134"/>
        <v>OK</v>
      </c>
      <c r="Z153" s="14" t="str">
        <f t="shared" si="135"/>
        <v>No</v>
      </c>
      <c r="AA153" s="17" t="str">
        <f>IF(C153="DM", "N/A", IF(Z153="No","N/A",VLOOKUP(B153,'Extension List'!$A$3:$AE$1952,19,FALSE)))</f>
        <v>N/A</v>
      </c>
      <c r="AB153" s="14" t="str">
        <f>IF(C153="DM", "N/A", IF(Z153="No","N/A",VLOOKUP(B153,'Extension List'!$A$3:$AE$1952,21,FALSE)))</f>
        <v>N/A</v>
      </c>
      <c r="AC153" s="14" t="str">
        <f t="shared" si="122"/>
        <v>N/A</v>
      </c>
      <c r="AD153" s="15" t="str">
        <f t="shared" si="136"/>
        <v>N/A</v>
      </c>
      <c r="AE153" s="15" t="str">
        <f t="shared" si="137"/>
        <v>N/A</v>
      </c>
      <c r="AF153" s="15" t="str">
        <f t="shared" si="138"/>
        <v>N/A</v>
      </c>
      <c r="AG153" s="15" t="str">
        <f t="shared" si="123"/>
        <v>N/A</v>
      </c>
      <c r="AH153" s="15" t="str">
        <f t="shared" si="123"/>
        <v>N/A</v>
      </c>
      <c r="AI153" s="15" t="str">
        <f t="shared" si="124"/>
        <v>N/A</v>
      </c>
      <c r="AJ153" s="15" t="str">
        <f t="shared" si="125"/>
        <v>N/A</v>
      </c>
      <c r="AK153" s="15" t="str">
        <f t="shared" si="126"/>
        <v>N/A</v>
      </c>
      <c r="AL153" s="15" t="str">
        <f t="shared" si="139"/>
        <v>N/A</v>
      </c>
      <c r="AM153" s="15">
        <f t="shared" si="140"/>
        <v>9</v>
      </c>
      <c r="AN153" s="15">
        <f t="shared" si="141"/>
        <v>9</v>
      </c>
      <c r="AO153" s="15">
        <f t="shared" si="142"/>
        <v>9</v>
      </c>
      <c r="AP153" s="15">
        <f t="shared" si="143"/>
        <v>9</v>
      </c>
      <c r="AQ153" s="15" t="str">
        <f t="shared" si="144"/>
        <v>N/A</v>
      </c>
      <c r="AR153" s="14" t="s">
        <v>40</v>
      </c>
      <c r="AS153" s="14" t="s">
        <v>40</v>
      </c>
      <c r="AT153" s="14" t="s">
        <v>40</v>
      </c>
      <c r="AU153" s="14" t="s">
        <v>40</v>
      </c>
      <c r="AV153" s="14" t="s">
        <v>40</v>
      </c>
      <c r="AW153" s="14" t="s">
        <v>40</v>
      </c>
      <c r="AX153" s="14" t="s">
        <v>40</v>
      </c>
      <c r="AY153" s="14" t="s">
        <v>40</v>
      </c>
      <c r="AZ153" s="14" t="s">
        <v>40</v>
      </c>
      <c r="BA153" s="14" t="s">
        <v>40</v>
      </c>
      <c r="BB153" s="14" t="s">
        <v>40</v>
      </c>
      <c r="BC153" s="14" t="s">
        <v>40</v>
      </c>
      <c r="BD153" s="14" t="s">
        <v>40</v>
      </c>
      <c r="BE153" s="14" t="s">
        <v>40</v>
      </c>
      <c r="BF153" s="14" t="s">
        <v>40</v>
      </c>
      <c r="BG153" s="14" t="s">
        <v>40</v>
      </c>
      <c r="BH153" s="14" t="s">
        <v>40</v>
      </c>
      <c r="BJ153" s="15">
        <f t="shared" si="145"/>
        <v>9</v>
      </c>
      <c r="BK153" s="15">
        <f t="shared" si="146"/>
        <v>9</v>
      </c>
      <c r="BL153" s="15">
        <f t="shared" si="147"/>
        <v>9</v>
      </c>
      <c r="BM153" s="15">
        <f t="shared" si="148"/>
        <v>9</v>
      </c>
      <c r="BN153" s="15">
        <f t="shared" si="149"/>
        <v>9</v>
      </c>
      <c r="BO153" s="15">
        <f t="shared" si="150"/>
        <v>9</v>
      </c>
      <c r="BP153" s="15">
        <f t="shared" si="151"/>
        <v>9</v>
      </c>
      <c r="BQ153" s="15">
        <f t="shared" si="152"/>
        <v>9</v>
      </c>
      <c r="BR153" s="15">
        <f t="shared" si="153"/>
        <v>9</v>
      </c>
      <c r="BS153" s="15">
        <f t="shared" si="154"/>
        <v>9</v>
      </c>
      <c r="BT153" s="15">
        <f t="shared" si="155"/>
        <v>9</v>
      </c>
      <c r="BU153" s="15">
        <f t="shared" si="156"/>
        <v>9</v>
      </c>
      <c r="BV153" s="15">
        <f t="shared" si="157"/>
        <v>9</v>
      </c>
      <c r="BW153" s="15">
        <f t="shared" si="158"/>
        <v>9</v>
      </c>
      <c r="BX153" s="15">
        <f t="shared" si="159"/>
        <v>9</v>
      </c>
      <c r="BY153" s="15">
        <f t="shared" si="160"/>
        <v>9</v>
      </c>
      <c r="BZ153" s="15">
        <f t="shared" si="161"/>
        <v>9</v>
      </c>
      <c r="CA153" s="14" t="s">
        <v>75</v>
      </c>
      <c r="CB153" s="15">
        <f t="shared" si="162"/>
        <v>9</v>
      </c>
      <c r="CC153" s="14">
        <f t="shared" si="163"/>
        <v>9</v>
      </c>
      <c r="CD153" s="14">
        <f t="shared" si="164"/>
        <v>9</v>
      </c>
      <c r="CE153" s="14">
        <f t="shared" si="165"/>
        <v>9</v>
      </c>
      <c r="CF153" s="14" t="str">
        <f t="shared" si="166"/>
        <v>N/A</v>
      </c>
      <c r="CG153" t="str">
        <f t="shared" si="167"/>
        <v>S:6 G:3 GR:12</v>
      </c>
      <c r="CH153" s="6"/>
      <c r="CK153" s="6"/>
      <c r="CL153" s="6"/>
      <c r="CM153" s="6"/>
      <c r="CN153" s="6"/>
      <c r="CO153" s="6"/>
      <c r="CP153" s="6"/>
    </row>
    <row r="154" spans="1:94" x14ac:dyDescent="0.25">
      <c r="A154" s="13">
        <v>6014</v>
      </c>
      <c r="B154" s="14" t="s">
        <v>3115</v>
      </c>
      <c r="C154" s="14" t="s">
        <v>69</v>
      </c>
      <c r="D154" s="14" t="s">
        <v>53</v>
      </c>
      <c r="E154" s="14">
        <v>2025</v>
      </c>
      <c r="F154" s="14">
        <v>2025</v>
      </c>
      <c r="G154" s="14" t="s">
        <v>40</v>
      </c>
      <c r="H154" s="14" t="s">
        <v>2158</v>
      </c>
      <c r="I154" s="15">
        <v>8</v>
      </c>
      <c r="J154" s="14">
        <v>4</v>
      </c>
      <c r="K154" s="16">
        <f t="shared" si="127"/>
        <v>0.25</v>
      </c>
      <c r="L154" s="15">
        <f t="shared" si="128"/>
        <v>6</v>
      </c>
      <c r="M154" s="15">
        <f t="shared" si="129"/>
        <v>2</v>
      </c>
      <c r="N154" s="15">
        <f t="shared" si="130"/>
        <v>8</v>
      </c>
      <c r="O154" s="15">
        <v>8</v>
      </c>
      <c r="P154" s="15">
        <v>0</v>
      </c>
      <c r="Q154" s="15">
        <f t="shared" si="131"/>
        <v>0</v>
      </c>
      <c r="R154" s="14" t="s">
        <v>75</v>
      </c>
      <c r="S154" s="14">
        <f t="shared" si="132"/>
        <v>3</v>
      </c>
      <c r="T154" s="15">
        <v>0</v>
      </c>
      <c r="U154" s="15">
        <v>0</v>
      </c>
      <c r="V154" s="15">
        <v>0</v>
      </c>
      <c r="W154" s="15" t="str">
        <f t="shared" si="121"/>
        <v>N/A</v>
      </c>
      <c r="X154" s="15" t="str">
        <f t="shared" si="133"/>
        <v>N/A</v>
      </c>
      <c r="Y154" s="14" t="str">
        <f t="shared" si="134"/>
        <v>OK</v>
      </c>
      <c r="Z154" s="14" t="str">
        <f t="shared" si="135"/>
        <v>No</v>
      </c>
      <c r="AA154" s="17" t="str">
        <f>IF(C154="DM", "N/A", IF(Z154="No","N/A",VLOOKUP(B154,'Extension List'!$A$3:$AE$1952,19,FALSE)))</f>
        <v>N/A</v>
      </c>
      <c r="AB154" s="14" t="str">
        <f>IF(C154="DM", "N/A", IF(Z154="No","N/A",VLOOKUP(B154,'Extension List'!$A$3:$AE$1952,21,FALSE)))</f>
        <v>N/A</v>
      </c>
      <c r="AC154" s="14" t="str">
        <f t="shared" si="122"/>
        <v>N/A</v>
      </c>
      <c r="AD154" s="15" t="str">
        <f t="shared" si="136"/>
        <v>N/A</v>
      </c>
      <c r="AE154" s="15" t="str">
        <f t="shared" si="137"/>
        <v>N/A</v>
      </c>
      <c r="AF154" s="15" t="str">
        <f t="shared" si="138"/>
        <v>N/A</v>
      </c>
      <c r="AG154" s="15" t="str">
        <f t="shared" ref="AG154:AH173" si="168">IF($AF154="N/A", "N/A", "TBC")</f>
        <v>N/A</v>
      </c>
      <c r="AH154" s="15" t="str">
        <f t="shared" si="168"/>
        <v>N/A</v>
      </c>
      <c r="AI154" s="15" t="str">
        <f t="shared" si="124"/>
        <v>N/A</v>
      </c>
      <c r="AJ154" s="15" t="str">
        <f t="shared" si="125"/>
        <v>N/A</v>
      </c>
      <c r="AK154" s="15" t="str">
        <f t="shared" si="126"/>
        <v>N/A</v>
      </c>
      <c r="AL154" s="15" t="str">
        <f t="shared" si="139"/>
        <v>N/A</v>
      </c>
      <c r="AM154" s="15">
        <f t="shared" si="140"/>
        <v>6</v>
      </c>
      <c r="AN154" s="15">
        <f t="shared" si="141"/>
        <v>6</v>
      </c>
      <c r="AO154" s="15">
        <f t="shared" si="142"/>
        <v>6</v>
      </c>
      <c r="AP154" s="15" t="str">
        <f t="shared" si="143"/>
        <v>N/A</v>
      </c>
      <c r="AQ154" s="15" t="str">
        <f t="shared" si="144"/>
        <v>N/A</v>
      </c>
      <c r="AR154" s="14" t="s">
        <v>40</v>
      </c>
      <c r="AS154" s="14" t="s">
        <v>40</v>
      </c>
      <c r="AT154" s="14" t="s">
        <v>40</v>
      </c>
      <c r="AU154" s="14" t="s">
        <v>40</v>
      </c>
      <c r="AV154" s="14" t="s">
        <v>40</v>
      </c>
      <c r="AW154" s="14" t="s">
        <v>40</v>
      </c>
      <c r="AX154" s="14" t="s">
        <v>40</v>
      </c>
      <c r="AY154" s="14" t="s">
        <v>40</v>
      </c>
      <c r="AZ154" s="14" t="s">
        <v>40</v>
      </c>
      <c r="BA154" s="14" t="s">
        <v>40</v>
      </c>
      <c r="BB154" s="14" t="s">
        <v>40</v>
      </c>
      <c r="BC154" s="14" t="s">
        <v>40</v>
      </c>
      <c r="BD154" s="14" t="s">
        <v>40</v>
      </c>
      <c r="BE154" s="14" t="s">
        <v>40</v>
      </c>
      <c r="BF154" s="14" t="s">
        <v>40</v>
      </c>
      <c r="BG154" s="14" t="s">
        <v>40</v>
      </c>
      <c r="BH154" s="14" t="s">
        <v>40</v>
      </c>
      <c r="BJ154" s="15">
        <f t="shared" si="145"/>
        <v>6</v>
      </c>
      <c r="BK154" s="15">
        <f t="shared" si="146"/>
        <v>6</v>
      </c>
      <c r="BL154" s="15">
        <f t="shared" si="147"/>
        <v>6</v>
      </c>
      <c r="BM154" s="15">
        <f t="shared" si="148"/>
        <v>6</v>
      </c>
      <c r="BN154" s="15">
        <f t="shared" si="149"/>
        <v>6</v>
      </c>
      <c r="BO154" s="15">
        <f t="shared" si="150"/>
        <v>6</v>
      </c>
      <c r="BP154" s="15">
        <f t="shared" si="151"/>
        <v>6</v>
      </c>
      <c r="BQ154" s="15">
        <f t="shared" si="152"/>
        <v>6</v>
      </c>
      <c r="BR154" s="15">
        <f t="shared" si="153"/>
        <v>6</v>
      </c>
      <c r="BS154" s="15">
        <f t="shared" si="154"/>
        <v>6</v>
      </c>
      <c r="BT154" s="15">
        <f t="shared" si="155"/>
        <v>6</v>
      </c>
      <c r="BU154" s="15">
        <f t="shared" si="156"/>
        <v>6</v>
      </c>
      <c r="BV154" s="15">
        <f t="shared" si="157"/>
        <v>6</v>
      </c>
      <c r="BW154" s="15">
        <f t="shared" si="158"/>
        <v>6</v>
      </c>
      <c r="BX154" s="15">
        <f t="shared" si="159"/>
        <v>6</v>
      </c>
      <c r="BY154" s="15">
        <f t="shared" si="160"/>
        <v>6</v>
      </c>
      <c r="BZ154" s="15">
        <f t="shared" si="161"/>
        <v>6</v>
      </c>
      <c r="CA154" s="14" t="s">
        <v>75</v>
      </c>
      <c r="CB154" s="15">
        <f t="shared" si="162"/>
        <v>6</v>
      </c>
      <c r="CC154" s="14">
        <f t="shared" si="163"/>
        <v>6</v>
      </c>
      <c r="CD154" s="14">
        <f t="shared" si="164"/>
        <v>6</v>
      </c>
      <c r="CE154" s="14" t="str">
        <f t="shared" si="165"/>
        <v>N/A</v>
      </c>
      <c r="CF154" s="14" t="str">
        <f t="shared" si="166"/>
        <v>N/A</v>
      </c>
      <c r="CG154" t="str">
        <f t="shared" si="167"/>
        <v>S:6 G:2 GR:0</v>
      </c>
      <c r="CH154" s="6"/>
      <c r="CK154" s="6"/>
      <c r="CL154" s="6"/>
      <c r="CM154" s="6"/>
      <c r="CN154" s="6"/>
      <c r="CO154" s="6"/>
      <c r="CP154" s="6"/>
    </row>
    <row r="155" spans="1:94" x14ac:dyDescent="0.25">
      <c r="A155" s="13">
        <v>5615</v>
      </c>
      <c r="B155" s="14" t="s">
        <v>2980</v>
      </c>
      <c r="C155" s="14" t="s">
        <v>69</v>
      </c>
      <c r="D155" s="14" t="s">
        <v>53</v>
      </c>
      <c r="E155" s="14">
        <f>VLOOKUP(B155, 'Rookie Year'!$A$2:$B$55555,2,FALSE)</f>
        <v>2024</v>
      </c>
      <c r="F155" s="14">
        <v>2024</v>
      </c>
      <c r="G155" s="14" t="s">
        <v>40</v>
      </c>
      <c r="H155" s="14" t="s">
        <v>2166</v>
      </c>
      <c r="I155" s="15">
        <v>5</v>
      </c>
      <c r="J155" s="14">
        <v>4</v>
      </c>
      <c r="K155" s="16">
        <f t="shared" si="127"/>
        <v>0.25</v>
      </c>
      <c r="L155" s="15">
        <f t="shared" si="128"/>
        <v>3</v>
      </c>
      <c r="M155" s="15">
        <f t="shared" si="129"/>
        <v>2</v>
      </c>
      <c r="N155" s="15">
        <f t="shared" si="130"/>
        <v>8</v>
      </c>
      <c r="O155" s="15">
        <v>4</v>
      </c>
      <c r="P155" s="15">
        <v>0</v>
      </c>
      <c r="Q155" s="15">
        <f t="shared" si="131"/>
        <v>4</v>
      </c>
      <c r="R155" s="14" t="s">
        <v>75</v>
      </c>
      <c r="S155" s="14">
        <f t="shared" si="132"/>
        <v>2</v>
      </c>
      <c r="T155" s="15">
        <v>2</v>
      </c>
      <c r="U155" s="15">
        <v>2</v>
      </c>
      <c r="V155" s="15" t="str">
        <f t="shared" ref="V155:V184" si="169">IF($S155&lt;3, "N/A", $M155)</f>
        <v>N/A</v>
      </c>
      <c r="W155" s="15" t="str">
        <f t="shared" si="121"/>
        <v>N/A</v>
      </c>
      <c r="X155" s="15" t="str">
        <f t="shared" si="133"/>
        <v>N/A</v>
      </c>
      <c r="Y155" s="14" t="str">
        <f t="shared" si="134"/>
        <v>OK</v>
      </c>
      <c r="Z155" s="14" t="str">
        <f t="shared" si="135"/>
        <v>No</v>
      </c>
      <c r="AA155" s="17" t="str">
        <f>IF(C155="DM", "N/A", IF(Z155="No","N/A",VLOOKUP(B155,'Extension List'!$A$3:$AE$1952,19,FALSE)))</f>
        <v>N/A</v>
      </c>
      <c r="AB155" s="14" t="str">
        <f>IF(C155="DM", "N/A", IF(Z155="No","N/A",VLOOKUP(B155,'Extension List'!$A$3:$AE$1952,21,FALSE)))</f>
        <v>N/A</v>
      </c>
      <c r="AC155" s="14" t="str">
        <f t="shared" si="122"/>
        <v>N/A</v>
      </c>
      <c r="AD155" s="15" t="str">
        <f t="shared" si="136"/>
        <v>N/A</v>
      </c>
      <c r="AE155" s="15" t="str">
        <f t="shared" si="137"/>
        <v>N/A</v>
      </c>
      <c r="AF155" s="15" t="str">
        <f t="shared" si="138"/>
        <v>N/A</v>
      </c>
      <c r="AG155" s="15" t="str">
        <f t="shared" si="168"/>
        <v>N/A</v>
      </c>
      <c r="AH155" s="15" t="str">
        <f t="shared" si="168"/>
        <v>N/A</v>
      </c>
      <c r="AI155" s="15" t="str">
        <f t="shared" si="124"/>
        <v>N/A</v>
      </c>
      <c r="AJ155" s="15" t="str">
        <f t="shared" si="125"/>
        <v>N/A</v>
      </c>
      <c r="AK155" s="15" t="str">
        <f t="shared" si="126"/>
        <v>N/A</v>
      </c>
      <c r="AL155" s="15" t="str">
        <f t="shared" si="139"/>
        <v>N/A</v>
      </c>
      <c r="AM155" s="15">
        <f t="shared" si="140"/>
        <v>5</v>
      </c>
      <c r="AN155" s="15">
        <f t="shared" si="141"/>
        <v>5</v>
      </c>
      <c r="AO155" s="15" t="str">
        <f t="shared" si="142"/>
        <v>N/A</v>
      </c>
      <c r="AP155" s="15" t="str">
        <f t="shared" si="143"/>
        <v>N/A</v>
      </c>
      <c r="AQ155" s="15" t="str">
        <f t="shared" si="144"/>
        <v>N/A</v>
      </c>
      <c r="AR155" s="14" t="s">
        <v>40</v>
      </c>
      <c r="AS155" s="14" t="s">
        <v>40</v>
      </c>
      <c r="AT155" s="14" t="s">
        <v>40</v>
      </c>
      <c r="AU155" s="14" t="s">
        <v>40</v>
      </c>
      <c r="AV155" s="14" t="s">
        <v>40</v>
      </c>
      <c r="AW155" s="14" t="s">
        <v>40</v>
      </c>
      <c r="AX155" s="14" t="s">
        <v>40</v>
      </c>
      <c r="AY155" s="14" t="s">
        <v>40</v>
      </c>
      <c r="AZ155" s="14" t="s">
        <v>40</v>
      </c>
      <c r="BA155" s="14" t="s">
        <v>40</v>
      </c>
      <c r="BB155" s="14" t="s">
        <v>40</v>
      </c>
      <c r="BC155" s="14" t="s">
        <v>40</v>
      </c>
      <c r="BD155" s="14" t="s">
        <v>40</v>
      </c>
      <c r="BE155" s="14" t="s">
        <v>40</v>
      </c>
      <c r="BF155" s="14" t="s">
        <v>40</v>
      </c>
      <c r="BG155" s="14" t="s">
        <v>40</v>
      </c>
      <c r="BH155" s="14" t="s">
        <v>40</v>
      </c>
      <c r="BI155" s="14"/>
      <c r="BJ155" s="15">
        <f t="shared" si="145"/>
        <v>5</v>
      </c>
      <c r="BK155" s="15">
        <f t="shared" si="146"/>
        <v>5</v>
      </c>
      <c r="BL155" s="15">
        <f t="shared" si="147"/>
        <v>5</v>
      </c>
      <c r="BM155" s="15">
        <f t="shared" si="148"/>
        <v>5</v>
      </c>
      <c r="BN155" s="15">
        <f t="shared" si="149"/>
        <v>5</v>
      </c>
      <c r="BO155" s="15">
        <f t="shared" si="150"/>
        <v>5</v>
      </c>
      <c r="BP155" s="15">
        <f t="shared" si="151"/>
        <v>5</v>
      </c>
      <c r="BQ155" s="15">
        <f t="shared" si="152"/>
        <v>5</v>
      </c>
      <c r="BR155" s="15">
        <f t="shared" si="153"/>
        <v>5</v>
      </c>
      <c r="BS155" s="15">
        <f t="shared" si="154"/>
        <v>5</v>
      </c>
      <c r="BT155" s="15">
        <f t="shared" si="155"/>
        <v>5</v>
      </c>
      <c r="BU155" s="15">
        <f t="shared" si="156"/>
        <v>5</v>
      </c>
      <c r="BV155" s="15">
        <f t="shared" si="157"/>
        <v>5</v>
      </c>
      <c r="BW155" s="15">
        <f t="shared" si="158"/>
        <v>5</v>
      </c>
      <c r="BX155" s="15">
        <f t="shared" si="159"/>
        <v>5</v>
      </c>
      <c r="BY155" s="15">
        <f t="shared" si="160"/>
        <v>5</v>
      </c>
      <c r="BZ155" s="15">
        <f t="shared" si="161"/>
        <v>5</v>
      </c>
      <c r="CA155" s="14" t="s">
        <v>75</v>
      </c>
      <c r="CB155" s="15">
        <f t="shared" si="162"/>
        <v>5</v>
      </c>
      <c r="CC155" s="14">
        <f t="shared" si="163"/>
        <v>5</v>
      </c>
      <c r="CD155" s="14" t="str">
        <f t="shared" si="164"/>
        <v>N/A</v>
      </c>
      <c r="CE155" s="14" t="str">
        <f t="shared" si="165"/>
        <v>N/A</v>
      </c>
      <c r="CF155" s="14" t="str">
        <f t="shared" si="166"/>
        <v>N/A</v>
      </c>
      <c r="CG155" t="str">
        <f t="shared" si="167"/>
        <v>S:3 G:2 GR:4</v>
      </c>
      <c r="CH155" s="6"/>
      <c r="CK155" s="6"/>
      <c r="CL155" s="6"/>
      <c r="CM155" s="6"/>
      <c r="CN155" s="6"/>
      <c r="CO155" s="6"/>
      <c r="CP155" s="6"/>
    </row>
    <row r="156" spans="1:94" x14ac:dyDescent="0.25">
      <c r="A156" s="13">
        <v>5982</v>
      </c>
      <c r="B156" s="14" t="s">
        <v>2710</v>
      </c>
      <c r="C156" s="14" t="s">
        <v>69</v>
      </c>
      <c r="D156" s="14" t="s">
        <v>53</v>
      </c>
      <c r="E156" s="14">
        <f>VLOOKUP(B156, 'Rookie Year'!$A$2:$B$55555,2,FALSE)</f>
        <v>2019</v>
      </c>
      <c r="F156" s="14">
        <v>2025</v>
      </c>
      <c r="G156" s="14" t="s">
        <v>42</v>
      </c>
      <c r="H156" s="14" t="s">
        <v>1927</v>
      </c>
      <c r="I156" s="15">
        <v>7</v>
      </c>
      <c r="J156" s="14">
        <v>2</v>
      </c>
      <c r="K156" s="16">
        <f t="shared" si="127"/>
        <v>0.25</v>
      </c>
      <c r="L156" s="15">
        <f t="shared" si="128"/>
        <v>5</v>
      </c>
      <c r="M156" s="15">
        <f t="shared" si="129"/>
        <v>2</v>
      </c>
      <c r="N156" s="15">
        <f t="shared" si="130"/>
        <v>4</v>
      </c>
      <c r="O156" s="15">
        <v>2</v>
      </c>
      <c r="P156" s="15">
        <v>0</v>
      </c>
      <c r="Q156" s="15">
        <f t="shared" si="131"/>
        <v>2</v>
      </c>
      <c r="R156" s="14" t="s">
        <v>75</v>
      </c>
      <c r="S156" s="14">
        <f t="shared" si="132"/>
        <v>1</v>
      </c>
      <c r="T156" s="15">
        <v>2</v>
      </c>
      <c r="U156" s="15" t="str">
        <f>IF($S156&lt;2, "N/A", $M156)</f>
        <v>N/A</v>
      </c>
      <c r="V156" s="15" t="str">
        <f t="shared" si="169"/>
        <v>N/A</v>
      </c>
      <c r="W156" s="15" t="str">
        <f t="shared" si="121"/>
        <v>N/A</v>
      </c>
      <c r="X156" s="15" t="str">
        <f t="shared" si="133"/>
        <v>N/A</v>
      </c>
      <c r="Y156" s="14" t="str">
        <f t="shared" si="134"/>
        <v>OK</v>
      </c>
      <c r="Z156" s="14" t="str">
        <f t="shared" si="135"/>
        <v>Yes</v>
      </c>
      <c r="AA156" s="17">
        <f>IF(C156="DM", "N/A", IF(Z156="No","N/A",VLOOKUP(B156,'Extension List'!$A$3:$AE$1952,19,FALSE)))</f>
        <v>31</v>
      </c>
      <c r="AB156" s="14">
        <f>IF(C156="DM", "N/A", IF(Z156="No","N/A",VLOOKUP(B156,'Extension List'!$A$3:$AE$1952,21,FALSE)))</f>
        <v>4</v>
      </c>
      <c r="AC156" s="14">
        <f t="shared" si="122"/>
        <v>0</v>
      </c>
      <c r="AD156" s="15" t="str">
        <f t="shared" si="136"/>
        <v>N/A</v>
      </c>
      <c r="AE156" s="15" t="str">
        <f t="shared" si="137"/>
        <v>N/A</v>
      </c>
      <c r="AF156" s="15" t="str">
        <f t="shared" si="138"/>
        <v>N/A</v>
      </c>
      <c r="AG156" s="15" t="str">
        <f t="shared" si="168"/>
        <v>N/A</v>
      </c>
      <c r="AH156" s="15" t="str">
        <f t="shared" si="168"/>
        <v>N/A</v>
      </c>
      <c r="AI156" s="15" t="str">
        <f t="shared" si="124"/>
        <v>N/A</v>
      </c>
      <c r="AJ156" s="15" t="str">
        <f t="shared" si="125"/>
        <v>N/A</v>
      </c>
      <c r="AK156" s="15" t="str">
        <f t="shared" si="126"/>
        <v>N/A</v>
      </c>
      <c r="AL156" s="15" t="str">
        <f t="shared" si="139"/>
        <v>N/A</v>
      </c>
      <c r="AM156" s="15">
        <f t="shared" si="140"/>
        <v>7</v>
      </c>
      <c r="AN156" s="15" t="str">
        <f t="shared" si="141"/>
        <v>N/A</v>
      </c>
      <c r="AO156" s="15" t="str">
        <f t="shared" si="142"/>
        <v>N/A</v>
      </c>
      <c r="AP156" s="15" t="str">
        <f t="shared" si="143"/>
        <v>N/A</v>
      </c>
      <c r="AQ156" s="15" t="str">
        <f t="shared" si="144"/>
        <v>N/A</v>
      </c>
      <c r="AR156" s="14" t="s">
        <v>40</v>
      </c>
      <c r="AS156" s="14" t="s">
        <v>40</v>
      </c>
      <c r="AT156" s="14" t="s">
        <v>40</v>
      </c>
      <c r="AU156" s="14" t="s">
        <v>40</v>
      </c>
      <c r="AV156" s="14" t="s">
        <v>40</v>
      </c>
      <c r="AW156" s="14" t="s">
        <v>40</v>
      </c>
      <c r="AX156" s="14" t="s">
        <v>40</v>
      </c>
      <c r="AY156" s="14" t="s">
        <v>40</v>
      </c>
      <c r="AZ156" s="14" t="s">
        <v>40</v>
      </c>
      <c r="BA156" s="14" t="s">
        <v>40</v>
      </c>
      <c r="BB156" s="14" t="s">
        <v>40</v>
      </c>
      <c r="BC156" s="14" t="s">
        <v>40</v>
      </c>
      <c r="BD156" s="14" t="s">
        <v>40</v>
      </c>
      <c r="BE156" s="14" t="s">
        <v>40</v>
      </c>
      <c r="BF156" s="14" t="s">
        <v>40</v>
      </c>
      <c r="BG156" s="14" t="s">
        <v>40</v>
      </c>
      <c r="BH156" s="14" t="s">
        <v>40</v>
      </c>
      <c r="BJ156" s="15">
        <f t="shared" si="145"/>
        <v>7</v>
      </c>
      <c r="BK156" s="15">
        <f t="shared" si="146"/>
        <v>7</v>
      </c>
      <c r="BL156" s="15">
        <f t="shared" si="147"/>
        <v>7</v>
      </c>
      <c r="BM156" s="15">
        <f t="shared" si="148"/>
        <v>7</v>
      </c>
      <c r="BN156" s="15">
        <f t="shared" si="149"/>
        <v>7</v>
      </c>
      <c r="BO156" s="15">
        <f t="shared" si="150"/>
        <v>7</v>
      </c>
      <c r="BP156" s="15">
        <f t="shared" si="151"/>
        <v>7</v>
      </c>
      <c r="BQ156" s="15">
        <f t="shared" si="152"/>
        <v>7</v>
      </c>
      <c r="BR156" s="15">
        <f t="shared" si="153"/>
        <v>7</v>
      </c>
      <c r="BS156" s="15">
        <f t="shared" si="154"/>
        <v>7</v>
      </c>
      <c r="BT156" s="15">
        <f t="shared" si="155"/>
        <v>7</v>
      </c>
      <c r="BU156" s="15">
        <f t="shared" si="156"/>
        <v>7</v>
      </c>
      <c r="BV156" s="15">
        <f t="shared" si="157"/>
        <v>7</v>
      </c>
      <c r="BW156" s="15">
        <f t="shared" si="158"/>
        <v>7</v>
      </c>
      <c r="BX156" s="15">
        <f t="shared" si="159"/>
        <v>7</v>
      </c>
      <c r="BY156" s="15">
        <f t="shared" si="160"/>
        <v>7</v>
      </c>
      <c r="BZ156" s="15">
        <f t="shared" si="161"/>
        <v>7</v>
      </c>
      <c r="CA156" s="14" t="s">
        <v>75</v>
      </c>
      <c r="CB156" s="15">
        <f t="shared" si="162"/>
        <v>7</v>
      </c>
      <c r="CC156" s="14" t="str">
        <f t="shared" si="163"/>
        <v>N/A</v>
      </c>
      <c r="CD156" s="14" t="str">
        <f t="shared" si="164"/>
        <v>N/A</v>
      </c>
      <c r="CE156" s="14" t="str">
        <f t="shared" si="165"/>
        <v>N/A</v>
      </c>
      <c r="CF156" s="14" t="str">
        <f t="shared" si="166"/>
        <v>N/A</v>
      </c>
      <c r="CG156" t="str">
        <f t="shared" si="167"/>
        <v>S:5 G:2 GR:2</v>
      </c>
      <c r="CH156" s="6"/>
      <c r="CK156" s="6"/>
      <c r="CL156" s="6"/>
      <c r="CM156" s="6"/>
      <c r="CN156" s="6"/>
      <c r="CO156" s="6"/>
      <c r="CP156" s="6"/>
    </row>
    <row r="157" spans="1:94" x14ac:dyDescent="0.25">
      <c r="A157" s="13">
        <v>5680</v>
      </c>
      <c r="B157" s="14" t="s">
        <v>2981</v>
      </c>
      <c r="C157" s="14" t="s">
        <v>69</v>
      </c>
      <c r="D157" s="14" t="s">
        <v>53</v>
      </c>
      <c r="E157" s="14">
        <f>VLOOKUP(B157, 'Rookie Year'!$A$2:$B$55555,2,FALSE)</f>
        <v>2024</v>
      </c>
      <c r="F157" s="14">
        <v>2024</v>
      </c>
      <c r="G157" s="14" t="s">
        <v>40</v>
      </c>
      <c r="H157" s="14" t="s">
        <v>2224</v>
      </c>
      <c r="I157" s="15">
        <v>1</v>
      </c>
      <c r="J157" s="14">
        <v>3</v>
      </c>
      <c r="K157" s="16">
        <f t="shared" si="127"/>
        <v>0</v>
      </c>
      <c r="L157" s="15">
        <f t="shared" si="128"/>
        <v>1</v>
      </c>
      <c r="M157" s="15">
        <f t="shared" si="129"/>
        <v>0</v>
      </c>
      <c r="N157" s="15">
        <f t="shared" si="130"/>
        <v>0</v>
      </c>
      <c r="O157" s="15">
        <v>0</v>
      </c>
      <c r="P157" s="15">
        <v>0</v>
      </c>
      <c r="Q157" s="15">
        <f t="shared" si="131"/>
        <v>0</v>
      </c>
      <c r="R157" s="14" t="s">
        <v>75</v>
      </c>
      <c r="S157" s="14">
        <f t="shared" si="132"/>
        <v>1</v>
      </c>
      <c r="T157" s="15">
        <v>0</v>
      </c>
      <c r="U157" s="15" t="str">
        <f>IF($S157&lt;2, "N/A", $M157)</f>
        <v>N/A</v>
      </c>
      <c r="V157" s="15" t="str">
        <f t="shared" si="169"/>
        <v>N/A</v>
      </c>
      <c r="W157" s="15" t="str">
        <f t="shared" si="121"/>
        <v>N/A</v>
      </c>
      <c r="X157" s="15" t="str">
        <f t="shared" si="133"/>
        <v>N/A</v>
      </c>
      <c r="Y157" s="14" t="str">
        <f t="shared" si="134"/>
        <v>OK</v>
      </c>
      <c r="Z157" s="14" t="str">
        <f t="shared" si="135"/>
        <v>Yes</v>
      </c>
      <c r="AA157" s="17">
        <f>IF(C157="DM", "N/A", IF(Z157="No","N/A",VLOOKUP(B157,'Extension List'!$A$3:$AE$1952,19,FALSE)))</f>
        <v>1</v>
      </c>
      <c r="AB157" s="14">
        <f>IF(C157="DM", "N/A", IF(Z157="No","N/A",VLOOKUP(B157,'Extension List'!$A$3:$AE$1952,21,FALSE)))</f>
        <v>1</v>
      </c>
      <c r="AC157" s="14">
        <f t="shared" si="122"/>
        <v>0</v>
      </c>
      <c r="AD157" s="15" t="str">
        <f t="shared" si="136"/>
        <v>N/A</v>
      </c>
      <c r="AE157" s="15" t="str">
        <f t="shared" si="137"/>
        <v>N/A</v>
      </c>
      <c r="AF157" s="15" t="str">
        <f t="shared" si="138"/>
        <v>N/A</v>
      </c>
      <c r="AG157" s="15" t="str">
        <f t="shared" si="168"/>
        <v>N/A</v>
      </c>
      <c r="AH157" s="15" t="str">
        <f t="shared" si="168"/>
        <v>N/A</v>
      </c>
      <c r="AI157" s="15" t="str">
        <f t="shared" si="124"/>
        <v>N/A</v>
      </c>
      <c r="AJ157" s="15" t="str">
        <f t="shared" si="125"/>
        <v>N/A</v>
      </c>
      <c r="AK157" s="15" t="str">
        <f t="shared" si="126"/>
        <v>N/A</v>
      </c>
      <c r="AL157" s="15" t="str">
        <f t="shared" si="139"/>
        <v>N/A</v>
      </c>
      <c r="AM157" s="15">
        <f t="shared" si="140"/>
        <v>1</v>
      </c>
      <c r="AN157" s="15" t="str">
        <f t="shared" si="141"/>
        <v>N/A</v>
      </c>
      <c r="AO157" s="15" t="str">
        <f t="shared" si="142"/>
        <v>N/A</v>
      </c>
      <c r="AP157" s="15" t="str">
        <f t="shared" si="143"/>
        <v>N/A</v>
      </c>
      <c r="AQ157" s="15" t="str">
        <f t="shared" si="144"/>
        <v>N/A</v>
      </c>
      <c r="AR157" s="14" t="s">
        <v>40</v>
      </c>
      <c r="AS157" s="14" t="s">
        <v>40</v>
      </c>
      <c r="AT157" s="14" t="s">
        <v>40</v>
      </c>
      <c r="AU157" s="14" t="s">
        <v>40</v>
      </c>
      <c r="AV157" s="14" t="s">
        <v>40</v>
      </c>
      <c r="AW157" s="14" t="s">
        <v>40</v>
      </c>
      <c r="AX157" s="14" t="s">
        <v>40</v>
      </c>
      <c r="AY157" s="14" t="s">
        <v>40</v>
      </c>
      <c r="AZ157" s="14" t="s">
        <v>40</v>
      </c>
      <c r="BA157" s="14" t="s">
        <v>40</v>
      </c>
      <c r="BB157" s="14" t="s">
        <v>40</v>
      </c>
      <c r="BC157" s="14" t="s">
        <v>40</v>
      </c>
      <c r="BD157" s="14" t="s">
        <v>40</v>
      </c>
      <c r="BE157" s="14" t="s">
        <v>40</v>
      </c>
      <c r="BF157" s="14" t="s">
        <v>40</v>
      </c>
      <c r="BG157" s="14" t="s">
        <v>40</v>
      </c>
      <c r="BH157" s="14" t="s">
        <v>40</v>
      </c>
      <c r="BI157" s="14"/>
      <c r="BJ157" s="15">
        <f t="shared" si="145"/>
        <v>1</v>
      </c>
      <c r="BK157" s="15">
        <f t="shared" si="146"/>
        <v>1</v>
      </c>
      <c r="BL157" s="15">
        <f t="shared" si="147"/>
        <v>1</v>
      </c>
      <c r="BM157" s="15">
        <f t="shared" si="148"/>
        <v>1</v>
      </c>
      <c r="BN157" s="15">
        <f t="shared" si="149"/>
        <v>1</v>
      </c>
      <c r="BO157" s="15">
        <f t="shared" si="150"/>
        <v>1</v>
      </c>
      <c r="BP157" s="15">
        <f t="shared" si="151"/>
        <v>1</v>
      </c>
      <c r="BQ157" s="15">
        <f t="shared" si="152"/>
        <v>1</v>
      </c>
      <c r="BR157" s="15">
        <f t="shared" si="153"/>
        <v>1</v>
      </c>
      <c r="BS157" s="15">
        <f t="shared" si="154"/>
        <v>1</v>
      </c>
      <c r="BT157" s="15">
        <f t="shared" si="155"/>
        <v>1</v>
      </c>
      <c r="BU157" s="15">
        <f t="shared" si="156"/>
        <v>1</v>
      </c>
      <c r="BV157" s="15">
        <f t="shared" si="157"/>
        <v>1</v>
      </c>
      <c r="BW157" s="15">
        <f t="shared" si="158"/>
        <v>1</v>
      </c>
      <c r="BX157" s="15">
        <f t="shared" si="159"/>
        <v>1</v>
      </c>
      <c r="BY157" s="15">
        <f t="shared" si="160"/>
        <v>1</v>
      </c>
      <c r="BZ157" s="15">
        <f t="shared" si="161"/>
        <v>1</v>
      </c>
      <c r="CA157" s="14" t="s">
        <v>75</v>
      </c>
      <c r="CB157" s="15">
        <f t="shared" si="162"/>
        <v>1</v>
      </c>
      <c r="CC157" s="14" t="str">
        <f t="shared" si="163"/>
        <v>N/A</v>
      </c>
      <c r="CD157" s="14" t="str">
        <f t="shared" si="164"/>
        <v>N/A</v>
      </c>
      <c r="CE157" s="14" t="str">
        <f t="shared" si="165"/>
        <v>N/A</v>
      </c>
      <c r="CF157" s="14" t="str">
        <f t="shared" si="166"/>
        <v>N/A</v>
      </c>
      <c r="CG157" t="str">
        <f t="shared" si="167"/>
        <v>S:1 G:0 GR:0</v>
      </c>
      <c r="CH157" s="6"/>
      <c r="CK157" s="6"/>
      <c r="CL157" s="6"/>
      <c r="CM157" s="6"/>
      <c r="CN157" s="6"/>
      <c r="CO157" s="6"/>
      <c r="CP157" s="6"/>
    </row>
    <row r="158" spans="1:94" x14ac:dyDescent="0.25">
      <c r="A158" s="13">
        <v>6437</v>
      </c>
      <c r="B158" s="14" t="s">
        <v>1377</v>
      </c>
      <c r="C158" s="14" t="s">
        <v>69</v>
      </c>
      <c r="D158" s="14" t="s">
        <v>53</v>
      </c>
      <c r="E158" s="14">
        <f>VLOOKUP(B158, 'Rookie Year'!$A$2:$B$55555,2,FALSE)</f>
        <v>2019</v>
      </c>
      <c r="F158" s="14">
        <v>2026</v>
      </c>
      <c r="G158" s="14" t="s">
        <v>42</v>
      </c>
      <c r="H158" s="14" t="s">
        <v>1927</v>
      </c>
      <c r="I158" s="15">
        <v>5</v>
      </c>
      <c r="J158" s="14">
        <v>2</v>
      </c>
      <c r="K158" s="16">
        <f t="shared" si="127"/>
        <v>0.25</v>
      </c>
      <c r="L158" s="15">
        <f t="shared" si="128"/>
        <v>3</v>
      </c>
      <c r="M158" s="15">
        <f t="shared" si="129"/>
        <v>2</v>
      </c>
      <c r="N158" s="15">
        <f t="shared" si="130"/>
        <v>4</v>
      </c>
      <c r="O158" s="15">
        <v>0</v>
      </c>
      <c r="P158" s="15">
        <v>0</v>
      </c>
      <c r="Q158" s="15">
        <f t="shared" si="131"/>
        <v>4</v>
      </c>
      <c r="R158" s="14" t="s">
        <v>75</v>
      </c>
      <c r="S158" s="14">
        <f t="shared" si="132"/>
        <v>2</v>
      </c>
      <c r="T158" s="15">
        <f>IF($S158&lt;1, "N/A", $M158)</f>
        <v>2</v>
      </c>
      <c r="U158" s="15">
        <f>IF($S158&lt;2, "N/A", $M158)</f>
        <v>2</v>
      </c>
      <c r="V158" s="15" t="str">
        <f t="shared" si="169"/>
        <v>N/A</v>
      </c>
      <c r="W158" s="15" t="str">
        <f t="shared" si="121"/>
        <v>N/A</v>
      </c>
      <c r="X158" s="15" t="str">
        <f t="shared" si="133"/>
        <v>N/A</v>
      </c>
      <c r="Y158" s="14" t="str">
        <f t="shared" si="134"/>
        <v>OK</v>
      </c>
      <c r="Z158" s="14" t="str">
        <f t="shared" si="135"/>
        <v>No</v>
      </c>
      <c r="AA158" s="17" t="str">
        <f>IF(C158="DM", "N/A", IF(Z158="No","N/A",VLOOKUP(B158,'Extension List'!$A$3:$AE$1952,19,FALSE)))</f>
        <v>N/A</v>
      </c>
      <c r="AB158" s="14" t="str">
        <f>IF(C158="DM", "N/A", IF(Z158="No","N/A",VLOOKUP(B158,'Extension List'!$A$3:$AE$1952,21,FALSE)))</f>
        <v>N/A</v>
      </c>
      <c r="AC158" s="14" t="str">
        <f t="shared" si="122"/>
        <v>N/A</v>
      </c>
      <c r="AD158" s="15" t="str">
        <f t="shared" si="136"/>
        <v>N/A</v>
      </c>
      <c r="AE158" s="15" t="str">
        <f t="shared" si="137"/>
        <v>N/A</v>
      </c>
      <c r="AF158" s="15" t="str">
        <f t="shared" si="138"/>
        <v>N/A</v>
      </c>
      <c r="AG158" s="15" t="str">
        <f t="shared" si="168"/>
        <v>N/A</v>
      </c>
      <c r="AH158" s="15" t="str">
        <f t="shared" si="168"/>
        <v>N/A</v>
      </c>
      <c r="AI158" s="15" t="str">
        <f t="shared" si="124"/>
        <v>N/A</v>
      </c>
      <c r="AJ158" s="15" t="str">
        <f t="shared" si="125"/>
        <v>N/A</v>
      </c>
      <c r="AK158" s="15" t="str">
        <f t="shared" si="126"/>
        <v>N/A</v>
      </c>
      <c r="AL158" s="15" t="str">
        <f t="shared" si="139"/>
        <v>N/A</v>
      </c>
      <c r="AM158" s="15">
        <f t="shared" si="140"/>
        <v>5</v>
      </c>
      <c r="AN158" s="15">
        <f t="shared" si="141"/>
        <v>5</v>
      </c>
      <c r="AO158" s="15" t="str">
        <f t="shared" si="142"/>
        <v>N/A</v>
      </c>
      <c r="AP158" s="15" t="str">
        <f t="shared" si="143"/>
        <v>N/A</v>
      </c>
      <c r="AQ158" s="15" t="str">
        <f t="shared" si="144"/>
        <v>N/A</v>
      </c>
      <c r="AR158" s="14" t="s">
        <v>40</v>
      </c>
      <c r="AS158" s="14" t="s">
        <v>40</v>
      </c>
      <c r="AT158" s="14" t="s">
        <v>40</v>
      </c>
      <c r="AU158" s="14" t="s">
        <v>40</v>
      </c>
      <c r="AV158" s="14" t="s">
        <v>40</v>
      </c>
      <c r="AW158" s="14" t="s">
        <v>40</v>
      </c>
      <c r="AX158" s="14" t="s">
        <v>40</v>
      </c>
      <c r="AY158" s="14" t="s">
        <v>40</v>
      </c>
      <c r="AZ158" s="14" t="s">
        <v>40</v>
      </c>
      <c r="BA158" s="14" t="s">
        <v>40</v>
      </c>
      <c r="BB158" s="14" t="s">
        <v>40</v>
      </c>
      <c r="BC158" s="14" t="s">
        <v>40</v>
      </c>
      <c r="BD158" s="14" t="s">
        <v>40</v>
      </c>
      <c r="BE158" s="14" t="s">
        <v>40</v>
      </c>
      <c r="BF158" s="14" t="s">
        <v>40</v>
      </c>
      <c r="BG158" s="14" t="s">
        <v>40</v>
      </c>
      <c r="BH158" s="14" t="s">
        <v>40</v>
      </c>
      <c r="BJ158" s="15">
        <f t="shared" si="145"/>
        <v>5</v>
      </c>
      <c r="BK158" s="15">
        <f t="shared" si="146"/>
        <v>5</v>
      </c>
      <c r="BL158" s="15">
        <f t="shared" si="147"/>
        <v>5</v>
      </c>
      <c r="BM158" s="15">
        <f t="shared" si="148"/>
        <v>5</v>
      </c>
      <c r="BN158" s="15">
        <f t="shared" si="149"/>
        <v>5</v>
      </c>
      <c r="BO158" s="15">
        <f t="shared" si="150"/>
        <v>5</v>
      </c>
      <c r="BP158" s="15">
        <f t="shared" si="151"/>
        <v>5</v>
      </c>
      <c r="BQ158" s="15">
        <f t="shared" si="152"/>
        <v>5</v>
      </c>
      <c r="BR158" s="15">
        <f t="shared" si="153"/>
        <v>5</v>
      </c>
      <c r="BS158" s="15">
        <f t="shared" si="154"/>
        <v>5</v>
      </c>
      <c r="BT158" s="15">
        <f t="shared" si="155"/>
        <v>5</v>
      </c>
      <c r="BU158" s="15">
        <f t="shared" si="156"/>
        <v>5</v>
      </c>
      <c r="BV158" s="15">
        <f t="shared" si="157"/>
        <v>5</v>
      </c>
      <c r="BW158" s="15">
        <f t="shared" si="158"/>
        <v>5</v>
      </c>
      <c r="BX158" s="15">
        <f t="shared" si="159"/>
        <v>5</v>
      </c>
      <c r="BY158" s="15">
        <f t="shared" si="160"/>
        <v>5</v>
      </c>
      <c r="BZ158" s="15">
        <f t="shared" si="161"/>
        <v>5</v>
      </c>
      <c r="CA158" s="14" t="s">
        <v>75</v>
      </c>
      <c r="CB158" s="15">
        <f t="shared" si="162"/>
        <v>5</v>
      </c>
      <c r="CC158" s="14">
        <f t="shared" si="163"/>
        <v>5</v>
      </c>
      <c r="CD158" s="14" t="str">
        <f t="shared" si="164"/>
        <v>N/A</v>
      </c>
      <c r="CE158" s="14" t="str">
        <f t="shared" si="165"/>
        <v>N/A</v>
      </c>
      <c r="CF158" s="14" t="str">
        <f t="shared" si="166"/>
        <v>N/A</v>
      </c>
      <c r="CG158" t="str">
        <f t="shared" si="167"/>
        <v>S:3 G:2 GR:4</v>
      </c>
      <c r="CH158" s="6"/>
      <c r="CK158" s="6"/>
      <c r="CL158" s="6"/>
      <c r="CM158" s="6"/>
      <c r="CN158" s="6"/>
      <c r="CO158" s="6"/>
      <c r="CP158" s="6"/>
    </row>
    <row r="159" spans="1:94" x14ac:dyDescent="0.25">
      <c r="A159" s="13">
        <v>6067</v>
      </c>
      <c r="B159" s="14" t="s">
        <v>3168</v>
      </c>
      <c r="C159" s="14" t="s">
        <v>69</v>
      </c>
      <c r="D159" s="14" t="s">
        <v>53</v>
      </c>
      <c r="E159" s="14">
        <v>2025</v>
      </c>
      <c r="F159" s="14">
        <v>2025</v>
      </c>
      <c r="G159" s="14" t="s">
        <v>40</v>
      </c>
      <c r="H159" s="14" t="s">
        <v>2209</v>
      </c>
      <c r="I159" s="15">
        <v>1</v>
      </c>
      <c r="J159" s="14">
        <v>3</v>
      </c>
      <c r="K159" s="16">
        <f t="shared" si="127"/>
        <v>0</v>
      </c>
      <c r="L159" s="15">
        <f t="shared" si="128"/>
        <v>1</v>
      </c>
      <c r="M159" s="15">
        <f t="shared" si="129"/>
        <v>0</v>
      </c>
      <c r="N159" s="15">
        <f t="shared" si="130"/>
        <v>0</v>
      </c>
      <c r="O159" s="15">
        <v>0</v>
      </c>
      <c r="P159" s="15">
        <v>0</v>
      </c>
      <c r="Q159" s="15">
        <f t="shared" si="131"/>
        <v>0</v>
      </c>
      <c r="R159" s="14" t="s">
        <v>75</v>
      </c>
      <c r="S159" s="14">
        <f t="shared" si="132"/>
        <v>2</v>
      </c>
      <c r="T159" s="15">
        <v>0</v>
      </c>
      <c r="U159" s="15">
        <v>0</v>
      </c>
      <c r="V159" s="15" t="str">
        <f t="shared" si="169"/>
        <v>N/A</v>
      </c>
      <c r="W159" s="15" t="str">
        <f t="shared" si="121"/>
        <v>N/A</v>
      </c>
      <c r="X159" s="15" t="str">
        <f t="shared" si="133"/>
        <v>N/A</v>
      </c>
      <c r="Y159" s="14" t="str">
        <f t="shared" si="134"/>
        <v>OK</v>
      </c>
      <c r="Z159" s="14" t="str">
        <f t="shared" si="135"/>
        <v>No</v>
      </c>
      <c r="AA159" s="17" t="str">
        <f>IF(C159="DM", "N/A", IF(Z159="No","N/A",VLOOKUP(B159,'Extension List'!$A$3:$AE$1952,19,FALSE)))</f>
        <v>N/A</v>
      </c>
      <c r="AB159" s="14" t="str">
        <f>IF(C159="DM", "N/A", IF(Z159="No","N/A",VLOOKUP(B159,'Extension List'!$A$3:$AE$1952,21,FALSE)))</f>
        <v>N/A</v>
      </c>
      <c r="AC159" s="14" t="str">
        <f t="shared" si="122"/>
        <v>N/A</v>
      </c>
      <c r="AD159" s="15" t="str">
        <f t="shared" si="136"/>
        <v>N/A</v>
      </c>
      <c r="AE159" s="15" t="str">
        <f t="shared" si="137"/>
        <v>N/A</v>
      </c>
      <c r="AF159" s="15" t="str">
        <f t="shared" si="138"/>
        <v>N/A</v>
      </c>
      <c r="AG159" s="15" t="str">
        <f t="shared" si="168"/>
        <v>N/A</v>
      </c>
      <c r="AH159" s="15" t="str">
        <f t="shared" si="168"/>
        <v>N/A</v>
      </c>
      <c r="AI159" s="15" t="str">
        <f t="shared" si="124"/>
        <v>N/A</v>
      </c>
      <c r="AJ159" s="15" t="str">
        <f t="shared" si="125"/>
        <v>N/A</v>
      </c>
      <c r="AK159" s="15" t="str">
        <f t="shared" si="126"/>
        <v>N/A</v>
      </c>
      <c r="AL159" s="15" t="str">
        <f t="shared" si="139"/>
        <v>N/A</v>
      </c>
      <c r="AM159" s="15">
        <f t="shared" si="140"/>
        <v>1</v>
      </c>
      <c r="AN159" s="15">
        <f t="shared" si="141"/>
        <v>1</v>
      </c>
      <c r="AO159" s="15" t="str">
        <f t="shared" si="142"/>
        <v>N/A</v>
      </c>
      <c r="AP159" s="15" t="str">
        <f t="shared" si="143"/>
        <v>N/A</v>
      </c>
      <c r="AQ159" s="15" t="str">
        <f t="shared" si="144"/>
        <v>N/A</v>
      </c>
      <c r="AR159" s="14" t="s">
        <v>40</v>
      </c>
      <c r="AS159" s="14" t="s">
        <v>40</v>
      </c>
      <c r="AT159" s="14" t="s">
        <v>40</v>
      </c>
      <c r="AU159" s="14" t="s">
        <v>40</v>
      </c>
      <c r="AV159" s="14" t="s">
        <v>40</v>
      </c>
      <c r="AW159" s="14" t="s">
        <v>40</v>
      </c>
      <c r="AX159" s="14" t="s">
        <v>40</v>
      </c>
      <c r="AY159" s="14" t="s">
        <v>40</v>
      </c>
      <c r="AZ159" s="14" t="s">
        <v>40</v>
      </c>
      <c r="BA159" s="14" t="s">
        <v>40</v>
      </c>
      <c r="BB159" s="14" t="s">
        <v>40</v>
      </c>
      <c r="BC159" s="14" t="s">
        <v>40</v>
      </c>
      <c r="BD159" s="14" t="s">
        <v>40</v>
      </c>
      <c r="BE159" s="14" t="s">
        <v>40</v>
      </c>
      <c r="BF159" s="14" t="s">
        <v>40</v>
      </c>
      <c r="BG159" s="14" t="s">
        <v>40</v>
      </c>
      <c r="BH159" s="14" t="s">
        <v>40</v>
      </c>
      <c r="BJ159" s="15">
        <f t="shared" si="145"/>
        <v>1</v>
      </c>
      <c r="BK159" s="15">
        <f t="shared" si="146"/>
        <v>1</v>
      </c>
      <c r="BL159" s="15">
        <f t="shared" si="147"/>
        <v>1</v>
      </c>
      <c r="BM159" s="15">
        <f t="shared" si="148"/>
        <v>1</v>
      </c>
      <c r="BN159" s="15">
        <f t="shared" si="149"/>
        <v>1</v>
      </c>
      <c r="BO159" s="15">
        <f t="shared" si="150"/>
        <v>1</v>
      </c>
      <c r="BP159" s="15">
        <f t="shared" si="151"/>
        <v>1</v>
      </c>
      <c r="BQ159" s="15">
        <f t="shared" si="152"/>
        <v>1</v>
      </c>
      <c r="BR159" s="15">
        <f t="shared" si="153"/>
        <v>1</v>
      </c>
      <c r="BS159" s="15">
        <f t="shared" si="154"/>
        <v>1</v>
      </c>
      <c r="BT159" s="15">
        <f t="shared" si="155"/>
        <v>1</v>
      </c>
      <c r="BU159" s="15">
        <f t="shared" si="156"/>
        <v>1</v>
      </c>
      <c r="BV159" s="15">
        <f t="shared" si="157"/>
        <v>1</v>
      </c>
      <c r="BW159" s="15">
        <f t="shared" si="158"/>
        <v>1</v>
      </c>
      <c r="BX159" s="15">
        <f t="shared" si="159"/>
        <v>1</v>
      </c>
      <c r="BY159" s="15">
        <f t="shared" si="160"/>
        <v>1</v>
      </c>
      <c r="BZ159" s="15">
        <f t="shared" si="161"/>
        <v>1</v>
      </c>
      <c r="CA159" s="14" t="s">
        <v>75</v>
      </c>
      <c r="CB159" s="15">
        <f t="shared" si="162"/>
        <v>1</v>
      </c>
      <c r="CC159" s="14">
        <f t="shared" si="163"/>
        <v>1</v>
      </c>
      <c r="CD159" s="14" t="str">
        <f t="shared" si="164"/>
        <v>N/A</v>
      </c>
      <c r="CE159" s="14" t="str">
        <f t="shared" si="165"/>
        <v>N/A</v>
      </c>
      <c r="CF159" s="14" t="str">
        <f t="shared" si="166"/>
        <v>N/A</v>
      </c>
      <c r="CG159" t="str">
        <f t="shared" si="167"/>
        <v>S:1 G:0 GR:0</v>
      </c>
      <c r="CH159" s="6"/>
      <c r="CK159" s="6"/>
      <c r="CL159" s="6"/>
      <c r="CM159" s="6"/>
      <c r="CN159" s="6"/>
      <c r="CO159" s="6"/>
      <c r="CP159" s="6"/>
    </row>
    <row r="160" spans="1:94" x14ac:dyDescent="0.25">
      <c r="A160" s="13">
        <v>6430</v>
      </c>
      <c r="B160" s="14" t="s">
        <v>3236</v>
      </c>
      <c r="C160" s="14" t="s">
        <v>69</v>
      </c>
      <c r="D160" s="14" t="s">
        <v>53</v>
      </c>
      <c r="E160" s="14">
        <f>VLOOKUP(B160, 'Rookie Year'!$A$2:$B$55555,2,FALSE)</f>
        <v>2023</v>
      </c>
      <c r="F160" s="14">
        <v>2026</v>
      </c>
      <c r="G160" s="14" t="s">
        <v>42</v>
      </c>
      <c r="H160" s="14" t="s">
        <v>1927</v>
      </c>
      <c r="I160" s="15">
        <v>5</v>
      </c>
      <c r="J160" s="14">
        <v>2</v>
      </c>
      <c r="K160" s="16">
        <f t="shared" si="127"/>
        <v>0.25</v>
      </c>
      <c r="L160" s="15">
        <f t="shared" si="128"/>
        <v>3</v>
      </c>
      <c r="M160" s="15">
        <f t="shared" si="129"/>
        <v>2</v>
      </c>
      <c r="N160" s="15">
        <f t="shared" si="130"/>
        <v>4</v>
      </c>
      <c r="O160" s="15">
        <v>0</v>
      </c>
      <c r="P160" s="15">
        <v>0</v>
      </c>
      <c r="Q160" s="15">
        <f t="shared" si="131"/>
        <v>4</v>
      </c>
      <c r="R160" s="14" t="s">
        <v>75</v>
      </c>
      <c r="S160" s="14">
        <f t="shared" si="132"/>
        <v>2</v>
      </c>
      <c r="T160" s="15">
        <f>IF($S160&lt;1, "N/A", $M160)</f>
        <v>2</v>
      </c>
      <c r="U160" s="15">
        <f>IF($S160&lt;2, "N/A", $M160)</f>
        <v>2</v>
      </c>
      <c r="V160" s="15" t="str">
        <f t="shared" si="169"/>
        <v>N/A</v>
      </c>
      <c r="W160" s="15" t="str">
        <f t="shared" si="121"/>
        <v>N/A</v>
      </c>
      <c r="X160" s="15" t="str">
        <f t="shared" si="133"/>
        <v>N/A</v>
      </c>
      <c r="Y160" s="14" t="str">
        <f t="shared" si="134"/>
        <v>OK</v>
      </c>
      <c r="Z160" s="14" t="str">
        <f t="shared" si="135"/>
        <v>No</v>
      </c>
      <c r="AA160" s="17" t="str">
        <f>IF(C160="DM", "N/A", IF(Z160="No","N/A",VLOOKUP(B160,'Extension List'!$A$3:$AE$1952,19,FALSE)))</f>
        <v>N/A</v>
      </c>
      <c r="AB160" s="14" t="str">
        <f>IF(C160="DM", "N/A", IF(Z160="No","N/A",VLOOKUP(B160,'Extension List'!$A$3:$AE$1952,21,FALSE)))</f>
        <v>N/A</v>
      </c>
      <c r="AC160" s="14" t="str">
        <f t="shared" si="122"/>
        <v>N/A</v>
      </c>
      <c r="AD160" s="15" t="str">
        <f t="shared" si="136"/>
        <v>N/A</v>
      </c>
      <c r="AE160" s="15" t="str">
        <f t="shared" si="137"/>
        <v>N/A</v>
      </c>
      <c r="AF160" s="15" t="str">
        <f t="shared" si="138"/>
        <v>N/A</v>
      </c>
      <c r="AG160" s="15" t="str">
        <f t="shared" si="168"/>
        <v>N/A</v>
      </c>
      <c r="AH160" s="15" t="str">
        <f t="shared" si="168"/>
        <v>N/A</v>
      </c>
      <c r="AI160" s="15" t="str">
        <f t="shared" si="124"/>
        <v>N/A</v>
      </c>
      <c r="AJ160" s="15" t="str">
        <f t="shared" si="125"/>
        <v>N/A</v>
      </c>
      <c r="AK160" s="15" t="str">
        <f t="shared" si="126"/>
        <v>N/A</v>
      </c>
      <c r="AL160" s="15" t="str">
        <f t="shared" si="139"/>
        <v>N/A</v>
      </c>
      <c r="AM160" s="15">
        <f t="shared" si="140"/>
        <v>5</v>
      </c>
      <c r="AN160" s="15">
        <f t="shared" si="141"/>
        <v>5</v>
      </c>
      <c r="AO160" s="15" t="str">
        <f t="shared" si="142"/>
        <v>N/A</v>
      </c>
      <c r="AP160" s="15" t="str">
        <f t="shared" si="143"/>
        <v>N/A</v>
      </c>
      <c r="AQ160" s="15" t="str">
        <f t="shared" si="144"/>
        <v>N/A</v>
      </c>
      <c r="AR160" s="14" t="s">
        <v>40</v>
      </c>
      <c r="AS160" s="14" t="s">
        <v>40</v>
      </c>
      <c r="AT160" s="14" t="s">
        <v>40</v>
      </c>
      <c r="AU160" s="14" t="s">
        <v>40</v>
      </c>
      <c r="AV160" s="14" t="s">
        <v>40</v>
      </c>
      <c r="AW160" s="14" t="s">
        <v>40</v>
      </c>
      <c r="AX160" s="14" t="s">
        <v>40</v>
      </c>
      <c r="AY160" s="14" t="s">
        <v>40</v>
      </c>
      <c r="AZ160" s="14" t="s">
        <v>40</v>
      </c>
      <c r="BA160" s="14" t="s">
        <v>40</v>
      </c>
      <c r="BB160" s="14" t="s">
        <v>40</v>
      </c>
      <c r="BC160" s="14" t="s">
        <v>40</v>
      </c>
      <c r="BD160" s="14" t="s">
        <v>40</v>
      </c>
      <c r="BE160" s="14" t="s">
        <v>40</v>
      </c>
      <c r="BF160" s="14" t="s">
        <v>40</v>
      </c>
      <c r="BG160" s="14" t="s">
        <v>40</v>
      </c>
      <c r="BH160" s="14" t="s">
        <v>40</v>
      </c>
      <c r="BJ160" s="15">
        <f t="shared" si="145"/>
        <v>5</v>
      </c>
      <c r="BK160" s="15">
        <f t="shared" si="146"/>
        <v>5</v>
      </c>
      <c r="BL160" s="15">
        <f t="shared" si="147"/>
        <v>5</v>
      </c>
      <c r="BM160" s="15">
        <f t="shared" si="148"/>
        <v>5</v>
      </c>
      <c r="BN160" s="15">
        <f t="shared" si="149"/>
        <v>5</v>
      </c>
      <c r="BO160" s="15">
        <f t="shared" si="150"/>
        <v>5</v>
      </c>
      <c r="BP160" s="15">
        <f t="shared" si="151"/>
        <v>5</v>
      </c>
      <c r="BQ160" s="15">
        <f t="shared" si="152"/>
        <v>5</v>
      </c>
      <c r="BR160" s="15">
        <f t="shared" si="153"/>
        <v>5</v>
      </c>
      <c r="BS160" s="15">
        <f t="shared" si="154"/>
        <v>5</v>
      </c>
      <c r="BT160" s="15">
        <f t="shared" si="155"/>
        <v>5</v>
      </c>
      <c r="BU160" s="15">
        <f t="shared" si="156"/>
        <v>5</v>
      </c>
      <c r="BV160" s="15">
        <f t="shared" si="157"/>
        <v>5</v>
      </c>
      <c r="BW160" s="15">
        <f t="shared" si="158"/>
        <v>5</v>
      </c>
      <c r="BX160" s="15">
        <f t="shared" si="159"/>
        <v>5</v>
      </c>
      <c r="BY160" s="15">
        <f t="shared" si="160"/>
        <v>5</v>
      </c>
      <c r="BZ160" s="15">
        <f t="shared" si="161"/>
        <v>5</v>
      </c>
      <c r="CA160" s="14" t="s">
        <v>75</v>
      </c>
      <c r="CB160" s="15">
        <f t="shared" si="162"/>
        <v>5</v>
      </c>
      <c r="CC160" s="14">
        <f t="shared" si="163"/>
        <v>5</v>
      </c>
      <c r="CD160" s="14" t="str">
        <f t="shared" si="164"/>
        <v>N/A</v>
      </c>
      <c r="CE160" s="14" t="str">
        <f t="shared" si="165"/>
        <v>N/A</v>
      </c>
      <c r="CF160" s="14" t="str">
        <f t="shared" si="166"/>
        <v>N/A</v>
      </c>
      <c r="CG160" t="str">
        <f t="shared" si="167"/>
        <v>S:3 G:2 GR:4</v>
      </c>
      <c r="CH160" s="6"/>
      <c r="CK160" s="6"/>
      <c r="CL160" s="6"/>
      <c r="CM160" s="6"/>
      <c r="CN160" s="6"/>
      <c r="CO160" s="6"/>
      <c r="CP160" s="6"/>
    </row>
    <row r="161" spans="1:94" x14ac:dyDescent="0.25">
      <c r="A161" s="13">
        <v>6348</v>
      </c>
      <c r="B161" s="14" t="s">
        <v>2359</v>
      </c>
      <c r="C161" s="14" t="s">
        <v>69</v>
      </c>
      <c r="D161" s="14" t="s">
        <v>53</v>
      </c>
      <c r="E161" s="14">
        <f>VLOOKUP(B161, 'Rookie Year'!$A$2:$B$55555,2,FALSE)</f>
        <v>2021</v>
      </c>
      <c r="F161" s="14">
        <v>2026</v>
      </c>
      <c r="G161" s="14" t="s">
        <v>42</v>
      </c>
      <c r="H161" s="14" t="s">
        <v>2913</v>
      </c>
      <c r="I161" s="15">
        <v>1</v>
      </c>
      <c r="J161" s="14">
        <v>1</v>
      </c>
      <c r="K161" s="16">
        <f t="shared" si="127"/>
        <v>0.25</v>
      </c>
      <c r="L161" s="15">
        <f t="shared" si="128"/>
        <v>0</v>
      </c>
      <c r="M161" s="15">
        <f t="shared" si="129"/>
        <v>1</v>
      </c>
      <c r="N161" s="15">
        <f t="shared" si="130"/>
        <v>1</v>
      </c>
      <c r="O161" s="15">
        <v>0</v>
      </c>
      <c r="P161" s="15">
        <v>0</v>
      </c>
      <c r="Q161" s="15">
        <f t="shared" si="131"/>
        <v>1</v>
      </c>
      <c r="R161" s="14" t="s">
        <v>75</v>
      </c>
      <c r="S161" s="14">
        <f t="shared" si="132"/>
        <v>1</v>
      </c>
      <c r="T161" s="15">
        <f>IF($S161&lt;1, "N/A", $M161)</f>
        <v>1</v>
      </c>
      <c r="U161" s="15" t="str">
        <f>IF($S161&lt;2, "N/A", $M161)</f>
        <v>N/A</v>
      </c>
      <c r="V161" s="15" t="str">
        <f t="shared" si="169"/>
        <v>N/A</v>
      </c>
      <c r="W161" s="15" t="str">
        <f t="shared" si="121"/>
        <v>N/A</v>
      </c>
      <c r="X161" s="15" t="str">
        <f t="shared" si="133"/>
        <v>N/A</v>
      </c>
      <c r="Y161" s="14" t="str">
        <f t="shared" si="134"/>
        <v>OK</v>
      </c>
      <c r="Z161" s="14" t="str">
        <f t="shared" si="135"/>
        <v>No</v>
      </c>
      <c r="AA161" s="17" t="str">
        <f>IF(C161="DM", "N/A", IF(Z161="No","N/A",VLOOKUP(B161,'Extension List'!$A$3:$AE$1952,19,FALSE)))</f>
        <v>N/A</v>
      </c>
      <c r="AB161" s="14" t="str">
        <f>IF(C161="DM", "N/A", IF(Z161="No","N/A",VLOOKUP(B161,'Extension List'!$A$3:$AE$1952,21,FALSE)))</f>
        <v>N/A</v>
      </c>
      <c r="AC161" s="14" t="str">
        <f t="shared" si="122"/>
        <v>N/A</v>
      </c>
      <c r="AD161" s="15" t="str">
        <f t="shared" si="136"/>
        <v>N/A</v>
      </c>
      <c r="AE161" s="15" t="str">
        <f t="shared" si="137"/>
        <v>N/A</v>
      </c>
      <c r="AF161" s="15" t="str">
        <f t="shared" si="138"/>
        <v>N/A</v>
      </c>
      <c r="AG161" s="15" t="str">
        <f t="shared" si="168"/>
        <v>N/A</v>
      </c>
      <c r="AH161" s="15" t="str">
        <f t="shared" si="168"/>
        <v>N/A</v>
      </c>
      <c r="AI161" s="15" t="str">
        <f t="shared" si="124"/>
        <v>N/A</v>
      </c>
      <c r="AJ161" s="15" t="str">
        <f t="shared" si="125"/>
        <v>N/A</v>
      </c>
      <c r="AK161" s="15" t="str">
        <f t="shared" si="126"/>
        <v>N/A</v>
      </c>
      <c r="AL161" s="15" t="str">
        <f t="shared" si="139"/>
        <v>N/A</v>
      </c>
      <c r="AM161" s="15">
        <f t="shared" si="140"/>
        <v>1</v>
      </c>
      <c r="AN161" s="15" t="str">
        <f t="shared" si="141"/>
        <v>N/A</v>
      </c>
      <c r="AO161" s="15" t="str">
        <f t="shared" si="142"/>
        <v>N/A</v>
      </c>
      <c r="AP161" s="15" t="str">
        <f t="shared" si="143"/>
        <v>N/A</v>
      </c>
      <c r="AQ161" s="15" t="str">
        <f t="shared" si="144"/>
        <v>N/A</v>
      </c>
      <c r="AR161" s="14" t="s">
        <v>40</v>
      </c>
      <c r="AS161" s="14" t="s">
        <v>40</v>
      </c>
      <c r="AT161" s="14" t="s">
        <v>40</v>
      </c>
      <c r="AU161" s="14" t="s">
        <v>40</v>
      </c>
      <c r="AV161" s="14" t="s">
        <v>40</v>
      </c>
      <c r="AW161" s="14" t="s">
        <v>40</v>
      </c>
      <c r="AX161" s="14" t="s">
        <v>40</v>
      </c>
      <c r="AY161" s="14" t="s">
        <v>40</v>
      </c>
      <c r="AZ161" s="14" t="s">
        <v>40</v>
      </c>
      <c r="BA161" s="14" t="s">
        <v>40</v>
      </c>
      <c r="BB161" s="14" t="s">
        <v>40</v>
      </c>
      <c r="BC161" s="14" t="s">
        <v>40</v>
      </c>
      <c r="BD161" s="14" t="s">
        <v>40</v>
      </c>
      <c r="BE161" s="14" t="s">
        <v>40</v>
      </c>
      <c r="BF161" s="14" t="s">
        <v>40</v>
      </c>
      <c r="BG161" s="14" t="s">
        <v>40</v>
      </c>
      <c r="BH161" s="14" t="s">
        <v>40</v>
      </c>
      <c r="BJ161" s="15">
        <f t="shared" si="145"/>
        <v>1</v>
      </c>
      <c r="BK161" s="15">
        <f t="shared" si="146"/>
        <v>1</v>
      </c>
      <c r="BL161" s="15">
        <f t="shared" si="147"/>
        <v>1</v>
      </c>
      <c r="BM161" s="15">
        <f t="shared" si="148"/>
        <v>1</v>
      </c>
      <c r="BN161" s="15">
        <f t="shared" si="149"/>
        <v>1</v>
      </c>
      <c r="BO161" s="15">
        <f t="shared" si="150"/>
        <v>1</v>
      </c>
      <c r="BP161" s="15">
        <f t="shared" si="151"/>
        <v>1</v>
      </c>
      <c r="BQ161" s="15">
        <f t="shared" si="152"/>
        <v>1</v>
      </c>
      <c r="BR161" s="15">
        <f t="shared" si="153"/>
        <v>1</v>
      </c>
      <c r="BS161" s="15">
        <f t="shared" si="154"/>
        <v>1</v>
      </c>
      <c r="BT161" s="15">
        <f t="shared" si="155"/>
        <v>1</v>
      </c>
      <c r="BU161" s="15">
        <f t="shared" si="156"/>
        <v>1</v>
      </c>
      <c r="BV161" s="15">
        <f t="shared" si="157"/>
        <v>1</v>
      </c>
      <c r="BW161" s="15">
        <f t="shared" si="158"/>
        <v>1</v>
      </c>
      <c r="BX161" s="15">
        <f t="shared" si="159"/>
        <v>1</v>
      </c>
      <c r="BY161" s="15">
        <f t="shared" si="160"/>
        <v>1</v>
      </c>
      <c r="BZ161" s="15">
        <f t="shared" si="161"/>
        <v>1</v>
      </c>
      <c r="CA161" s="14" t="s">
        <v>75</v>
      </c>
      <c r="CB161" s="15">
        <f t="shared" si="162"/>
        <v>1</v>
      </c>
      <c r="CC161" s="14" t="str">
        <f t="shared" si="163"/>
        <v>N/A</v>
      </c>
      <c r="CD161" s="14" t="str">
        <f t="shared" si="164"/>
        <v>N/A</v>
      </c>
      <c r="CE161" s="14" t="str">
        <f t="shared" si="165"/>
        <v>N/A</v>
      </c>
      <c r="CF161" s="14" t="str">
        <f t="shared" si="166"/>
        <v>N/A</v>
      </c>
      <c r="CG161" t="str">
        <f t="shared" si="167"/>
        <v>S:0 G:1 GR:1</v>
      </c>
      <c r="CH161" s="6"/>
      <c r="CK161" s="6"/>
      <c r="CL161" s="6"/>
      <c r="CM161" s="6"/>
      <c r="CN161" s="6"/>
      <c r="CO161" s="6"/>
      <c r="CP161" s="6"/>
    </row>
    <row r="162" spans="1:94" x14ac:dyDescent="0.25">
      <c r="A162" s="13">
        <v>4695</v>
      </c>
      <c r="B162" s="14" t="s">
        <v>1820</v>
      </c>
      <c r="C162" s="14" t="s">
        <v>69</v>
      </c>
      <c r="D162" s="14" t="s">
        <v>53</v>
      </c>
      <c r="E162" s="14">
        <f>VLOOKUP(B162, 'Rookie Year'!$A$2:$B$55555,2,FALSE)</f>
        <v>2019</v>
      </c>
      <c r="F162" s="14">
        <v>2022</v>
      </c>
      <c r="G162" s="14" t="s">
        <v>42</v>
      </c>
      <c r="H162" s="14" t="s">
        <v>1927</v>
      </c>
      <c r="I162" s="15">
        <v>7</v>
      </c>
      <c r="J162" s="14">
        <v>4</v>
      </c>
      <c r="K162" s="16">
        <f t="shared" si="127"/>
        <v>0.25</v>
      </c>
      <c r="L162" s="15">
        <f t="shared" si="128"/>
        <v>5</v>
      </c>
      <c r="M162" s="15">
        <f t="shared" si="129"/>
        <v>2</v>
      </c>
      <c r="N162" s="15">
        <f t="shared" si="130"/>
        <v>8</v>
      </c>
      <c r="O162" s="15">
        <v>8</v>
      </c>
      <c r="P162" s="15">
        <v>0</v>
      </c>
      <c r="Q162" s="15">
        <f t="shared" si="131"/>
        <v>0</v>
      </c>
      <c r="R162" s="14">
        <v>2023</v>
      </c>
      <c r="S162" s="14">
        <f t="shared" si="132"/>
        <v>1</v>
      </c>
      <c r="T162" s="15">
        <v>0</v>
      </c>
      <c r="U162" s="15" t="str">
        <f>IF($S162&lt;2, "N/A", $M162)</f>
        <v>N/A</v>
      </c>
      <c r="V162" s="15" t="str">
        <f t="shared" si="169"/>
        <v>N/A</v>
      </c>
      <c r="W162" s="15" t="str">
        <f t="shared" si="121"/>
        <v>N/A</v>
      </c>
      <c r="X162" s="15" t="str">
        <f t="shared" si="133"/>
        <v>N/A</v>
      </c>
      <c r="Y162" s="14" t="str">
        <f t="shared" si="134"/>
        <v>OK</v>
      </c>
      <c r="Z162" s="14" t="str">
        <f t="shared" si="135"/>
        <v>Yes</v>
      </c>
      <c r="AA162" s="17">
        <f>IF(C162="DM", "N/A", IF(Z162="No","N/A",VLOOKUP(B162,'Extension List'!$A$3:$AE$1952,19,FALSE)))</f>
        <v>29</v>
      </c>
      <c r="AB162" s="14">
        <f>IF(C162="DM", "N/A", IF(Z162="No","N/A",VLOOKUP(B162,'Extension List'!$A$3:$AE$1952,21,FALSE)))</f>
        <v>4</v>
      </c>
      <c r="AC162" s="14">
        <f t="shared" si="122"/>
        <v>0</v>
      </c>
      <c r="AD162" s="15" t="str">
        <f t="shared" si="136"/>
        <v>N/A</v>
      </c>
      <c r="AE162" s="15" t="str">
        <f t="shared" si="137"/>
        <v>N/A</v>
      </c>
      <c r="AF162" s="15" t="str">
        <f t="shared" si="138"/>
        <v>N/A</v>
      </c>
      <c r="AG162" s="15" t="str">
        <f t="shared" si="168"/>
        <v>N/A</v>
      </c>
      <c r="AH162" s="15" t="str">
        <f t="shared" si="168"/>
        <v>N/A</v>
      </c>
      <c r="AI162" s="15" t="str">
        <f t="shared" si="124"/>
        <v>N/A</v>
      </c>
      <c r="AJ162" s="15" t="str">
        <f t="shared" si="125"/>
        <v>N/A</v>
      </c>
      <c r="AK162" s="15" t="str">
        <f t="shared" si="126"/>
        <v>N/A</v>
      </c>
      <c r="AL162" s="15" t="str">
        <f t="shared" si="139"/>
        <v>N/A</v>
      </c>
      <c r="AM162" s="15">
        <f t="shared" si="140"/>
        <v>5</v>
      </c>
      <c r="AN162" s="15" t="str">
        <f t="shared" si="141"/>
        <v>N/A</v>
      </c>
      <c r="AO162" s="15" t="str">
        <f t="shared" si="142"/>
        <v>N/A</v>
      </c>
      <c r="AP162" s="15" t="str">
        <f t="shared" si="143"/>
        <v>N/A</v>
      </c>
      <c r="AQ162" s="15" t="str">
        <f t="shared" si="144"/>
        <v>N/A</v>
      </c>
      <c r="AR162" s="14" t="s">
        <v>40</v>
      </c>
      <c r="AS162" s="14" t="s">
        <v>40</v>
      </c>
      <c r="AT162" s="14" t="s">
        <v>40</v>
      </c>
      <c r="AU162" s="14" t="s">
        <v>40</v>
      </c>
      <c r="AV162" s="14" t="s">
        <v>40</v>
      </c>
      <c r="AW162" s="14" t="s">
        <v>40</v>
      </c>
      <c r="AX162" s="14" t="s">
        <v>40</v>
      </c>
      <c r="AY162" s="14" t="s">
        <v>40</v>
      </c>
      <c r="AZ162" s="14" t="s">
        <v>40</v>
      </c>
      <c r="BA162" s="14" t="s">
        <v>40</v>
      </c>
      <c r="BB162" s="14" t="s">
        <v>40</v>
      </c>
      <c r="BC162" s="14" t="s">
        <v>40</v>
      </c>
      <c r="BD162" s="14" t="s">
        <v>40</v>
      </c>
      <c r="BE162" s="14" t="s">
        <v>40</v>
      </c>
      <c r="BF162" s="14" t="s">
        <v>40</v>
      </c>
      <c r="BG162" s="14" t="s">
        <v>40</v>
      </c>
      <c r="BH162" s="14" t="s">
        <v>40</v>
      </c>
      <c r="BI162" s="14"/>
      <c r="BJ162" s="15">
        <f t="shared" si="145"/>
        <v>5</v>
      </c>
      <c r="BK162" s="15">
        <f t="shared" si="146"/>
        <v>5</v>
      </c>
      <c r="BL162" s="15">
        <f t="shared" si="147"/>
        <v>5</v>
      </c>
      <c r="BM162" s="15">
        <f t="shared" si="148"/>
        <v>5</v>
      </c>
      <c r="BN162" s="15">
        <f t="shared" si="149"/>
        <v>5</v>
      </c>
      <c r="BO162" s="15">
        <f t="shared" si="150"/>
        <v>5</v>
      </c>
      <c r="BP162" s="15">
        <f t="shared" si="151"/>
        <v>5</v>
      </c>
      <c r="BQ162" s="15">
        <f t="shared" si="152"/>
        <v>5</v>
      </c>
      <c r="BR162" s="15">
        <f t="shared" si="153"/>
        <v>5</v>
      </c>
      <c r="BS162" s="15">
        <f t="shared" si="154"/>
        <v>5</v>
      </c>
      <c r="BT162" s="15">
        <f t="shared" si="155"/>
        <v>5</v>
      </c>
      <c r="BU162" s="15">
        <f t="shared" si="156"/>
        <v>5</v>
      </c>
      <c r="BV162" s="15">
        <f t="shared" si="157"/>
        <v>5</v>
      </c>
      <c r="BW162" s="15">
        <f t="shared" si="158"/>
        <v>5</v>
      </c>
      <c r="BX162" s="15">
        <f t="shared" si="159"/>
        <v>5</v>
      </c>
      <c r="BY162" s="15">
        <f t="shared" si="160"/>
        <v>5</v>
      </c>
      <c r="BZ162" s="15">
        <f t="shared" si="161"/>
        <v>5</v>
      </c>
      <c r="CA162" s="14" t="s">
        <v>75</v>
      </c>
      <c r="CB162" s="15">
        <f t="shared" si="162"/>
        <v>5</v>
      </c>
      <c r="CC162" s="14" t="str">
        <f t="shared" si="163"/>
        <v>N/A</v>
      </c>
      <c r="CD162" s="14" t="str">
        <f t="shared" si="164"/>
        <v>N/A</v>
      </c>
      <c r="CE162" s="14" t="str">
        <f t="shared" si="165"/>
        <v>N/A</v>
      </c>
      <c r="CF162" s="14" t="str">
        <f t="shared" si="166"/>
        <v>N/A</v>
      </c>
      <c r="CG162" t="str">
        <f t="shared" si="167"/>
        <v>S:5 G:2 GR:0</v>
      </c>
      <c r="CH162" s="6"/>
      <c r="CK162" s="6"/>
      <c r="CL162" s="6"/>
      <c r="CM162" s="6"/>
      <c r="CN162" s="6"/>
      <c r="CO162" s="6"/>
      <c r="CP162" s="6"/>
    </row>
    <row r="163" spans="1:94" x14ac:dyDescent="0.25">
      <c r="A163" s="13">
        <v>6099</v>
      </c>
      <c r="B163" s="14" t="s">
        <v>3197</v>
      </c>
      <c r="C163" s="14" t="s">
        <v>70</v>
      </c>
      <c r="D163" s="14" t="s">
        <v>53</v>
      </c>
      <c r="E163" s="14">
        <v>2025</v>
      </c>
      <c r="F163" s="14">
        <v>2025</v>
      </c>
      <c r="G163" s="14" t="s">
        <v>40</v>
      </c>
      <c r="H163" s="14" t="s">
        <v>2234</v>
      </c>
      <c r="I163" s="15">
        <v>1</v>
      </c>
      <c r="J163" s="14">
        <v>3</v>
      </c>
      <c r="K163" s="16">
        <f t="shared" si="127"/>
        <v>0</v>
      </c>
      <c r="L163" s="15">
        <f t="shared" si="128"/>
        <v>1</v>
      </c>
      <c r="M163" s="15">
        <f t="shared" si="129"/>
        <v>0</v>
      </c>
      <c r="N163" s="15">
        <f t="shared" si="130"/>
        <v>0</v>
      </c>
      <c r="O163" s="15">
        <v>0</v>
      </c>
      <c r="P163" s="15">
        <v>0</v>
      </c>
      <c r="Q163" s="15">
        <f t="shared" si="131"/>
        <v>0</v>
      </c>
      <c r="R163" s="14" t="s">
        <v>75</v>
      </c>
      <c r="S163" s="14">
        <f t="shared" si="132"/>
        <v>2</v>
      </c>
      <c r="T163" s="15">
        <v>0</v>
      </c>
      <c r="U163" s="15">
        <v>0</v>
      </c>
      <c r="V163" s="15" t="str">
        <f t="shared" si="169"/>
        <v>N/A</v>
      </c>
      <c r="W163" s="15" t="str">
        <f t="shared" si="121"/>
        <v>N/A</v>
      </c>
      <c r="X163" s="15" t="str">
        <f t="shared" si="133"/>
        <v>N/A</v>
      </c>
      <c r="Y163" s="14" t="str">
        <f t="shared" si="134"/>
        <v>OK</v>
      </c>
      <c r="Z163" s="14" t="str">
        <f t="shared" si="135"/>
        <v>No</v>
      </c>
      <c r="AA163" s="17" t="str">
        <f>IF(C163="DM", "N/A", IF(Z163="No","N/A",VLOOKUP(B163,'Extension List'!$A$3:$AE$1952,19,FALSE)))</f>
        <v>N/A</v>
      </c>
      <c r="AB163" s="14" t="str">
        <f>IF(C163="DM", "N/A", IF(Z163="No","N/A",VLOOKUP(B163,'Extension List'!$A$3:$AE$1952,21,FALSE)))</f>
        <v>N/A</v>
      </c>
      <c r="AC163" s="14" t="str">
        <f t="shared" si="122"/>
        <v>N/A</v>
      </c>
      <c r="AD163" s="15" t="str">
        <f t="shared" si="136"/>
        <v>N/A</v>
      </c>
      <c r="AE163" s="15" t="str">
        <f t="shared" si="137"/>
        <v>N/A</v>
      </c>
      <c r="AF163" s="15" t="str">
        <f t="shared" si="138"/>
        <v>N/A</v>
      </c>
      <c r="AG163" s="15" t="str">
        <f t="shared" si="168"/>
        <v>N/A</v>
      </c>
      <c r="AH163" s="15" t="str">
        <f t="shared" si="168"/>
        <v>N/A</v>
      </c>
      <c r="AI163" s="15" t="str">
        <f t="shared" si="124"/>
        <v>N/A</v>
      </c>
      <c r="AJ163" s="15" t="str">
        <f t="shared" si="125"/>
        <v>N/A</v>
      </c>
      <c r="AK163" s="15" t="str">
        <f t="shared" si="126"/>
        <v>N/A</v>
      </c>
      <c r="AL163" s="15" t="str">
        <f t="shared" si="139"/>
        <v>N/A</v>
      </c>
      <c r="AM163" s="15">
        <f t="shared" si="140"/>
        <v>1</v>
      </c>
      <c r="AN163" s="15">
        <f t="shared" si="141"/>
        <v>1</v>
      </c>
      <c r="AO163" s="15" t="str">
        <f t="shared" si="142"/>
        <v>N/A</v>
      </c>
      <c r="AP163" s="15" t="str">
        <f t="shared" si="143"/>
        <v>N/A</v>
      </c>
      <c r="AQ163" s="15" t="str">
        <f t="shared" si="144"/>
        <v>N/A</v>
      </c>
      <c r="AR163" s="14" t="s">
        <v>40</v>
      </c>
      <c r="AS163" s="14" t="s">
        <v>40</v>
      </c>
      <c r="AT163" s="14" t="s">
        <v>40</v>
      </c>
      <c r="AU163" s="14" t="s">
        <v>40</v>
      </c>
      <c r="AV163" s="14" t="s">
        <v>40</v>
      </c>
      <c r="AW163" s="14" t="s">
        <v>40</v>
      </c>
      <c r="AX163" s="14" t="s">
        <v>40</v>
      </c>
      <c r="AY163" s="14" t="s">
        <v>40</v>
      </c>
      <c r="AZ163" s="14" t="s">
        <v>40</v>
      </c>
      <c r="BA163" s="14" t="s">
        <v>40</v>
      </c>
      <c r="BB163" s="14" t="s">
        <v>40</v>
      </c>
      <c r="BC163" s="14" t="s">
        <v>40</v>
      </c>
      <c r="BD163" s="14" t="s">
        <v>40</v>
      </c>
      <c r="BE163" s="14" t="s">
        <v>40</v>
      </c>
      <c r="BF163" s="14" t="s">
        <v>40</v>
      </c>
      <c r="BG163" s="14" t="s">
        <v>40</v>
      </c>
      <c r="BH163" s="14" t="s">
        <v>40</v>
      </c>
      <c r="BJ163" s="15">
        <f t="shared" si="145"/>
        <v>1</v>
      </c>
      <c r="BK163" s="15">
        <f t="shared" si="146"/>
        <v>1</v>
      </c>
      <c r="BL163" s="15">
        <f t="shared" si="147"/>
        <v>1</v>
      </c>
      <c r="BM163" s="15">
        <f t="shared" si="148"/>
        <v>1</v>
      </c>
      <c r="BN163" s="15">
        <f t="shared" si="149"/>
        <v>1</v>
      </c>
      <c r="BO163" s="15">
        <f t="shared" si="150"/>
        <v>1</v>
      </c>
      <c r="BP163" s="15">
        <f t="shared" si="151"/>
        <v>1</v>
      </c>
      <c r="BQ163" s="15">
        <f t="shared" si="152"/>
        <v>1</v>
      </c>
      <c r="BR163" s="15">
        <f t="shared" si="153"/>
        <v>1</v>
      </c>
      <c r="BS163" s="15">
        <f t="shared" si="154"/>
        <v>1</v>
      </c>
      <c r="BT163" s="15">
        <f t="shared" si="155"/>
        <v>1</v>
      </c>
      <c r="BU163" s="15">
        <f t="shared" si="156"/>
        <v>1</v>
      </c>
      <c r="BV163" s="15">
        <f t="shared" si="157"/>
        <v>1</v>
      </c>
      <c r="BW163" s="15">
        <f t="shared" si="158"/>
        <v>1</v>
      </c>
      <c r="BX163" s="15">
        <f t="shared" si="159"/>
        <v>1</v>
      </c>
      <c r="BY163" s="15">
        <f t="shared" si="160"/>
        <v>1</v>
      </c>
      <c r="BZ163" s="15">
        <f t="shared" si="161"/>
        <v>1</v>
      </c>
      <c r="CA163" s="14" t="s">
        <v>75</v>
      </c>
      <c r="CB163" s="15">
        <f t="shared" si="162"/>
        <v>1</v>
      </c>
      <c r="CC163" s="14">
        <f t="shared" si="163"/>
        <v>1</v>
      </c>
      <c r="CD163" s="14" t="str">
        <f t="shared" si="164"/>
        <v>N/A</v>
      </c>
      <c r="CE163" s="14" t="str">
        <f t="shared" si="165"/>
        <v>N/A</v>
      </c>
      <c r="CF163" s="14" t="str">
        <f t="shared" si="166"/>
        <v>N/A</v>
      </c>
      <c r="CG163" t="str">
        <f t="shared" si="167"/>
        <v>S:1 G:0 GR:0</v>
      </c>
      <c r="CH163" s="6"/>
      <c r="CK163" s="6"/>
      <c r="CL163" s="6"/>
      <c r="CM163" s="6"/>
      <c r="CN163" s="6"/>
      <c r="CO163" s="6"/>
      <c r="CP163" s="6"/>
    </row>
    <row r="164" spans="1:94" x14ac:dyDescent="0.25">
      <c r="A164" s="13">
        <v>6349</v>
      </c>
      <c r="B164" s="14" t="s">
        <v>3253</v>
      </c>
      <c r="C164" s="14" t="s">
        <v>70</v>
      </c>
      <c r="D164" s="14" t="s">
        <v>53</v>
      </c>
      <c r="E164" s="14">
        <f>VLOOKUP(B164, 'Rookie Year'!$A$2:$B$55555,2,FALSE)</f>
        <v>2025</v>
      </c>
      <c r="F164" s="14">
        <v>2026</v>
      </c>
      <c r="G164" s="14" t="s">
        <v>42</v>
      </c>
      <c r="H164" s="14" t="s">
        <v>2913</v>
      </c>
      <c r="I164" s="15">
        <v>1</v>
      </c>
      <c r="J164" s="14">
        <v>1</v>
      </c>
      <c r="K164" s="16">
        <f t="shared" si="127"/>
        <v>0.25</v>
      </c>
      <c r="L164" s="15">
        <f t="shared" si="128"/>
        <v>0</v>
      </c>
      <c r="M164" s="15">
        <f t="shared" si="129"/>
        <v>1</v>
      </c>
      <c r="N164" s="15">
        <f t="shared" si="130"/>
        <v>1</v>
      </c>
      <c r="O164" s="15">
        <v>0</v>
      </c>
      <c r="P164" s="15">
        <v>0</v>
      </c>
      <c r="Q164" s="15">
        <f t="shared" si="131"/>
        <v>1</v>
      </c>
      <c r="R164" s="14" t="s">
        <v>75</v>
      </c>
      <c r="S164" s="14">
        <f t="shared" si="132"/>
        <v>1</v>
      </c>
      <c r="T164" s="15">
        <f>IF($S164&lt;1, "N/A", $M164)</f>
        <v>1</v>
      </c>
      <c r="U164" s="15" t="str">
        <f t="shared" ref="U164:U172" si="170">IF($S164&lt;2, "N/A", $M164)</f>
        <v>N/A</v>
      </c>
      <c r="V164" s="15" t="str">
        <f t="shared" si="169"/>
        <v>N/A</v>
      </c>
      <c r="W164" s="15" t="str">
        <f t="shared" si="121"/>
        <v>N/A</v>
      </c>
      <c r="X164" s="15" t="str">
        <f t="shared" si="133"/>
        <v>N/A</v>
      </c>
      <c r="Y164" s="14" t="str">
        <f t="shared" si="134"/>
        <v>OK</v>
      </c>
      <c r="Z164" s="14" t="str">
        <f t="shared" si="135"/>
        <v>No</v>
      </c>
      <c r="AA164" s="17" t="str">
        <f>IF(C164="DM", "N/A", IF(Z164="No","N/A",VLOOKUP(B164,'Extension List'!$A$3:$AE$1952,19,FALSE)))</f>
        <v>N/A</v>
      </c>
      <c r="AB164" s="14" t="str">
        <f>IF(C164="DM", "N/A", IF(Z164="No","N/A",VLOOKUP(B164,'Extension List'!$A$3:$AE$1952,21,FALSE)))</f>
        <v>N/A</v>
      </c>
      <c r="AC164" s="14" t="str">
        <f t="shared" si="122"/>
        <v>N/A</v>
      </c>
      <c r="AD164" s="15" t="str">
        <f t="shared" si="136"/>
        <v>N/A</v>
      </c>
      <c r="AE164" s="15" t="str">
        <f t="shared" si="137"/>
        <v>N/A</v>
      </c>
      <c r="AF164" s="15" t="str">
        <f t="shared" si="138"/>
        <v>N/A</v>
      </c>
      <c r="AG164" s="15" t="str">
        <f t="shared" si="168"/>
        <v>N/A</v>
      </c>
      <c r="AH164" s="15" t="str">
        <f t="shared" si="168"/>
        <v>N/A</v>
      </c>
      <c r="AI164" s="15" t="str">
        <f t="shared" si="124"/>
        <v>N/A</v>
      </c>
      <c r="AJ164" s="15" t="str">
        <f t="shared" si="125"/>
        <v>N/A</v>
      </c>
      <c r="AK164" s="15" t="str">
        <f t="shared" si="126"/>
        <v>N/A</v>
      </c>
      <c r="AL164" s="15" t="str">
        <f t="shared" si="139"/>
        <v>N/A</v>
      </c>
      <c r="AM164" s="15">
        <f t="shared" si="140"/>
        <v>1</v>
      </c>
      <c r="AN164" s="15" t="str">
        <f t="shared" si="141"/>
        <v>N/A</v>
      </c>
      <c r="AO164" s="15" t="str">
        <f t="shared" si="142"/>
        <v>N/A</v>
      </c>
      <c r="AP164" s="15" t="str">
        <f t="shared" si="143"/>
        <v>N/A</v>
      </c>
      <c r="AQ164" s="15" t="str">
        <f t="shared" si="144"/>
        <v>N/A</v>
      </c>
      <c r="AR164" s="14" t="s">
        <v>40</v>
      </c>
      <c r="AS164" s="14" t="s">
        <v>40</v>
      </c>
      <c r="AT164" s="14" t="s">
        <v>40</v>
      </c>
      <c r="AU164" s="14" t="s">
        <v>40</v>
      </c>
      <c r="AV164" s="14" t="s">
        <v>40</v>
      </c>
      <c r="AW164" s="14" t="s">
        <v>40</v>
      </c>
      <c r="AX164" s="14" t="s">
        <v>40</v>
      </c>
      <c r="AY164" s="14" t="s">
        <v>40</v>
      </c>
      <c r="AZ164" s="14" t="s">
        <v>40</v>
      </c>
      <c r="BA164" s="14" t="s">
        <v>40</v>
      </c>
      <c r="BB164" s="14" t="s">
        <v>40</v>
      </c>
      <c r="BC164" s="14" t="s">
        <v>40</v>
      </c>
      <c r="BD164" s="14" t="s">
        <v>40</v>
      </c>
      <c r="BE164" s="14" t="s">
        <v>40</v>
      </c>
      <c r="BF164" s="14" t="s">
        <v>40</v>
      </c>
      <c r="BG164" s="14" t="s">
        <v>40</v>
      </c>
      <c r="BH164" s="14" t="s">
        <v>40</v>
      </c>
      <c r="BJ164" s="15">
        <f t="shared" si="145"/>
        <v>1</v>
      </c>
      <c r="BK164" s="15">
        <f t="shared" si="146"/>
        <v>1</v>
      </c>
      <c r="BL164" s="15">
        <f t="shared" si="147"/>
        <v>1</v>
      </c>
      <c r="BM164" s="15">
        <f t="shared" si="148"/>
        <v>1</v>
      </c>
      <c r="BN164" s="15">
        <f t="shared" si="149"/>
        <v>1</v>
      </c>
      <c r="BO164" s="15">
        <f t="shared" si="150"/>
        <v>1</v>
      </c>
      <c r="BP164" s="15">
        <f t="shared" si="151"/>
        <v>1</v>
      </c>
      <c r="BQ164" s="15">
        <f t="shared" si="152"/>
        <v>1</v>
      </c>
      <c r="BR164" s="15">
        <f t="shared" si="153"/>
        <v>1</v>
      </c>
      <c r="BS164" s="15">
        <f t="shared" si="154"/>
        <v>1</v>
      </c>
      <c r="BT164" s="15">
        <f t="shared" si="155"/>
        <v>1</v>
      </c>
      <c r="BU164" s="15">
        <f t="shared" si="156"/>
        <v>1</v>
      </c>
      <c r="BV164" s="15">
        <f t="shared" si="157"/>
        <v>1</v>
      </c>
      <c r="BW164" s="15">
        <f t="shared" si="158"/>
        <v>1</v>
      </c>
      <c r="BX164" s="15">
        <f t="shared" si="159"/>
        <v>1</v>
      </c>
      <c r="BY164" s="15">
        <f t="shared" si="160"/>
        <v>1</v>
      </c>
      <c r="BZ164" s="15">
        <f t="shared" si="161"/>
        <v>1</v>
      </c>
      <c r="CA164" s="14" t="s">
        <v>75</v>
      </c>
      <c r="CB164" s="15">
        <f t="shared" si="162"/>
        <v>1</v>
      </c>
      <c r="CC164" s="14" t="str">
        <f t="shared" si="163"/>
        <v>N/A</v>
      </c>
      <c r="CD164" s="14" t="str">
        <f t="shared" si="164"/>
        <v>N/A</v>
      </c>
      <c r="CE164" s="14" t="str">
        <f t="shared" si="165"/>
        <v>N/A</v>
      </c>
      <c r="CF164" s="14" t="str">
        <f t="shared" si="166"/>
        <v>N/A</v>
      </c>
      <c r="CG164" t="str">
        <f t="shared" si="167"/>
        <v>S:0 G:1 GR:1</v>
      </c>
      <c r="CH164" s="6"/>
      <c r="CK164" s="6"/>
      <c r="CL164" s="6"/>
      <c r="CM164" s="6"/>
      <c r="CN164" s="6"/>
      <c r="CO164" s="6"/>
      <c r="CP164" s="6"/>
    </row>
    <row r="165" spans="1:94" x14ac:dyDescent="0.25">
      <c r="A165" s="13">
        <v>3680</v>
      </c>
      <c r="B165" s="14" t="s">
        <v>2094</v>
      </c>
      <c r="C165" s="14" t="s">
        <v>70</v>
      </c>
      <c r="D165" s="14" t="s">
        <v>53</v>
      </c>
      <c r="E165" s="14">
        <f>VLOOKUP(B165, 'Rookie Year'!$A$2:$B$55555,2,FALSE)</f>
        <v>2020</v>
      </c>
      <c r="F165" s="14">
        <v>2020</v>
      </c>
      <c r="G165" s="14" t="s">
        <v>40</v>
      </c>
      <c r="H165" s="14" t="s">
        <v>2213</v>
      </c>
      <c r="I165" s="15">
        <v>1</v>
      </c>
      <c r="J165" s="14">
        <v>2</v>
      </c>
      <c r="K165" s="16">
        <f t="shared" si="127"/>
        <v>0.25</v>
      </c>
      <c r="L165" s="15">
        <f t="shared" si="128"/>
        <v>0</v>
      </c>
      <c r="M165" s="15">
        <f t="shared" si="129"/>
        <v>1</v>
      </c>
      <c r="N165" s="15">
        <f t="shared" si="130"/>
        <v>2</v>
      </c>
      <c r="O165" s="15">
        <v>0</v>
      </c>
      <c r="P165" s="15">
        <v>1</v>
      </c>
      <c r="Q165" s="15">
        <f t="shared" si="131"/>
        <v>1</v>
      </c>
      <c r="R165" s="14">
        <v>2025</v>
      </c>
      <c r="S165" s="14">
        <f t="shared" si="132"/>
        <v>1</v>
      </c>
      <c r="T165" s="15">
        <v>1</v>
      </c>
      <c r="U165" s="15" t="str">
        <f t="shared" si="170"/>
        <v>N/A</v>
      </c>
      <c r="V165" s="15" t="str">
        <f t="shared" si="169"/>
        <v>N/A</v>
      </c>
      <c r="W165" s="15" t="str">
        <f t="shared" si="121"/>
        <v>N/A</v>
      </c>
      <c r="X165" s="15" t="str">
        <f t="shared" si="133"/>
        <v>N/A</v>
      </c>
      <c r="Y165" s="14" t="str">
        <f t="shared" si="134"/>
        <v>OK</v>
      </c>
      <c r="Z165" s="14" t="str">
        <f t="shared" si="135"/>
        <v>Yes</v>
      </c>
      <c r="AA165" s="17">
        <f>IF(C165="DM", "N/A", IF(Z165="No","N/A",VLOOKUP(B165,'Extension List'!$A$3:$AE$1952,19,FALSE)))</f>
        <v>1</v>
      </c>
      <c r="AB165" s="14">
        <f>IF(C165="DM", "N/A", IF(Z165="No","N/A",VLOOKUP(B165,'Extension List'!$A$3:$AE$1952,21,FALSE)))</f>
        <v>1</v>
      </c>
      <c r="AC165" s="14">
        <f t="shared" si="122"/>
        <v>0</v>
      </c>
      <c r="AD165" s="15" t="str">
        <f t="shared" si="136"/>
        <v>N/A</v>
      </c>
      <c r="AE165" s="15" t="str">
        <f t="shared" si="137"/>
        <v>N/A</v>
      </c>
      <c r="AF165" s="15" t="str">
        <f t="shared" si="138"/>
        <v>N/A</v>
      </c>
      <c r="AG165" s="15" t="str">
        <f t="shared" si="168"/>
        <v>N/A</v>
      </c>
      <c r="AH165" s="15" t="str">
        <f t="shared" si="168"/>
        <v>N/A</v>
      </c>
      <c r="AI165" s="15" t="str">
        <f t="shared" si="124"/>
        <v>N/A</v>
      </c>
      <c r="AJ165" s="15" t="str">
        <f t="shared" si="125"/>
        <v>N/A</v>
      </c>
      <c r="AK165" s="15" t="str">
        <f t="shared" si="126"/>
        <v>N/A</v>
      </c>
      <c r="AL165" s="15" t="str">
        <f t="shared" si="139"/>
        <v>N/A</v>
      </c>
      <c r="AM165" s="15">
        <f t="shared" si="140"/>
        <v>1</v>
      </c>
      <c r="AN165" s="15" t="str">
        <f t="shared" si="141"/>
        <v>N/A</v>
      </c>
      <c r="AO165" s="15" t="str">
        <f t="shared" si="142"/>
        <v>N/A</v>
      </c>
      <c r="AP165" s="15" t="str">
        <f t="shared" si="143"/>
        <v>N/A</v>
      </c>
      <c r="AQ165" s="15" t="str">
        <f t="shared" si="144"/>
        <v>N/A</v>
      </c>
      <c r="AR165" s="14" t="s">
        <v>40</v>
      </c>
      <c r="AS165" s="14" t="s">
        <v>40</v>
      </c>
      <c r="AT165" s="14" t="s">
        <v>40</v>
      </c>
      <c r="AU165" s="14" t="s">
        <v>40</v>
      </c>
      <c r="AV165" s="14" t="s">
        <v>40</v>
      </c>
      <c r="AW165" s="14" t="s">
        <v>40</v>
      </c>
      <c r="AX165" s="14" t="s">
        <v>40</v>
      </c>
      <c r="AY165" s="14" t="s">
        <v>40</v>
      </c>
      <c r="AZ165" s="14" t="s">
        <v>40</v>
      </c>
      <c r="BA165" s="14" t="s">
        <v>40</v>
      </c>
      <c r="BB165" s="14" t="s">
        <v>40</v>
      </c>
      <c r="BC165" s="14" t="s">
        <v>40</v>
      </c>
      <c r="BD165" s="14" t="s">
        <v>40</v>
      </c>
      <c r="BE165" s="14" t="s">
        <v>40</v>
      </c>
      <c r="BF165" s="14" t="s">
        <v>40</v>
      </c>
      <c r="BG165" s="14" t="s">
        <v>40</v>
      </c>
      <c r="BH165" s="14" t="s">
        <v>40</v>
      </c>
      <c r="BI165" s="14"/>
      <c r="BJ165" s="15">
        <f t="shared" si="145"/>
        <v>1</v>
      </c>
      <c r="BK165" s="15">
        <f t="shared" si="146"/>
        <v>1</v>
      </c>
      <c r="BL165" s="15">
        <f t="shared" si="147"/>
        <v>1</v>
      </c>
      <c r="BM165" s="15">
        <f t="shared" si="148"/>
        <v>1</v>
      </c>
      <c r="BN165" s="15">
        <f t="shared" si="149"/>
        <v>1</v>
      </c>
      <c r="BO165" s="15">
        <f t="shared" si="150"/>
        <v>1</v>
      </c>
      <c r="BP165" s="15">
        <f t="shared" si="151"/>
        <v>1</v>
      </c>
      <c r="BQ165" s="15">
        <f t="shared" si="152"/>
        <v>1</v>
      </c>
      <c r="BR165" s="15">
        <f t="shared" si="153"/>
        <v>1</v>
      </c>
      <c r="BS165" s="15">
        <f t="shared" si="154"/>
        <v>1</v>
      </c>
      <c r="BT165" s="15">
        <f t="shared" si="155"/>
        <v>1</v>
      </c>
      <c r="BU165" s="15">
        <f t="shared" si="156"/>
        <v>1</v>
      </c>
      <c r="BV165" s="15">
        <f t="shared" si="157"/>
        <v>1</v>
      </c>
      <c r="BW165" s="15">
        <f t="shared" si="158"/>
        <v>1</v>
      </c>
      <c r="BX165" s="15">
        <f t="shared" si="159"/>
        <v>1</v>
      </c>
      <c r="BY165" s="15">
        <f t="shared" si="160"/>
        <v>1</v>
      </c>
      <c r="BZ165" s="15">
        <f t="shared" si="161"/>
        <v>1</v>
      </c>
      <c r="CA165" s="14" t="s">
        <v>75</v>
      </c>
      <c r="CB165" s="15">
        <f t="shared" si="162"/>
        <v>1</v>
      </c>
      <c r="CC165" s="14" t="str">
        <f t="shared" si="163"/>
        <v>N/A</v>
      </c>
      <c r="CD165" s="14" t="str">
        <f t="shared" si="164"/>
        <v>N/A</v>
      </c>
      <c r="CE165" s="14" t="str">
        <f t="shared" si="165"/>
        <v>N/A</v>
      </c>
      <c r="CF165" s="14" t="str">
        <f t="shared" si="166"/>
        <v>N/A</v>
      </c>
      <c r="CG165" t="str">
        <f t="shared" si="167"/>
        <v>S:0 G:1 GR:1</v>
      </c>
      <c r="CH165" s="6"/>
      <c r="CK165" s="6"/>
      <c r="CL165" s="6"/>
      <c r="CM165" s="6"/>
      <c r="CN165" s="6"/>
      <c r="CO165" s="6"/>
      <c r="CP165" s="6"/>
    </row>
    <row r="166" spans="1:94" x14ac:dyDescent="0.25">
      <c r="A166" s="13">
        <v>6586</v>
      </c>
      <c r="B166" s="14" t="s">
        <v>3376</v>
      </c>
      <c r="C166" s="14" t="s">
        <v>70</v>
      </c>
      <c r="D166" s="14" t="s">
        <v>53</v>
      </c>
      <c r="E166" s="14">
        <f>VLOOKUP(B166, 'Rookie Year'!$A$2:$B$55555,2,FALSE)</f>
        <v>2026</v>
      </c>
      <c r="F166" s="14">
        <v>2026</v>
      </c>
      <c r="G166" s="14" t="s">
        <v>40</v>
      </c>
      <c r="H166" s="14" t="s">
        <v>2239</v>
      </c>
      <c r="I166" s="15">
        <v>1</v>
      </c>
      <c r="J166" s="14">
        <v>3</v>
      </c>
      <c r="K166" s="16">
        <f t="shared" si="127"/>
        <v>0</v>
      </c>
      <c r="L166" s="15">
        <f t="shared" si="128"/>
        <v>1</v>
      </c>
      <c r="M166" s="15">
        <f t="shared" si="129"/>
        <v>0</v>
      </c>
      <c r="N166" s="15">
        <f t="shared" si="130"/>
        <v>0</v>
      </c>
      <c r="O166" s="15">
        <v>0</v>
      </c>
      <c r="P166" s="15">
        <v>0</v>
      </c>
      <c r="Q166" s="15">
        <f t="shared" si="131"/>
        <v>0</v>
      </c>
      <c r="R166" s="14" t="s">
        <v>75</v>
      </c>
      <c r="S166" s="14">
        <f t="shared" si="132"/>
        <v>3</v>
      </c>
      <c r="T166" s="15">
        <f>IF($S166&lt;1, "N/A", $M166)</f>
        <v>0</v>
      </c>
      <c r="U166" s="15">
        <f t="shared" si="170"/>
        <v>0</v>
      </c>
      <c r="V166" s="15">
        <f t="shared" si="169"/>
        <v>0</v>
      </c>
      <c r="W166" s="15" t="str">
        <f t="shared" ref="W166:W201" si="171">IF($S166&lt;4, "N/A", $M166)</f>
        <v>N/A</v>
      </c>
      <c r="X166" s="15" t="str">
        <f t="shared" si="133"/>
        <v>N/A</v>
      </c>
      <c r="Y166" s="14" t="str">
        <f t="shared" si="134"/>
        <v>OK</v>
      </c>
      <c r="Z166" s="14" t="str">
        <f t="shared" si="135"/>
        <v>No</v>
      </c>
      <c r="AA166" s="17" t="str">
        <f>IF(C166="DM", "N/A", IF(Z166="No","N/A",VLOOKUP(B166,'Extension List'!$A$3:$AE$1952,19,FALSE)))</f>
        <v>N/A</v>
      </c>
      <c r="AB166" s="14" t="str">
        <f>IF(C166="DM", "N/A", IF(Z166="No","N/A",VLOOKUP(B166,'Extension List'!$A$3:$AE$1952,21,FALSE)))</f>
        <v>N/A</v>
      </c>
      <c r="AC166" s="14" t="str">
        <f t="shared" ref="AC166:AC197" si="172">IF(AA166="N/A", "N/A", 0)</f>
        <v>N/A</v>
      </c>
      <c r="AD166" s="15" t="str">
        <f t="shared" si="136"/>
        <v>N/A</v>
      </c>
      <c r="AE166" s="15" t="str">
        <f t="shared" si="137"/>
        <v>N/A</v>
      </c>
      <c r="AF166" s="15" t="str">
        <f t="shared" si="138"/>
        <v>N/A</v>
      </c>
      <c r="AG166" s="15" t="str">
        <f t="shared" si="168"/>
        <v>N/A</v>
      </c>
      <c r="AH166" s="15" t="str">
        <f t="shared" si="168"/>
        <v>N/A</v>
      </c>
      <c r="AI166" s="15" t="str">
        <f t="shared" si="124"/>
        <v>N/A</v>
      </c>
      <c r="AJ166" s="15" t="str">
        <f t="shared" si="125"/>
        <v>N/A</v>
      </c>
      <c r="AK166" s="15" t="str">
        <f t="shared" si="126"/>
        <v>N/A</v>
      </c>
      <c r="AL166" s="15" t="str">
        <f t="shared" si="139"/>
        <v>N/A</v>
      </c>
      <c r="AM166" s="15">
        <f t="shared" si="140"/>
        <v>1</v>
      </c>
      <c r="AN166" s="15">
        <f t="shared" si="141"/>
        <v>1</v>
      </c>
      <c r="AO166" s="15">
        <f t="shared" si="142"/>
        <v>1</v>
      </c>
      <c r="AP166" s="15" t="str">
        <f t="shared" si="143"/>
        <v>N/A</v>
      </c>
      <c r="AQ166" s="15" t="str">
        <f t="shared" si="144"/>
        <v>N/A</v>
      </c>
      <c r="AR166" s="14" t="s">
        <v>40</v>
      </c>
      <c r="AS166" s="14" t="s">
        <v>40</v>
      </c>
      <c r="AT166" s="14" t="s">
        <v>40</v>
      </c>
      <c r="AU166" s="14" t="s">
        <v>40</v>
      </c>
      <c r="AV166" s="14" t="s">
        <v>40</v>
      </c>
      <c r="AW166" s="14" t="s">
        <v>40</v>
      </c>
      <c r="AX166" s="14" t="s">
        <v>40</v>
      </c>
      <c r="AY166" s="14" t="s">
        <v>40</v>
      </c>
      <c r="AZ166" s="14" t="s">
        <v>40</v>
      </c>
      <c r="BA166" s="14" t="s">
        <v>40</v>
      </c>
      <c r="BB166" s="14" t="s">
        <v>40</v>
      </c>
      <c r="BC166" s="14" t="s">
        <v>40</v>
      </c>
      <c r="BD166" s="14" t="s">
        <v>40</v>
      </c>
      <c r="BE166" s="14" t="s">
        <v>40</v>
      </c>
      <c r="BF166" s="14" t="s">
        <v>40</v>
      </c>
      <c r="BG166" s="14" t="s">
        <v>40</v>
      </c>
      <c r="BH166" s="14" t="s">
        <v>40</v>
      </c>
      <c r="BJ166" s="15">
        <f t="shared" si="145"/>
        <v>1</v>
      </c>
      <c r="BK166" s="15">
        <f t="shared" si="146"/>
        <v>1</v>
      </c>
      <c r="BL166" s="15">
        <f t="shared" si="147"/>
        <v>1</v>
      </c>
      <c r="BM166" s="15">
        <f t="shared" si="148"/>
        <v>1</v>
      </c>
      <c r="BN166" s="15">
        <f t="shared" si="149"/>
        <v>1</v>
      </c>
      <c r="BO166" s="15">
        <f t="shared" si="150"/>
        <v>1</v>
      </c>
      <c r="BP166" s="15">
        <f t="shared" si="151"/>
        <v>1</v>
      </c>
      <c r="BQ166" s="15">
        <f t="shared" si="152"/>
        <v>1</v>
      </c>
      <c r="BR166" s="15">
        <f t="shared" si="153"/>
        <v>1</v>
      </c>
      <c r="BS166" s="15">
        <f t="shared" si="154"/>
        <v>1</v>
      </c>
      <c r="BT166" s="15">
        <f t="shared" si="155"/>
        <v>1</v>
      </c>
      <c r="BU166" s="15">
        <f t="shared" si="156"/>
        <v>1</v>
      </c>
      <c r="BV166" s="15">
        <f t="shared" si="157"/>
        <v>1</v>
      </c>
      <c r="BW166" s="15">
        <f t="shared" si="158"/>
        <v>1</v>
      </c>
      <c r="BX166" s="15">
        <f t="shared" si="159"/>
        <v>1</v>
      </c>
      <c r="BY166" s="15">
        <f t="shared" si="160"/>
        <v>1</v>
      </c>
      <c r="BZ166" s="15">
        <f t="shared" si="161"/>
        <v>1</v>
      </c>
      <c r="CA166" s="14" t="s">
        <v>75</v>
      </c>
      <c r="CB166" s="15">
        <f t="shared" si="162"/>
        <v>1</v>
      </c>
      <c r="CC166" s="14">
        <f t="shared" si="163"/>
        <v>1</v>
      </c>
      <c r="CD166" s="14">
        <f t="shared" si="164"/>
        <v>1</v>
      </c>
      <c r="CE166" s="14" t="str">
        <f t="shared" si="165"/>
        <v>N/A</v>
      </c>
      <c r="CF166" s="14" t="str">
        <f t="shared" si="166"/>
        <v>N/A</v>
      </c>
      <c r="CG166" t="str">
        <f t="shared" si="167"/>
        <v>S:1 G:0 GR:0</v>
      </c>
      <c r="CH166" s="6"/>
      <c r="CK166" s="6"/>
      <c r="CL166" s="6"/>
      <c r="CM166" s="6"/>
      <c r="CN166" s="6"/>
      <c r="CO166" s="6"/>
      <c r="CP166" s="6"/>
    </row>
    <row r="167" spans="1:94" x14ac:dyDescent="0.25">
      <c r="A167" s="13">
        <v>6350</v>
      </c>
      <c r="B167" s="14" t="s">
        <v>1398</v>
      </c>
      <c r="C167" s="14" t="s">
        <v>70</v>
      </c>
      <c r="D167" s="14" t="s">
        <v>53</v>
      </c>
      <c r="E167" s="14">
        <f>VLOOKUP(B167, 'Rookie Year'!$A$2:$B$55555,2,FALSE)</f>
        <v>2016</v>
      </c>
      <c r="F167" s="14">
        <v>2026</v>
      </c>
      <c r="G167" s="14" t="s">
        <v>42</v>
      </c>
      <c r="H167" s="14" t="s">
        <v>2913</v>
      </c>
      <c r="I167" s="15">
        <v>1</v>
      </c>
      <c r="J167" s="14">
        <v>1</v>
      </c>
      <c r="K167" s="16">
        <f t="shared" si="127"/>
        <v>0.25</v>
      </c>
      <c r="L167" s="15">
        <f t="shared" si="128"/>
        <v>0</v>
      </c>
      <c r="M167" s="15">
        <f t="shared" si="129"/>
        <v>1</v>
      </c>
      <c r="N167" s="15">
        <f t="shared" si="130"/>
        <v>1</v>
      </c>
      <c r="O167" s="15">
        <v>0</v>
      </c>
      <c r="P167" s="15">
        <v>0</v>
      </c>
      <c r="Q167" s="15">
        <f t="shared" si="131"/>
        <v>1</v>
      </c>
      <c r="R167" s="14" t="s">
        <v>75</v>
      </c>
      <c r="S167" s="14">
        <f t="shared" si="132"/>
        <v>1</v>
      </c>
      <c r="T167" s="15">
        <f>IF($S167&lt;1, "N/A", $M167)</f>
        <v>1</v>
      </c>
      <c r="U167" s="15" t="str">
        <f t="shared" si="170"/>
        <v>N/A</v>
      </c>
      <c r="V167" s="15" t="str">
        <f t="shared" si="169"/>
        <v>N/A</v>
      </c>
      <c r="W167" s="15" t="str">
        <f t="shared" si="171"/>
        <v>N/A</v>
      </c>
      <c r="X167" s="15" t="str">
        <f t="shared" si="133"/>
        <v>N/A</v>
      </c>
      <c r="Y167" s="14" t="str">
        <f t="shared" si="134"/>
        <v>OK</v>
      </c>
      <c r="Z167" s="14" t="str">
        <f t="shared" si="135"/>
        <v>No</v>
      </c>
      <c r="AA167" s="17" t="str">
        <f>IF(C167="DM", "N/A", IF(Z167="No","N/A",VLOOKUP(B167,'Extension List'!$A$3:$AE$1952,19,FALSE)))</f>
        <v>N/A</v>
      </c>
      <c r="AB167" s="14" t="str">
        <f>IF(C167="DM", "N/A", IF(Z167="No","N/A",VLOOKUP(B167,'Extension List'!$A$3:$AE$1952,21,FALSE)))</f>
        <v>N/A</v>
      </c>
      <c r="AC167" s="14" t="str">
        <f t="shared" si="172"/>
        <v>N/A</v>
      </c>
      <c r="AD167" s="15" t="str">
        <f t="shared" si="136"/>
        <v>N/A</v>
      </c>
      <c r="AE167" s="15" t="str">
        <f t="shared" si="137"/>
        <v>N/A</v>
      </c>
      <c r="AF167" s="15" t="str">
        <f t="shared" si="138"/>
        <v>N/A</v>
      </c>
      <c r="AG167" s="15" t="str">
        <f t="shared" si="168"/>
        <v>N/A</v>
      </c>
      <c r="AH167" s="15" t="str">
        <f t="shared" si="168"/>
        <v>N/A</v>
      </c>
      <c r="AI167" s="15" t="str">
        <f t="shared" si="124"/>
        <v>N/A</v>
      </c>
      <c r="AJ167" s="15" t="str">
        <f t="shared" si="125"/>
        <v>N/A</v>
      </c>
      <c r="AK167" s="15" t="str">
        <f t="shared" si="126"/>
        <v>N/A</v>
      </c>
      <c r="AL167" s="15" t="str">
        <f t="shared" si="139"/>
        <v>N/A</v>
      </c>
      <c r="AM167" s="15">
        <f t="shared" si="140"/>
        <v>1</v>
      </c>
      <c r="AN167" s="15" t="str">
        <f t="shared" si="141"/>
        <v>N/A</v>
      </c>
      <c r="AO167" s="15" t="str">
        <f t="shared" si="142"/>
        <v>N/A</v>
      </c>
      <c r="AP167" s="15" t="str">
        <f t="shared" si="143"/>
        <v>N/A</v>
      </c>
      <c r="AQ167" s="15" t="str">
        <f t="shared" si="144"/>
        <v>N/A</v>
      </c>
      <c r="AR167" s="14" t="s">
        <v>40</v>
      </c>
      <c r="AS167" s="14" t="s">
        <v>40</v>
      </c>
      <c r="AT167" s="14" t="s">
        <v>40</v>
      </c>
      <c r="AU167" s="14" t="s">
        <v>40</v>
      </c>
      <c r="AV167" s="14" t="s">
        <v>40</v>
      </c>
      <c r="AW167" s="14" t="s">
        <v>40</v>
      </c>
      <c r="AX167" s="14" t="s">
        <v>40</v>
      </c>
      <c r="AY167" s="14" t="s">
        <v>40</v>
      </c>
      <c r="AZ167" s="14" t="s">
        <v>40</v>
      </c>
      <c r="BA167" s="14" t="s">
        <v>40</v>
      </c>
      <c r="BB167" s="14" t="s">
        <v>40</v>
      </c>
      <c r="BC167" s="14" t="s">
        <v>40</v>
      </c>
      <c r="BD167" s="14" t="s">
        <v>40</v>
      </c>
      <c r="BE167" s="14" t="s">
        <v>40</v>
      </c>
      <c r="BF167" s="14" t="s">
        <v>40</v>
      </c>
      <c r="BG167" s="14" t="s">
        <v>40</v>
      </c>
      <c r="BH167" s="14" t="s">
        <v>40</v>
      </c>
      <c r="BJ167" s="15">
        <f t="shared" si="145"/>
        <v>1</v>
      </c>
      <c r="BK167" s="15">
        <f t="shared" si="146"/>
        <v>1</v>
      </c>
      <c r="BL167" s="15">
        <f t="shared" si="147"/>
        <v>1</v>
      </c>
      <c r="BM167" s="15">
        <f t="shared" si="148"/>
        <v>1</v>
      </c>
      <c r="BN167" s="15">
        <f t="shared" si="149"/>
        <v>1</v>
      </c>
      <c r="BO167" s="15">
        <f t="shared" si="150"/>
        <v>1</v>
      </c>
      <c r="BP167" s="15">
        <f t="shared" si="151"/>
        <v>1</v>
      </c>
      <c r="BQ167" s="15">
        <f t="shared" si="152"/>
        <v>1</v>
      </c>
      <c r="BR167" s="15">
        <f t="shared" si="153"/>
        <v>1</v>
      </c>
      <c r="BS167" s="15">
        <f t="shared" si="154"/>
        <v>1</v>
      </c>
      <c r="BT167" s="15">
        <f t="shared" si="155"/>
        <v>1</v>
      </c>
      <c r="BU167" s="15">
        <f t="shared" si="156"/>
        <v>1</v>
      </c>
      <c r="BV167" s="15">
        <f t="shared" si="157"/>
        <v>1</v>
      </c>
      <c r="BW167" s="15">
        <f t="shared" si="158"/>
        <v>1</v>
      </c>
      <c r="BX167" s="15">
        <f t="shared" si="159"/>
        <v>1</v>
      </c>
      <c r="BY167" s="15">
        <f t="shared" si="160"/>
        <v>1</v>
      </c>
      <c r="BZ167" s="15">
        <f t="shared" si="161"/>
        <v>1</v>
      </c>
      <c r="CA167" s="14" t="s">
        <v>75</v>
      </c>
      <c r="CB167" s="15">
        <f t="shared" si="162"/>
        <v>1</v>
      </c>
      <c r="CC167" s="14" t="str">
        <f t="shared" si="163"/>
        <v>N/A</v>
      </c>
      <c r="CD167" s="14" t="str">
        <f t="shared" si="164"/>
        <v>N/A</v>
      </c>
      <c r="CE167" s="14" t="str">
        <f t="shared" si="165"/>
        <v>N/A</v>
      </c>
      <c r="CF167" s="14" t="str">
        <f t="shared" si="166"/>
        <v>N/A</v>
      </c>
      <c r="CG167" t="str">
        <f t="shared" si="167"/>
        <v>S:0 G:1 GR:1</v>
      </c>
      <c r="CH167" s="6"/>
      <c r="CK167" s="6"/>
      <c r="CL167" s="6"/>
      <c r="CM167" s="6"/>
      <c r="CN167" s="6"/>
      <c r="CO167" s="6"/>
      <c r="CP167" s="6"/>
    </row>
    <row r="168" spans="1:94" x14ac:dyDescent="0.25">
      <c r="A168" s="13">
        <v>4130</v>
      </c>
      <c r="B168" s="14" t="s">
        <v>2264</v>
      </c>
      <c r="C168" s="14" t="s">
        <v>70</v>
      </c>
      <c r="D168" s="14" t="s">
        <v>53</v>
      </c>
      <c r="E168" s="14">
        <f>VLOOKUP(B168, 'Rookie Year'!$A$2:$B$55555,2,FALSE)</f>
        <v>2020</v>
      </c>
      <c r="F168" s="14">
        <v>2021</v>
      </c>
      <c r="G168" s="14" t="s">
        <v>42</v>
      </c>
      <c r="H168" s="14" t="s">
        <v>1927</v>
      </c>
      <c r="I168" s="15">
        <v>9</v>
      </c>
      <c r="J168" s="14">
        <v>4</v>
      </c>
      <c r="K168" s="16">
        <f t="shared" si="127"/>
        <v>0.25</v>
      </c>
      <c r="L168" s="15">
        <f t="shared" si="128"/>
        <v>6</v>
      </c>
      <c r="M168" s="15">
        <f t="shared" si="129"/>
        <v>3</v>
      </c>
      <c r="N168" s="15">
        <f t="shared" si="130"/>
        <v>12</v>
      </c>
      <c r="O168" s="15">
        <v>12</v>
      </c>
      <c r="P168" s="15">
        <v>0</v>
      </c>
      <c r="Q168" s="15">
        <f t="shared" si="131"/>
        <v>0</v>
      </c>
      <c r="R168" s="14">
        <v>2023</v>
      </c>
      <c r="S168" s="14">
        <f t="shared" si="132"/>
        <v>1</v>
      </c>
      <c r="T168" s="15">
        <v>0</v>
      </c>
      <c r="U168" s="15" t="str">
        <f t="shared" si="170"/>
        <v>N/A</v>
      </c>
      <c r="V168" s="15" t="str">
        <f t="shared" si="169"/>
        <v>N/A</v>
      </c>
      <c r="W168" s="15" t="str">
        <f t="shared" si="171"/>
        <v>N/A</v>
      </c>
      <c r="X168" s="15" t="str">
        <f t="shared" si="133"/>
        <v>N/A</v>
      </c>
      <c r="Y168" s="14" t="str">
        <f t="shared" si="134"/>
        <v>OK</v>
      </c>
      <c r="Z168" s="14" t="str">
        <f t="shared" si="135"/>
        <v>Yes</v>
      </c>
      <c r="AA168" s="17">
        <f>IF(C168="DM", "N/A", IF(Z168="No","N/A",VLOOKUP(B168,'Extension List'!$A$3:$AE$1952,19,FALSE)))</f>
        <v>3</v>
      </c>
      <c r="AB168" s="14">
        <f>IF(C168="DM", "N/A", IF(Z168="No","N/A",VLOOKUP(B168,'Extension List'!$A$3:$AE$1952,21,FALSE)))</f>
        <v>1</v>
      </c>
      <c r="AC168" s="14">
        <f t="shared" si="172"/>
        <v>0</v>
      </c>
      <c r="AD168" s="15" t="str">
        <f t="shared" si="136"/>
        <v>N/A</v>
      </c>
      <c r="AE168" s="15" t="str">
        <f t="shared" si="137"/>
        <v>N/A</v>
      </c>
      <c r="AF168" s="15" t="str">
        <f t="shared" si="138"/>
        <v>N/A</v>
      </c>
      <c r="AG168" s="15" t="str">
        <f t="shared" si="168"/>
        <v>N/A</v>
      </c>
      <c r="AH168" s="15" t="str">
        <f t="shared" si="168"/>
        <v>N/A</v>
      </c>
      <c r="AI168" s="15" t="str">
        <f t="shared" si="124"/>
        <v>N/A</v>
      </c>
      <c r="AJ168" s="15" t="str">
        <f t="shared" si="125"/>
        <v>N/A</v>
      </c>
      <c r="AK168" s="15" t="str">
        <f t="shared" si="126"/>
        <v>N/A</v>
      </c>
      <c r="AL168" s="15" t="str">
        <f t="shared" si="139"/>
        <v>N/A</v>
      </c>
      <c r="AM168" s="15">
        <f t="shared" si="140"/>
        <v>6</v>
      </c>
      <c r="AN168" s="15" t="str">
        <f t="shared" si="141"/>
        <v>N/A</v>
      </c>
      <c r="AO168" s="15" t="str">
        <f t="shared" si="142"/>
        <v>N/A</v>
      </c>
      <c r="AP168" s="15" t="str">
        <f t="shared" si="143"/>
        <v>N/A</v>
      </c>
      <c r="AQ168" s="15" t="str">
        <f t="shared" si="144"/>
        <v>N/A</v>
      </c>
      <c r="AR168" s="14" t="s">
        <v>40</v>
      </c>
      <c r="AS168" s="14" t="s">
        <v>40</v>
      </c>
      <c r="AT168" s="14" t="s">
        <v>40</v>
      </c>
      <c r="AU168" s="14" t="s">
        <v>40</v>
      </c>
      <c r="AV168" s="14" t="s">
        <v>40</v>
      </c>
      <c r="AW168" s="14" t="s">
        <v>40</v>
      </c>
      <c r="AX168" s="14" t="s">
        <v>40</v>
      </c>
      <c r="AY168" s="14" t="s">
        <v>40</v>
      </c>
      <c r="AZ168" s="14" t="s">
        <v>40</v>
      </c>
      <c r="BA168" s="14" t="s">
        <v>40</v>
      </c>
      <c r="BB168" s="14" t="s">
        <v>40</v>
      </c>
      <c r="BC168" s="14" t="s">
        <v>40</v>
      </c>
      <c r="BD168" s="14" t="s">
        <v>40</v>
      </c>
      <c r="BE168" s="14" t="s">
        <v>40</v>
      </c>
      <c r="BF168" s="14" t="s">
        <v>40</v>
      </c>
      <c r="BG168" s="14" t="s">
        <v>40</v>
      </c>
      <c r="BH168" s="14" t="s">
        <v>40</v>
      </c>
      <c r="BI168" s="14"/>
      <c r="BJ168" s="15">
        <f t="shared" si="145"/>
        <v>6</v>
      </c>
      <c r="BK168" s="15">
        <f t="shared" si="146"/>
        <v>6</v>
      </c>
      <c r="BL168" s="15">
        <f t="shared" si="147"/>
        <v>6</v>
      </c>
      <c r="BM168" s="15">
        <f t="shared" si="148"/>
        <v>6</v>
      </c>
      <c r="BN168" s="15">
        <f t="shared" si="149"/>
        <v>6</v>
      </c>
      <c r="BO168" s="15">
        <f t="shared" si="150"/>
        <v>6</v>
      </c>
      <c r="BP168" s="15">
        <f t="shared" si="151"/>
        <v>6</v>
      </c>
      <c r="BQ168" s="15">
        <f t="shared" si="152"/>
        <v>6</v>
      </c>
      <c r="BR168" s="15">
        <f t="shared" si="153"/>
        <v>6</v>
      </c>
      <c r="BS168" s="15">
        <f t="shared" si="154"/>
        <v>6</v>
      </c>
      <c r="BT168" s="15">
        <f t="shared" si="155"/>
        <v>6</v>
      </c>
      <c r="BU168" s="15">
        <f t="shared" si="156"/>
        <v>6</v>
      </c>
      <c r="BV168" s="15">
        <f t="shared" si="157"/>
        <v>6</v>
      </c>
      <c r="BW168" s="15">
        <f t="shared" si="158"/>
        <v>6</v>
      </c>
      <c r="BX168" s="15">
        <f t="shared" si="159"/>
        <v>6</v>
      </c>
      <c r="BY168" s="15">
        <f t="shared" si="160"/>
        <v>6</v>
      </c>
      <c r="BZ168" s="15">
        <f t="shared" si="161"/>
        <v>6</v>
      </c>
      <c r="CA168" s="14" t="s">
        <v>75</v>
      </c>
      <c r="CB168" s="15">
        <f t="shared" si="162"/>
        <v>6</v>
      </c>
      <c r="CC168" s="14" t="str">
        <f t="shared" si="163"/>
        <v>N/A</v>
      </c>
      <c r="CD168" s="14" t="str">
        <f t="shared" si="164"/>
        <v>N/A</v>
      </c>
      <c r="CE168" s="14" t="str">
        <f t="shared" si="165"/>
        <v>N/A</v>
      </c>
      <c r="CF168" s="14" t="str">
        <f t="shared" si="166"/>
        <v>N/A</v>
      </c>
      <c r="CG168" t="str">
        <f t="shared" si="167"/>
        <v>S:6 G:3 GR:0</v>
      </c>
      <c r="CH168" s="6"/>
      <c r="CK168" s="6"/>
      <c r="CL168" s="6"/>
      <c r="CM168" s="6"/>
      <c r="CN168" s="6"/>
      <c r="CO168" s="6"/>
      <c r="CP168" s="6"/>
    </row>
    <row r="169" spans="1:94" x14ac:dyDescent="0.25">
      <c r="A169" s="13">
        <v>6351</v>
      </c>
      <c r="B169" s="14" t="s">
        <v>3247</v>
      </c>
      <c r="C169" s="14" t="s">
        <v>70</v>
      </c>
      <c r="D169" s="14" t="s">
        <v>53</v>
      </c>
      <c r="E169" s="14">
        <f>VLOOKUP(B169, 'Rookie Year'!$A$2:$B$55555,2,FALSE)</f>
        <v>2023</v>
      </c>
      <c r="F169" s="14">
        <v>2026</v>
      </c>
      <c r="G169" s="14" t="s">
        <v>42</v>
      </c>
      <c r="H169" s="14" t="s">
        <v>2913</v>
      </c>
      <c r="I169" s="15">
        <v>3</v>
      </c>
      <c r="J169" s="14">
        <v>2</v>
      </c>
      <c r="K169" s="16">
        <f t="shared" si="127"/>
        <v>0.25</v>
      </c>
      <c r="L169" s="15">
        <f t="shared" si="128"/>
        <v>2</v>
      </c>
      <c r="M169" s="15">
        <f t="shared" si="129"/>
        <v>1</v>
      </c>
      <c r="N169" s="15">
        <f t="shared" si="130"/>
        <v>2</v>
      </c>
      <c r="O169" s="15">
        <v>0</v>
      </c>
      <c r="P169" s="15">
        <v>0</v>
      </c>
      <c r="Q169" s="15">
        <f t="shared" si="131"/>
        <v>2</v>
      </c>
      <c r="R169" s="14" t="s">
        <v>75</v>
      </c>
      <c r="S169" s="14">
        <f t="shared" si="132"/>
        <v>2</v>
      </c>
      <c r="T169" s="15">
        <f>IF($S169&lt;1, "N/A", $M169)</f>
        <v>1</v>
      </c>
      <c r="U169" s="15">
        <f t="shared" si="170"/>
        <v>1</v>
      </c>
      <c r="V169" s="15" t="str">
        <f t="shared" si="169"/>
        <v>N/A</v>
      </c>
      <c r="W169" s="15" t="str">
        <f t="shared" si="171"/>
        <v>N/A</v>
      </c>
      <c r="X169" s="15" t="str">
        <f t="shared" si="133"/>
        <v>N/A</v>
      </c>
      <c r="Y169" s="14" t="str">
        <f t="shared" si="134"/>
        <v>OK</v>
      </c>
      <c r="Z169" s="14" t="str">
        <f t="shared" si="135"/>
        <v>No</v>
      </c>
      <c r="AA169" s="17" t="str">
        <f>IF(C169="DM", "N/A", IF(Z169="No","N/A",VLOOKUP(B169,'Extension List'!$A$3:$AE$1952,19,FALSE)))</f>
        <v>N/A</v>
      </c>
      <c r="AB169" s="14" t="str">
        <f>IF(C169="DM", "N/A", IF(Z169="No","N/A",VLOOKUP(B169,'Extension List'!$A$3:$AE$1952,21,FALSE)))</f>
        <v>N/A</v>
      </c>
      <c r="AC169" s="14" t="str">
        <f t="shared" si="172"/>
        <v>N/A</v>
      </c>
      <c r="AD169" s="15" t="str">
        <f t="shared" si="136"/>
        <v>N/A</v>
      </c>
      <c r="AE169" s="15" t="str">
        <f t="shared" si="137"/>
        <v>N/A</v>
      </c>
      <c r="AF169" s="15" t="str">
        <f t="shared" si="138"/>
        <v>N/A</v>
      </c>
      <c r="AG169" s="15" t="str">
        <f t="shared" si="168"/>
        <v>N/A</v>
      </c>
      <c r="AH169" s="15" t="str">
        <f t="shared" si="168"/>
        <v>N/A</v>
      </c>
      <c r="AI169" s="15" t="str">
        <f t="shared" si="124"/>
        <v>N/A</v>
      </c>
      <c r="AJ169" s="15" t="str">
        <f t="shared" si="125"/>
        <v>N/A</v>
      </c>
      <c r="AK169" s="15" t="str">
        <f t="shared" si="126"/>
        <v>N/A</v>
      </c>
      <c r="AL169" s="15" t="str">
        <f t="shared" si="139"/>
        <v>N/A</v>
      </c>
      <c r="AM169" s="15">
        <f t="shared" si="140"/>
        <v>3</v>
      </c>
      <c r="AN169" s="15">
        <f t="shared" si="141"/>
        <v>3</v>
      </c>
      <c r="AO169" s="15" t="str">
        <f t="shared" si="142"/>
        <v>N/A</v>
      </c>
      <c r="AP169" s="15" t="str">
        <f t="shared" si="143"/>
        <v>N/A</v>
      </c>
      <c r="AQ169" s="15" t="str">
        <f t="shared" si="144"/>
        <v>N/A</v>
      </c>
      <c r="AR169" s="14" t="s">
        <v>40</v>
      </c>
      <c r="AS169" s="14" t="s">
        <v>40</v>
      </c>
      <c r="AT169" s="14" t="s">
        <v>40</v>
      </c>
      <c r="AU169" s="14" t="s">
        <v>40</v>
      </c>
      <c r="AV169" s="14" t="s">
        <v>40</v>
      </c>
      <c r="AW169" s="14" t="s">
        <v>40</v>
      </c>
      <c r="AX169" s="14" t="s">
        <v>40</v>
      </c>
      <c r="AY169" s="14" t="s">
        <v>40</v>
      </c>
      <c r="AZ169" s="14" t="s">
        <v>40</v>
      </c>
      <c r="BA169" s="14" t="s">
        <v>40</v>
      </c>
      <c r="BB169" s="14" t="s">
        <v>40</v>
      </c>
      <c r="BC169" s="14" t="s">
        <v>40</v>
      </c>
      <c r="BD169" s="14" t="s">
        <v>40</v>
      </c>
      <c r="BE169" s="14" t="s">
        <v>40</v>
      </c>
      <c r="BF169" s="14" t="s">
        <v>40</v>
      </c>
      <c r="BG169" s="14" t="s">
        <v>40</v>
      </c>
      <c r="BH169" s="14" t="s">
        <v>40</v>
      </c>
      <c r="BJ169" s="15">
        <f t="shared" si="145"/>
        <v>3</v>
      </c>
      <c r="BK169" s="15">
        <f t="shared" si="146"/>
        <v>3</v>
      </c>
      <c r="BL169" s="15">
        <f t="shared" si="147"/>
        <v>3</v>
      </c>
      <c r="BM169" s="15">
        <f t="shared" si="148"/>
        <v>3</v>
      </c>
      <c r="BN169" s="15">
        <f t="shared" si="149"/>
        <v>3</v>
      </c>
      <c r="BO169" s="15">
        <f t="shared" si="150"/>
        <v>3</v>
      </c>
      <c r="BP169" s="15">
        <f t="shared" si="151"/>
        <v>3</v>
      </c>
      <c r="BQ169" s="15">
        <f t="shared" si="152"/>
        <v>3</v>
      </c>
      <c r="BR169" s="15">
        <f t="shared" si="153"/>
        <v>3</v>
      </c>
      <c r="BS169" s="15">
        <f t="shared" si="154"/>
        <v>3</v>
      </c>
      <c r="BT169" s="15">
        <f t="shared" si="155"/>
        <v>3</v>
      </c>
      <c r="BU169" s="15">
        <f t="shared" si="156"/>
        <v>3</v>
      </c>
      <c r="BV169" s="15">
        <f t="shared" si="157"/>
        <v>3</v>
      </c>
      <c r="BW169" s="15">
        <f t="shared" si="158"/>
        <v>3</v>
      </c>
      <c r="BX169" s="15">
        <f t="shared" si="159"/>
        <v>3</v>
      </c>
      <c r="BY169" s="15">
        <f t="shared" si="160"/>
        <v>3</v>
      </c>
      <c r="BZ169" s="15">
        <f t="shared" si="161"/>
        <v>3</v>
      </c>
      <c r="CA169" s="14" t="s">
        <v>75</v>
      </c>
      <c r="CB169" s="15">
        <f t="shared" si="162"/>
        <v>3</v>
      </c>
      <c r="CC169" s="14">
        <f t="shared" si="163"/>
        <v>3</v>
      </c>
      <c r="CD169" s="14" t="str">
        <f t="shared" si="164"/>
        <v>N/A</v>
      </c>
      <c r="CE169" s="14" t="str">
        <f t="shared" si="165"/>
        <v>N/A</v>
      </c>
      <c r="CF169" s="14" t="str">
        <f t="shared" si="166"/>
        <v>N/A</v>
      </c>
      <c r="CG169" t="str">
        <f t="shared" si="167"/>
        <v>S:2 G:1 GR:2</v>
      </c>
      <c r="CH169" s="6"/>
      <c r="CK169" s="6"/>
      <c r="CL169" s="6"/>
      <c r="CM169" s="6"/>
      <c r="CN169" s="6"/>
      <c r="CO169" s="6"/>
      <c r="CP169" s="6"/>
    </row>
    <row r="170" spans="1:94" x14ac:dyDescent="0.25">
      <c r="A170" s="13">
        <v>5646</v>
      </c>
      <c r="B170" s="14" t="s">
        <v>2983</v>
      </c>
      <c r="C170" s="14" t="s">
        <v>71</v>
      </c>
      <c r="D170" s="14" t="s">
        <v>53</v>
      </c>
      <c r="E170" s="14">
        <f>VLOOKUP(B170, 'Rookie Year'!$A$2:$B$55555,2,FALSE)</f>
        <v>2024</v>
      </c>
      <c r="F170" s="14">
        <v>2024</v>
      </c>
      <c r="G170" s="14" t="s">
        <v>40</v>
      </c>
      <c r="H170" s="14" t="s">
        <v>2197</v>
      </c>
      <c r="I170" s="15">
        <v>1</v>
      </c>
      <c r="J170" s="14">
        <v>3</v>
      </c>
      <c r="K170" s="16">
        <f t="shared" si="127"/>
        <v>0</v>
      </c>
      <c r="L170" s="15">
        <f t="shared" si="128"/>
        <v>1</v>
      </c>
      <c r="M170" s="15">
        <f t="shared" si="129"/>
        <v>0</v>
      </c>
      <c r="N170" s="15">
        <f t="shared" si="130"/>
        <v>0</v>
      </c>
      <c r="O170" s="15">
        <v>0</v>
      </c>
      <c r="P170" s="15">
        <v>0</v>
      </c>
      <c r="Q170" s="15">
        <f t="shared" si="131"/>
        <v>0</v>
      </c>
      <c r="R170" s="14" t="s">
        <v>75</v>
      </c>
      <c r="S170" s="14">
        <f t="shared" si="132"/>
        <v>1</v>
      </c>
      <c r="T170" s="15">
        <v>0</v>
      </c>
      <c r="U170" s="15" t="str">
        <f t="shared" si="170"/>
        <v>N/A</v>
      </c>
      <c r="V170" s="15" t="str">
        <f t="shared" si="169"/>
        <v>N/A</v>
      </c>
      <c r="W170" s="15" t="str">
        <f t="shared" si="171"/>
        <v>N/A</v>
      </c>
      <c r="X170" s="15" t="str">
        <f t="shared" si="133"/>
        <v>N/A</v>
      </c>
      <c r="Y170" s="14" t="str">
        <f t="shared" si="134"/>
        <v>OK</v>
      </c>
      <c r="Z170" s="14" t="str">
        <f t="shared" si="135"/>
        <v>Yes</v>
      </c>
      <c r="AA170" s="17">
        <f>IF(C170="DM", "N/A", IF(Z170="No","N/A",VLOOKUP(B170,'Extension List'!$A$3:$AE$1952,19,FALSE)))</f>
        <v>2</v>
      </c>
      <c r="AB170" s="14">
        <f>IF(C170="DM", "N/A", IF(Z170="No","N/A",VLOOKUP(B170,'Extension List'!$A$3:$AE$1952,21,FALSE)))</f>
        <v>1</v>
      </c>
      <c r="AC170" s="14">
        <f t="shared" si="172"/>
        <v>0</v>
      </c>
      <c r="AD170" s="15" t="str">
        <f t="shared" si="136"/>
        <v>N/A</v>
      </c>
      <c r="AE170" s="15" t="str">
        <f t="shared" si="137"/>
        <v>N/A</v>
      </c>
      <c r="AF170" s="15" t="str">
        <f t="shared" si="138"/>
        <v>N/A</v>
      </c>
      <c r="AG170" s="15" t="str">
        <f t="shared" si="168"/>
        <v>N/A</v>
      </c>
      <c r="AH170" s="15" t="str">
        <f t="shared" si="168"/>
        <v>N/A</v>
      </c>
      <c r="AI170" s="15" t="str">
        <f t="shared" si="124"/>
        <v>N/A</v>
      </c>
      <c r="AJ170" s="15" t="str">
        <f t="shared" si="125"/>
        <v>N/A</v>
      </c>
      <c r="AK170" s="15" t="str">
        <f t="shared" si="126"/>
        <v>N/A</v>
      </c>
      <c r="AL170" s="15" t="str">
        <f t="shared" si="139"/>
        <v>N/A</v>
      </c>
      <c r="AM170" s="15">
        <f t="shared" si="140"/>
        <v>1</v>
      </c>
      <c r="AN170" s="15" t="str">
        <f t="shared" si="141"/>
        <v>N/A</v>
      </c>
      <c r="AO170" s="15" t="str">
        <f t="shared" si="142"/>
        <v>N/A</v>
      </c>
      <c r="AP170" s="15" t="str">
        <f t="shared" si="143"/>
        <v>N/A</v>
      </c>
      <c r="AQ170" s="15" t="str">
        <f t="shared" si="144"/>
        <v>N/A</v>
      </c>
      <c r="AR170" s="14" t="s">
        <v>40</v>
      </c>
      <c r="AS170" s="14" t="s">
        <v>40</v>
      </c>
      <c r="AT170" s="14" t="s">
        <v>40</v>
      </c>
      <c r="AU170" s="14" t="s">
        <v>40</v>
      </c>
      <c r="AV170" s="14" t="s">
        <v>40</v>
      </c>
      <c r="AW170" s="14" t="s">
        <v>40</v>
      </c>
      <c r="AX170" s="14" t="s">
        <v>40</v>
      </c>
      <c r="AY170" s="14" t="s">
        <v>40</v>
      </c>
      <c r="AZ170" s="14" t="s">
        <v>40</v>
      </c>
      <c r="BA170" s="14" t="s">
        <v>40</v>
      </c>
      <c r="BB170" s="14" t="s">
        <v>40</v>
      </c>
      <c r="BC170" s="14" t="s">
        <v>40</v>
      </c>
      <c r="BD170" s="14" t="s">
        <v>40</v>
      </c>
      <c r="BE170" s="14" t="s">
        <v>40</v>
      </c>
      <c r="BF170" s="14" t="s">
        <v>40</v>
      </c>
      <c r="BG170" s="14" t="s">
        <v>40</v>
      </c>
      <c r="BH170" s="14" t="s">
        <v>40</v>
      </c>
      <c r="BI170" s="14"/>
      <c r="BJ170" s="15">
        <f t="shared" si="145"/>
        <v>1</v>
      </c>
      <c r="BK170" s="15">
        <f t="shared" si="146"/>
        <v>1</v>
      </c>
      <c r="BL170" s="15">
        <f t="shared" si="147"/>
        <v>1</v>
      </c>
      <c r="BM170" s="15">
        <f t="shared" si="148"/>
        <v>1</v>
      </c>
      <c r="BN170" s="15">
        <f t="shared" si="149"/>
        <v>1</v>
      </c>
      <c r="BO170" s="15">
        <f t="shared" si="150"/>
        <v>1</v>
      </c>
      <c r="BP170" s="15">
        <f t="shared" si="151"/>
        <v>1</v>
      </c>
      <c r="BQ170" s="15">
        <f t="shared" si="152"/>
        <v>1</v>
      </c>
      <c r="BR170" s="15">
        <f t="shared" si="153"/>
        <v>1</v>
      </c>
      <c r="BS170" s="15">
        <f t="shared" si="154"/>
        <v>1</v>
      </c>
      <c r="BT170" s="15">
        <f t="shared" si="155"/>
        <v>1</v>
      </c>
      <c r="BU170" s="15">
        <f t="shared" si="156"/>
        <v>1</v>
      </c>
      <c r="BV170" s="15">
        <f t="shared" si="157"/>
        <v>1</v>
      </c>
      <c r="BW170" s="15">
        <f t="shared" si="158"/>
        <v>1</v>
      </c>
      <c r="BX170" s="15">
        <f t="shared" si="159"/>
        <v>1</v>
      </c>
      <c r="BY170" s="15">
        <f t="shared" si="160"/>
        <v>1</v>
      </c>
      <c r="BZ170" s="15">
        <f t="shared" si="161"/>
        <v>1</v>
      </c>
      <c r="CA170" s="14" t="s">
        <v>75</v>
      </c>
      <c r="CB170" s="15">
        <f t="shared" si="162"/>
        <v>1</v>
      </c>
      <c r="CC170" s="14" t="str">
        <f t="shared" si="163"/>
        <v>N/A</v>
      </c>
      <c r="CD170" s="14" t="str">
        <f t="shared" si="164"/>
        <v>N/A</v>
      </c>
      <c r="CE170" s="14" t="str">
        <f t="shared" si="165"/>
        <v>N/A</v>
      </c>
      <c r="CF170" s="14" t="str">
        <f t="shared" si="166"/>
        <v>N/A</v>
      </c>
      <c r="CG170" t="str">
        <f t="shared" si="167"/>
        <v>S:1 G:0 GR:0</v>
      </c>
      <c r="CH170" s="6"/>
      <c r="CK170" s="6"/>
      <c r="CL170" s="6"/>
      <c r="CM170" s="6"/>
      <c r="CN170" s="6"/>
      <c r="CO170" s="6"/>
      <c r="CP170" s="6"/>
    </row>
    <row r="171" spans="1:94" x14ac:dyDescent="0.25">
      <c r="A171" s="13">
        <v>6352</v>
      </c>
      <c r="B171" s="14" t="s">
        <v>2956</v>
      </c>
      <c r="C171" s="14" t="s">
        <v>71</v>
      </c>
      <c r="D171" s="14" t="s">
        <v>53</v>
      </c>
      <c r="E171" s="14">
        <f>VLOOKUP(B171, 'Rookie Year'!$A$2:$B$55555,2,FALSE)</f>
        <v>2023</v>
      </c>
      <c r="F171" s="14">
        <v>2026</v>
      </c>
      <c r="G171" s="14" t="s">
        <v>42</v>
      </c>
      <c r="H171" s="14" t="s">
        <v>2913</v>
      </c>
      <c r="I171" s="15">
        <v>2</v>
      </c>
      <c r="J171" s="14">
        <v>2</v>
      </c>
      <c r="K171" s="16">
        <f t="shared" si="127"/>
        <v>0.25</v>
      </c>
      <c r="L171" s="15">
        <f t="shared" si="128"/>
        <v>1</v>
      </c>
      <c r="M171" s="15">
        <f t="shared" si="129"/>
        <v>1</v>
      </c>
      <c r="N171" s="15">
        <f t="shared" si="130"/>
        <v>2</v>
      </c>
      <c r="O171" s="15">
        <v>0</v>
      </c>
      <c r="P171" s="15">
        <v>0</v>
      </c>
      <c r="Q171" s="15">
        <f t="shared" si="131"/>
        <v>2</v>
      </c>
      <c r="R171" s="14" t="s">
        <v>75</v>
      </c>
      <c r="S171" s="14">
        <f t="shared" si="132"/>
        <v>2</v>
      </c>
      <c r="T171" s="15">
        <f>IF($S171&lt;1, "N/A", $M171)</f>
        <v>1</v>
      </c>
      <c r="U171" s="15">
        <f t="shared" si="170"/>
        <v>1</v>
      </c>
      <c r="V171" s="15" t="str">
        <f t="shared" si="169"/>
        <v>N/A</v>
      </c>
      <c r="W171" s="15" t="str">
        <f t="shared" si="171"/>
        <v>N/A</v>
      </c>
      <c r="X171" s="15" t="str">
        <f t="shared" si="133"/>
        <v>N/A</v>
      </c>
      <c r="Y171" s="14" t="str">
        <f t="shared" si="134"/>
        <v>OK</v>
      </c>
      <c r="Z171" s="14" t="str">
        <f t="shared" si="135"/>
        <v>No</v>
      </c>
      <c r="AA171" s="17" t="str">
        <f>IF(C171="DM", "N/A", IF(Z171="No","N/A",VLOOKUP(B171,'Extension List'!$A$3:$AE$1952,19,FALSE)))</f>
        <v>N/A</v>
      </c>
      <c r="AB171" s="14" t="str">
        <f>IF(C171="DM", "N/A", IF(Z171="No","N/A",VLOOKUP(B171,'Extension List'!$A$3:$AE$1952,21,FALSE)))</f>
        <v>N/A</v>
      </c>
      <c r="AC171" s="14" t="str">
        <f t="shared" si="172"/>
        <v>N/A</v>
      </c>
      <c r="AD171" s="15" t="str">
        <f t="shared" si="136"/>
        <v>N/A</v>
      </c>
      <c r="AE171" s="15" t="str">
        <f t="shared" si="137"/>
        <v>N/A</v>
      </c>
      <c r="AF171" s="15" t="str">
        <f t="shared" si="138"/>
        <v>N/A</v>
      </c>
      <c r="AG171" s="15" t="str">
        <f t="shared" si="168"/>
        <v>N/A</v>
      </c>
      <c r="AH171" s="15" t="str">
        <f t="shared" si="168"/>
        <v>N/A</v>
      </c>
      <c r="AI171" s="15" t="str">
        <f t="shared" si="124"/>
        <v>N/A</v>
      </c>
      <c r="AJ171" s="15" t="str">
        <f t="shared" si="125"/>
        <v>N/A</v>
      </c>
      <c r="AK171" s="15" t="str">
        <f t="shared" si="126"/>
        <v>N/A</v>
      </c>
      <c r="AL171" s="15" t="str">
        <f t="shared" si="139"/>
        <v>N/A</v>
      </c>
      <c r="AM171" s="15">
        <f t="shared" si="140"/>
        <v>2</v>
      </c>
      <c r="AN171" s="15">
        <f t="shared" si="141"/>
        <v>2</v>
      </c>
      <c r="AO171" s="15" t="str">
        <f t="shared" si="142"/>
        <v>N/A</v>
      </c>
      <c r="AP171" s="15" t="str">
        <f t="shared" si="143"/>
        <v>N/A</v>
      </c>
      <c r="AQ171" s="15" t="str">
        <f t="shared" si="144"/>
        <v>N/A</v>
      </c>
      <c r="AR171" s="14" t="s">
        <v>40</v>
      </c>
      <c r="AS171" s="14" t="s">
        <v>40</v>
      </c>
      <c r="AT171" s="14" t="s">
        <v>40</v>
      </c>
      <c r="AU171" s="14" t="s">
        <v>40</v>
      </c>
      <c r="AV171" s="14" t="s">
        <v>40</v>
      </c>
      <c r="AW171" s="14" t="s">
        <v>40</v>
      </c>
      <c r="AX171" s="14" t="s">
        <v>40</v>
      </c>
      <c r="AY171" s="14" t="s">
        <v>40</v>
      </c>
      <c r="AZ171" s="14" t="s">
        <v>40</v>
      </c>
      <c r="BA171" s="14" t="s">
        <v>40</v>
      </c>
      <c r="BB171" s="14" t="s">
        <v>40</v>
      </c>
      <c r="BC171" s="14" t="s">
        <v>40</v>
      </c>
      <c r="BD171" s="14" t="s">
        <v>40</v>
      </c>
      <c r="BE171" s="14" t="s">
        <v>40</v>
      </c>
      <c r="BF171" s="14" t="s">
        <v>40</v>
      </c>
      <c r="BG171" s="14" t="s">
        <v>40</v>
      </c>
      <c r="BH171" s="14" t="s">
        <v>40</v>
      </c>
      <c r="BJ171" s="15">
        <f t="shared" si="145"/>
        <v>2</v>
      </c>
      <c r="BK171" s="15">
        <f t="shared" si="146"/>
        <v>2</v>
      </c>
      <c r="BL171" s="15">
        <f t="shared" si="147"/>
        <v>2</v>
      </c>
      <c r="BM171" s="15">
        <f t="shared" si="148"/>
        <v>2</v>
      </c>
      <c r="BN171" s="15">
        <f t="shared" si="149"/>
        <v>2</v>
      </c>
      <c r="BO171" s="15">
        <f t="shared" si="150"/>
        <v>2</v>
      </c>
      <c r="BP171" s="15">
        <f t="shared" si="151"/>
        <v>2</v>
      </c>
      <c r="BQ171" s="15">
        <f t="shared" si="152"/>
        <v>2</v>
      </c>
      <c r="BR171" s="15">
        <f t="shared" si="153"/>
        <v>2</v>
      </c>
      <c r="BS171" s="15">
        <f t="shared" si="154"/>
        <v>2</v>
      </c>
      <c r="BT171" s="15">
        <f t="shared" si="155"/>
        <v>2</v>
      </c>
      <c r="BU171" s="15">
        <f t="shared" si="156"/>
        <v>2</v>
      </c>
      <c r="BV171" s="15">
        <f t="shared" si="157"/>
        <v>2</v>
      </c>
      <c r="BW171" s="15">
        <f t="shared" si="158"/>
        <v>2</v>
      </c>
      <c r="BX171" s="15">
        <f t="shared" si="159"/>
        <v>2</v>
      </c>
      <c r="BY171" s="15">
        <f t="shared" si="160"/>
        <v>2</v>
      </c>
      <c r="BZ171" s="15">
        <f t="shared" si="161"/>
        <v>2</v>
      </c>
      <c r="CA171" s="14" t="s">
        <v>75</v>
      </c>
      <c r="CB171" s="15">
        <f t="shared" si="162"/>
        <v>2</v>
      </c>
      <c r="CC171" s="14">
        <f t="shared" si="163"/>
        <v>2</v>
      </c>
      <c r="CD171" s="14" t="str">
        <f t="shared" si="164"/>
        <v>N/A</v>
      </c>
      <c r="CE171" s="14" t="str">
        <f t="shared" si="165"/>
        <v>N/A</v>
      </c>
      <c r="CF171" s="14" t="str">
        <f t="shared" si="166"/>
        <v>N/A</v>
      </c>
      <c r="CG171" t="str">
        <f t="shared" si="167"/>
        <v>S:1 G:1 GR:2</v>
      </c>
      <c r="CH171" s="6"/>
      <c r="CK171" s="6"/>
      <c r="CL171" s="6"/>
      <c r="CM171" s="6"/>
      <c r="CN171" s="6"/>
      <c r="CO171" s="6"/>
      <c r="CP171" s="6"/>
    </row>
    <row r="172" spans="1:94" x14ac:dyDescent="0.25">
      <c r="A172" s="13">
        <v>6511</v>
      </c>
      <c r="B172" s="14" t="s">
        <v>3301</v>
      </c>
      <c r="C172" s="14" t="s">
        <v>71</v>
      </c>
      <c r="D172" s="14" t="s">
        <v>53</v>
      </c>
      <c r="E172" s="14">
        <f>VLOOKUP(B172, 'Rookie Year'!$A$2:$B$55555,2,FALSE)</f>
        <v>2026</v>
      </c>
      <c r="F172" s="14">
        <v>2026</v>
      </c>
      <c r="G172" s="14" t="s">
        <v>40</v>
      </c>
      <c r="H172" s="14" t="s">
        <v>2175</v>
      </c>
      <c r="I172" s="15">
        <v>3</v>
      </c>
      <c r="J172" s="14">
        <v>4</v>
      </c>
      <c r="K172" s="16">
        <f t="shared" si="127"/>
        <v>0</v>
      </c>
      <c r="L172" s="15">
        <f t="shared" si="128"/>
        <v>3</v>
      </c>
      <c r="M172" s="15">
        <f t="shared" si="129"/>
        <v>0</v>
      </c>
      <c r="N172" s="15">
        <f t="shared" si="130"/>
        <v>0</v>
      </c>
      <c r="O172" s="15">
        <v>0</v>
      </c>
      <c r="P172" s="15">
        <v>0</v>
      </c>
      <c r="Q172" s="15">
        <f t="shared" si="131"/>
        <v>0</v>
      </c>
      <c r="R172" s="14" t="s">
        <v>75</v>
      </c>
      <c r="S172" s="14">
        <f t="shared" si="132"/>
        <v>4</v>
      </c>
      <c r="T172" s="15">
        <f>IF($S172&lt;1, "N/A", $M172)</f>
        <v>0</v>
      </c>
      <c r="U172" s="15">
        <f t="shared" si="170"/>
        <v>0</v>
      </c>
      <c r="V172" s="15">
        <f t="shared" si="169"/>
        <v>0</v>
      </c>
      <c r="W172" s="15">
        <f t="shared" si="171"/>
        <v>0</v>
      </c>
      <c r="X172" s="15" t="str">
        <f t="shared" si="133"/>
        <v>N/A</v>
      </c>
      <c r="Y172" s="14" t="str">
        <f t="shared" si="134"/>
        <v>OK</v>
      </c>
      <c r="Z172" s="14" t="str">
        <f t="shared" si="135"/>
        <v>No</v>
      </c>
      <c r="AA172" s="17" t="str">
        <f>IF(C172="DM", "N/A", IF(Z172="No","N/A",VLOOKUP(B172,'Extension List'!$A$3:$AE$1952,19,FALSE)))</f>
        <v>N/A</v>
      </c>
      <c r="AB172" s="14" t="str">
        <f>IF(C172="DM", "N/A", IF(Z172="No","N/A",VLOOKUP(B172,'Extension List'!$A$3:$AE$1952,21,FALSE)))</f>
        <v>N/A</v>
      </c>
      <c r="AC172" s="14" t="str">
        <f t="shared" si="172"/>
        <v>N/A</v>
      </c>
      <c r="AD172" s="15" t="str">
        <f t="shared" si="136"/>
        <v>N/A</v>
      </c>
      <c r="AE172" s="15" t="str">
        <f t="shared" si="137"/>
        <v>N/A</v>
      </c>
      <c r="AF172" s="15" t="str">
        <f t="shared" si="138"/>
        <v>N/A</v>
      </c>
      <c r="AG172" s="15" t="str">
        <f t="shared" si="168"/>
        <v>N/A</v>
      </c>
      <c r="AH172" s="15" t="str">
        <f t="shared" si="168"/>
        <v>N/A</v>
      </c>
      <c r="AI172" s="15" t="str">
        <f t="shared" si="124"/>
        <v>N/A</v>
      </c>
      <c r="AJ172" s="15" t="str">
        <f t="shared" si="125"/>
        <v>N/A</v>
      </c>
      <c r="AK172" s="15" t="str">
        <f t="shared" si="126"/>
        <v>N/A</v>
      </c>
      <c r="AL172" s="15" t="str">
        <f t="shared" si="139"/>
        <v>N/A</v>
      </c>
      <c r="AM172" s="15">
        <f t="shared" si="140"/>
        <v>3</v>
      </c>
      <c r="AN172" s="15">
        <f t="shared" si="141"/>
        <v>3</v>
      </c>
      <c r="AO172" s="15">
        <f t="shared" si="142"/>
        <v>3</v>
      </c>
      <c r="AP172" s="15">
        <f t="shared" si="143"/>
        <v>3</v>
      </c>
      <c r="AQ172" s="15" t="str">
        <f t="shared" si="144"/>
        <v>N/A</v>
      </c>
      <c r="AR172" s="14" t="s">
        <v>40</v>
      </c>
      <c r="AS172" s="14" t="s">
        <v>40</v>
      </c>
      <c r="AT172" s="14" t="s">
        <v>40</v>
      </c>
      <c r="AU172" s="14" t="s">
        <v>40</v>
      </c>
      <c r="AV172" s="14" t="s">
        <v>40</v>
      </c>
      <c r="AW172" s="14" t="s">
        <v>40</v>
      </c>
      <c r="AX172" s="14" t="s">
        <v>40</v>
      </c>
      <c r="AY172" s="14" t="s">
        <v>40</v>
      </c>
      <c r="AZ172" s="14" t="s">
        <v>40</v>
      </c>
      <c r="BA172" s="14" t="s">
        <v>40</v>
      </c>
      <c r="BB172" s="14" t="s">
        <v>40</v>
      </c>
      <c r="BC172" s="14" t="s">
        <v>40</v>
      </c>
      <c r="BD172" s="14" t="s">
        <v>40</v>
      </c>
      <c r="BE172" s="14" t="s">
        <v>40</v>
      </c>
      <c r="BF172" s="14" t="s">
        <v>40</v>
      </c>
      <c r="BG172" s="14" t="s">
        <v>40</v>
      </c>
      <c r="BH172" s="14" t="s">
        <v>40</v>
      </c>
      <c r="BJ172" s="15">
        <f t="shared" si="145"/>
        <v>3</v>
      </c>
      <c r="BK172" s="15">
        <f t="shared" si="146"/>
        <v>3</v>
      </c>
      <c r="BL172" s="15">
        <f t="shared" si="147"/>
        <v>3</v>
      </c>
      <c r="BM172" s="15">
        <f t="shared" si="148"/>
        <v>3</v>
      </c>
      <c r="BN172" s="15">
        <f t="shared" si="149"/>
        <v>3</v>
      </c>
      <c r="BO172" s="15">
        <f t="shared" si="150"/>
        <v>3</v>
      </c>
      <c r="BP172" s="15">
        <f t="shared" si="151"/>
        <v>3</v>
      </c>
      <c r="BQ172" s="15">
        <f t="shared" si="152"/>
        <v>3</v>
      </c>
      <c r="BR172" s="15">
        <f t="shared" si="153"/>
        <v>3</v>
      </c>
      <c r="BS172" s="15">
        <f t="shared" si="154"/>
        <v>3</v>
      </c>
      <c r="BT172" s="15">
        <f t="shared" si="155"/>
        <v>3</v>
      </c>
      <c r="BU172" s="15">
        <f t="shared" si="156"/>
        <v>3</v>
      </c>
      <c r="BV172" s="15">
        <f t="shared" si="157"/>
        <v>3</v>
      </c>
      <c r="BW172" s="15">
        <f t="shared" si="158"/>
        <v>3</v>
      </c>
      <c r="BX172" s="15">
        <f t="shared" si="159"/>
        <v>3</v>
      </c>
      <c r="BY172" s="15">
        <f t="shared" si="160"/>
        <v>3</v>
      </c>
      <c r="BZ172" s="15">
        <f t="shared" si="161"/>
        <v>3</v>
      </c>
      <c r="CA172" s="14" t="s">
        <v>75</v>
      </c>
      <c r="CB172" s="15">
        <f t="shared" si="162"/>
        <v>3</v>
      </c>
      <c r="CC172" s="14">
        <f t="shared" si="163"/>
        <v>3</v>
      </c>
      <c r="CD172" s="14">
        <f t="shared" si="164"/>
        <v>3</v>
      </c>
      <c r="CE172" s="14">
        <f t="shared" si="165"/>
        <v>3</v>
      </c>
      <c r="CF172" s="14" t="str">
        <f t="shared" si="166"/>
        <v>N/A</v>
      </c>
      <c r="CG172" t="str">
        <f t="shared" si="167"/>
        <v>S:3 G:0 GR:0</v>
      </c>
      <c r="CH172" s="6"/>
      <c r="CK172" s="6"/>
      <c r="CL172" s="6"/>
      <c r="CM172" s="6"/>
      <c r="CN172" s="6"/>
      <c r="CO172" s="6"/>
      <c r="CP172" s="6"/>
    </row>
    <row r="173" spans="1:94" x14ac:dyDescent="0.25">
      <c r="A173" s="13">
        <v>6089</v>
      </c>
      <c r="B173" s="14" t="s">
        <v>3188</v>
      </c>
      <c r="C173" s="14" t="s">
        <v>71</v>
      </c>
      <c r="D173" s="14" t="s">
        <v>53</v>
      </c>
      <c r="E173" s="14">
        <v>2025</v>
      </c>
      <c r="F173" s="14">
        <v>2025</v>
      </c>
      <c r="G173" s="14" t="s">
        <v>40</v>
      </c>
      <c r="H173" s="14" t="s">
        <v>2226</v>
      </c>
      <c r="I173" s="15">
        <v>1</v>
      </c>
      <c r="J173" s="14">
        <v>3</v>
      </c>
      <c r="K173" s="16">
        <f t="shared" si="127"/>
        <v>0</v>
      </c>
      <c r="L173" s="15">
        <f t="shared" si="128"/>
        <v>1</v>
      </c>
      <c r="M173" s="15">
        <f t="shared" si="129"/>
        <v>0</v>
      </c>
      <c r="N173" s="15">
        <f t="shared" si="130"/>
        <v>0</v>
      </c>
      <c r="O173" s="15">
        <v>0</v>
      </c>
      <c r="P173" s="15">
        <v>0</v>
      </c>
      <c r="Q173" s="15">
        <f t="shared" si="131"/>
        <v>0</v>
      </c>
      <c r="R173" s="14" t="s">
        <v>75</v>
      </c>
      <c r="S173" s="14">
        <f t="shared" si="132"/>
        <v>2</v>
      </c>
      <c r="T173" s="15">
        <v>0</v>
      </c>
      <c r="U173" s="15">
        <v>0</v>
      </c>
      <c r="V173" s="15" t="str">
        <f t="shared" si="169"/>
        <v>N/A</v>
      </c>
      <c r="W173" s="15" t="str">
        <f t="shared" si="171"/>
        <v>N/A</v>
      </c>
      <c r="X173" s="15" t="str">
        <f t="shared" si="133"/>
        <v>N/A</v>
      </c>
      <c r="Y173" s="14" t="str">
        <f t="shared" si="134"/>
        <v>OK</v>
      </c>
      <c r="Z173" s="14" t="str">
        <f t="shared" si="135"/>
        <v>No</v>
      </c>
      <c r="AA173" s="17" t="str">
        <f>IF(C173="DM", "N/A", IF(Z173="No","N/A",VLOOKUP(B173,'Extension List'!$A$3:$AE$1952,19,FALSE)))</f>
        <v>N/A</v>
      </c>
      <c r="AB173" s="14" t="str">
        <f>IF(C173="DM", "N/A", IF(Z173="No","N/A",VLOOKUP(B173,'Extension List'!$A$3:$AE$1952,21,FALSE)))</f>
        <v>N/A</v>
      </c>
      <c r="AC173" s="14" t="str">
        <f t="shared" si="172"/>
        <v>N/A</v>
      </c>
      <c r="AD173" s="15" t="str">
        <f t="shared" si="136"/>
        <v>N/A</v>
      </c>
      <c r="AE173" s="15" t="str">
        <f t="shared" si="137"/>
        <v>N/A</v>
      </c>
      <c r="AF173" s="15" t="str">
        <f t="shared" si="138"/>
        <v>N/A</v>
      </c>
      <c r="AG173" s="15" t="str">
        <f t="shared" si="168"/>
        <v>N/A</v>
      </c>
      <c r="AH173" s="15" t="str">
        <f t="shared" si="168"/>
        <v>N/A</v>
      </c>
      <c r="AI173" s="15" t="str">
        <f t="shared" si="124"/>
        <v>N/A</v>
      </c>
      <c r="AJ173" s="15" t="str">
        <f t="shared" si="125"/>
        <v>N/A</v>
      </c>
      <c r="AK173" s="15" t="str">
        <f t="shared" si="126"/>
        <v>N/A</v>
      </c>
      <c r="AL173" s="15" t="str">
        <f t="shared" si="139"/>
        <v>N/A</v>
      </c>
      <c r="AM173" s="15">
        <f t="shared" si="140"/>
        <v>1</v>
      </c>
      <c r="AN173" s="15">
        <f t="shared" si="141"/>
        <v>1</v>
      </c>
      <c r="AO173" s="15" t="str">
        <f t="shared" si="142"/>
        <v>N/A</v>
      </c>
      <c r="AP173" s="15" t="str">
        <f t="shared" si="143"/>
        <v>N/A</v>
      </c>
      <c r="AQ173" s="15" t="str">
        <f t="shared" si="144"/>
        <v>N/A</v>
      </c>
      <c r="AR173" s="14" t="s">
        <v>40</v>
      </c>
      <c r="AS173" s="14" t="s">
        <v>40</v>
      </c>
      <c r="AT173" s="14" t="s">
        <v>40</v>
      </c>
      <c r="AU173" s="14" t="s">
        <v>40</v>
      </c>
      <c r="AV173" s="14" t="s">
        <v>40</v>
      </c>
      <c r="AW173" s="14" t="s">
        <v>40</v>
      </c>
      <c r="AX173" s="14" t="s">
        <v>40</v>
      </c>
      <c r="AY173" s="14" t="s">
        <v>40</v>
      </c>
      <c r="AZ173" s="14" t="s">
        <v>40</v>
      </c>
      <c r="BA173" s="14" t="s">
        <v>40</v>
      </c>
      <c r="BB173" s="14" t="s">
        <v>40</v>
      </c>
      <c r="BC173" s="14" t="s">
        <v>40</v>
      </c>
      <c r="BD173" s="14" t="s">
        <v>40</v>
      </c>
      <c r="BE173" s="14" t="s">
        <v>40</v>
      </c>
      <c r="BF173" s="14" t="s">
        <v>40</v>
      </c>
      <c r="BG173" s="14" t="s">
        <v>40</v>
      </c>
      <c r="BH173" s="14" t="s">
        <v>40</v>
      </c>
      <c r="BJ173" s="15">
        <f t="shared" si="145"/>
        <v>1</v>
      </c>
      <c r="BK173" s="15">
        <f t="shared" si="146"/>
        <v>1</v>
      </c>
      <c r="BL173" s="15">
        <f t="shared" si="147"/>
        <v>1</v>
      </c>
      <c r="BM173" s="15">
        <f t="shared" si="148"/>
        <v>1</v>
      </c>
      <c r="BN173" s="15">
        <f t="shared" si="149"/>
        <v>1</v>
      </c>
      <c r="BO173" s="15">
        <f t="shared" si="150"/>
        <v>1</v>
      </c>
      <c r="BP173" s="15">
        <f t="shared" si="151"/>
        <v>1</v>
      </c>
      <c r="BQ173" s="15">
        <f t="shared" si="152"/>
        <v>1</v>
      </c>
      <c r="BR173" s="15">
        <f t="shared" si="153"/>
        <v>1</v>
      </c>
      <c r="BS173" s="15">
        <f t="shared" si="154"/>
        <v>1</v>
      </c>
      <c r="BT173" s="15">
        <f t="shared" si="155"/>
        <v>1</v>
      </c>
      <c r="BU173" s="15">
        <f t="shared" si="156"/>
        <v>1</v>
      </c>
      <c r="BV173" s="15">
        <f t="shared" si="157"/>
        <v>1</v>
      </c>
      <c r="BW173" s="15">
        <f t="shared" si="158"/>
        <v>1</v>
      </c>
      <c r="BX173" s="15">
        <f t="shared" si="159"/>
        <v>1</v>
      </c>
      <c r="BY173" s="15">
        <f t="shared" si="160"/>
        <v>1</v>
      </c>
      <c r="BZ173" s="15">
        <f t="shared" si="161"/>
        <v>1</v>
      </c>
      <c r="CA173" s="14" t="s">
        <v>75</v>
      </c>
      <c r="CB173" s="15">
        <f t="shared" si="162"/>
        <v>1</v>
      </c>
      <c r="CC173" s="14">
        <f t="shared" si="163"/>
        <v>1</v>
      </c>
      <c r="CD173" s="14" t="str">
        <f t="shared" si="164"/>
        <v>N/A</v>
      </c>
      <c r="CE173" s="14" t="str">
        <f t="shared" si="165"/>
        <v>N/A</v>
      </c>
      <c r="CF173" s="14" t="str">
        <f t="shared" si="166"/>
        <v>N/A</v>
      </c>
      <c r="CG173" t="str">
        <f t="shared" si="167"/>
        <v>S:1 G:0 GR:0</v>
      </c>
      <c r="CH173" s="6"/>
      <c r="CK173" s="6"/>
      <c r="CL173" s="6"/>
      <c r="CM173" s="6"/>
      <c r="CN173" s="6"/>
      <c r="CO173" s="6"/>
      <c r="CP173" s="6"/>
    </row>
    <row r="174" spans="1:94" x14ac:dyDescent="0.25">
      <c r="A174" s="13">
        <v>5690</v>
      </c>
      <c r="B174" s="14" t="s">
        <v>2984</v>
      </c>
      <c r="C174" s="14" t="s">
        <v>71</v>
      </c>
      <c r="D174" s="14" t="s">
        <v>53</v>
      </c>
      <c r="E174" s="14">
        <f>VLOOKUP(B174, 'Rookie Year'!$A$2:$B$55555,2,FALSE)</f>
        <v>2024</v>
      </c>
      <c r="F174" s="14">
        <v>2024</v>
      </c>
      <c r="G174" s="14" t="s">
        <v>40</v>
      </c>
      <c r="H174" s="14" t="s">
        <v>2425</v>
      </c>
      <c r="I174" s="15">
        <v>1</v>
      </c>
      <c r="J174" s="14">
        <v>3</v>
      </c>
      <c r="K174" s="16">
        <f t="shared" si="127"/>
        <v>0</v>
      </c>
      <c r="L174" s="15">
        <f t="shared" si="128"/>
        <v>1</v>
      </c>
      <c r="M174" s="15">
        <f t="shared" si="129"/>
        <v>0</v>
      </c>
      <c r="N174" s="15">
        <f t="shared" si="130"/>
        <v>0</v>
      </c>
      <c r="O174" s="15">
        <v>0</v>
      </c>
      <c r="P174" s="15">
        <v>0</v>
      </c>
      <c r="Q174" s="15">
        <f t="shared" si="131"/>
        <v>0</v>
      </c>
      <c r="R174" s="14" t="s">
        <v>75</v>
      </c>
      <c r="S174" s="14">
        <f t="shared" si="132"/>
        <v>1</v>
      </c>
      <c r="T174" s="15">
        <v>0</v>
      </c>
      <c r="U174" s="15" t="str">
        <f t="shared" ref="U174:U179" si="173">IF($S174&lt;2, "N/A", $M174)</f>
        <v>N/A</v>
      </c>
      <c r="V174" s="15" t="str">
        <f t="shared" si="169"/>
        <v>N/A</v>
      </c>
      <c r="W174" s="15" t="str">
        <f t="shared" si="171"/>
        <v>N/A</v>
      </c>
      <c r="X174" s="15" t="str">
        <f t="shared" si="133"/>
        <v>N/A</v>
      </c>
      <c r="Y174" s="14" t="str">
        <f t="shared" si="134"/>
        <v>OK</v>
      </c>
      <c r="Z174" s="14" t="str">
        <f t="shared" si="135"/>
        <v>Yes</v>
      </c>
      <c r="AA174" s="17">
        <f>IF(C174="DM", "N/A", IF(Z174="No","N/A",VLOOKUP(B174,'Extension List'!$A$3:$AE$1952,19,FALSE)))</f>
        <v>24</v>
      </c>
      <c r="AB174" s="14">
        <f>IF(C174="DM", "N/A", IF(Z174="No","N/A",VLOOKUP(B174,'Extension List'!$A$3:$AE$1952,21,FALSE)))</f>
        <v>4</v>
      </c>
      <c r="AC174" s="14">
        <f t="shared" si="172"/>
        <v>0</v>
      </c>
      <c r="AD174" s="15" t="str">
        <f t="shared" si="136"/>
        <v>N/A</v>
      </c>
      <c r="AE174" s="15" t="str">
        <f t="shared" si="137"/>
        <v>N/A</v>
      </c>
      <c r="AF174" s="15" t="str">
        <f t="shared" si="138"/>
        <v>N/A</v>
      </c>
      <c r="AG174" s="15" t="str">
        <f t="shared" ref="AG174:AH193" si="174">IF($AF174="N/A", "N/A", "TBC")</f>
        <v>N/A</v>
      </c>
      <c r="AH174" s="15" t="str">
        <f t="shared" si="174"/>
        <v>N/A</v>
      </c>
      <c r="AI174" s="15" t="str">
        <f t="shared" ref="AI174:AI205" si="175">IF($AF174="N/A","N/A",IF(AC174&gt;1,"TBC","N/A"))</f>
        <v>N/A</v>
      </c>
      <c r="AJ174" s="15" t="str">
        <f t="shared" ref="AJ174:AJ205" si="176">IF($AF174="N/A","N/A",IF(AC174&gt;2,"TBC","N/A"))</f>
        <v>N/A</v>
      </c>
      <c r="AK174" s="15" t="str">
        <f t="shared" ref="AK174:AK205" si="177">IF($AF174="N/A","N/A",IF(AC174&gt;3,"TBC","N/A"))</f>
        <v>N/A</v>
      </c>
      <c r="AL174" s="15" t="str">
        <f t="shared" si="139"/>
        <v>N/A</v>
      </c>
      <c r="AM174" s="15">
        <f t="shared" si="140"/>
        <v>1</v>
      </c>
      <c r="AN174" s="15" t="str">
        <f t="shared" si="141"/>
        <v>N/A</v>
      </c>
      <c r="AO174" s="15" t="str">
        <f t="shared" si="142"/>
        <v>N/A</v>
      </c>
      <c r="AP174" s="15" t="str">
        <f t="shared" si="143"/>
        <v>N/A</v>
      </c>
      <c r="AQ174" s="15" t="str">
        <f t="shared" si="144"/>
        <v>N/A</v>
      </c>
      <c r="AR174" s="14" t="s">
        <v>40</v>
      </c>
      <c r="AS174" s="14" t="s">
        <v>40</v>
      </c>
      <c r="AT174" s="14" t="s">
        <v>40</v>
      </c>
      <c r="AU174" s="14" t="s">
        <v>40</v>
      </c>
      <c r="AV174" s="14" t="s">
        <v>40</v>
      </c>
      <c r="AW174" s="14" t="s">
        <v>40</v>
      </c>
      <c r="AX174" s="14" t="s">
        <v>40</v>
      </c>
      <c r="AY174" s="14" t="s">
        <v>40</v>
      </c>
      <c r="AZ174" s="14" t="s">
        <v>40</v>
      </c>
      <c r="BA174" s="14" t="s">
        <v>40</v>
      </c>
      <c r="BB174" s="14" t="s">
        <v>40</v>
      </c>
      <c r="BC174" s="14" t="s">
        <v>40</v>
      </c>
      <c r="BD174" s="14" t="s">
        <v>40</v>
      </c>
      <c r="BE174" s="14" t="s">
        <v>40</v>
      </c>
      <c r="BF174" s="14" t="s">
        <v>40</v>
      </c>
      <c r="BG174" s="14" t="s">
        <v>40</v>
      </c>
      <c r="BH174" s="14" t="s">
        <v>40</v>
      </c>
      <c r="BI174" s="14"/>
      <c r="BJ174" s="15">
        <f t="shared" si="145"/>
        <v>1</v>
      </c>
      <c r="BK174" s="15">
        <f t="shared" si="146"/>
        <v>1</v>
      </c>
      <c r="BL174" s="15">
        <f t="shared" si="147"/>
        <v>1</v>
      </c>
      <c r="BM174" s="15">
        <f t="shared" si="148"/>
        <v>1</v>
      </c>
      <c r="BN174" s="15">
        <f t="shared" si="149"/>
        <v>1</v>
      </c>
      <c r="BO174" s="15">
        <f t="shared" si="150"/>
        <v>1</v>
      </c>
      <c r="BP174" s="15">
        <f t="shared" si="151"/>
        <v>1</v>
      </c>
      <c r="BQ174" s="15">
        <f t="shared" si="152"/>
        <v>1</v>
      </c>
      <c r="BR174" s="15">
        <f t="shared" si="153"/>
        <v>1</v>
      </c>
      <c r="BS174" s="15">
        <f t="shared" si="154"/>
        <v>1</v>
      </c>
      <c r="BT174" s="15">
        <f t="shared" si="155"/>
        <v>1</v>
      </c>
      <c r="BU174" s="15">
        <f t="shared" si="156"/>
        <v>1</v>
      </c>
      <c r="BV174" s="15">
        <f t="shared" si="157"/>
        <v>1</v>
      </c>
      <c r="BW174" s="15">
        <f t="shared" si="158"/>
        <v>1</v>
      </c>
      <c r="BX174" s="15">
        <f t="shared" si="159"/>
        <v>1</v>
      </c>
      <c r="BY174" s="15">
        <f t="shared" si="160"/>
        <v>1</v>
      </c>
      <c r="BZ174" s="15">
        <f t="shared" si="161"/>
        <v>1</v>
      </c>
      <c r="CA174" s="14" t="s">
        <v>75</v>
      </c>
      <c r="CB174" s="15">
        <f t="shared" si="162"/>
        <v>1</v>
      </c>
      <c r="CC174" s="14" t="str">
        <f t="shared" si="163"/>
        <v>N/A</v>
      </c>
      <c r="CD174" s="14" t="str">
        <f t="shared" si="164"/>
        <v>N/A</v>
      </c>
      <c r="CE174" s="14" t="str">
        <f t="shared" si="165"/>
        <v>N/A</v>
      </c>
      <c r="CF174" s="14" t="str">
        <f t="shared" si="166"/>
        <v>N/A</v>
      </c>
      <c r="CG174" t="str">
        <f t="shared" si="167"/>
        <v>S:1 G:0 GR:0</v>
      </c>
      <c r="CH174" s="6"/>
      <c r="CK174" s="6"/>
      <c r="CL174" s="6"/>
      <c r="CM174" s="6"/>
      <c r="CN174" s="6"/>
      <c r="CO174" s="6"/>
      <c r="CP174" s="6"/>
    </row>
    <row r="175" spans="1:94" x14ac:dyDescent="0.25">
      <c r="A175" s="13">
        <v>5227</v>
      </c>
      <c r="B175" s="14" t="s">
        <v>2860</v>
      </c>
      <c r="C175" s="14" t="s">
        <v>72</v>
      </c>
      <c r="D175" s="14" t="s">
        <v>53</v>
      </c>
      <c r="E175" s="14">
        <f>VLOOKUP(B175, 'Rookie Year'!$A$2:$B$55555,2,FALSE)</f>
        <v>2023</v>
      </c>
      <c r="F175" s="14">
        <v>2023</v>
      </c>
      <c r="G175" s="14" t="s">
        <v>40</v>
      </c>
      <c r="H175" s="14" t="s">
        <v>2212</v>
      </c>
      <c r="I175" s="15">
        <v>1</v>
      </c>
      <c r="J175" s="14">
        <v>2</v>
      </c>
      <c r="K175" s="16">
        <f t="shared" si="127"/>
        <v>0.25</v>
      </c>
      <c r="L175" s="15">
        <f t="shared" si="128"/>
        <v>0</v>
      </c>
      <c r="M175" s="15">
        <f t="shared" si="129"/>
        <v>1</v>
      </c>
      <c r="N175" s="15">
        <f t="shared" si="130"/>
        <v>2</v>
      </c>
      <c r="O175" s="15">
        <v>0</v>
      </c>
      <c r="P175" s="15">
        <v>1</v>
      </c>
      <c r="Q175" s="15">
        <f t="shared" si="131"/>
        <v>1</v>
      </c>
      <c r="R175" s="14">
        <v>2025</v>
      </c>
      <c r="S175" s="14">
        <f t="shared" si="132"/>
        <v>1</v>
      </c>
      <c r="T175" s="15">
        <v>1</v>
      </c>
      <c r="U175" s="15" t="str">
        <f t="shared" si="173"/>
        <v>N/A</v>
      </c>
      <c r="V175" s="15" t="str">
        <f t="shared" si="169"/>
        <v>N/A</v>
      </c>
      <c r="W175" s="15" t="str">
        <f t="shared" si="171"/>
        <v>N/A</v>
      </c>
      <c r="X175" s="15" t="str">
        <f t="shared" si="133"/>
        <v>N/A</v>
      </c>
      <c r="Y175" s="14" t="str">
        <f t="shared" si="134"/>
        <v>OK</v>
      </c>
      <c r="Z175" s="14" t="str">
        <f t="shared" si="135"/>
        <v>No</v>
      </c>
      <c r="AA175" s="17" t="str">
        <f>IF(C175="DM", "N/A", IF(Z175="No","N/A",VLOOKUP(B175,'Extension List'!$A$3:$AE$1952,19,FALSE)))</f>
        <v>N/A</v>
      </c>
      <c r="AB175" s="14" t="str">
        <f>IF(C175="DM", "N/A", IF(Z175="No","N/A",VLOOKUP(B175,'Extension List'!$A$3:$AE$1952,21,FALSE)))</f>
        <v>N/A</v>
      </c>
      <c r="AC175" s="14" t="str">
        <f t="shared" si="172"/>
        <v>N/A</v>
      </c>
      <c r="AD175" s="15" t="str">
        <f t="shared" si="136"/>
        <v>N/A</v>
      </c>
      <c r="AE175" s="15" t="str">
        <f t="shared" si="137"/>
        <v>N/A</v>
      </c>
      <c r="AF175" s="15" t="str">
        <f t="shared" si="138"/>
        <v>N/A</v>
      </c>
      <c r="AG175" s="15" t="str">
        <f t="shared" si="174"/>
        <v>N/A</v>
      </c>
      <c r="AH175" s="15" t="str">
        <f t="shared" si="174"/>
        <v>N/A</v>
      </c>
      <c r="AI175" s="15" t="str">
        <f t="shared" si="175"/>
        <v>N/A</v>
      </c>
      <c r="AJ175" s="15" t="str">
        <f t="shared" si="176"/>
        <v>N/A</v>
      </c>
      <c r="AK175" s="15" t="str">
        <f t="shared" si="177"/>
        <v>N/A</v>
      </c>
      <c r="AL175" s="15" t="str">
        <f t="shared" si="139"/>
        <v>N/A</v>
      </c>
      <c r="AM175" s="15">
        <f t="shared" si="140"/>
        <v>1</v>
      </c>
      <c r="AN175" s="15" t="str">
        <f t="shared" si="141"/>
        <v>N/A</v>
      </c>
      <c r="AO175" s="15" t="str">
        <f t="shared" si="142"/>
        <v>N/A</v>
      </c>
      <c r="AP175" s="15" t="str">
        <f t="shared" si="143"/>
        <v>N/A</v>
      </c>
      <c r="AQ175" s="15" t="str">
        <f t="shared" si="144"/>
        <v>N/A</v>
      </c>
      <c r="AR175" s="14" t="s">
        <v>40</v>
      </c>
      <c r="AS175" s="14" t="s">
        <v>40</v>
      </c>
      <c r="AT175" s="14" t="s">
        <v>40</v>
      </c>
      <c r="AU175" s="14" t="s">
        <v>40</v>
      </c>
      <c r="AV175" s="14" t="s">
        <v>40</v>
      </c>
      <c r="AW175" s="14" t="s">
        <v>40</v>
      </c>
      <c r="AX175" s="14" t="s">
        <v>40</v>
      </c>
      <c r="AY175" s="14" t="s">
        <v>40</v>
      </c>
      <c r="AZ175" s="14" t="s">
        <v>40</v>
      </c>
      <c r="BA175" s="14" t="s">
        <v>40</v>
      </c>
      <c r="BB175" s="14" t="s">
        <v>40</v>
      </c>
      <c r="BC175" s="14" t="s">
        <v>40</v>
      </c>
      <c r="BD175" s="14" t="s">
        <v>40</v>
      </c>
      <c r="BE175" s="14" t="s">
        <v>40</v>
      </c>
      <c r="BF175" s="14" t="s">
        <v>40</v>
      </c>
      <c r="BG175" s="14" t="s">
        <v>40</v>
      </c>
      <c r="BH175" s="14" t="s">
        <v>40</v>
      </c>
      <c r="BI175" s="14"/>
      <c r="BJ175" s="15">
        <f t="shared" si="145"/>
        <v>1</v>
      </c>
      <c r="BK175" s="15">
        <f t="shared" si="146"/>
        <v>1</v>
      </c>
      <c r="BL175" s="15">
        <f t="shared" si="147"/>
        <v>1</v>
      </c>
      <c r="BM175" s="15">
        <f t="shared" si="148"/>
        <v>1</v>
      </c>
      <c r="BN175" s="15">
        <f t="shared" si="149"/>
        <v>1</v>
      </c>
      <c r="BO175" s="15">
        <f t="shared" si="150"/>
        <v>1</v>
      </c>
      <c r="BP175" s="15">
        <f t="shared" si="151"/>
        <v>1</v>
      </c>
      <c r="BQ175" s="15">
        <f t="shared" si="152"/>
        <v>1</v>
      </c>
      <c r="BR175" s="15">
        <f t="shared" si="153"/>
        <v>1</v>
      </c>
      <c r="BS175" s="15">
        <f t="shared" si="154"/>
        <v>1</v>
      </c>
      <c r="BT175" s="15">
        <f t="shared" si="155"/>
        <v>1</v>
      </c>
      <c r="BU175" s="15">
        <f t="shared" si="156"/>
        <v>1</v>
      </c>
      <c r="BV175" s="15">
        <f t="shared" si="157"/>
        <v>1</v>
      </c>
      <c r="BW175" s="15">
        <f t="shared" si="158"/>
        <v>1</v>
      </c>
      <c r="BX175" s="15">
        <f t="shared" si="159"/>
        <v>1</v>
      </c>
      <c r="BY175" s="15">
        <f t="shared" si="160"/>
        <v>1</v>
      </c>
      <c r="BZ175" s="15">
        <f t="shared" si="161"/>
        <v>1</v>
      </c>
      <c r="CA175" s="14" t="s">
        <v>75</v>
      </c>
      <c r="CB175" s="15">
        <f t="shared" si="162"/>
        <v>1</v>
      </c>
      <c r="CC175" s="14" t="str">
        <f t="shared" si="163"/>
        <v>N/A</v>
      </c>
      <c r="CD175" s="14" t="str">
        <f t="shared" si="164"/>
        <v>N/A</v>
      </c>
      <c r="CE175" s="14" t="str">
        <f t="shared" si="165"/>
        <v>N/A</v>
      </c>
      <c r="CF175" s="14" t="str">
        <f t="shared" si="166"/>
        <v>N/A</v>
      </c>
      <c r="CG175" t="str">
        <f t="shared" si="167"/>
        <v>S:0 G:1 GR:1</v>
      </c>
      <c r="CH175" s="6"/>
      <c r="CK175" s="6"/>
      <c r="CL175" s="6"/>
      <c r="CM175" s="6"/>
      <c r="CN175" s="6"/>
      <c r="CO175" s="6"/>
      <c r="CP175" s="6"/>
    </row>
    <row r="176" spans="1:94" x14ac:dyDescent="0.25">
      <c r="A176" s="13">
        <v>5381</v>
      </c>
      <c r="B176" s="14" t="s">
        <v>2825</v>
      </c>
      <c r="C176" s="14" t="s">
        <v>72</v>
      </c>
      <c r="D176" s="14" t="s">
        <v>53</v>
      </c>
      <c r="E176" s="14">
        <f>VLOOKUP(B176, 'Rookie Year'!$A$2:$B$55555,2,FALSE)</f>
        <v>2023</v>
      </c>
      <c r="F176" s="14">
        <v>2023</v>
      </c>
      <c r="G176" s="14" t="s">
        <v>40</v>
      </c>
      <c r="H176" s="14" t="s">
        <v>2229</v>
      </c>
      <c r="I176" s="15">
        <v>1</v>
      </c>
      <c r="J176" s="14">
        <v>1</v>
      </c>
      <c r="K176" s="16">
        <f t="shared" si="127"/>
        <v>0.25</v>
      </c>
      <c r="L176" s="15">
        <f t="shared" si="128"/>
        <v>0</v>
      </c>
      <c r="M176" s="15">
        <f t="shared" si="129"/>
        <v>1</v>
      </c>
      <c r="N176" s="15">
        <f t="shared" si="130"/>
        <v>1</v>
      </c>
      <c r="O176" s="15">
        <v>0</v>
      </c>
      <c r="P176" s="15">
        <v>0</v>
      </c>
      <c r="Q176" s="15">
        <f t="shared" si="131"/>
        <v>1</v>
      </c>
      <c r="R176" s="14">
        <v>2025</v>
      </c>
      <c r="S176" s="14">
        <f t="shared" si="132"/>
        <v>0</v>
      </c>
      <c r="T176" s="15">
        <v>1</v>
      </c>
      <c r="U176" s="15" t="str">
        <f t="shared" si="173"/>
        <v>N/A</v>
      </c>
      <c r="V176" s="15" t="str">
        <f t="shared" si="169"/>
        <v>N/A</v>
      </c>
      <c r="W176" s="15" t="str">
        <f t="shared" si="171"/>
        <v>N/A</v>
      </c>
      <c r="X176" s="15" t="str">
        <f t="shared" si="133"/>
        <v>N/A</v>
      </c>
      <c r="Y176" s="14" t="str">
        <f t="shared" si="134"/>
        <v>OK</v>
      </c>
      <c r="Z176" s="14" t="str">
        <f t="shared" si="135"/>
        <v>No</v>
      </c>
      <c r="AA176" s="17" t="str">
        <f>IF(C176="DM", "N/A", IF(Z176="No","N/A",VLOOKUP(B176,'Extension List'!$A$3:$AE$1952,19,FALSE)))</f>
        <v>N/A</v>
      </c>
      <c r="AB176" s="14" t="str">
        <f>IF(C176="DM", "N/A", IF(Z176="No","N/A",VLOOKUP(B176,'Extension List'!$A$3:$AE$1952,21,FALSE)))</f>
        <v>N/A</v>
      </c>
      <c r="AC176" s="14" t="str">
        <f t="shared" si="172"/>
        <v>N/A</v>
      </c>
      <c r="AD176" s="15" t="str">
        <f t="shared" si="136"/>
        <v>N/A</v>
      </c>
      <c r="AE176" s="15" t="str">
        <f t="shared" si="137"/>
        <v>N/A</v>
      </c>
      <c r="AF176" s="15" t="str">
        <f t="shared" si="138"/>
        <v>N/A</v>
      </c>
      <c r="AG176" s="15" t="str">
        <f t="shared" si="174"/>
        <v>N/A</v>
      </c>
      <c r="AH176" s="15" t="str">
        <f t="shared" si="174"/>
        <v>N/A</v>
      </c>
      <c r="AI176" s="15" t="str">
        <f t="shared" si="175"/>
        <v>N/A</v>
      </c>
      <c r="AJ176" s="15" t="str">
        <f t="shared" si="176"/>
        <v>N/A</v>
      </c>
      <c r="AK176" s="15" t="str">
        <f t="shared" si="177"/>
        <v>N/A</v>
      </c>
      <c r="AL176" s="15" t="str">
        <f t="shared" si="139"/>
        <v>N/A</v>
      </c>
      <c r="AM176" s="15">
        <f t="shared" si="140"/>
        <v>1</v>
      </c>
      <c r="AN176" s="15" t="str">
        <f t="shared" si="141"/>
        <v>N/A</v>
      </c>
      <c r="AO176" s="15" t="str">
        <f t="shared" si="142"/>
        <v>N/A</v>
      </c>
      <c r="AP176" s="15" t="str">
        <f t="shared" si="143"/>
        <v>N/A</v>
      </c>
      <c r="AQ176" s="15" t="str">
        <f t="shared" si="144"/>
        <v>N/A</v>
      </c>
      <c r="AR176" s="14" t="s">
        <v>40</v>
      </c>
      <c r="AS176" s="14" t="s">
        <v>40</v>
      </c>
      <c r="AT176" s="14" t="s">
        <v>40</v>
      </c>
      <c r="AU176" s="14" t="s">
        <v>40</v>
      </c>
      <c r="AV176" s="14" t="s">
        <v>40</v>
      </c>
      <c r="AW176" s="14" t="s">
        <v>40</v>
      </c>
      <c r="AX176" s="14" t="s">
        <v>40</v>
      </c>
      <c r="AY176" s="14" t="s">
        <v>40</v>
      </c>
      <c r="AZ176" s="14" t="s">
        <v>40</v>
      </c>
      <c r="BA176" s="14" t="s">
        <v>40</v>
      </c>
      <c r="BB176" s="14" t="s">
        <v>40</v>
      </c>
      <c r="BC176" s="14" t="s">
        <v>40</v>
      </c>
      <c r="BD176" s="14" t="s">
        <v>40</v>
      </c>
      <c r="BE176" s="14" t="s">
        <v>40</v>
      </c>
      <c r="BF176" s="14" t="s">
        <v>40</v>
      </c>
      <c r="BG176" s="14" t="s">
        <v>40</v>
      </c>
      <c r="BH176" s="14" t="s">
        <v>40</v>
      </c>
      <c r="BI176" s="14"/>
      <c r="BJ176" s="15">
        <f t="shared" si="145"/>
        <v>1</v>
      </c>
      <c r="BK176" s="15">
        <f t="shared" si="146"/>
        <v>1</v>
      </c>
      <c r="BL176" s="15">
        <f t="shared" si="147"/>
        <v>1</v>
      </c>
      <c r="BM176" s="15">
        <f t="shared" si="148"/>
        <v>1</v>
      </c>
      <c r="BN176" s="15">
        <f t="shared" si="149"/>
        <v>1</v>
      </c>
      <c r="BO176" s="15">
        <f t="shared" si="150"/>
        <v>1</v>
      </c>
      <c r="BP176" s="15">
        <f t="shared" si="151"/>
        <v>1</v>
      </c>
      <c r="BQ176" s="15">
        <f t="shared" si="152"/>
        <v>1</v>
      </c>
      <c r="BR176" s="15">
        <f t="shared" si="153"/>
        <v>1</v>
      </c>
      <c r="BS176" s="15">
        <f t="shared" si="154"/>
        <v>1</v>
      </c>
      <c r="BT176" s="15">
        <f t="shared" si="155"/>
        <v>1</v>
      </c>
      <c r="BU176" s="15">
        <f t="shared" si="156"/>
        <v>1</v>
      </c>
      <c r="BV176" s="15">
        <f t="shared" si="157"/>
        <v>1</v>
      </c>
      <c r="BW176" s="15">
        <f t="shared" si="158"/>
        <v>1</v>
      </c>
      <c r="BX176" s="15">
        <f t="shared" si="159"/>
        <v>1</v>
      </c>
      <c r="BY176" s="15">
        <f t="shared" si="160"/>
        <v>1</v>
      </c>
      <c r="BZ176" s="15">
        <f t="shared" si="161"/>
        <v>1</v>
      </c>
      <c r="CA176" s="14" t="s">
        <v>75</v>
      </c>
      <c r="CB176" s="15">
        <f t="shared" si="162"/>
        <v>1</v>
      </c>
      <c r="CC176" s="14" t="str">
        <f t="shared" si="163"/>
        <v>N/A</v>
      </c>
      <c r="CD176" s="14" t="str">
        <f t="shared" si="164"/>
        <v>N/A</v>
      </c>
      <c r="CE176" s="14" t="str">
        <f t="shared" si="165"/>
        <v>N/A</v>
      </c>
      <c r="CF176" s="14" t="str">
        <f t="shared" si="166"/>
        <v>N/A</v>
      </c>
      <c r="CG176" t="str">
        <f t="shared" si="167"/>
        <v>S:0 G:1 GR:1</v>
      </c>
      <c r="CH176" s="6"/>
      <c r="CK176" s="6"/>
      <c r="CL176" s="6"/>
      <c r="CM176" s="6"/>
      <c r="CN176" s="6"/>
      <c r="CO176" s="6"/>
      <c r="CP176" s="6"/>
    </row>
    <row r="177" spans="1:94" x14ac:dyDescent="0.25">
      <c r="A177" s="13">
        <v>6574</v>
      </c>
      <c r="B177" s="14" t="s">
        <v>3364</v>
      </c>
      <c r="C177" s="14" t="s">
        <v>61</v>
      </c>
      <c r="D177" s="14" t="s">
        <v>57</v>
      </c>
      <c r="E177" s="14">
        <f>VLOOKUP(B177, 'Rookie Year'!$A$2:$B$55555,2,FALSE)</f>
        <v>2026</v>
      </c>
      <c r="F177" s="14">
        <v>2026</v>
      </c>
      <c r="G177" s="14" t="s">
        <v>40</v>
      </c>
      <c r="H177" s="14" t="s">
        <v>2230</v>
      </c>
      <c r="I177" s="15">
        <v>1</v>
      </c>
      <c r="J177" s="14">
        <v>3</v>
      </c>
      <c r="K177" s="16">
        <f t="shared" si="127"/>
        <v>0</v>
      </c>
      <c r="L177" s="15">
        <f t="shared" si="128"/>
        <v>1</v>
      </c>
      <c r="M177" s="15">
        <f t="shared" si="129"/>
        <v>0</v>
      </c>
      <c r="N177" s="15">
        <f t="shared" si="130"/>
        <v>0</v>
      </c>
      <c r="O177" s="15">
        <v>0</v>
      </c>
      <c r="P177" s="15">
        <v>0</v>
      </c>
      <c r="Q177" s="15">
        <f t="shared" si="131"/>
        <v>0</v>
      </c>
      <c r="R177" s="14" t="s">
        <v>75</v>
      </c>
      <c r="S177" s="14">
        <f t="shared" si="132"/>
        <v>3</v>
      </c>
      <c r="T177" s="15">
        <f>IF($S177&lt;1, "N/A", $M177)</f>
        <v>0</v>
      </c>
      <c r="U177" s="15">
        <f t="shared" si="173"/>
        <v>0</v>
      </c>
      <c r="V177" s="15">
        <f t="shared" si="169"/>
        <v>0</v>
      </c>
      <c r="W177" s="15" t="str">
        <f t="shared" si="171"/>
        <v>N/A</v>
      </c>
      <c r="X177" s="15" t="str">
        <f t="shared" si="133"/>
        <v>N/A</v>
      </c>
      <c r="Y177" s="14" t="str">
        <f t="shared" si="134"/>
        <v>OK</v>
      </c>
      <c r="Z177" s="14" t="str">
        <f t="shared" si="135"/>
        <v>No</v>
      </c>
      <c r="AA177" s="17" t="str">
        <f>IF(C177="DM", "N/A", IF(Z177="No","N/A",VLOOKUP(B177,'Extension List'!$A$3:$AE$1952,19,FALSE)))</f>
        <v>N/A</v>
      </c>
      <c r="AB177" s="14" t="str">
        <f>IF(C177="DM", "N/A", IF(Z177="No","N/A",VLOOKUP(B177,'Extension List'!$A$3:$AE$1952,21,FALSE)))</f>
        <v>N/A</v>
      </c>
      <c r="AC177" s="14" t="str">
        <f t="shared" si="172"/>
        <v>N/A</v>
      </c>
      <c r="AD177" s="15" t="str">
        <f t="shared" si="136"/>
        <v>N/A</v>
      </c>
      <c r="AE177" s="15" t="str">
        <f t="shared" si="137"/>
        <v>N/A</v>
      </c>
      <c r="AF177" s="15" t="str">
        <f t="shared" si="138"/>
        <v>N/A</v>
      </c>
      <c r="AG177" s="15" t="str">
        <f t="shared" si="174"/>
        <v>N/A</v>
      </c>
      <c r="AH177" s="15" t="str">
        <f t="shared" si="174"/>
        <v>N/A</v>
      </c>
      <c r="AI177" s="15" t="str">
        <f t="shared" si="175"/>
        <v>N/A</v>
      </c>
      <c r="AJ177" s="15" t="str">
        <f t="shared" si="176"/>
        <v>N/A</v>
      </c>
      <c r="AK177" s="15" t="str">
        <f t="shared" si="177"/>
        <v>N/A</v>
      </c>
      <c r="AL177" s="15" t="str">
        <f t="shared" si="139"/>
        <v>N/A</v>
      </c>
      <c r="AM177" s="15">
        <f t="shared" si="140"/>
        <v>1</v>
      </c>
      <c r="AN177" s="15">
        <f t="shared" si="141"/>
        <v>1</v>
      </c>
      <c r="AO177" s="15">
        <f t="shared" si="142"/>
        <v>1</v>
      </c>
      <c r="AP177" s="15" t="str">
        <f t="shared" si="143"/>
        <v>N/A</v>
      </c>
      <c r="AQ177" s="15" t="str">
        <f t="shared" si="144"/>
        <v>N/A</v>
      </c>
      <c r="AR177" s="14" t="s">
        <v>40</v>
      </c>
      <c r="AS177" s="14" t="s">
        <v>40</v>
      </c>
      <c r="AT177" s="14" t="s">
        <v>40</v>
      </c>
      <c r="AU177" s="14" t="s">
        <v>40</v>
      </c>
      <c r="AV177" s="14" t="s">
        <v>40</v>
      </c>
      <c r="AW177" s="14" t="s">
        <v>40</v>
      </c>
      <c r="AX177" s="14" t="s">
        <v>40</v>
      </c>
      <c r="AY177" s="14" t="s">
        <v>40</v>
      </c>
      <c r="AZ177" s="14" t="s">
        <v>40</v>
      </c>
      <c r="BA177" s="14" t="s">
        <v>40</v>
      </c>
      <c r="BB177" s="14" t="s">
        <v>40</v>
      </c>
      <c r="BC177" s="14" t="s">
        <v>40</v>
      </c>
      <c r="BD177" s="14" t="s">
        <v>40</v>
      </c>
      <c r="BE177" s="14" t="s">
        <v>40</v>
      </c>
      <c r="BF177" s="14" t="s">
        <v>40</v>
      </c>
      <c r="BG177" s="14" t="s">
        <v>40</v>
      </c>
      <c r="BH177" s="14" t="s">
        <v>40</v>
      </c>
      <c r="BJ177" s="15">
        <f t="shared" si="145"/>
        <v>1</v>
      </c>
      <c r="BK177" s="15">
        <f t="shared" si="146"/>
        <v>1</v>
      </c>
      <c r="BL177" s="15">
        <f t="shared" si="147"/>
        <v>1</v>
      </c>
      <c r="BM177" s="15">
        <f t="shared" si="148"/>
        <v>1</v>
      </c>
      <c r="BN177" s="15">
        <f t="shared" si="149"/>
        <v>1</v>
      </c>
      <c r="BO177" s="15">
        <f t="shared" si="150"/>
        <v>1</v>
      </c>
      <c r="BP177" s="15">
        <f t="shared" si="151"/>
        <v>1</v>
      </c>
      <c r="BQ177" s="15">
        <f t="shared" si="152"/>
        <v>1</v>
      </c>
      <c r="BR177" s="15">
        <f t="shared" si="153"/>
        <v>1</v>
      </c>
      <c r="BS177" s="15">
        <f t="shared" si="154"/>
        <v>1</v>
      </c>
      <c r="BT177" s="15">
        <f t="shared" si="155"/>
        <v>1</v>
      </c>
      <c r="BU177" s="15">
        <f t="shared" si="156"/>
        <v>1</v>
      </c>
      <c r="BV177" s="15">
        <f t="shared" si="157"/>
        <v>1</v>
      </c>
      <c r="BW177" s="15">
        <f t="shared" si="158"/>
        <v>1</v>
      </c>
      <c r="BX177" s="15">
        <f t="shared" si="159"/>
        <v>1</v>
      </c>
      <c r="BY177" s="15">
        <f t="shared" si="160"/>
        <v>1</v>
      </c>
      <c r="BZ177" s="15">
        <f t="shared" si="161"/>
        <v>1</v>
      </c>
      <c r="CA177" s="14" t="s">
        <v>75</v>
      </c>
      <c r="CB177" s="15">
        <f t="shared" si="162"/>
        <v>1</v>
      </c>
      <c r="CC177" s="14">
        <f t="shared" si="163"/>
        <v>1</v>
      </c>
      <c r="CD177" s="14">
        <f t="shared" si="164"/>
        <v>1</v>
      </c>
      <c r="CE177" s="14" t="str">
        <f t="shared" si="165"/>
        <v>N/A</v>
      </c>
      <c r="CF177" s="14" t="str">
        <f t="shared" si="166"/>
        <v>N/A</v>
      </c>
      <c r="CG177" t="str">
        <f t="shared" si="167"/>
        <v>S:1 G:0 GR:0</v>
      </c>
      <c r="CH177" s="6"/>
      <c r="CK177" s="6"/>
      <c r="CL177" s="6"/>
      <c r="CM177" s="6"/>
      <c r="CN177" s="6"/>
      <c r="CO177" s="6"/>
      <c r="CP177" s="6"/>
    </row>
    <row r="178" spans="1:94" x14ac:dyDescent="0.25">
      <c r="A178" s="13">
        <v>6461</v>
      </c>
      <c r="B178" s="14" t="s">
        <v>2349</v>
      </c>
      <c r="C178" s="14" t="s">
        <v>61</v>
      </c>
      <c r="D178" s="14" t="s">
        <v>57</v>
      </c>
      <c r="E178" s="14">
        <f>VLOOKUP(B178, 'Rookie Year'!$A$2:$B$55555,2,FALSE)</f>
        <v>2021</v>
      </c>
      <c r="F178" s="14">
        <v>2026</v>
      </c>
      <c r="G178" s="14" t="s">
        <v>42</v>
      </c>
      <c r="H178" s="14" t="s">
        <v>1927</v>
      </c>
      <c r="I178" s="15">
        <v>1</v>
      </c>
      <c r="J178" s="14">
        <v>1</v>
      </c>
      <c r="K178" s="16">
        <f t="shared" si="127"/>
        <v>0.25</v>
      </c>
      <c r="L178" s="15">
        <f t="shared" si="128"/>
        <v>0</v>
      </c>
      <c r="M178" s="15">
        <f t="shared" si="129"/>
        <v>1</v>
      </c>
      <c r="N178" s="15">
        <f t="shared" si="130"/>
        <v>1</v>
      </c>
      <c r="O178" s="15">
        <v>0</v>
      </c>
      <c r="P178" s="15">
        <v>0</v>
      </c>
      <c r="Q178" s="15">
        <f t="shared" si="131"/>
        <v>1</v>
      </c>
      <c r="R178" s="14" t="s">
        <v>75</v>
      </c>
      <c r="S178" s="14">
        <f t="shared" si="132"/>
        <v>1</v>
      </c>
      <c r="T178" s="15">
        <f>IF($S178&lt;1, "N/A", $M178)</f>
        <v>1</v>
      </c>
      <c r="U178" s="15" t="str">
        <f t="shared" si="173"/>
        <v>N/A</v>
      </c>
      <c r="V178" s="15" t="str">
        <f t="shared" si="169"/>
        <v>N/A</v>
      </c>
      <c r="W178" s="15" t="str">
        <f t="shared" si="171"/>
        <v>N/A</v>
      </c>
      <c r="X178" s="15" t="str">
        <f t="shared" si="133"/>
        <v>N/A</v>
      </c>
      <c r="Y178" s="14" t="str">
        <f t="shared" si="134"/>
        <v>OK</v>
      </c>
      <c r="Z178" s="14" t="str">
        <f t="shared" si="135"/>
        <v>No</v>
      </c>
      <c r="AA178" s="17" t="str">
        <f>IF(C178="DM", "N/A", IF(Z178="No","N/A",VLOOKUP(B178,'Extension List'!$A$3:$AE$1952,19,FALSE)))</f>
        <v>N/A</v>
      </c>
      <c r="AB178" s="14" t="str">
        <f>IF(C178="DM", "N/A", IF(Z178="No","N/A",VLOOKUP(B178,'Extension List'!$A$3:$AE$1952,21,FALSE)))</f>
        <v>N/A</v>
      </c>
      <c r="AC178" s="14" t="str">
        <f t="shared" si="172"/>
        <v>N/A</v>
      </c>
      <c r="AD178" s="15" t="str">
        <f t="shared" si="136"/>
        <v>N/A</v>
      </c>
      <c r="AE178" s="15" t="str">
        <f t="shared" si="137"/>
        <v>N/A</v>
      </c>
      <c r="AF178" s="15" t="str">
        <f t="shared" si="138"/>
        <v>N/A</v>
      </c>
      <c r="AG178" s="15" t="str">
        <f t="shared" si="174"/>
        <v>N/A</v>
      </c>
      <c r="AH178" s="15" t="str">
        <f t="shared" si="174"/>
        <v>N/A</v>
      </c>
      <c r="AI178" s="15" t="str">
        <f t="shared" si="175"/>
        <v>N/A</v>
      </c>
      <c r="AJ178" s="15" t="str">
        <f t="shared" si="176"/>
        <v>N/A</v>
      </c>
      <c r="AK178" s="15" t="str">
        <f t="shared" si="177"/>
        <v>N/A</v>
      </c>
      <c r="AL178" s="15" t="str">
        <f t="shared" si="139"/>
        <v>N/A</v>
      </c>
      <c r="AM178" s="15">
        <f t="shared" si="140"/>
        <v>1</v>
      </c>
      <c r="AN178" s="15" t="str">
        <f t="shared" si="141"/>
        <v>N/A</v>
      </c>
      <c r="AO178" s="15" t="str">
        <f t="shared" si="142"/>
        <v>N/A</v>
      </c>
      <c r="AP178" s="15" t="str">
        <f t="shared" si="143"/>
        <v>N/A</v>
      </c>
      <c r="AQ178" s="15" t="str">
        <f t="shared" si="144"/>
        <v>N/A</v>
      </c>
      <c r="AR178" s="14" t="s">
        <v>40</v>
      </c>
      <c r="AS178" s="14" t="s">
        <v>40</v>
      </c>
      <c r="AT178" s="14" t="s">
        <v>40</v>
      </c>
      <c r="AU178" s="14" t="s">
        <v>40</v>
      </c>
      <c r="AV178" s="14" t="s">
        <v>40</v>
      </c>
      <c r="AW178" s="14" t="s">
        <v>40</v>
      </c>
      <c r="AX178" s="14" t="s">
        <v>40</v>
      </c>
      <c r="AY178" s="14" t="s">
        <v>40</v>
      </c>
      <c r="AZ178" s="14" t="s">
        <v>40</v>
      </c>
      <c r="BA178" s="14" t="s">
        <v>40</v>
      </c>
      <c r="BB178" s="14" t="s">
        <v>40</v>
      </c>
      <c r="BC178" s="14" t="s">
        <v>40</v>
      </c>
      <c r="BD178" s="14" t="s">
        <v>40</v>
      </c>
      <c r="BE178" s="14" t="s">
        <v>40</v>
      </c>
      <c r="BF178" s="14" t="s">
        <v>40</v>
      </c>
      <c r="BG178" s="14" t="s">
        <v>40</v>
      </c>
      <c r="BH178" s="14" t="s">
        <v>40</v>
      </c>
      <c r="BJ178" s="15">
        <f t="shared" si="145"/>
        <v>1</v>
      </c>
      <c r="BK178" s="15">
        <f t="shared" si="146"/>
        <v>1</v>
      </c>
      <c r="BL178" s="15">
        <f t="shared" si="147"/>
        <v>1</v>
      </c>
      <c r="BM178" s="15">
        <f t="shared" si="148"/>
        <v>1</v>
      </c>
      <c r="BN178" s="15">
        <f t="shared" si="149"/>
        <v>1</v>
      </c>
      <c r="BO178" s="15">
        <f t="shared" si="150"/>
        <v>1</v>
      </c>
      <c r="BP178" s="15">
        <f t="shared" si="151"/>
        <v>1</v>
      </c>
      <c r="BQ178" s="15">
        <f t="shared" si="152"/>
        <v>1</v>
      </c>
      <c r="BR178" s="15">
        <f t="shared" si="153"/>
        <v>1</v>
      </c>
      <c r="BS178" s="15">
        <f t="shared" si="154"/>
        <v>1</v>
      </c>
      <c r="BT178" s="15">
        <f t="shared" si="155"/>
        <v>1</v>
      </c>
      <c r="BU178" s="15">
        <f t="shared" si="156"/>
        <v>1</v>
      </c>
      <c r="BV178" s="15">
        <f t="shared" si="157"/>
        <v>1</v>
      </c>
      <c r="BW178" s="15">
        <f t="shared" si="158"/>
        <v>1</v>
      </c>
      <c r="BX178" s="15">
        <f t="shared" si="159"/>
        <v>1</v>
      </c>
      <c r="BY178" s="15">
        <f t="shared" si="160"/>
        <v>1</v>
      </c>
      <c r="BZ178" s="15">
        <f t="shared" si="161"/>
        <v>1</v>
      </c>
      <c r="CA178" s="14" t="s">
        <v>75</v>
      </c>
      <c r="CB178" s="15">
        <f t="shared" si="162"/>
        <v>1</v>
      </c>
      <c r="CC178" s="14" t="str">
        <f t="shared" si="163"/>
        <v>N/A</v>
      </c>
      <c r="CD178" s="14" t="str">
        <f t="shared" si="164"/>
        <v>N/A</v>
      </c>
      <c r="CE178" s="14" t="str">
        <f t="shared" si="165"/>
        <v>N/A</v>
      </c>
      <c r="CF178" s="14" t="str">
        <f t="shared" si="166"/>
        <v>N/A</v>
      </c>
      <c r="CG178" t="str">
        <f t="shared" si="167"/>
        <v>S:0 G:1 GR:1</v>
      </c>
      <c r="CH178" s="6"/>
      <c r="CK178" s="6"/>
      <c r="CL178" s="6"/>
      <c r="CM178" s="6"/>
      <c r="CN178" s="6"/>
      <c r="CO178" s="6"/>
      <c r="CP178" s="6"/>
    </row>
    <row r="179" spans="1:94" x14ac:dyDescent="0.25">
      <c r="A179" s="13">
        <v>5067</v>
      </c>
      <c r="B179" s="14" t="s">
        <v>1250</v>
      </c>
      <c r="C179" s="14" t="s">
        <v>61</v>
      </c>
      <c r="D179" s="14" t="s">
        <v>57</v>
      </c>
      <c r="E179" s="14">
        <f>VLOOKUP(B179, 'Rookie Year'!$A$2:$B$55555,2,FALSE)</f>
        <v>2019</v>
      </c>
      <c r="F179" s="14">
        <v>2023</v>
      </c>
      <c r="G179" s="14" t="s">
        <v>42</v>
      </c>
      <c r="H179" s="14" t="s">
        <v>1927</v>
      </c>
      <c r="I179" s="15">
        <v>27</v>
      </c>
      <c r="J179" s="14">
        <v>4</v>
      </c>
      <c r="K179" s="16">
        <f t="shared" si="127"/>
        <v>0.6</v>
      </c>
      <c r="L179" s="15">
        <f t="shared" si="128"/>
        <v>10</v>
      </c>
      <c r="M179" s="15">
        <f t="shared" si="129"/>
        <v>17</v>
      </c>
      <c r="N179" s="15">
        <f t="shared" si="130"/>
        <v>68</v>
      </c>
      <c r="O179" s="15">
        <v>51</v>
      </c>
      <c r="P179" s="15">
        <v>0</v>
      </c>
      <c r="Q179" s="15">
        <f t="shared" si="131"/>
        <v>17</v>
      </c>
      <c r="R179" s="14" t="s">
        <v>75</v>
      </c>
      <c r="S179" s="14">
        <f t="shared" si="132"/>
        <v>1</v>
      </c>
      <c r="T179" s="15">
        <v>17</v>
      </c>
      <c r="U179" s="15" t="str">
        <f t="shared" si="173"/>
        <v>N/A</v>
      </c>
      <c r="V179" s="15" t="str">
        <f t="shared" si="169"/>
        <v>N/A</v>
      </c>
      <c r="W179" s="15" t="str">
        <f t="shared" si="171"/>
        <v>N/A</v>
      </c>
      <c r="X179" s="15" t="str">
        <f t="shared" si="133"/>
        <v>N/A</v>
      </c>
      <c r="Y179" s="14" t="str">
        <f t="shared" si="134"/>
        <v>OK</v>
      </c>
      <c r="Z179" s="14" t="str">
        <f t="shared" si="135"/>
        <v>Yes</v>
      </c>
      <c r="AA179" s="17">
        <f>IF(C179="DM", "N/A", IF(Z179="No","N/A",VLOOKUP(B179,'Extension List'!$A$3:$AE$1952,19,FALSE)))</f>
        <v>13</v>
      </c>
      <c r="AB179" s="14">
        <f>IF(C179="DM", "N/A", IF(Z179="No","N/A",VLOOKUP(B179,'Extension List'!$A$3:$AE$1952,21,FALSE)))</f>
        <v>4</v>
      </c>
      <c r="AC179" s="14">
        <f t="shared" si="172"/>
        <v>0</v>
      </c>
      <c r="AD179" s="15" t="str">
        <f t="shared" si="136"/>
        <v>N/A</v>
      </c>
      <c r="AE179" s="15" t="str">
        <f t="shared" si="137"/>
        <v>N/A</v>
      </c>
      <c r="AF179" s="15" t="str">
        <f t="shared" si="138"/>
        <v>N/A</v>
      </c>
      <c r="AG179" s="15" t="str">
        <f t="shared" si="174"/>
        <v>N/A</v>
      </c>
      <c r="AH179" s="15" t="str">
        <f t="shared" si="174"/>
        <v>N/A</v>
      </c>
      <c r="AI179" s="15" t="str">
        <f t="shared" si="175"/>
        <v>N/A</v>
      </c>
      <c r="AJ179" s="15" t="str">
        <f t="shared" si="176"/>
        <v>N/A</v>
      </c>
      <c r="AK179" s="15" t="str">
        <f t="shared" si="177"/>
        <v>N/A</v>
      </c>
      <c r="AL179" s="15" t="str">
        <f t="shared" si="139"/>
        <v>N/A</v>
      </c>
      <c r="AM179" s="15">
        <f t="shared" si="140"/>
        <v>27</v>
      </c>
      <c r="AN179" s="15" t="str">
        <f t="shared" si="141"/>
        <v>N/A</v>
      </c>
      <c r="AO179" s="15" t="str">
        <f t="shared" si="142"/>
        <v>N/A</v>
      </c>
      <c r="AP179" s="15" t="str">
        <f t="shared" si="143"/>
        <v>N/A</v>
      </c>
      <c r="AQ179" s="15" t="str">
        <f t="shared" si="144"/>
        <v>N/A</v>
      </c>
      <c r="AR179" s="14" t="s">
        <v>40</v>
      </c>
      <c r="AS179" s="14" t="s">
        <v>40</v>
      </c>
      <c r="AT179" s="14" t="s">
        <v>40</v>
      </c>
      <c r="AU179" s="14" t="s">
        <v>40</v>
      </c>
      <c r="AV179" s="14" t="s">
        <v>40</v>
      </c>
      <c r="AW179" s="14" t="s">
        <v>40</v>
      </c>
      <c r="AX179" s="14" t="s">
        <v>40</v>
      </c>
      <c r="AY179" s="14" t="s">
        <v>40</v>
      </c>
      <c r="AZ179" s="14" t="s">
        <v>40</v>
      </c>
      <c r="BA179" s="14" t="s">
        <v>40</v>
      </c>
      <c r="BB179" s="14" t="s">
        <v>40</v>
      </c>
      <c r="BC179" s="14" t="s">
        <v>40</v>
      </c>
      <c r="BD179" s="14" t="s">
        <v>40</v>
      </c>
      <c r="BE179" s="14" t="s">
        <v>40</v>
      </c>
      <c r="BF179" s="14" t="s">
        <v>40</v>
      </c>
      <c r="BG179" s="14" t="s">
        <v>40</v>
      </c>
      <c r="BH179" s="14" t="s">
        <v>40</v>
      </c>
      <c r="BI179" s="14"/>
      <c r="BJ179" s="15">
        <f t="shared" si="145"/>
        <v>27</v>
      </c>
      <c r="BK179" s="15">
        <f t="shared" si="146"/>
        <v>27</v>
      </c>
      <c r="BL179" s="15">
        <f t="shared" si="147"/>
        <v>27</v>
      </c>
      <c r="BM179" s="15">
        <f t="shared" si="148"/>
        <v>27</v>
      </c>
      <c r="BN179" s="15">
        <f t="shared" si="149"/>
        <v>27</v>
      </c>
      <c r="BO179" s="15">
        <f t="shared" si="150"/>
        <v>27</v>
      </c>
      <c r="BP179" s="15">
        <f t="shared" si="151"/>
        <v>27</v>
      </c>
      <c r="BQ179" s="15">
        <f t="shared" si="152"/>
        <v>27</v>
      </c>
      <c r="BR179" s="15">
        <f t="shared" si="153"/>
        <v>27</v>
      </c>
      <c r="BS179" s="15">
        <f t="shared" si="154"/>
        <v>27</v>
      </c>
      <c r="BT179" s="15">
        <f t="shared" si="155"/>
        <v>27</v>
      </c>
      <c r="BU179" s="15">
        <f t="shared" si="156"/>
        <v>27</v>
      </c>
      <c r="BV179" s="15">
        <f t="shared" si="157"/>
        <v>27</v>
      </c>
      <c r="BW179" s="15">
        <f t="shared" si="158"/>
        <v>27</v>
      </c>
      <c r="BX179" s="15">
        <f t="shared" si="159"/>
        <v>27</v>
      </c>
      <c r="BY179" s="15">
        <f t="shared" si="160"/>
        <v>27</v>
      </c>
      <c r="BZ179" s="15">
        <f t="shared" si="161"/>
        <v>27</v>
      </c>
      <c r="CA179" s="14" t="s">
        <v>75</v>
      </c>
      <c r="CB179" s="15">
        <f t="shared" si="162"/>
        <v>27</v>
      </c>
      <c r="CC179" s="14" t="str">
        <f t="shared" si="163"/>
        <v>N/A</v>
      </c>
      <c r="CD179" s="14" t="str">
        <f t="shared" si="164"/>
        <v>N/A</v>
      </c>
      <c r="CE179" s="14" t="str">
        <f t="shared" si="165"/>
        <v>N/A</v>
      </c>
      <c r="CF179" s="14" t="str">
        <f t="shared" si="166"/>
        <v>N/A</v>
      </c>
      <c r="CG179" t="str">
        <f t="shared" si="167"/>
        <v>S:10 G:17 GR:17</v>
      </c>
      <c r="CH179" s="6"/>
      <c r="CK179" s="6"/>
      <c r="CL179" s="6"/>
      <c r="CM179" s="6"/>
      <c r="CN179" s="6"/>
      <c r="CO179" s="6"/>
      <c r="CP179" s="6"/>
    </row>
    <row r="180" spans="1:94" x14ac:dyDescent="0.25">
      <c r="A180" s="13">
        <v>6084</v>
      </c>
      <c r="B180" s="14" t="s">
        <v>3183</v>
      </c>
      <c r="C180" s="14" t="s">
        <v>61</v>
      </c>
      <c r="D180" s="14" t="s">
        <v>57</v>
      </c>
      <c r="E180" s="14">
        <v>2025</v>
      </c>
      <c r="F180" s="14">
        <v>2025</v>
      </c>
      <c r="G180" s="14" t="s">
        <v>40</v>
      </c>
      <c r="H180" s="14" t="s">
        <v>2652</v>
      </c>
      <c r="I180" s="15">
        <v>1</v>
      </c>
      <c r="J180" s="14">
        <v>3</v>
      </c>
      <c r="K180" s="16">
        <f t="shared" si="127"/>
        <v>0</v>
      </c>
      <c r="L180" s="15">
        <f t="shared" si="128"/>
        <v>1</v>
      </c>
      <c r="M180" s="15">
        <f t="shared" si="129"/>
        <v>0</v>
      </c>
      <c r="N180" s="15">
        <f t="shared" si="130"/>
        <v>0</v>
      </c>
      <c r="O180" s="15">
        <v>0</v>
      </c>
      <c r="P180" s="15">
        <v>0</v>
      </c>
      <c r="Q180" s="15">
        <f t="shared" si="131"/>
        <v>0</v>
      </c>
      <c r="R180" s="14" t="s">
        <v>75</v>
      </c>
      <c r="S180" s="14">
        <f t="shared" si="132"/>
        <v>2</v>
      </c>
      <c r="T180" s="15">
        <v>0</v>
      </c>
      <c r="U180" s="15">
        <v>0</v>
      </c>
      <c r="V180" s="15" t="str">
        <f t="shared" si="169"/>
        <v>N/A</v>
      </c>
      <c r="W180" s="15" t="str">
        <f t="shared" si="171"/>
        <v>N/A</v>
      </c>
      <c r="X180" s="15" t="str">
        <f t="shared" si="133"/>
        <v>N/A</v>
      </c>
      <c r="Y180" s="14" t="str">
        <f t="shared" si="134"/>
        <v>OK</v>
      </c>
      <c r="Z180" s="14" t="str">
        <f t="shared" si="135"/>
        <v>No</v>
      </c>
      <c r="AA180" s="17" t="str">
        <f>IF(C180="DM", "N/A", IF(Z180="No","N/A",VLOOKUP(B180,'Extension List'!$A$3:$AE$1952,19,FALSE)))</f>
        <v>N/A</v>
      </c>
      <c r="AB180" s="14" t="str">
        <f>IF(C180="DM", "N/A", IF(Z180="No","N/A",VLOOKUP(B180,'Extension List'!$A$3:$AE$1952,21,FALSE)))</f>
        <v>N/A</v>
      </c>
      <c r="AC180" s="14" t="str">
        <f t="shared" si="172"/>
        <v>N/A</v>
      </c>
      <c r="AD180" s="15" t="str">
        <f t="shared" si="136"/>
        <v>N/A</v>
      </c>
      <c r="AE180" s="15" t="str">
        <f t="shared" si="137"/>
        <v>N/A</v>
      </c>
      <c r="AF180" s="15" t="str">
        <f t="shared" si="138"/>
        <v>N/A</v>
      </c>
      <c r="AG180" s="15" t="str">
        <f t="shared" si="174"/>
        <v>N/A</v>
      </c>
      <c r="AH180" s="15" t="str">
        <f t="shared" si="174"/>
        <v>N/A</v>
      </c>
      <c r="AI180" s="15" t="str">
        <f t="shared" si="175"/>
        <v>N/A</v>
      </c>
      <c r="AJ180" s="15" t="str">
        <f t="shared" si="176"/>
        <v>N/A</v>
      </c>
      <c r="AK180" s="15" t="str">
        <f t="shared" si="177"/>
        <v>N/A</v>
      </c>
      <c r="AL180" s="15" t="str">
        <f t="shared" si="139"/>
        <v>N/A</v>
      </c>
      <c r="AM180" s="15">
        <f t="shared" si="140"/>
        <v>1</v>
      </c>
      <c r="AN180" s="15">
        <f t="shared" si="141"/>
        <v>1</v>
      </c>
      <c r="AO180" s="15" t="str">
        <f t="shared" si="142"/>
        <v>N/A</v>
      </c>
      <c r="AP180" s="15" t="str">
        <f t="shared" si="143"/>
        <v>N/A</v>
      </c>
      <c r="AQ180" s="15" t="str">
        <f t="shared" si="144"/>
        <v>N/A</v>
      </c>
      <c r="AR180" s="14" t="s">
        <v>40</v>
      </c>
      <c r="AS180" s="14" t="s">
        <v>40</v>
      </c>
      <c r="AT180" s="14" t="s">
        <v>40</v>
      </c>
      <c r="AU180" s="14" t="s">
        <v>40</v>
      </c>
      <c r="AV180" s="14" t="s">
        <v>40</v>
      </c>
      <c r="AW180" s="14" t="s">
        <v>40</v>
      </c>
      <c r="AX180" s="14" t="s">
        <v>40</v>
      </c>
      <c r="AY180" s="14" t="s">
        <v>40</v>
      </c>
      <c r="AZ180" s="14" t="s">
        <v>40</v>
      </c>
      <c r="BA180" s="14" t="s">
        <v>40</v>
      </c>
      <c r="BB180" s="14" t="s">
        <v>40</v>
      </c>
      <c r="BC180" s="14" t="s">
        <v>40</v>
      </c>
      <c r="BD180" s="14" t="s">
        <v>40</v>
      </c>
      <c r="BE180" s="14" t="s">
        <v>40</v>
      </c>
      <c r="BF180" s="14" t="s">
        <v>40</v>
      </c>
      <c r="BG180" s="14" t="s">
        <v>40</v>
      </c>
      <c r="BH180" s="14" t="s">
        <v>40</v>
      </c>
      <c r="BJ180" s="15">
        <f t="shared" si="145"/>
        <v>1</v>
      </c>
      <c r="BK180" s="15">
        <f t="shared" si="146"/>
        <v>1</v>
      </c>
      <c r="BL180" s="15">
        <f t="shared" si="147"/>
        <v>1</v>
      </c>
      <c r="BM180" s="15">
        <f t="shared" si="148"/>
        <v>1</v>
      </c>
      <c r="BN180" s="15">
        <f t="shared" si="149"/>
        <v>1</v>
      </c>
      <c r="BO180" s="15">
        <f t="shared" si="150"/>
        <v>1</v>
      </c>
      <c r="BP180" s="15">
        <f t="shared" si="151"/>
        <v>1</v>
      </c>
      <c r="BQ180" s="15">
        <f t="shared" si="152"/>
        <v>1</v>
      </c>
      <c r="BR180" s="15">
        <f t="shared" si="153"/>
        <v>1</v>
      </c>
      <c r="BS180" s="15">
        <f t="shared" si="154"/>
        <v>1</v>
      </c>
      <c r="BT180" s="15">
        <f t="shared" si="155"/>
        <v>1</v>
      </c>
      <c r="BU180" s="15">
        <f t="shared" si="156"/>
        <v>1</v>
      </c>
      <c r="BV180" s="15">
        <f t="shared" si="157"/>
        <v>1</v>
      </c>
      <c r="BW180" s="15">
        <f t="shared" si="158"/>
        <v>1</v>
      </c>
      <c r="BX180" s="15">
        <f t="shared" si="159"/>
        <v>1</v>
      </c>
      <c r="BY180" s="15">
        <f t="shared" si="160"/>
        <v>1</v>
      </c>
      <c r="BZ180" s="15">
        <f t="shared" si="161"/>
        <v>1</v>
      </c>
      <c r="CA180" s="14" t="s">
        <v>75</v>
      </c>
      <c r="CB180" s="15">
        <f t="shared" si="162"/>
        <v>1</v>
      </c>
      <c r="CC180" s="14">
        <f t="shared" si="163"/>
        <v>1</v>
      </c>
      <c r="CD180" s="14" t="str">
        <f t="shared" si="164"/>
        <v>N/A</v>
      </c>
      <c r="CE180" s="14" t="str">
        <f t="shared" si="165"/>
        <v>N/A</v>
      </c>
      <c r="CF180" s="14" t="str">
        <f t="shared" si="166"/>
        <v>N/A</v>
      </c>
      <c r="CG180" t="str">
        <f t="shared" si="167"/>
        <v>S:1 G:0 GR:0</v>
      </c>
      <c r="CH180" s="6"/>
      <c r="CK180" s="6"/>
      <c r="CL180" s="6"/>
      <c r="CM180" s="6"/>
      <c r="CN180" s="6"/>
      <c r="CO180" s="6"/>
      <c r="CP180" s="6"/>
    </row>
    <row r="181" spans="1:94" x14ac:dyDescent="0.25">
      <c r="A181" s="13">
        <v>5600</v>
      </c>
      <c r="B181" s="14" t="s">
        <v>2985</v>
      </c>
      <c r="C181" s="14" t="s">
        <v>61</v>
      </c>
      <c r="D181" s="14" t="s">
        <v>57</v>
      </c>
      <c r="E181" s="14">
        <f>VLOOKUP(B181, 'Rookie Year'!$A$2:$B$55555,2,FALSE)</f>
        <v>2024</v>
      </c>
      <c r="F181" s="14">
        <v>2024</v>
      </c>
      <c r="G181" s="14" t="s">
        <v>40</v>
      </c>
      <c r="H181" s="14" t="s">
        <v>2151</v>
      </c>
      <c r="I181" s="15">
        <v>11</v>
      </c>
      <c r="J181" s="14">
        <v>4</v>
      </c>
      <c r="K181" s="16">
        <f t="shared" si="127"/>
        <v>0.25</v>
      </c>
      <c r="L181" s="15">
        <f t="shared" si="128"/>
        <v>8</v>
      </c>
      <c r="M181" s="15">
        <f t="shared" si="129"/>
        <v>3</v>
      </c>
      <c r="N181" s="15">
        <f t="shared" si="130"/>
        <v>12</v>
      </c>
      <c r="O181" s="15">
        <v>12</v>
      </c>
      <c r="P181" s="15">
        <v>0</v>
      </c>
      <c r="Q181" s="15">
        <f t="shared" si="131"/>
        <v>0</v>
      </c>
      <c r="R181" s="14" t="s">
        <v>75</v>
      </c>
      <c r="S181" s="14">
        <f t="shared" si="132"/>
        <v>2</v>
      </c>
      <c r="T181" s="15">
        <v>0</v>
      </c>
      <c r="U181" s="15">
        <v>0</v>
      </c>
      <c r="V181" s="15" t="str">
        <f t="shared" si="169"/>
        <v>N/A</v>
      </c>
      <c r="W181" s="15" t="str">
        <f t="shared" si="171"/>
        <v>N/A</v>
      </c>
      <c r="X181" s="15" t="str">
        <f t="shared" si="133"/>
        <v>N/A</v>
      </c>
      <c r="Y181" s="14" t="str">
        <f t="shared" si="134"/>
        <v>OK</v>
      </c>
      <c r="Z181" s="14" t="str">
        <f t="shared" si="135"/>
        <v>No</v>
      </c>
      <c r="AA181" s="17" t="str">
        <f>IF(C181="DM", "N/A", IF(Z181="No","N/A",VLOOKUP(B181,'Extension List'!$A$3:$AE$1952,19,FALSE)))</f>
        <v>N/A</v>
      </c>
      <c r="AB181" s="14" t="str">
        <f>IF(C181="DM", "N/A", IF(Z181="No","N/A",VLOOKUP(B181,'Extension List'!$A$3:$AE$1952,21,FALSE)))</f>
        <v>N/A</v>
      </c>
      <c r="AC181" s="14" t="str">
        <f t="shared" si="172"/>
        <v>N/A</v>
      </c>
      <c r="AD181" s="15" t="str">
        <f t="shared" si="136"/>
        <v>N/A</v>
      </c>
      <c r="AE181" s="15" t="str">
        <f t="shared" si="137"/>
        <v>N/A</v>
      </c>
      <c r="AF181" s="15" t="str">
        <f t="shared" si="138"/>
        <v>N/A</v>
      </c>
      <c r="AG181" s="15" t="str">
        <f t="shared" si="174"/>
        <v>N/A</v>
      </c>
      <c r="AH181" s="15" t="str">
        <f t="shared" si="174"/>
        <v>N/A</v>
      </c>
      <c r="AI181" s="15" t="str">
        <f t="shared" si="175"/>
        <v>N/A</v>
      </c>
      <c r="AJ181" s="15" t="str">
        <f t="shared" si="176"/>
        <v>N/A</v>
      </c>
      <c r="AK181" s="15" t="str">
        <f t="shared" si="177"/>
        <v>N/A</v>
      </c>
      <c r="AL181" s="15" t="str">
        <f t="shared" si="139"/>
        <v>N/A</v>
      </c>
      <c r="AM181" s="15">
        <f t="shared" si="140"/>
        <v>8</v>
      </c>
      <c r="AN181" s="15">
        <f t="shared" si="141"/>
        <v>8</v>
      </c>
      <c r="AO181" s="15" t="str">
        <f t="shared" si="142"/>
        <v>N/A</v>
      </c>
      <c r="AP181" s="15" t="str">
        <f t="shared" si="143"/>
        <v>N/A</v>
      </c>
      <c r="AQ181" s="15" t="str">
        <f t="shared" si="144"/>
        <v>N/A</v>
      </c>
      <c r="AR181" s="14" t="s">
        <v>40</v>
      </c>
      <c r="AS181" s="14" t="s">
        <v>40</v>
      </c>
      <c r="AT181" s="14" t="s">
        <v>40</v>
      </c>
      <c r="AU181" s="14" t="s">
        <v>40</v>
      </c>
      <c r="AV181" s="14" t="s">
        <v>40</v>
      </c>
      <c r="AW181" s="14" t="s">
        <v>40</v>
      </c>
      <c r="AX181" s="14" t="s">
        <v>40</v>
      </c>
      <c r="AY181" s="14" t="s">
        <v>40</v>
      </c>
      <c r="AZ181" s="14" t="s">
        <v>40</v>
      </c>
      <c r="BA181" s="14" t="s">
        <v>40</v>
      </c>
      <c r="BB181" s="14" t="s">
        <v>40</v>
      </c>
      <c r="BC181" s="14" t="s">
        <v>40</v>
      </c>
      <c r="BD181" s="14" t="s">
        <v>40</v>
      </c>
      <c r="BE181" s="14" t="s">
        <v>40</v>
      </c>
      <c r="BF181" s="14" t="s">
        <v>40</v>
      </c>
      <c r="BG181" s="14" t="s">
        <v>40</v>
      </c>
      <c r="BH181" s="14" t="s">
        <v>40</v>
      </c>
      <c r="BI181" s="14"/>
      <c r="BJ181" s="15">
        <f t="shared" si="145"/>
        <v>8</v>
      </c>
      <c r="BK181" s="15">
        <f t="shared" si="146"/>
        <v>8</v>
      </c>
      <c r="BL181" s="15">
        <f t="shared" si="147"/>
        <v>8</v>
      </c>
      <c r="BM181" s="15">
        <f t="shared" si="148"/>
        <v>8</v>
      </c>
      <c r="BN181" s="15">
        <f t="shared" si="149"/>
        <v>8</v>
      </c>
      <c r="BO181" s="15">
        <f t="shared" si="150"/>
        <v>8</v>
      </c>
      <c r="BP181" s="15">
        <f t="shared" si="151"/>
        <v>8</v>
      </c>
      <c r="BQ181" s="15">
        <f t="shared" si="152"/>
        <v>8</v>
      </c>
      <c r="BR181" s="15">
        <f t="shared" si="153"/>
        <v>8</v>
      </c>
      <c r="BS181" s="15">
        <f t="shared" si="154"/>
        <v>8</v>
      </c>
      <c r="BT181" s="15">
        <f t="shared" si="155"/>
        <v>8</v>
      </c>
      <c r="BU181" s="15">
        <f t="shared" si="156"/>
        <v>8</v>
      </c>
      <c r="BV181" s="15">
        <f t="shared" si="157"/>
        <v>8</v>
      </c>
      <c r="BW181" s="15">
        <f t="shared" si="158"/>
        <v>8</v>
      </c>
      <c r="BX181" s="15">
        <f t="shared" si="159"/>
        <v>8</v>
      </c>
      <c r="BY181" s="15">
        <f t="shared" si="160"/>
        <v>8</v>
      </c>
      <c r="BZ181" s="15">
        <f t="shared" si="161"/>
        <v>8</v>
      </c>
      <c r="CA181" s="14" t="s">
        <v>75</v>
      </c>
      <c r="CB181" s="15">
        <f t="shared" si="162"/>
        <v>8</v>
      </c>
      <c r="CC181" s="14">
        <f t="shared" si="163"/>
        <v>8</v>
      </c>
      <c r="CD181" s="14" t="str">
        <f t="shared" si="164"/>
        <v>N/A</v>
      </c>
      <c r="CE181" s="14" t="str">
        <f t="shared" si="165"/>
        <v>N/A</v>
      </c>
      <c r="CF181" s="14" t="str">
        <f t="shared" si="166"/>
        <v>N/A</v>
      </c>
      <c r="CG181" t="str">
        <f t="shared" si="167"/>
        <v>S:8 G:3 GR:0</v>
      </c>
      <c r="CH181" s="6"/>
      <c r="CK181" s="6"/>
      <c r="CL181" s="6"/>
      <c r="CM181" s="6"/>
      <c r="CN181" s="6"/>
      <c r="CO181" s="6"/>
      <c r="CP181" s="6"/>
    </row>
    <row r="182" spans="1:94" x14ac:dyDescent="0.25">
      <c r="A182" s="13">
        <v>6474</v>
      </c>
      <c r="B182" s="14" t="s">
        <v>2553</v>
      </c>
      <c r="C182" s="14" t="s">
        <v>62</v>
      </c>
      <c r="D182" s="14" t="s">
        <v>57</v>
      </c>
      <c r="E182" s="14">
        <f>VLOOKUP(B182, 'Rookie Year'!$A$2:$B$55555,2,FALSE)</f>
        <v>2022</v>
      </c>
      <c r="F182" s="14">
        <v>2026</v>
      </c>
      <c r="G182" s="14" t="s">
        <v>42</v>
      </c>
      <c r="H182" s="14" t="s">
        <v>1927</v>
      </c>
      <c r="I182" s="15">
        <v>21</v>
      </c>
      <c r="J182" s="14">
        <v>4</v>
      </c>
      <c r="K182" s="16">
        <f t="shared" si="127"/>
        <v>0.4</v>
      </c>
      <c r="L182" s="15">
        <f t="shared" si="128"/>
        <v>12</v>
      </c>
      <c r="M182" s="15">
        <f t="shared" si="129"/>
        <v>9</v>
      </c>
      <c r="N182" s="15">
        <f t="shared" si="130"/>
        <v>36</v>
      </c>
      <c r="O182" s="15">
        <v>0</v>
      </c>
      <c r="P182" s="15">
        <v>0</v>
      </c>
      <c r="Q182" s="15">
        <f t="shared" si="131"/>
        <v>36</v>
      </c>
      <c r="R182" s="14" t="s">
        <v>75</v>
      </c>
      <c r="S182" s="14">
        <f t="shared" si="132"/>
        <v>4</v>
      </c>
      <c r="T182" s="15">
        <v>12</v>
      </c>
      <c r="U182" s="15">
        <v>11</v>
      </c>
      <c r="V182" s="15">
        <v>7</v>
      </c>
      <c r="W182" s="15">
        <v>6</v>
      </c>
      <c r="X182" s="15" t="str">
        <f t="shared" si="133"/>
        <v>N/A</v>
      </c>
      <c r="Y182" s="14" t="str">
        <f t="shared" si="134"/>
        <v>OK</v>
      </c>
      <c r="Z182" s="14" t="str">
        <f t="shared" si="135"/>
        <v>No</v>
      </c>
      <c r="AA182" s="17" t="str">
        <f>IF(C182="DM", "N/A", IF(Z182="No","N/A",VLOOKUP(B182,'Extension List'!$A$3:$AE$1952,19,FALSE)))</f>
        <v>N/A</v>
      </c>
      <c r="AB182" s="14" t="str">
        <f>IF(C182="DM", "N/A", IF(Z182="No","N/A",VLOOKUP(B182,'Extension List'!$A$3:$AE$1952,21,FALSE)))</f>
        <v>N/A</v>
      </c>
      <c r="AC182" s="14" t="str">
        <f t="shared" si="172"/>
        <v>N/A</v>
      </c>
      <c r="AD182" s="15" t="str">
        <f t="shared" si="136"/>
        <v>N/A</v>
      </c>
      <c r="AE182" s="15" t="str">
        <f t="shared" si="137"/>
        <v>N/A</v>
      </c>
      <c r="AF182" s="15" t="str">
        <f t="shared" si="138"/>
        <v>N/A</v>
      </c>
      <c r="AG182" s="15" t="str">
        <f t="shared" si="174"/>
        <v>N/A</v>
      </c>
      <c r="AH182" s="15" t="str">
        <f t="shared" si="174"/>
        <v>N/A</v>
      </c>
      <c r="AI182" s="15" t="str">
        <f t="shared" si="175"/>
        <v>N/A</v>
      </c>
      <c r="AJ182" s="15" t="str">
        <f t="shared" si="176"/>
        <v>N/A</v>
      </c>
      <c r="AK182" s="15" t="str">
        <f t="shared" si="177"/>
        <v>N/A</v>
      </c>
      <c r="AL182" s="15" t="str">
        <f t="shared" si="139"/>
        <v>N/A</v>
      </c>
      <c r="AM182" s="15">
        <f t="shared" si="140"/>
        <v>24</v>
      </c>
      <c r="AN182" s="15">
        <f t="shared" si="141"/>
        <v>23</v>
      </c>
      <c r="AO182" s="15">
        <f t="shared" si="142"/>
        <v>19</v>
      </c>
      <c r="AP182" s="15">
        <f t="shared" si="143"/>
        <v>18</v>
      </c>
      <c r="AQ182" s="15" t="str">
        <f t="shared" si="144"/>
        <v>N/A</v>
      </c>
      <c r="AR182" s="14" t="s">
        <v>40</v>
      </c>
      <c r="AS182" s="14" t="s">
        <v>40</v>
      </c>
      <c r="AT182" s="14" t="s">
        <v>40</v>
      </c>
      <c r="AU182" s="14" t="s">
        <v>40</v>
      </c>
      <c r="AV182" s="14" t="s">
        <v>40</v>
      </c>
      <c r="AW182" s="14" t="s">
        <v>40</v>
      </c>
      <c r="AX182" s="14" t="s">
        <v>40</v>
      </c>
      <c r="AY182" s="14" t="s">
        <v>40</v>
      </c>
      <c r="AZ182" s="14" t="s">
        <v>40</v>
      </c>
      <c r="BA182" s="14" t="s">
        <v>40</v>
      </c>
      <c r="BB182" s="14" t="s">
        <v>40</v>
      </c>
      <c r="BC182" s="14" t="s">
        <v>40</v>
      </c>
      <c r="BD182" s="14" t="s">
        <v>40</v>
      </c>
      <c r="BE182" s="14" t="s">
        <v>40</v>
      </c>
      <c r="BF182" s="14" t="s">
        <v>40</v>
      </c>
      <c r="BG182" s="14" t="s">
        <v>40</v>
      </c>
      <c r="BH182" s="14" t="s">
        <v>40</v>
      </c>
      <c r="BJ182" s="15">
        <f t="shared" si="145"/>
        <v>24</v>
      </c>
      <c r="BK182" s="15">
        <f t="shared" si="146"/>
        <v>24</v>
      </c>
      <c r="BL182" s="15">
        <f t="shared" si="147"/>
        <v>24</v>
      </c>
      <c r="BM182" s="15">
        <f t="shared" si="148"/>
        <v>24</v>
      </c>
      <c r="BN182" s="15">
        <f t="shared" si="149"/>
        <v>24</v>
      </c>
      <c r="BO182" s="15">
        <f t="shared" si="150"/>
        <v>24</v>
      </c>
      <c r="BP182" s="15">
        <f t="shared" si="151"/>
        <v>24</v>
      </c>
      <c r="BQ182" s="15">
        <f t="shared" si="152"/>
        <v>24</v>
      </c>
      <c r="BR182" s="15">
        <f t="shared" si="153"/>
        <v>24</v>
      </c>
      <c r="BS182" s="15">
        <f t="shared" si="154"/>
        <v>24</v>
      </c>
      <c r="BT182" s="15">
        <f t="shared" si="155"/>
        <v>24</v>
      </c>
      <c r="BU182" s="15">
        <f t="shared" si="156"/>
        <v>24</v>
      </c>
      <c r="BV182" s="15">
        <f t="shared" si="157"/>
        <v>24</v>
      </c>
      <c r="BW182" s="15">
        <f t="shared" si="158"/>
        <v>24</v>
      </c>
      <c r="BX182" s="15">
        <f t="shared" si="159"/>
        <v>24</v>
      </c>
      <c r="BY182" s="15">
        <f t="shared" si="160"/>
        <v>24</v>
      </c>
      <c r="BZ182" s="15">
        <f t="shared" si="161"/>
        <v>24</v>
      </c>
      <c r="CA182" s="14" t="s">
        <v>75</v>
      </c>
      <c r="CB182" s="15">
        <f t="shared" si="162"/>
        <v>24</v>
      </c>
      <c r="CC182" s="14">
        <f t="shared" si="163"/>
        <v>23</v>
      </c>
      <c r="CD182" s="14">
        <f t="shared" si="164"/>
        <v>19</v>
      </c>
      <c r="CE182" s="14">
        <f t="shared" si="165"/>
        <v>18</v>
      </c>
      <c r="CF182" s="14" t="str">
        <f t="shared" si="166"/>
        <v>N/A</v>
      </c>
      <c r="CG182" t="str">
        <f t="shared" si="167"/>
        <v>S:12 G:9 GR:36</v>
      </c>
      <c r="CH182" s="6"/>
      <c r="CK182" s="6"/>
      <c r="CL182" s="6"/>
      <c r="CM182" s="6"/>
      <c r="CN182" s="6"/>
      <c r="CO182" s="6"/>
      <c r="CP182" s="6"/>
    </row>
    <row r="183" spans="1:94" x14ac:dyDescent="0.25">
      <c r="A183" s="13">
        <v>5603</v>
      </c>
      <c r="B183" s="14" t="s">
        <v>2986</v>
      </c>
      <c r="C183" s="14" t="s">
        <v>62</v>
      </c>
      <c r="D183" s="14" t="s">
        <v>57</v>
      </c>
      <c r="E183" s="14">
        <f>VLOOKUP(B183, 'Rookie Year'!$A$2:$B$55555,2,FALSE)</f>
        <v>2024</v>
      </c>
      <c r="F183" s="14">
        <v>2024</v>
      </c>
      <c r="G183" s="14" t="s">
        <v>40</v>
      </c>
      <c r="H183" s="14" t="s">
        <v>2154</v>
      </c>
      <c r="I183" s="15">
        <v>10</v>
      </c>
      <c r="J183" s="14">
        <v>4</v>
      </c>
      <c r="K183" s="16">
        <f t="shared" si="127"/>
        <v>0.25</v>
      </c>
      <c r="L183" s="15">
        <f t="shared" si="128"/>
        <v>7</v>
      </c>
      <c r="M183" s="15">
        <f t="shared" si="129"/>
        <v>3</v>
      </c>
      <c r="N183" s="15">
        <f t="shared" si="130"/>
        <v>12</v>
      </c>
      <c r="O183" s="15">
        <v>12</v>
      </c>
      <c r="P183" s="15">
        <v>0</v>
      </c>
      <c r="Q183" s="15">
        <f t="shared" si="131"/>
        <v>0</v>
      </c>
      <c r="R183" s="14" t="s">
        <v>75</v>
      </c>
      <c r="S183" s="14">
        <f t="shared" si="132"/>
        <v>2</v>
      </c>
      <c r="T183" s="15">
        <v>0</v>
      </c>
      <c r="U183" s="15">
        <v>0</v>
      </c>
      <c r="V183" s="15" t="str">
        <f t="shared" si="169"/>
        <v>N/A</v>
      </c>
      <c r="W183" s="15" t="str">
        <f t="shared" si="171"/>
        <v>N/A</v>
      </c>
      <c r="X183" s="15" t="str">
        <f t="shared" si="133"/>
        <v>N/A</v>
      </c>
      <c r="Y183" s="14" t="str">
        <f t="shared" si="134"/>
        <v>OK</v>
      </c>
      <c r="Z183" s="14" t="str">
        <f t="shared" si="135"/>
        <v>No</v>
      </c>
      <c r="AA183" s="17" t="str">
        <f>IF(C183="DM", "N/A", IF(Z183="No","N/A",VLOOKUP(B183,'Extension List'!$A$3:$AE$1952,19,FALSE)))</f>
        <v>N/A</v>
      </c>
      <c r="AB183" s="14" t="str">
        <f>IF(C183="DM", "N/A", IF(Z183="No","N/A",VLOOKUP(B183,'Extension List'!$A$3:$AE$1952,21,FALSE)))</f>
        <v>N/A</v>
      </c>
      <c r="AC183" s="14" t="str">
        <f t="shared" si="172"/>
        <v>N/A</v>
      </c>
      <c r="AD183" s="15" t="str">
        <f t="shared" si="136"/>
        <v>N/A</v>
      </c>
      <c r="AE183" s="15" t="str">
        <f t="shared" si="137"/>
        <v>N/A</v>
      </c>
      <c r="AF183" s="15" t="str">
        <f t="shared" si="138"/>
        <v>N/A</v>
      </c>
      <c r="AG183" s="15" t="str">
        <f t="shared" si="174"/>
        <v>N/A</v>
      </c>
      <c r="AH183" s="15" t="str">
        <f t="shared" si="174"/>
        <v>N/A</v>
      </c>
      <c r="AI183" s="15" t="str">
        <f t="shared" si="175"/>
        <v>N/A</v>
      </c>
      <c r="AJ183" s="15" t="str">
        <f t="shared" si="176"/>
        <v>N/A</v>
      </c>
      <c r="AK183" s="15" t="str">
        <f t="shared" si="177"/>
        <v>N/A</v>
      </c>
      <c r="AL183" s="15" t="str">
        <f t="shared" si="139"/>
        <v>N/A</v>
      </c>
      <c r="AM183" s="15">
        <f t="shared" si="140"/>
        <v>7</v>
      </c>
      <c r="AN183" s="15">
        <f t="shared" si="141"/>
        <v>7</v>
      </c>
      <c r="AO183" s="15" t="str">
        <f t="shared" si="142"/>
        <v>N/A</v>
      </c>
      <c r="AP183" s="15" t="str">
        <f t="shared" si="143"/>
        <v>N/A</v>
      </c>
      <c r="AQ183" s="15" t="str">
        <f t="shared" si="144"/>
        <v>N/A</v>
      </c>
      <c r="AR183" s="14" t="s">
        <v>40</v>
      </c>
      <c r="AS183" s="14" t="s">
        <v>40</v>
      </c>
      <c r="AT183" s="14" t="s">
        <v>40</v>
      </c>
      <c r="AU183" s="14" t="s">
        <v>40</v>
      </c>
      <c r="AV183" s="14" t="s">
        <v>40</v>
      </c>
      <c r="AW183" s="14" t="s">
        <v>40</v>
      </c>
      <c r="AX183" s="14" t="s">
        <v>40</v>
      </c>
      <c r="AY183" s="14" t="s">
        <v>40</v>
      </c>
      <c r="AZ183" s="14" t="s">
        <v>40</v>
      </c>
      <c r="BA183" s="14" t="s">
        <v>40</v>
      </c>
      <c r="BB183" s="14" t="s">
        <v>40</v>
      </c>
      <c r="BC183" s="14" t="s">
        <v>40</v>
      </c>
      <c r="BD183" s="14" t="s">
        <v>40</v>
      </c>
      <c r="BE183" s="14" t="s">
        <v>40</v>
      </c>
      <c r="BF183" s="14" t="s">
        <v>40</v>
      </c>
      <c r="BG183" s="14" t="s">
        <v>40</v>
      </c>
      <c r="BH183" s="14" t="s">
        <v>40</v>
      </c>
      <c r="BI183" s="14"/>
      <c r="BJ183" s="15">
        <f t="shared" si="145"/>
        <v>7</v>
      </c>
      <c r="BK183" s="15">
        <f t="shared" si="146"/>
        <v>7</v>
      </c>
      <c r="BL183" s="15">
        <f t="shared" si="147"/>
        <v>7</v>
      </c>
      <c r="BM183" s="15">
        <f t="shared" si="148"/>
        <v>7</v>
      </c>
      <c r="BN183" s="15">
        <f t="shared" si="149"/>
        <v>7</v>
      </c>
      <c r="BO183" s="15">
        <f t="shared" si="150"/>
        <v>7</v>
      </c>
      <c r="BP183" s="15">
        <f t="shared" si="151"/>
        <v>7</v>
      </c>
      <c r="BQ183" s="15">
        <f t="shared" si="152"/>
        <v>7</v>
      </c>
      <c r="BR183" s="15">
        <f t="shared" si="153"/>
        <v>7</v>
      </c>
      <c r="BS183" s="15">
        <f t="shared" si="154"/>
        <v>7</v>
      </c>
      <c r="BT183" s="15">
        <f t="shared" si="155"/>
        <v>7</v>
      </c>
      <c r="BU183" s="15">
        <f t="shared" si="156"/>
        <v>7</v>
      </c>
      <c r="BV183" s="15">
        <f t="shared" si="157"/>
        <v>7</v>
      </c>
      <c r="BW183" s="15">
        <f t="shared" si="158"/>
        <v>7</v>
      </c>
      <c r="BX183" s="15">
        <f t="shared" si="159"/>
        <v>7</v>
      </c>
      <c r="BY183" s="15">
        <f t="shared" si="160"/>
        <v>7</v>
      </c>
      <c r="BZ183" s="15">
        <f t="shared" si="161"/>
        <v>7</v>
      </c>
      <c r="CA183" s="14" t="s">
        <v>75</v>
      </c>
      <c r="CB183" s="15">
        <f t="shared" si="162"/>
        <v>7</v>
      </c>
      <c r="CC183" s="14">
        <f t="shared" si="163"/>
        <v>7</v>
      </c>
      <c r="CD183" s="14" t="str">
        <f t="shared" si="164"/>
        <v>N/A</v>
      </c>
      <c r="CE183" s="14" t="str">
        <f t="shared" si="165"/>
        <v>N/A</v>
      </c>
      <c r="CF183" s="14" t="str">
        <f t="shared" si="166"/>
        <v>N/A</v>
      </c>
      <c r="CG183" t="str">
        <f t="shared" si="167"/>
        <v>S:7 G:3 GR:0</v>
      </c>
      <c r="CH183" s="6"/>
      <c r="CK183" s="6"/>
      <c r="CL183" s="6"/>
      <c r="CM183" s="6"/>
      <c r="CN183" s="6"/>
      <c r="CO183" s="6"/>
      <c r="CP183" s="6"/>
    </row>
    <row r="184" spans="1:94" x14ac:dyDescent="0.25">
      <c r="A184" s="13">
        <v>6520</v>
      </c>
      <c r="B184" s="14" t="s">
        <v>3310</v>
      </c>
      <c r="C184" s="14" t="s">
        <v>62</v>
      </c>
      <c r="D184" s="14" t="s">
        <v>57</v>
      </c>
      <c r="E184" s="14">
        <f>VLOOKUP(B184, 'Rookie Year'!$A$2:$B$55555,2,FALSE)</f>
        <v>2026</v>
      </c>
      <c r="F184" s="14">
        <v>2026</v>
      </c>
      <c r="G184" s="14" t="s">
        <v>40</v>
      </c>
      <c r="H184" s="14" t="s">
        <v>2184</v>
      </c>
      <c r="I184" s="15">
        <v>2</v>
      </c>
      <c r="J184" s="14">
        <v>3</v>
      </c>
      <c r="K184" s="16">
        <f t="shared" si="127"/>
        <v>0</v>
      </c>
      <c r="L184" s="15">
        <f t="shared" si="128"/>
        <v>2</v>
      </c>
      <c r="M184" s="15">
        <f t="shared" si="129"/>
        <v>0</v>
      </c>
      <c r="N184" s="15">
        <f t="shared" si="130"/>
        <v>0</v>
      </c>
      <c r="O184" s="15">
        <v>0</v>
      </c>
      <c r="P184" s="15">
        <v>0</v>
      </c>
      <c r="Q184" s="15">
        <f t="shared" si="131"/>
        <v>0</v>
      </c>
      <c r="R184" s="14" t="s">
        <v>75</v>
      </c>
      <c r="S184" s="14">
        <f t="shared" si="132"/>
        <v>3</v>
      </c>
      <c r="T184" s="15">
        <f>IF($S184&lt;1, "N/A", $M184)</f>
        <v>0</v>
      </c>
      <c r="U184" s="15">
        <f>IF($S184&lt;2, "N/A", $M184)</f>
        <v>0</v>
      </c>
      <c r="V184" s="15">
        <f t="shared" si="169"/>
        <v>0</v>
      </c>
      <c r="W184" s="15" t="str">
        <f t="shared" si="171"/>
        <v>N/A</v>
      </c>
      <c r="X184" s="15" t="str">
        <f t="shared" si="133"/>
        <v>N/A</v>
      </c>
      <c r="Y184" s="14" t="str">
        <f t="shared" si="134"/>
        <v>OK</v>
      </c>
      <c r="Z184" s="14" t="str">
        <f t="shared" si="135"/>
        <v>No</v>
      </c>
      <c r="AA184" s="17" t="str">
        <f>IF(C184="DM", "N/A", IF(Z184="No","N/A",VLOOKUP(B184,'Extension List'!$A$3:$AE$1952,19,FALSE)))</f>
        <v>N/A</v>
      </c>
      <c r="AB184" s="14" t="str">
        <f>IF(C184="DM", "N/A", IF(Z184="No","N/A",VLOOKUP(B184,'Extension List'!$A$3:$AE$1952,21,FALSE)))</f>
        <v>N/A</v>
      </c>
      <c r="AC184" s="14" t="str">
        <f t="shared" si="172"/>
        <v>N/A</v>
      </c>
      <c r="AD184" s="15" t="str">
        <f t="shared" si="136"/>
        <v>N/A</v>
      </c>
      <c r="AE184" s="15" t="str">
        <f t="shared" si="137"/>
        <v>N/A</v>
      </c>
      <c r="AF184" s="15" t="str">
        <f t="shared" si="138"/>
        <v>N/A</v>
      </c>
      <c r="AG184" s="15" t="str">
        <f t="shared" si="174"/>
        <v>N/A</v>
      </c>
      <c r="AH184" s="15" t="str">
        <f t="shared" si="174"/>
        <v>N/A</v>
      </c>
      <c r="AI184" s="15" t="str">
        <f t="shared" si="175"/>
        <v>N/A</v>
      </c>
      <c r="AJ184" s="15" t="str">
        <f t="shared" si="176"/>
        <v>N/A</v>
      </c>
      <c r="AK184" s="15" t="str">
        <f t="shared" si="177"/>
        <v>N/A</v>
      </c>
      <c r="AL184" s="15" t="str">
        <f t="shared" si="139"/>
        <v>N/A</v>
      </c>
      <c r="AM184" s="15">
        <f t="shared" si="140"/>
        <v>2</v>
      </c>
      <c r="AN184" s="15">
        <f t="shared" si="141"/>
        <v>2</v>
      </c>
      <c r="AO184" s="15">
        <f t="shared" si="142"/>
        <v>2</v>
      </c>
      <c r="AP184" s="15" t="str">
        <f t="shared" si="143"/>
        <v>N/A</v>
      </c>
      <c r="AQ184" s="15" t="str">
        <f t="shared" si="144"/>
        <v>N/A</v>
      </c>
      <c r="AR184" s="14" t="s">
        <v>40</v>
      </c>
      <c r="AS184" s="14" t="s">
        <v>40</v>
      </c>
      <c r="AT184" s="14" t="s">
        <v>40</v>
      </c>
      <c r="AU184" s="14" t="s">
        <v>40</v>
      </c>
      <c r="AV184" s="14" t="s">
        <v>40</v>
      </c>
      <c r="AW184" s="14" t="s">
        <v>40</v>
      </c>
      <c r="AX184" s="14" t="s">
        <v>40</v>
      </c>
      <c r="AY184" s="14" t="s">
        <v>40</v>
      </c>
      <c r="AZ184" s="14" t="s">
        <v>40</v>
      </c>
      <c r="BA184" s="14" t="s">
        <v>40</v>
      </c>
      <c r="BB184" s="14" t="s">
        <v>40</v>
      </c>
      <c r="BC184" s="14" t="s">
        <v>40</v>
      </c>
      <c r="BD184" s="14" t="s">
        <v>40</v>
      </c>
      <c r="BE184" s="14" t="s">
        <v>40</v>
      </c>
      <c r="BF184" s="14" t="s">
        <v>40</v>
      </c>
      <c r="BG184" s="14" t="s">
        <v>40</v>
      </c>
      <c r="BH184" s="14" t="s">
        <v>40</v>
      </c>
      <c r="BJ184" s="15">
        <f t="shared" si="145"/>
        <v>2</v>
      </c>
      <c r="BK184" s="15">
        <f t="shared" si="146"/>
        <v>2</v>
      </c>
      <c r="BL184" s="15">
        <f t="shared" si="147"/>
        <v>2</v>
      </c>
      <c r="BM184" s="15">
        <f t="shared" si="148"/>
        <v>2</v>
      </c>
      <c r="BN184" s="15">
        <f t="shared" si="149"/>
        <v>2</v>
      </c>
      <c r="BO184" s="15">
        <f t="shared" si="150"/>
        <v>2</v>
      </c>
      <c r="BP184" s="15">
        <f t="shared" si="151"/>
        <v>2</v>
      </c>
      <c r="BQ184" s="15">
        <f t="shared" si="152"/>
        <v>2</v>
      </c>
      <c r="BR184" s="15">
        <f t="shared" si="153"/>
        <v>2</v>
      </c>
      <c r="BS184" s="15">
        <f t="shared" si="154"/>
        <v>2</v>
      </c>
      <c r="BT184" s="15">
        <f t="shared" si="155"/>
        <v>2</v>
      </c>
      <c r="BU184" s="15">
        <f t="shared" si="156"/>
        <v>2</v>
      </c>
      <c r="BV184" s="15">
        <f t="shared" si="157"/>
        <v>2</v>
      </c>
      <c r="BW184" s="15">
        <f t="shared" si="158"/>
        <v>2</v>
      </c>
      <c r="BX184" s="15">
        <f t="shared" si="159"/>
        <v>2</v>
      </c>
      <c r="BY184" s="15">
        <f t="shared" si="160"/>
        <v>2</v>
      </c>
      <c r="BZ184" s="15">
        <f t="shared" si="161"/>
        <v>2</v>
      </c>
      <c r="CA184" s="14" t="s">
        <v>75</v>
      </c>
      <c r="CB184" s="15">
        <f t="shared" si="162"/>
        <v>2</v>
      </c>
      <c r="CC184" s="14">
        <f t="shared" si="163"/>
        <v>2</v>
      </c>
      <c r="CD184" s="14">
        <f t="shared" si="164"/>
        <v>2</v>
      </c>
      <c r="CE184" s="14" t="str">
        <f t="shared" si="165"/>
        <v>N/A</v>
      </c>
      <c r="CF184" s="14" t="str">
        <f t="shared" si="166"/>
        <v>N/A</v>
      </c>
      <c r="CG184" t="str">
        <f t="shared" si="167"/>
        <v>S:2 G:0 GR:0</v>
      </c>
      <c r="CH184" s="6"/>
      <c r="CK184" s="6"/>
      <c r="CL184" s="6"/>
      <c r="CM184" s="6"/>
      <c r="CN184" s="6"/>
      <c r="CO184" s="6"/>
      <c r="CP184" s="6"/>
    </row>
    <row r="185" spans="1:94" x14ac:dyDescent="0.25">
      <c r="A185" s="13">
        <v>5998</v>
      </c>
      <c r="B185" s="14" t="s">
        <v>3099</v>
      </c>
      <c r="C185" s="14" t="s">
        <v>62</v>
      </c>
      <c r="D185" s="14" t="s">
        <v>57</v>
      </c>
      <c r="E185" s="14">
        <v>2025</v>
      </c>
      <c r="F185" s="14">
        <v>2025</v>
      </c>
      <c r="G185" s="14" t="s">
        <v>40</v>
      </c>
      <c r="H185" s="14" t="s">
        <v>2142</v>
      </c>
      <c r="I185" s="15">
        <v>20</v>
      </c>
      <c r="J185" s="14">
        <v>4</v>
      </c>
      <c r="K185" s="16">
        <f t="shared" si="127"/>
        <v>0.25</v>
      </c>
      <c r="L185" s="15">
        <f t="shared" si="128"/>
        <v>15</v>
      </c>
      <c r="M185" s="15">
        <f t="shared" si="129"/>
        <v>5</v>
      </c>
      <c r="N185" s="15">
        <f t="shared" si="130"/>
        <v>20</v>
      </c>
      <c r="O185" s="15">
        <v>20</v>
      </c>
      <c r="P185" s="15">
        <v>0</v>
      </c>
      <c r="Q185" s="15">
        <f t="shared" si="131"/>
        <v>0</v>
      </c>
      <c r="R185" s="14" t="s">
        <v>75</v>
      </c>
      <c r="S185" s="14">
        <f t="shared" si="132"/>
        <v>3</v>
      </c>
      <c r="T185" s="15">
        <v>0</v>
      </c>
      <c r="U185" s="15">
        <v>0</v>
      </c>
      <c r="V185" s="15">
        <v>0</v>
      </c>
      <c r="W185" s="15" t="str">
        <f t="shared" si="171"/>
        <v>N/A</v>
      </c>
      <c r="X185" s="15" t="str">
        <f t="shared" si="133"/>
        <v>N/A</v>
      </c>
      <c r="Y185" s="14" t="str">
        <f t="shared" si="134"/>
        <v>OK</v>
      </c>
      <c r="Z185" s="14" t="str">
        <f t="shared" si="135"/>
        <v>No</v>
      </c>
      <c r="AA185" s="17" t="str">
        <f>IF(C185="DM", "N/A", IF(Z185="No","N/A",VLOOKUP(B185,'Extension List'!$A$3:$AE$1952,19,FALSE)))</f>
        <v>N/A</v>
      </c>
      <c r="AB185" s="14" t="str">
        <f>IF(C185="DM", "N/A", IF(Z185="No","N/A",VLOOKUP(B185,'Extension List'!$A$3:$AE$1952,21,FALSE)))</f>
        <v>N/A</v>
      </c>
      <c r="AC185" s="14" t="str">
        <f t="shared" si="172"/>
        <v>N/A</v>
      </c>
      <c r="AD185" s="15" t="str">
        <f t="shared" si="136"/>
        <v>N/A</v>
      </c>
      <c r="AE185" s="15" t="str">
        <f t="shared" si="137"/>
        <v>N/A</v>
      </c>
      <c r="AF185" s="15" t="str">
        <f t="shared" si="138"/>
        <v>N/A</v>
      </c>
      <c r="AG185" s="15" t="str">
        <f t="shared" si="174"/>
        <v>N/A</v>
      </c>
      <c r="AH185" s="15" t="str">
        <f t="shared" si="174"/>
        <v>N/A</v>
      </c>
      <c r="AI185" s="15" t="str">
        <f t="shared" si="175"/>
        <v>N/A</v>
      </c>
      <c r="AJ185" s="15" t="str">
        <f t="shared" si="176"/>
        <v>N/A</v>
      </c>
      <c r="AK185" s="15" t="str">
        <f t="shared" si="177"/>
        <v>N/A</v>
      </c>
      <c r="AL185" s="15" t="str">
        <f t="shared" si="139"/>
        <v>N/A</v>
      </c>
      <c r="AM185" s="15">
        <f t="shared" si="140"/>
        <v>15</v>
      </c>
      <c r="AN185" s="15">
        <f t="shared" si="141"/>
        <v>15</v>
      </c>
      <c r="AO185" s="15">
        <f t="shared" si="142"/>
        <v>15</v>
      </c>
      <c r="AP185" s="15" t="str">
        <f t="shared" si="143"/>
        <v>N/A</v>
      </c>
      <c r="AQ185" s="15" t="str">
        <f t="shared" si="144"/>
        <v>N/A</v>
      </c>
      <c r="AR185" s="14" t="s">
        <v>40</v>
      </c>
      <c r="AS185" s="14" t="s">
        <v>40</v>
      </c>
      <c r="AT185" s="14" t="s">
        <v>40</v>
      </c>
      <c r="AU185" s="14" t="s">
        <v>40</v>
      </c>
      <c r="AV185" s="14" t="s">
        <v>40</v>
      </c>
      <c r="AW185" s="14" t="s">
        <v>40</v>
      </c>
      <c r="AX185" s="14" t="s">
        <v>40</v>
      </c>
      <c r="AY185" s="14" t="s">
        <v>40</v>
      </c>
      <c r="AZ185" s="14" t="s">
        <v>40</v>
      </c>
      <c r="BA185" s="14" t="s">
        <v>40</v>
      </c>
      <c r="BB185" s="14" t="s">
        <v>40</v>
      </c>
      <c r="BC185" s="14" t="s">
        <v>40</v>
      </c>
      <c r="BD185" s="14" t="s">
        <v>40</v>
      </c>
      <c r="BE185" s="14" t="s">
        <v>40</v>
      </c>
      <c r="BF185" s="14" t="s">
        <v>40</v>
      </c>
      <c r="BG185" s="14" t="s">
        <v>40</v>
      </c>
      <c r="BH185" s="14" t="s">
        <v>40</v>
      </c>
      <c r="BJ185" s="15">
        <f t="shared" si="145"/>
        <v>15</v>
      </c>
      <c r="BK185" s="15">
        <f t="shared" si="146"/>
        <v>15</v>
      </c>
      <c r="BL185" s="15">
        <f t="shared" si="147"/>
        <v>15</v>
      </c>
      <c r="BM185" s="15">
        <f t="shared" si="148"/>
        <v>15</v>
      </c>
      <c r="BN185" s="15">
        <f t="shared" si="149"/>
        <v>15</v>
      </c>
      <c r="BO185" s="15">
        <f t="shared" si="150"/>
        <v>15</v>
      </c>
      <c r="BP185" s="15">
        <f t="shared" si="151"/>
        <v>15</v>
      </c>
      <c r="BQ185" s="15">
        <f t="shared" si="152"/>
        <v>15</v>
      </c>
      <c r="BR185" s="15">
        <f t="shared" si="153"/>
        <v>15</v>
      </c>
      <c r="BS185" s="15">
        <f t="shared" si="154"/>
        <v>15</v>
      </c>
      <c r="BT185" s="15">
        <f t="shared" si="155"/>
        <v>15</v>
      </c>
      <c r="BU185" s="15">
        <f t="shared" si="156"/>
        <v>15</v>
      </c>
      <c r="BV185" s="15">
        <f t="shared" si="157"/>
        <v>15</v>
      </c>
      <c r="BW185" s="15">
        <f t="shared" si="158"/>
        <v>15</v>
      </c>
      <c r="BX185" s="15">
        <f t="shared" si="159"/>
        <v>15</v>
      </c>
      <c r="BY185" s="15">
        <f t="shared" si="160"/>
        <v>15</v>
      </c>
      <c r="BZ185" s="15">
        <f t="shared" si="161"/>
        <v>15</v>
      </c>
      <c r="CA185" s="14" t="s">
        <v>75</v>
      </c>
      <c r="CB185" s="15">
        <f t="shared" si="162"/>
        <v>15</v>
      </c>
      <c r="CC185" s="14">
        <f t="shared" si="163"/>
        <v>15</v>
      </c>
      <c r="CD185" s="14">
        <f t="shared" si="164"/>
        <v>15</v>
      </c>
      <c r="CE185" s="14" t="str">
        <f t="shared" si="165"/>
        <v>N/A</v>
      </c>
      <c r="CF185" s="14" t="str">
        <f t="shared" si="166"/>
        <v>N/A</v>
      </c>
      <c r="CG185" t="str">
        <f t="shared" si="167"/>
        <v>S:15 G:5 GR:0</v>
      </c>
      <c r="CH185" s="6"/>
      <c r="CK185" s="6"/>
      <c r="CL185" s="6"/>
      <c r="CM185" s="6"/>
      <c r="CN185" s="6"/>
      <c r="CO185" s="6"/>
      <c r="CP185" s="6"/>
    </row>
    <row r="186" spans="1:94" x14ac:dyDescent="0.25">
      <c r="A186" s="13">
        <v>6531</v>
      </c>
      <c r="B186" s="14" t="s">
        <v>3321</v>
      </c>
      <c r="C186" s="14" t="s">
        <v>62</v>
      </c>
      <c r="D186" s="14" t="s">
        <v>57</v>
      </c>
      <c r="E186" s="14">
        <f>VLOOKUP(B186, 'Rookie Year'!$A$2:$B$55555,2,FALSE)</f>
        <v>2026</v>
      </c>
      <c r="F186" s="14">
        <v>2026</v>
      </c>
      <c r="G186" s="14" t="s">
        <v>40</v>
      </c>
      <c r="H186" s="14" t="s">
        <v>2194</v>
      </c>
      <c r="I186" s="15">
        <v>1</v>
      </c>
      <c r="J186" s="14">
        <v>3</v>
      </c>
      <c r="K186" s="16">
        <f t="shared" si="127"/>
        <v>0</v>
      </c>
      <c r="L186" s="15">
        <f t="shared" si="128"/>
        <v>1</v>
      </c>
      <c r="M186" s="15">
        <f t="shared" si="129"/>
        <v>0</v>
      </c>
      <c r="N186" s="15">
        <f t="shared" si="130"/>
        <v>0</v>
      </c>
      <c r="O186" s="15">
        <v>0</v>
      </c>
      <c r="P186" s="15">
        <v>0</v>
      </c>
      <c r="Q186" s="15">
        <f t="shared" si="131"/>
        <v>0</v>
      </c>
      <c r="R186" s="14" t="s">
        <v>75</v>
      </c>
      <c r="S186" s="14">
        <f t="shared" si="132"/>
        <v>3</v>
      </c>
      <c r="T186" s="15">
        <f>IF($S186&lt;1, "N/A", $M186)</f>
        <v>0</v>
      </c>
      <c r="U186" s="15">
        <f>IF($S186&lt;2, "N/A", $M186)</f>
        <v>0</v>
      </c>
      <c r="V186" s="15">
        <f t="shared" ref="V186:V192" si="178">IF($S186&lt;3, "N/A", $M186)</f>
        <v>0</v>
      </c>
      <c r="W186" s="15" t="str">
        <f t="shared" si="171"/>
        <v>N/A</v>
      </c>
      <c r="X186" s="15" t="str">
        <f t="shared" si="133"/>
        <v>N/A</v>
      </c>
      <c r="Y186" s="14" t="str">
        <f t="shared" si="134"/>
        <v>OK</v>
      </c>
      <c r="Z186" s="14" t="str">
        <f t="shared" si="135"/>
        <v>No</v>
      </c>
      <c r="AA186" s="17" t="str">
        <f>IF(C186="DM", "N/A", IF(Z186="No","N/A",VLOOKUP(B186,'Extension List'!$A$3:$AE$1952,19,FALSE)))</f>
        <v>N/A</v>
      </c>
      <c r="AB186" s="14" t="str">
        <f>IF(C186="DM", "N/A", IF(Z186="No","N/A",VLOOKUP(B186,'Extension List'!$A$3:$AE$1952,21,FALSE)))</f>
        <v>N/A</v>
      </c>
      <c r="AC186" s="14" t="str">
        <f t="shared" si="172"/>
        <v>N/A</v>
      </c>
      <c r="AD186" s="15" t="str">
        <f t="shared" si="136"/>
        <v>N/A</v>
      </c>
      <c r="AE186" s="15" t="str">
        <f t="shared" si="137"/>
        <v>N/A</v>
      </c>
      <c r="AF186" s="15" t="str">
        <f t="shared" si="138"/>
        <v>N/A</v>
      </c>
      <c r="AG186" s="15" t="str">
        <f t="shared" si="174"/>
        <v>N/A</v>
      </c>
      <c r="AH186" s="15" t="str">
        <f t="shared" si="174"/>
        <v>N/A</v>
      </c>
      <c r="AI186" s="15" t="str">
        <f t="shared" si="175"/>
        <v>N/A</v>
      </c>
      <c r="AJ186" s="15" t="str">
        <f t="shared" si="176"/>
        <v>N/A</v>
      </c>
      <c r="AK186" s="15" t="str">
        <f t="shared" si="177"/>
        <v>N/A</v>
      </c>
      <c r="AL186" s="15" t="str">
        <f t="shared" si="139"/>
        <v>N/A</v>
      </c>
      <c r="AM186" s="15">
        <f t="shared" si="140"/>
        <v>1</v>
      </c>
      <c r="AN186" s="15">
        <f t="shared" si="141"/>
        <v>1</v>
      </c>
      <c r="AO186" s="15">
        <f t="shared" si="142"/>
        <v>1</v>
      </c>
      <c r="AP186" s="15" t="str">
        <f t="shared" si="143"/>
        <v>N/A</v>
      </c>
      <c r="AQ186" s="15" t="str">
        <f t="shared" si="144"/>
        <v>N/A</v>
      </c>
      <c r="AR186" s="14" t="s">
        <v>40</v>
      </c>
      <c r="AS186" s="14" t="s">
        <v>40</v>
      </c>
      <c r="AT186" s="14" t="s">
        <v>40</v>
      </c>
      <c r="AU186" s="14" t="s">
        <v>40</v>
      </c>
      <c r="AV186" s="14" t="s">
        <v>40</v>
      </c>
      <c r="AW186" s="14" t="s">
        <v>40</v>
      </c>
      <c r="AX186" s="14" t="s">
        <v>40</v>
      </c>
      <c r="AY186" s="14" t="s">
        <v>40</v>
      </c>
      <c r="AZ186" s="14" t="s">
        <v>40</v>
      </c>
      <c r="BA186" s="14" t="s">
        <v>40</v>
      </c>
      <c r="BB186" s="14" t="s">
        <v>40</v>
      </c>
      <c r="BC186" s="14" t="s">
        <v>40</v>
      </c>
      <c r="BD186" s="14" t="s">
        <v>40</v>
      </c>
      <c r="BE186" s="14" t="s">
        <v>40</v>
      </c>
      <c r="BF186" s="14" t="s">
        <v>40</v>
      </c>
      <c r="BG186" s="14" t="s">
        <v>40</v>
      </c>
      <c r="BH186" s="14" t="s">
        <v>40</v>
      </c>
      <c r="BJ186" s="15">
        <f t="shared" si="145"/>
        <v>1</v>
      </c>
      <c r="BK186" s="15">
        <f t="shared" si="146"/>
        <v>1</v>
      </c>
      <c r="BL186" s="15">
        <f t="shared" si="147"/>
        <v>1</v>
      </c>
      <c r="BM186" s="15">
        <f t="shared" si="148"/>
        <v>1</v>
      </c>
      <c r="BN186" s="15">
        <f t="shared" si="149"/>
        <v>1</v>
      </c>
      <c r="BO186" s="15">
        <f t="shared" si="150"/>
        <v>1</v>
      </c>
      <c r="BP186" s="15">
        <f t="shared" si="151"/>
        <v>1</v>
      </c>
      <c r="BQ186" s="15">
        <f t="shared" si="152"/>
        <v>1</v>
      </c>
      <c r="BR186" s="15">
        <f t="shared" si="153"/>
        <v>1</v>
      </c>
      <c r="BS186" s="15">
        <f t="shared" si="154"/>
        <v>1</v>
      </c>
      <c r="BT186" s="15">
        <f t="shared" si="155"/>
        <v>1</v>
      </c>
      <c r="BU186" s="15">
        <f t="shared" si="156"/>
        <v>1</v>
      </c>
      <c r="BV186" s="15">
        <f t="shared" si="157"/>
        <v>1</v>
      </c>
      <c r="BW186" s="15">
        <f t="shared" si="158"/>
        <v>1</v>
      </c>
      <c r="BX186" s="15">
        <f t="shared" si="159"/>
        <v>1</v>
      </c>
      <c r="BY186" s="15">
        <f t="shared" si="160"/>
        <v>1</v>
      </c>
      <c r="BZ186" s="15">
        <f t="shared" si="161"/>
        <v>1</v>
      </c>
      <c r="CA186" s="14" t="s">
        <v>75</v>
      </c>
      <c r="CB186" s="15">
        <f t="shared" si="162"/>
        <v>1</v>
      </c>
      <c r="CC186" s="14">
        <f t="shared" si="163"/>
        <v>1</v>
      </c>
      <c r="CD186" s="14">
        <f t="shared" si="164"/>
        <v>1</v>
      </c>
      <c r="CE186" s="14" t="str">
        <f t="shared" si="165"/>
        <v>N/A</v>
      </c>
      <c r="CF186" s="14" t="str">
        <f t="shared" si="166"/>
        <v>N/A</v>
      </c>
      <c r="CG186" t="str">
        <f t="shared" si="167"/>
        <v>S:1 G:0 GR:0</v>
      </c>
      <c r="CH186" s="6"/>
      <c r="CK186" s="6"/>
      <c r="CL186" s="6"/>
      <c r="CM186" s="6"/>
      <c r="CN186" s="6"/>
      <c r="CO186" s="6"/>
      <c r="CP186" s="6"/>
    </row>
    <row r="187" spans="1:94" x14ac:dyDescent="0.25">
      <c r="A187" s="13">
        <v>5942</v>
      </c>
      <c r="B187" s="14" t="s">
        <v>951</v>
      </c>
      <c r="C187" s="14" t="s">
        <v>62</v>
      </c>
      <c r="D187" s="14" t="s">
        <v>57</v>
      </c>
      <c r="E187" s="14">
        <f>VLOOKUP(B187, 'Rookie Year'!$A$2:$B$55555,2,FALSE)</f>
        <v>2017</v>
      </c>
      <c r="F187" s="14">
        <v>2025</v>
      </c>
      <c r="G187" s="14" t="s">
        <v>42</v>
      </c>
      <c r="H187" s="14" t="s">
        <v>1927</v>
      </c>
      <c r="I187" s="15">
        <v>26</v>
      </c>
      <c r="J187" s="14">
        <v>2</v>
      </c>
      <c r="K187" s="16">
        <f t="shared" si="127"/>
        <v>0.6</v>
      </c>
      <c r="L187" s="15">
        <f t="shared" si="128"/>
        <v>10</v>
      </c>
      <c r="M187" s="15">
        <f t="shared" si="129"/>
        <v>16</v>
      </c>
      <c r="N187" s="15">
        <f t="shared" si="130"/>
        <v>32</v>
      </c>
      <c r="O187" s="15">
        <v>20</v>
      </c>
      <c r="P187" s="15">
        <v>0</v>
      </c>
      <c r="Q187" s="15">
        <f t="shared" si="131"/>
        <v>12</v>
      </c>
      <c r="R187" s="14" t="s">
        <v>75</v>
      </c>
      <c r="S187" s="14">
        <f t="shared" si="132"/>
        <v>1</v>
      </c>
      <c r="T187" s="15">
        <v>12</v>
      </c>
      <c r="U187" s="15" t="str">
        <f>IF($S187&lt;2, "N/A", $M187)</f>
        <v>N/A</v>
      </c>
      <c r="V187" s="15" t="str">
        <f t="shared" si="178"/>
        <v>N/A</v>
      </c>
      <c r="W187" s="15" t="str">
        <f t="shared" si="171"/>
        <v>N/A</v>
      </c>
      <c r="X187" s="15" t="str">
        <f t="shared" si="133"/>
        <v>N/A</v>
      </c>
      <c r="Y187" s="14" t="str">
        <f t="shared" si="134"/>
        <v>OK</v>
      </c>
      <c r="Z187" s="14" t="str">
        <f t="shared" si="135"/>
        <v>Yes</v>
      </c>
      <c r="AA187" s="17">
        <f>IF(C187="DM", "N/A", IF(Z187="No","N/A",VLOOKUP(B187,'Extension List'!$A$3:$AE$1952,19,FALSE)))</f>
        <v>26</v>
      </c>
      <c r="AB187" s="14">
        <f>IF(C187="DM", "N/A", IF(Z187="No","N/A",VLOOKUP(B187,'Extension List'!$A$3:$AE$1952,21,FALSE)))</f>
        <v>4</v>
      </c>
      <c r="AC187" s="14">
        <f t="shared" si="172"/>
        <v>0</v>
      </c>
      <c r="AD187" s="15" t="str">
        <f t="shared" si="136"/>
        <v>N/A</v>
      </c>
      <c r="AE187" s="15" t="str">
        <f t="shared" si="137"/>
        <v>N/A</v>
      </c>
      <c r="AF187" s="15" t="str">
        <f t="shared" si="138"/>
        <v>N/A</v>
      </c>
      <c r="AG187" s="15" t="str">
        <f t="shared" si="174"/>
        <v>N/A</v>
      </c>
      <c r="AH187" s="15" t="str">
        <f t="shared" si="174"/>
        <v>N/A</v>
      </c>
      <c r="AI187" s="15" t="str">
        <f t="shared" si="175"/>
        <v>N/A</v>
      </c>
      <c r="AJ187" s="15" t="str">
        <f t="shared" si="176"/>
        <v>N/A</v>
      </c>
      <c r="AK187" s="15" t="str">
        <f t="shared" si="177"/>
        <v>N/A</v>
      </c>
      <c r="AL187" s="15" t="str">
        <f t="shared" si="139"/>
        <v>N/A</v>
      </c>
      <c r="AM187" s="15">
        <f t="shared" si="140"/>
        <v>22</v>
      </c>
      <c r="AN187" s="15" t="str">
        <f t="shared" si="141"/>
        <v>N/A</v>
      </c>
      <c r="AO187" s="15" t="str">
        <f t="shared" si="142"/>
        <v>N/A</v>
      </c>
      <c r="AP187" s="15" t="str">
        <f t="shared" si="143"/>
        <v>N/A</v>
      </c>
      <c r="AQ187" s="15" t="str">
        <f t="shared" si="144"/>
        <v>N/A</v>
      </c>
      <c r="AR187" s="14" t="s">
        <v>40</v>
      </c>
      <c r="AS187" s="14" t="s">
        <v>40</v>
      </c>
      <c r="AT187" s="14" t="s">
        <v>40</v>
      </c>
      <c r="AU187" s="14" t="s">
        <v>40</v>
      </c>
      <c r="AV187" s="14" t="s">
        <v>40</v>
      </c>
      <c r="AW187" s="14" t="s">
        <v>40</v>
      </c>
      <c r="AX187" s="14" t="s">
        <v>40</v>
      </c>
      <c r="AY187" s="14" t="s">
        <v>40</v>
      </c>
      <c r="AZ187" s="14" t="s">
        <v>40</v>
      </c>
      <c r="BA187" s="14" t="s">
        <v>40</v>
      </c>
      <c r="BB187" s="14" t="s">
        <v>40</v>
      </c>
      <c r="BC187" s="14" t="s">
        <v>40</v>
      </c>
      <c r="BD187" s="14" t="s">
        <v>40</v>
      </c>
      <c r="BE187" s="14" t="s">
        <v>40</v>
      </c>
      <c r="BF187" s="14" t="s">
        <v>40</v>
      </c>
      <c r="BG187" s="14" t="s">
        <v>40</v>
      </c>
      <c r="BH187" s="14" t="s">
        <v>40</v>
      </c>
      <c r="BI187" s="14"/>
      <c r="BJ187" s="15">
        <f t="shared" si="145"/>
        <v>22</v>
      </c>
      <c r="BK187" s="15">
        <f t="shared" si="146"/>
        <v>22</v>
      </c>
      <c r="BL187" s="15">
        <f t="shared" si="147"/>
        <v>22</v>
      </c>
      <c r="BM187" s="15">
        <f t="shared" si="148"/>
        <v>22</v>
      </c>
      <c r="BN187" s="15">
        <f t="shared" si="149"/>
        <v>22</v>
      </c>
      <c r="BO187" s="15">
        <f t="shared" si="150"/>
        <v>22</v>
      </c>
      <c r="BP187" s="15">
        <f t="shared" si="151"/>
        <v>22</v>
      </c>
      <c r="BQ187" s="15">
        <f t="shared" si="152"/>
        <v>22</v>
      </c>
      <c r="BR187" s="15">
        <f t="shared" si="153"/>
        <v>22</v>
      </c>
      <c r="BS187" s="15">
        <f t="shared" si="154"/>
        <v>22</v>
      </c>
      <c r="BT187" s="15">
        <f t="shared" si="155"/>
        <v>22</v>
      </c>
      <c r="BU187" s="15">
        <f t="shared" si="156"/>
        <v>22</v>
      </c>
      <c r="BV187" s="15">
        <f t="shared" si="157"/>
        <v>22</v>
      </c>
      <c r="BW187" s="15">
        <f t="shared" si="158"/>
        <v>22</v>
      </c>
      <c r="BX187" s="15">
        <f t="shared" si="159"/>
        <v>22</v>
      </c>
      <c r="BY187" s="15">
        <f t="shared" si="160"/>
        <v>22</v>
      </c>
      <c r="BZ187" s="15">
        <f t="shared" si="161"/>
        <v>22</v>
      </c>
      <c r="CA187" s="14" t="s">
        <v>75</v>
      </c>
      <c r="CB187" s="15">
        <f t="shared" si="162"/>
        <v>22</v>
      </c>
      <c r="CC187" s="14" t="str">
        <f t="shared" si="163"/>
        <v>N/A</v>
      </c>
      <c r="CD187" s="14" t="str">
        <f t="shared" si="164"/>
        <v>N/A</v>
      </c>
      <c r="CE187" s="14" t="str">
        <f t="shared" si="165"/>
        <v>N/A</v>
      </c>
      <c r="CF187" s="14" t="str">
        <f t="shared" si="166"/>
        <v>N/A</v>
      </c>
      <c r="CG187" t="str">
        <f t="shared" si="167"/>
        <v>S:10 G:16 GR:12</v>
      </c>
      <c r="CH187" s="6"/>
      <c r="CK187" s="6"/>
      <c r="CL187" s="6"/>
      <c r="CM187" s="6"/>
      <c r="CN187" s="6"/>
      <c r="CO187" s="6"/>
      <c r="CP187" s="6"/>
    </row>
    <row r="188" spans="1:94" x14ac:dyDescent="0.25">
      <c r="A188" s="13">
        <v>6072</v>
      </c>
      <c r="B188" s="14" t="s">
        <v>3173</v>
      </c>
      <c r="C188" s="14" t="s">
        <v>62</v>
      </c>
      <c r="D188" s="14" t="s">
        <v>57</v>
      </c>
      <c r="E188" s="14">
        <v>2025</v>
      </c>
      <c r="F188" s="14">
        <v>2025</v>
      </c>
      <c r="G188" s="14" t="s">
        <v>40</v>
      </c>
      <c r="H188" s="14" t="s">
        <v>2213</v>
      </c>
      <c r="I188" s="15">
        <v>1</v>
      </c>
      <c r="J188" s="14">
        <v>3</v>
      </c>
      <c r="K188" s="16">
        <f t="shared" si="127"/>
        <v>0</v>
      </c>
      <c r="L188" s="15">
        <f t="shared" si="128"/>
        <v>1</v>
      </c>
      <c r="M188" s="15">
        <f t="shared" si="129"/>
        <v>0</v>
      </c>
      <c r="N188" s="15">
        <f t="shared" si="130"/>
        <v>0</v>
      </c>
      <c r="O188" s="15">
        <v>0</v>
      </c>
      <c r="P188" s="15">
        <v>0</v>
      </c>
      <c r="Q188" s="15">
        <f t="shared" si="131"/>
        <v>0</v>
      </c>
      <c r="R188" s="14" t="s">
        <v>75</v>
      </c>
      <c r="S188" s="14">
        <f t="shared" si="132"/>
        <v>2</v>
      </c>
      <c r="T188" s="15">
        <v>0</v>
      </c>
      <c r="U188" s="15">
        <v>0</v>
      </c>
      <c r="V188" s="15" t="str">
        <f t="shared" si="178"/>
        <v>N/A</v>
      </c>
      <c r="W188" s="15" t="str">
        <f t="shared" si="171"/>
        <v>N/A</v>
      </c>
      <c r="X188" s="15" t="str">
        <f t="shared" si="133"/>
        <v>N/A</v>
      </c>
      <c r="Y188" s="14" t="str">
        <f t="shared" si="134"/>
        <v>OK</v>
      </c>
      <c r="Z188" s="14" t="str">
        <f t="shared" si="135"/>
        <v>No</v>
      </c>
      <c r="AA188" s="17" t="str">
        <f>IF(C188="DM", "N/A", IF(Z188="No","N/A",VLOOKUP(B188,'Extension List'!$A$3:$AE$1952,19,FALSE)))</f>
        <v>N/A</v>
      </c>
      <c r="AB188" s="14" t="str">
        <f>IF(C188="DM", "N/A", IF(Z188="No","N/A",VLOOKUP(B188,'Extension List'!$A$3:$AE$1952,21,FALSE)))</f>
        <v>N/A</v>
      </c>
      <c r="AC188" s="14" t="str">
        <f t="shared" si="172"/>
        <v>N/A</v>
      </c>
      <c r="AD188" s="15" t="str">
        <f t="shared" si="136"/>
        <v>N/A</v>
      </c>
      <c r="AE188" s="15" t="str">
        <f t="shared" si="137"/>
        <v>N/A</v>
      </c>
      <c r="AF188" s="15" t="str">
        <f t="shared" si="138"/>
        <v>N/A</v>
      </c>
      <c r="AG188" s="15" t="str">
        <f t="shared" si="174"/>
        <v>N/A</v>
      </c>
      <c r="AH188" s="15" t="str">
        <f t="shared" si="174"/>
        <v>N/A</v>
      </c>
      <c r="AI188" s="15" t="str">
        <f t="shared" si="175"/>
        <v>N/A</v>
      </c>
      <c r="AJ188" s="15" t="str">
        <f t="shared" si="176"/>
        <v>N/A</v>
      </c>
      <c r="AK188" s="15" t="str">
        <f t="shared" si="177"/>
        <v>N/A</v>
      </c>
      <c r="AL188" s="15" t="str">
        <f t="shared" si="139"/>
        <v>N/A</v>
      </c>
      <c r="AM188" s="15">
        <f t="shared" si="140"/>
        <v>1</v>
      </c>
      <c r="AN188" s="15">
        <f t="shared" si="141"/>
        <v>1</v>
      </c>
      <c r="AO188" s="15" t="str">
        <f t="shared" si="142"/>
        <v>N/A</v>
      </c>
      <c r="AP188" s="15" t="str">
        <f t="shared" si="143"/>
        <v>N/A</v>
      </c>
      <c r="AQ188" s="15" t="str">
        <f t="shared" si="144"/>
        <v>N/A</v>
      </c>
      <c r="AR188" s="14" t="s">
        <v>40</v>
      </c>
      <c r="AS188" s="14" t="s">
        <v>40</v>
      </c>
      <c r="AT188" s="14" t="s">
        <v>40</v>
      </c>
      <c r="AU188" s="14" t="s">
        <v>40</v>
      </c>
      <c r="AV188" s="14" t="s">
        <v>40</v>
      </c>
      <c r="AW188" s="14" t="s">
        <v>40</v>
      </c>
      <c r="AX188" s="14" t="s">
        <v>40</v>
      </c>
      <c r="AY188" s="14" t="s">
        <v>40</v>
      </c>
      <c r="AZ188" s="14" t="s">
        <v>40</v>
      </c>
      <c r="BA188" s="14" t="s">
        <v>40</v>
      </c>
      <c r="BB188" s="14" t="s">
        <v>40</v>
      </c>
      <c r="BC188" s="14" t="s">
        <v>40</v>
      </c>
      <c r="BD188" s="14" t="s">
        <v>40</v>
      </c>
      <c r="BE188" s="14" t="s">
        <v>40</v>
      </c>
      <c r="BF188" s="14" t="s">
        <v>40</v>
      </c>
      <c r="BG188" s="14" t="s">
        <v>40</v>
      </c>
      <c r="BH188" s="14" t="s">
        <v>40</v>
      </c>
      <c r="BJ188" s="15">
        <f t="shared" si="145"/>
        <v>1</v>
      </c>
      <c r="BK188" s="15">
        <f t="shared" si="146"/>
        <v>1</v>
      </c>
      <c r="BL188" s="15">
        <f t="shared" si="147"/>
        <v>1</v>
      </c>
      <c r="BM188" s="15">
        <f t="shared" si="148"/>
        <v>1</v>
      </c>
      <c r="BN188" s="15">
        <f t="shared" si="149"/>
        <v>1</v>
      </c>
      <c r="BO188" s="15">
        <f t="shared" si="150"/>
        <v>1</v>
      </c>
      <c r="BP188" s="15">
        <f t="shared" si="151"/>
        <v>1</v>
      </c>
      <c r="BQ188" s="15">
        <f t="shared" si="152"/>
        <v>1</v>
      </c>
      <c r="BR188" s="15">
        <f t="shared" si="153"/>
        <v>1</v>
      </c>
      <c r="BS188" s="15">
        <f t="shared" si="154"/>
        <v>1</v>
      </c>
      <c r="BT188" s="15">
        <f t="shared" si="155"/>
        <v>1</v>
      </c>
      <c r="BU188" s="15">
        <f t="shared" si="156"/>
        <v>1</v>
      </c>
      <c r="BV188" s="15">
        <f t="shared" si="157"/>
        <v>1</v>
      </c>
      <c r="BW188" s="15">
        <f t="shared" si="158"/>
        <v>1</v>
      </c>
      <c r="BX188" s="15">
        <f t="shared" si="159"/>
        <v>1</v>
      </c>
      <c r="BY188" s="15">
        <f t="shared" si="160"/>
        <v>1</v>
      </c>
      <c r="BZ188" s="15">
        <f t="shared" si="161"/>
        <v>1</v>
      </c>
      <c r="CA188" s="14" t="s">
        <v>75</v>
      </c>
      <c r="CB188" s="15">
        <f t="shared" si="162"/>
        <v>1</v>
      </c>
      <c r="CC188" s="14">
        <f t="shared" si="163"/>
        <v>1</v>
      </c>
      <c r="CD188" s="14" t="str">
        <f t="shared" si="164"/>
        <v>N/A</v>
      </c>
      <c r="CE188" s="14" t="str">
        <f t="shared" si="165"/>
        <v>N/A</v>
      </c>
      <c r="CF188" s="14" t="str">
        <f t="shared" si="166"/>
        <v>N/A</v>
      </c>
      <c r="CG188" t="str">
        <f t="shared" si="167"/>
        <v>S:1 G:0 GR:0</v>
      </c>
      <c r="CH188" s="6"/>
      <c r="CK188" s="6"/>
      <c r="CL188" s="6"/>
      <c r="CM188" s="6"/>
      <c r="CN188" s="6"/>
      <c r="CO188" s="6"/>
      <c r="CP188" s="6"/>
    </row>
    <row r="189" spans="1:94" x14ac:dyDescent="0.25">
      <c r="A189" s="13">
        <v>5935</v>
      </c>
      <c r="B189" s="14" t="s">
        <v>2665</v>
      </c>
      <c r="C189" s="14" t="s">
        <v>62</v>
      </c>
      <c r="D189" s="14" t="s">
        <v>57</v>
      </c>
      <c r="E189" s="14">
        <f>VLOOKUP(B189, 'Rookie Year'!$A$2:$B$55555,2,FALSE)</f>
        <v>2022</v>
      </c>
      <c r="F189" s="14">
        <v>2025</v>
      </c>
      <c r="G189" s="14" t="s">
        <v>42</v>
      </c>
      <c r="H189" s="14" t="s">
        <v>1927</v>
      </c>
      <c r="I189" s="15">
        <v>13</v>
      </c>
      <c r="J189" s="14">
        <v>3</v>
      </c>
      <c r="K189" s="16">
        <f t="shared" si="127"/>
        <v>0.4</v>
      </c>
      <c r="L189" s="15">
        <f t="shared" si="128"/>
        <v>7</v>
      </c>
      <c r="M189" s="15">
        <f t="shared" si="129"/>
        <v>6</v>
      </c>
      <c r="N189" s="15">
        <f t="shared" si="130"/>
        <v>18</v>
      </c>
      <c r="O189" s="15">
        <v>6</v>
      </c>
      <c r="P189" s="15">
        <v>0</v>
      </c>
      <c r="Q189" s="15">
        <f t="shared" si="131"/>
        <v>12</v>
      </c>
      <c r="R189" s="14" t="s">
        <v>75</v>
      </c>
      <c r="S189" s="14">
        <f t="shared" si="132"/>
        <v>2</v>
      </c>
      <c r="T189" s="15">
        <v>6</v>
      </c>
      <c r="U189" s="15">
        <v>6</v>
      </c>
      <c r="V189" s="15" t="str">
        <f t="shared" si="178"/>
        <v>N/A</v>
      </c>
      <c r="W189" s="15" t="str">
        <f t="shared" si="171"/>
        <v>N/A</v>
      </c>
      <c r="X189" s="15" t="str">
        <f t="shared" si="133"/>
        <v>N/A</v>
      </c>
      <c r="Y189" s="14" t="str">
        <f t="shared" si="134"/>
        <v>OK</v>
      </c>
      <c r="Z189" s="14" t="str">
        <f t="shared" si="135"/>
        <v>No</v>
      </c>
      <c r="AA189" s="17" t="str">
        <f>IF(C189="DM", "N/A", IF(Z189="No","N/A",VLOOKUP(B189,'Extension List'!$A$3:$AE$1952,19,FALSE)))</f>
        <v>N/A</v>
      </c>
      <c r="AB189" s="14" t="str">
        <f>IF(C189="DM", "N/A", IF(Z189="No","N/A",VLOOKUP(B189,'Extension List'!$A$3:$AE$1952,21,FALSE)))</f>
        <v>N/A</v>
      </c>
      <c r="AC189" s="14" t="str">
        <f t="shared" si="172"/>
        <v>N/A</v>
      </c>
      <c r="AD189" s="15" t="str">
        <f t="shared" si="136"/>
        <v>N/A</v>
      </c>
      <c r="AE189" s="15" t="str">
        <f t="shared" si="137"/>
        <v>N/A</v>
      </c>
      <c r="AF189" s="15" t="str">
        <f t="shared" si="138"/>
        <v>N/A</v>
      </c>
      <c r="AG189" s="15" t="str">
        <f t="shared" si="174"/>
        <v>N/A</v>
      </c>
      <c r="AH189" s="15" t="str">
        <f t="shared" si="174"/>
        <v>N/A</v>
      </c>
      <c r="AI189" s="15" t="str">
        <f t="shared" si="175"/>
        <v>N/A</v>
      </c>
      <c r="AJ189" s="15" t="str">
        <f t="shared" si="176"/>
        <v>N/A</v>
      </c>
      <c r="AK189" s="15" t="str">
        <f t="shared" si="177"/>
        <v>N/A</v>
      </c>
      <c r="AL189" s="15" t="str">
        <f t="shared" si="139"/>
        <v>N/A</v>
      </c>
      <c r="AM189" s="15">
        <f t="shared" si="140"/>
        <v>13</v>
      </c>
      <c r="AN189" s="15">
        <f t="shared" si="141"/>
        <v>13</v>
      </c>
      <c r="AO189" s="15" t="str">
        <f t="shared" si="142"/>
        <v>N/A</v>
      </c>
      <c r="AP189" s="15" t="str">
        <f t="shared" si="143"/>
        <v>N/A</v>
      </c>
      <c r="AQ189" s="15" t="str">
        <f t="shared" si="144"/>
        <v>N/A</v>
      </c>
      <c r="AR189" s="14" t="s">
        <v>40</v>
      </c>
      <c r="AS189" s="14" t="s">
        <v>40</v>
      </c>
      <c r="AT189" s="14" t="s">
        <v>40</v>
      </c>
      <c r="AU189" s="14" t="s">
        <v>40</v>
      </c>
      <c r="AV189" s="14" t="s">
        <v>40</v>
      </c>
      <c r="AW189" s="14" t="s">
        <v>40</v>
      </c>
      <c r="AX189" s="14" t="s">
        <v>40</v>
      </c>
      <c r="AY189" s="14" t="s">
        <v>40</v>
      </c>
      <c r="AZ189" s="14" t="s">
        <v>40</v>
      </c>
      <c r="BA189" s="14" t="s">
        <v>40</v>
      </c>
      <c r="BB189" s="14" t="s">
        <v>40</v>
      </c>
      <c r="BC189" s="14" t="s">
        <v>40</v>
      </c>
      <c r="BD189" s="14" t="s">
        <v>40</v>
      </c>
      <c r="BE189" s="14" t="s">
        <v>40</v>
      </c>
      <c r="BF189" s="14" t="s">
        <v>40</v>
      </c>
      <c r="BG189" s="14" t="s">
        <v>40</v>
      </c>
      <c r="BH189" s="14" t="s">
        <v>40</v>
      </c>
      <c r="BI189" s="14"/>
      <c r="BJ189" s="15">
        <f t="shared" si="145"/>
        <v>13</v>
      </c>
      <c r="BK189" s="15">
        <f t="shared" si="146"/>
        <v>13</v>
      </c>
      <c r="BL189" s="15">
        <f t="shared" si="147"/>
        <v>13</v>
      </c>
      <c r="BM189" s="15">
        <f t="shared" si="148"/>
        <v>13</v>
      </c>
      <c r="BN189" s="15">
        <f t="shared" si="149"/>
        <v>13</v>
      </c>
      <c r="BO189" s="15">
        <f t="shared" si="150"/>
        <v>13</v>
      </c>
      <c r="BP189" s="15">
        <f t="shared" si="151"/>
        <v>13</v>
      </c>
      <c r="BQ189" s="15">
        <f t="shared" si="152"/>
        <v>13</v>
      </c>
      <c r="BR189" s="15">
        <f t="shared" si="153"/>
        <v>13</v>
      </c>
      <c r="BS189" s="15">
        <f t="shared" si="154"/>
        <v>13</v>
      </c>
      <c r="BT189" s="15">
        <f t="shared" si="155"/>
        <v>13</v>
      </c>
      <c r="BU189" s="15">
        <f t="shared" si="156"/>
        <v>13</v>
      </c>
      <c r="BV189" s="15">
        <f t="shared" si="157"/>
        <v>13</v>
      </c>
      <c r="BW189" s="15">
        <f t="shared" si="158"/>
        <v>13</v>
      </c>
      <c r="BX189" s="15">
        <f t="shared" si="159"/>
        <v>13</v>
      </c>
      <c r="BY189" s="15">
        <f t="shared" si="160"/>
        <v>13</v>
      </c>
      <c r="BZ189" s="15">
        <f t="shared" si="161"/>
        <v>13</v>
      </c>
      <c r="CA189" s="14" t="s">
        <v>75</v>
      </c>
      <c r="CB189" s="15">
        <f t="shared" si="162"/>
        <v>13</v>
      </c>
      <c r="CC189" s="14">
        <f t="shared" si="163"/>
        <v>13</v>
      </c>
      <c r="CD189" s="14" t="str">
        <f t="shared" si="164"/>
        <v>N/A</v>
      </c>
      <c r="CE189" s="14" t="str">
        <f t="shared" si="165"/>
        <v>N/A</v>
      </c>
      <c r="CF189" s="14" t="str">
        <f t="shared" si="166"/>
        <v>N/A</v>
      </c>
      <c r="CG189" t="str">
        <f t="shared" si="167"/>
        <v>S:7 G:6 GR:12</v>
      </c>
      <c r="CH189" s="6"/>
      <c r="CK189" s="6"/>
      <c r="CL189" s="6"/>
      <c r="CM189" s="6"/>
      <c r="CN189" s="6"/>
      <c r="CO189" s="6"/>
      <c r="CP189" s="6"/>
    </row>
    <row r="190" spans="1:94" x14ac:dyDescent="0.25">
      <c r="A190" s="13">
        <v>5174</v>
      </c>
      <c r="B190" s="14" t="s">
        <v>2756</v>
      </c>
      <c r="C190" s="14" t="s">
        <v>62</v>
      </c>
      <c r="D190" s="14" t="s">
        <v>57</v>
      </c>
      <c r="E190" s="14">
        <f>VLOOKUP(B190, 'Rookie Year'!$A$2:$B$55555,2,FALSE)</f>
        <v>2023</v>
      </c>
      <c r="F190" s="14">
        <v>2023</v>
      </c>
      <c r="G190" s="14" t="s">
        <v>40</v>
      </c>
      <c r="H190" s="14" t="s">
        <v>2168</v>
      </c>
      <c r="I190" s="15">
        <v>5</v>
      </c>
      <c r="J190" s="14">
        <v>4</v>
      </c>
      <c r="K190" s="16">
        <f t="shared" si="127"/>
        <v>0.25</v>
      </c>
      <c r="L190" s="15">
        <f t="shared" si="128"/>
        <v>3</v>
      </c>
      <c r="M190" s="15">
        <f t="shared" si="129"/>
        <v>2</v>
      </c>
      <c r="N190" s="15">
        <f t="shared" si="130"/>
        <v>8</v>
      </c>
      <c r="O190" s="15">
        <v>6</v>
      </c>
      <c r="P190" s="15">
        <v>0</v>
      </c>
      <c r="Q190" s="15">
        <f t="shared" si="131"/>
        <v>2</v>
      </c>
      <c r="R190" s="14" t="s">
        <v>75</v>
      </c>
      <c r="S190" s="14">
        <f t="shared" si="132"/>
        <v>1</v>
      </c>
      <c r="T190" s="15">
        <v>2</v>
      </c>
      <c r="U190" s="15" t="str">
        <f>IF($S190&lt;2, "N/A", $M190)</f>
        <v>N/A</v>
      </c>
      <c r="V190" s="15" t="str">
        <f t="shared" si="178"/>
        <v>N/A</v>
      </c>
      <c r="W190" s="15" t="str">
        <f t="shared" si="171"/>
        <v>N/A</v>
      </c>
      <c r="X190" s="15" t="str">
        <f t="shared" si="133"/>
        <v>N/A</v>
      </c>
      <c r="Y190" s="14" t="str">
        <f t="shared" si="134"/>
        <v>OK</v>
      </c>
      <c r="Z190" s="14" t="str">
        <f t="shared" si="135"/>
        <v>Yes</v>
      </c>
      <c r="AA190" s="17">
        <f>IF(C190="DM", "N/A", IF(Z190="No","N/A",VLOOKUP(B190,'Extension List'!$A$3:$AE$1952,19,FALSE)))</f>
        <v>14</v>
      </c>
      <c r="AB190" s="14">
        <f>IF(C190="DM", "N/A", IF(Z190="No","N/A",VLOOKUP(B190,'Extension List'!$A$3:$AE$1952,21,FALSE)))</f>
        <v>4</v>
      </c>
      <c r="AC190" s="14">
        <f t="shared" si="172"/>
        <v>0</v>
      </c>
      <c r="AD190" s="15" t="str">
        <f t="shared" si="136"/>
        <v>N/A</v>
      </c>
      <c r="AE190" s="15" t="str">
        <f t="shared" si="137"/>
        <v>N/A</v>
      </c>
      <c r="AF190" s="15" t="str">
        <f t="shared" si="138"/>
        <v>N/A</v>
      </c>
      <c r="AG190" s="15" t="str">
        <f t="shared" si="174"/>
        <v>N/A</v>
      </c>
      <c r="AH190" s="15" t="str">
        <f t="shared" si="174"/>
        <v>N/A</v>
      </c>
      <c r="AI190" s="15" t="str">
        <f t="shared" si="175"/>
        <v>N/A</v>
      </c>
      <c r="AJ190" s="15" t="str">
        <f t="shared" si="176"/>
        <v>N/A</v>
      </c>
      <c r="AK190" s="15" t="str">
        <f t="shared" si="177"/>
        <v>N/A</v>
      </c>
      <c r="AL190" s="15" t="str">
        <f t="shared" si="139"/>
        <v>N/A</v>
      </c>
      <c r="AM190" s="15">
        <f t="shared" si="140"/>
        <v>5</v>
      </c>
      <c r="AN190" s="15" t="str">
        <f t="shared" si="141"/>
        <v>N/A</v>
      </c>
      <c r="AO190" s="15" t="str">
        <f t="shared" si="142"/>
        <v>N/A</v>
      </c>
      <c r="AP190" s="15" t="str">
        <f t="shared" si="143"/>
        <v>N/A</v>
      </c>
      <c r="AQ190" s="15" t="str">
        <f t="shared" si="144"/>
        <v>N/A</v>
      </c>
      <c r="AR190" s="14" t="s">
        <v>40</v>
      </c>
      <c r="AS190" s="14" t="s">
        <v>40</v>
      </c>
      <c r="AT190" s="14" t="s">
        <v>40</v>
      </c>
      <c r="AU190" s="14" t="s">
        <v>40</v>
      </c>
      <c r="AV190" s="14" t="s">
        <v>40</v>
      </c>
      <c r="AW190" s="14" t="s">
        <v>40</v>
      </c>
      <c r="AX190" s="14" t="s">
        <v>40</v>
      </c>
      <c r="AY190" s="14" t="s">
        <v>40</v>
      </c>
      <c r="AZ190" s="14" t="s">
        <v>40</v>
      </c>
      <c r="BA190" s="14" t="s">
        <v>40</v>
      </c>
      <c r="BB190" s="14" t="s">
        <v>40</v>
      </c>
      <c r="BC190" s="14" t="s">
        <v>40</v>
      </c>
      <c r="BD190" s="14" t="s">
        <v>40</v>
      </c>
      <c r="BE190" s="14" t="s">
        <v>40</v>
      </c>
      <c r="BF190" s="14" t="s">
        <v>40</v>
      </c>
      <c r="BG190" s="14" t="s">
        <v>40</v>
      </c>
      <c r="BH190" s="14" t="s">
        <v>40</v>
      </c>
      <c r="BI190" s="14"/>
      <c r="BJ190" s="15">
        <f t="shared" si="145"/>
        <v>5</v>
      </c>
      <c r="BK190" s="15">
        <f t="shared" si="146"/>
        <v>5</v>
      </c>
      <c r="BL190" s="15">
        <f t="shared" si="147"/>
        <v>5</v>
      </c>
      <c r="BM190" s="15">
        <f t="shared" si="148"/>
        <v>5</v>
      </c>
      <c r="BN190" s="15">
        <f t="shared" si="149"/>
        <v>5</v>
      </c>
      <c r="BO190" s="15">
        <f t="shared" si="150"/>
        <v>5</v>
      </c>
      <c r="BP190" s="15">
        <f t="shared" si="151"/>
        <v>5</v>
      </c>
      <c r="BQ190" s="15">
        <f t="shared" si="152"/>
        <v>5</v>
      </c>
      <c r="BR190" s="15">
        <f t="shared" si="153"/>
        <v>5</v>
      </c>
      <c r="BS190" s="15">
        <f t="shared" si="154"/>
        <v>5</v>
      </c>
      <c r="BT190" s="15">
        <f t="shared" si="155"/>
        <v>5</v>
      </c>
      <c r="BU190" s="15">
        <f t="shared" si="156"/>
        <v>5</v>
      </c>
      <c r="BV190" s="15">
        <f t="shared" si="157"/>
        <v>5</v>
      </c>
      <c r="BW190" s="15">
        <f t="shared" si="158"/>
        <v>5</v>
      </c>
      <c r="BX190" s="15">
        <f t="shared" si="159"/>
        <v>5</v>
      </c>
      <c r="BY190" s="15">
        <f t="shared" si="160"/>
        <v>5</v>
      </c>
      <c r="BZ190" s="15">
        <f t="shared" si="161"/>
        <v>5</v>
      </c>
      <c r="CA190" s="14" t="s">
        <v>75</v>
      </c>
      <c r="CB190" s="15">
        <f t="shared" si="162"/>
        <v>5</v>
      </c>
      <c r="CC190" s="14" t="str">
        <f t="shared" si="163"/>
        <v>N/A</v>
      </c>
      <c r="CD190" s="14" t="str">
        <f t="shared" si="164"/>
        <v>N/A</v>
      </c>
      <c r="CE190" s="14" t="str">
        <f t="shared" si="165"/>
        <v>N/A</v>
      </c>
      <c r="CF190" s="14" t="str">
        <f t="shared" si="166"/>
        <v>N/A</v>
      </c>
      <c r="CG190" t="str">
        <f t="shared" si="167"/>
        <v>S:3 G:2 GR:2</v>
      </c>
      <c r="CH190" s="6"/>
      <c r="CK190" s="6"/>
      <c r="CL190" s="6"/>
      <c r="CM190" s="6"/>
      <c r="CN190" s="6"/>
      <c r="CO190" s="6"/>
      <c r="CP190" s="6"/>
    </row>
    <row r="191" spans="1:94" x14ac:dyDescent="0.25">
      <c r="A191" s="13">
        <v>6468</v>
      </c>
      <c r="B191" s="14" t="s">
        <v>2783</v>
      </c>
      <c r="C191" s="14" t="s">
        <v>62</v>
      </c>
      <c r="D191" s="14" t="s">
        <v>57</v>
      </c>
      <c r="E191" s="14">
        <f>VLOOKUP(B191, 'Rookie Year'!$A$2:$B$55555,2,FALSE)</f>
        <v>2023</v>
      </c>
      <c r="F191" s="14">
        <v>2026</v>
      </c>
      <c r="G191" s="14" t="s">
        <v>42</v>
      </c>
      <c r="H191" s="14" t="s">
        <v>1927</v>
      </c>
      <c r="I191" s="15">
        <v>4</v>
      </c>
      <c r="J191" s="14">
        <v>2</v>
      </c>
      <c r="K191" s="16">
        <f t="shared" si="127"/>
        <v>0.25</v>
      </c>
      <c r="L191" s="15">
        <f t="shared" si="128"/>
        <v>3</v>
      </c>
      <c r="M191" s="15">
        <f t="shared" si="129"/>
        <v>1</v>
      </c>
      <c r="N191" s="15">
        <f t="shared" si="130"/>
        <v>2</v>
      </c>
      <c r="O191" s="15">
        <v>0</v>
      </c>
      <c r="P191" s="15">
        <v>0</v>
      </c>
      <c r="Q191" s="15">
        <f t="shared" si="131"/>
        <v>2</v>
      </c>
      <c r="R191" s="14" t="s">
        <v>75</v>
      </c>
      <c r="S191" s="14">
        <f t="shared" si="132"/>
        <v>2</v>
      </c>
      <c r="T191" s="15">
        <f>IF($S191&lt;1, "N/A", $M191)</f>
        <v>1</v>
      </c>
      <c r="U191" s="15">
        <f>IF($S191&lt;2, "N/A", $M191)</f>
        <v>1</v>
      </c>
      <c r="V191" s="15" t="str">
        <f t="shared" si="178"/>
        <v>N/A</v>
      </c>
      <c r="W191" s="15" t="str">
        <f t="shared" si="171"/>
        <v>N/A</v>
      </c>
      <c r="X191" s="15" t="str">
        <f t="shared" si="133"/>
        <v>N/A</v>
      </c>
      <c r="Y191" s="14" t="str">
        <f t="shared" si="134"/>
        <v>OK</v>
      </c>
      <c r="Z191" s="14" t="str">
        <f t="shared" si="135"/>
        <v>No</v>
      </c>
      <c r="AA191" s="17" t="str">
        <f>IF(C191="DM", "N/A", IF(Z191="No","N/A",VLOOKUP(B191,'Extension List'!$A$3:$AE$1952,19,FALSE)))</f>
        <v>N/A</v>
      </c>
      <c r="AB191" s="14" t="str">
        <f>IF(C191="DM", "N/A", IF(Z191="No","N/A",VLOOKUP(B191,'Extension List'!$A$3:$AE$1952,21,FALSE)))</f>
        <v>N/A</v>
      </c>
      <c r="AC191" s="14" t="str">
        <f t="shared" si="172"/>
        <v>N/A</v>
      </c>
      <c r="AD191" s="15" t="str">
        <f t="shared" si="136"/>
        <v>N/A</v>
      </c>
      <c r="AE191" s="15" t="str">
        <f t="shared" si="137"/>
        <v>N/A</v>
      </c>
      <c r="AF191" s="15" t="str">
        <f t="shared" si="138"/>
        <v>N/A</v>
      </c>
      <c r="AG191" s="15" t="str">
        <f t="shared" si="174"/>
        <v>N/A</v>
      </c>
      <c r="AH191" s="15" t="str">
        <f t="shared" si="174"/>
        <v>N/A</v>
      </c>
      <c r="AI191" s="15" t="str">
        <f t="shared" si="175"/>
        <v>N/A</v>
      </c>
      <c r="AJ191" s="15" t="str">
        <f t="shared" si="176"/>
        <v>N/A</v>
      </c>
      <c r="AK191" s="15" t="str">
        <f t="shared" si="177"/>
        <v>N/A</v>
      </c>
      <c r="AL191" s="15" t="str">
        <f t="shared" si="139"/>
        <v>N/A</v>
      </c>
      <c r="AM191" s="15">
        <f t="shared" si="140"/>
        <v>4</v>
      </c>
      <c r="AN191" s="15">
        <f t="shared" si="141"/>
        <v>4</v>
      </c>
      <c r="AO191" s="15" t="str">
        <f t="shared" si="142"/>
        <v>N/A</v>
      </c>
      <c r="AP191" s="15" t="str">
        <f t="shared" si="143"/>
        <v>N/A</v>
      </c>
      <c r="AQ191" s="15" t="str">
        <f t="shared" si="144"/>
        <v>N/A</v>
      </c>
      <c r="AR191" s="14" t="s">
        <v>40</v>
      </c>
      <c r="AS191" s="14" t="s">
        <v>40</v>
      </c>
      <c r="AT191" s="14" t="s">
        <v>40</v>
      </c>
      <c r="AU191" s="14" t="s">
        <v>40</v>
      </c>
      <c r="AV191" s="14" t="s">
        <v>40</v>
      </c>
      <c r="AW191" s="14" t="s">
        <v>40</v>
      </c>
      <c r="AX191" s="14" t="s">
        <v>40</v>
      </c>
      <c r="AY191" s="14" t="s">
        <v>40</v>
      </c>
      <c r="AZ191" s="14" t="s">
        <v>40</v>
      </c>
      <c r="BA191" s="14" t="s">
        <v>40</v>
      </c>
      <c r="BB191" s="14" t="s">
        <v>40</v>
      </c>
      <c r="BC191" s="14" t="s">
        <v>40</v>
      </c>
      <c r="BD191" s="14" t="s">
        <v>40</v>
      </c>
      <c r="BE191" s="14" t="s">
        <v>40</v>
      </c>
      <c r="BF191" s="14" t="s">
        <v>40</v>
      </c>
      <c r="BG191" s="14" t="s">
        <v>40</v>
      </c>
      <c r="BH191" s="14" t="s">
        <v>40</v>
      </c>
      <c r="BJ191" s="15">
        <f t="shared" si="145"/>
        <v>4</v>
      </c>
      <c r="BK191" s="15">
        <f t="shared" si="146"/>
        <v>4</v>
      </c>
      <c r="BL191" s="15">
        <f t="shared" si="147"/>
        <v>4</v>
      </c>
      <c r="BM191" s="15">
        <f t="shared" si="148"/>
        <v>4</v>
      </c>
      <c r="BN191" s="15">
        <f t="shared" si="149"/>
        <v>4</v>
      </c>
      <c r="BO191" s="15">
        <f t="shared" si="150"/>
        <v>4</v>
      </c>
      <c r="BP191" s="15">
        <f t="shared" si="151"/>
        <v>4</v>
      </c>
      <c r="BQ191" s="15">
        <f t="shared" si="152"/>
        <v>4</v>
      </c>
      <c r="BR191" s="15">
        <f t="shared" si="153"/>
        <v>4</v>
      </c>
      <c r="BS191" s="15">
        <f t="shared" si="154"/>
        <v>4</v>
      </c>
      <c r="BT191" s="15">
        <f t="shared" si="155"/>
        <v>4</v>
      </c>
      <c r="BU191" s="15">
        <f t="shared" si="156"/>
        <v>4</v>
      </c>
      <c r="BV191" s="15">
        <f t="shared" si="157"/>
        <v>4</v>
      </c>
      <c r="BW191" s="15">
        <f t="shared" si="158"/>
        <v>4</v>
      </c>
      <c r="BX191" s="15">
        <f t="shared" si="159"/>
        <v>4</v>
      </c>
      <c r="BY191" s="15">
        <f t="shared" si="160"/>
        <v>4</v>
      </c>
      <c r="BZ191" s="15">
        <f t="shared" si="161"/>
        <v>4</v>
      </c>
      <c r="CA191" s="14" t="s">
        <v>75</v>
      </c>
      <c r="CB191" s="15">
        <f t="shared" si="162"/>
        <v>4</v>
      </c>
      <c r="CC191" s="14">
        <f t="shared" si="163"/>
        <v>4</v>
      </c>
      <c r="CD191" s="14" t="str">
        <f t="shared" si="164"/>
        <v>N/A</v>
      </c>
      <c r="CE191" s="14" t="str">
        <f t="shared" si="165"/>
        <v>N/A</v>
      </c>
      <c r="CF191" s="14" t="str">
        <f t="shared" si="166"/>
        <v>N/A</v>
      </c>
      <c r="CG191" t="str">
        <f t="shared" si="167"/>
        <v>S:3 G:1 GR:2</v>
      </c>
      <c r="CH191" s="6"/>
      <c r="CK191" s="6"/>
      <c r="CL191" s="6"/>
      <c r="CM191" s="6"/>
      <c r="CN191" s="6"/>
      <c r="CO191" s="6"/>
      <c r="CP191" s="6"/>
    </row>
    <row r="192" spans="1:94" x14ac:dyDescent="0.25">
      <c r="A192" s="13">
        <v>6509</v>
      </c>
      <c r="B192" s="14" t="s">
        <v>3299</v>
      </c>
      <c r="C192" s="14" t="s">
        <v>62</v>
      </c>
      <c r="D192" s="14" t="s">
        <v>57</v>
      </c>
      <c r="E192" s="14">
        <f>VLOOKUP(B192, 'Rookie Year'!$A$2:$B$55555,2,FALSE)</f>
        <v>2026</v>
      </c>
      <c r="F192" s="14">
        <v>2026</v>
      </c>
      <c r="G192" s="14" t="s">
        <v>40</v>
      </c>
      <c r="H192" s="14" t="s">
        <v>2173</v>
      </c>
      <c r="I192" s="15">
        <v>3</v>
      </c>
      <c r="J192" s="14">
        <v>4</v>
      </c>
      <c r="K192" s="16">
        <f t="shared" si="127"/>
        <v>0</v>
      </c>
      <c r="L192" s="15">
        <f t="shared" si="128"/>
        <v>3</v>
      </c>
      <c r="M192" s="15">
        <f t="shared" si="129"/>
        <v>0</v>
      </c>
      <c r="N192" s="15">
        <f t="shared" si="130"/>
        <v>0</v>
      </c>
      <c r="O192" s="15">
        <v>0</v>
      </c>
      <c r="P192" s="15">
        <v>0</v>
      </c>
      <c r="Q192" s="15">
        <f t="shared" si="131"/>
        <v>0</v>
      </c>
      <c r="R192" s="14" t="s">
        <v>75</v>
      </c>
      <c r="S192" s="14">
        <f t="shared" si="132"/>
        <v>4</v>
      </c>
      <c r="T192" s="15">
        <f>IF($S192&lt;1, "N/A", $M192)</f>
        <v>0</v>
      </c>
      <c r="U192" s="15">
        <f>IF($S192&lt;2, "N/A", $M192)</f>
        <v>0</v>
      </c>
      <c r="V192" s="15">
        <f t="shared" si="178"/>
        <v>0</v>
      </c>
      <c r="W192" s="15">
        <f t="shared" si="171"/>
        <v>0</v>
      </c>
      <c r="X192" s="15" t="str">
        <f t="shared" si="133"/>
        <v>N/A</v>
      </c>
      <c r="Y192" s="14" t="str">
        <f t="shared" si="134"/>
        <v>OK</v>
      </c>
      <c r="Z192" s="14" t="str">
        <f t="shared" si="135"/>
        <v>No</v>
      </c>
      <c r="AA192" s="17" t="str">
        <f>IF(C192="DM", "N/A", IF(Z192="No","N/A",VLOOKUP(B192,'Extension List'!$A$3:$AE$1952,19,FALSE)))</f>
        <v>N/A</v>
      </c>
      <c r="AB192" s="14" t="str">
        <f>IF(C192="DM", "N/A", IF(Z192="No","N/A",VLOOKUP(B192,'Extension List'!$A$3:$AE$1952,21,FALSE)))</f>
        <v>N/A</v>
      </c>
      <c r="AC192" s="14" t="str">
        <f t="shared" si="172"/>
        <v>N/A</v>
      </c>
      <c r="AD192" s="15" t="str">
        <f t="shared" si="136"/>
        <v>N/A</v>
      </c>
      <c r="AE192" s="15" t="str">
        <f t="shared" si="137"/>
        <v>N/A</v>
      </c>
      <c r="AF192" s="15" t="str">
        <f t="shared" si="138"/>
        <v>N/A</v>
      </c>
      <c r="AG192" s="15" t="str">
        <f t="shared" si="174"/>
        <v>N/A</v>
      </c>
      <c r="AH192" s="15" t="str">
        <f t="shared" si="174"/>
        <v>N/A</v>
      </c>
      <c r="AI192" s="15" t="str">
        <f t="shared" si="175"/>
        <v>N/A</v>
      </c>
      <c r="AJ192" s="15" t="str">
        <f t="shared" si="176"/>
        <v>N/A</v>
      </c>
      <c r="AK192" s="15" t="str">
        <f t="shared" si="177"/>
        <v>N/A</v>
      </c>
      <c r="AL192" s="15" t="str">
        <f t="shared" si="139"/>
        <v>N/A</v>
      </c>
      <c r="AM192" s="15">
        <f t="shared" si="140"/>
        <v>3</v>
      </c>
      <c r="AN192" s="15">
        <f t="shared" si="141"/>
        <v>3</v>
      </c>
      <c r="AO192" s="15">
        <f t="shared" si="142"/>
        <v>3</v>
      </c>
      <c r="AP192" s="15">
        <f t="shared" si="143"/>
        <v>3</v>
      </c>
      <c r="AQ192" s="15" t="str">
        <f t="shared" si="144"/>
        <v>N/A</v>
      </c>
      <c r="AR192" s="14" t="s">
        <v>40</v>
      </c>
      <c r="AS192" s="14" t="s">
        <v>40</v>
      </c>
      <c r="AT192" s="14" t="s">
        <v>40</v>
      </c>
      <c r="AU192" s="14" t="s">
        <v>40</v>
      </c>
      <c r="AV192" s="14" t="s">
        <v>40</v>
      </c>
      <c r="AW192" s="14" t="s">
        <v>40</v>
      </c>
      <c r="AX192" s="14" t="s">
        <v>40</v>
      </c>
      <c r="AY192" s="14" t="s">
        <v>40</v>
      </c>
      <c r="AZ192" s="14" t="s">
        <v>40</v>
      </c>
      <c r="BA192" s="14" t="s">
        <v>40</v>
      </c>
      <c r="BB192" s="14" t="s">
        <v>40</v>
      </c>
      <c r="BC192" s="14" t="s">
        <v>40</v>
      </c>
      <c r="BD192" s="14" t="s">
        <v>40</v>
      </c>
      <c r="BE192" s="14" t="s">
        <v>40</v>
      </c>
      <c r="BF192" s="14" t="s">
        <v>40</v>
      </c>
      <c r="BG192" s="14" t="s">
        <v>40</v>
      </c>
      <c r="BH192" s="14" t="s">
        <v>40</v>
      </c>
      <c r="BJ192" s="15">
        <f t="shared" si="145"/>
        <v>3</v>
      </c>
      <c r="BK192" s="15">
        <f t="shared" si="146"/>
        <v>3</v>
      </c>
      <c r="BL192" s="15">
        <f t="shared" si="147"/>
        <v>3</v>
      </c>
      <c r="BM192" s="15">
        <f t="shared" si="148"/>
        <v>3</v>
      </c>
      <c r="BN192" s="15">
        <f t="shared" si="149"/>
        <v>3</v>
      </c>
      <c r="BO192" s="15">
        <f t="shared" si="150"/>
        <v>3</v>
      </c>
      <c r="BP192" s="15">
        <f t="shared" si="151"/>
        <v>3</v>
      </c>
      <c r="BQ192" s="15">
        <f t="shared" si="152"/>
        <v>3</v>
      </c>
      <c r="BR192" s="15">
        <f t="shared" si="153"/>
        <v>3</v>
      </c>
      <c r="BS192" s="15">
        <f t="shared" si="154"/>
        <v>3</v>
      </c>
      <c r="BT192" s="15">
        <f t="shared" si="155"/>
        <v>3</v>
      </c>
      <c r="BU192" s="15">
        <f t="shared" si="156"/>
        <v>3</v>
      </c>
      <c r="BV192" s="15">
        <f t="shared" si="157"/>
        <v>3</v>
      </c>
      <c r="BW192" s="15">
        <f t="shared" si="158"/>
        <v>3</v>
      </c>
      <c r="BX192" s="15">
        <f t="shared" si="159"/>
        <v>3</v>
      </c>
      <c r="BY192" s="15">
        <f t="shared" si="160"/>
        <v>3</v>
      </c>
      <c r="BZ192" s="15">
        <f t="shared" si="161"/>
        <v>3</v>
      </c>
      <c r="CA192" s="14" t="s">
        <v>75</v>
      </c>
      <c r="CB192" s="15">
        <f t="shared" si="162"/>
        <v>3</v>
      </c>
      <c r="CC192" s="14">
        <f t="shared" si="163"/>
        <v>3</v>
      </c>
      <c r="CD192" s="14">
        <f t="shared" si="164"/>
        <v>3</v>
      </c>
      <c r="CE192" s="14">
        <f t="shared" si="165"/>
        <v>3</v>
      </c>
      <c r="CF192" s="14" t="str">
        <f t="shared" si="166"/>
        <v>N/A</v>
      </c>
      <c r="CG192" t="str">
        <f t="shared" si="167"/>
        <v>S:3 G:0 GR:0</v>
      </c>
      <c r="CH192" s="6"/>
      <c r="CK192" s="6"/>
      <c r="CL192" s="6"/>
      <c r="CM192" s="6"/>
      <c r="CN192" s="6"/>
      <c r="CO192" s="6"/>
      <c r="CP192" s="6"/>
    </row>
    <row r="193" spans="1:94" x14ac:dyDescent="0.25">
      <c r="A193" s="13">
        <v>6019</v>
      </c>
      <c r="B193" s="14" t="s">
        <v>3120</v>
      </c>
      <c r="C193" s="14" t="s">
        <v>63</v>
      </c>
      <c r="D193" s="14" t="s">
        <v>57</v>
      </c>
      <c r="E193" s="14">
        <v>2025</v>
      </c>
      <c r="F193" s="14">
        <v>2025</v>
      </c>
      <c r="G193" s="14" t="s">
        <v>40</v>
      </c>
      <c r="H193" s="14" t="s">
        <v>2163</v>
      </c>
      <c r="I193" s="15">
        <v>6</v>
      </c>
      <c r="J193" s="14">
        <v>4</v>
      </c>
      <c r="K193" s="16">
        <f t="shared" si="127"/>
        <v>0.25</v>
      </c>
      <c r="L193" s="15">
        <f t="shared" si="128"/>
        <v>4</v>
      </c>
      <c r="M193" s="15">
        <f t="shared" si="129"/>
        <v>2</v>
      </c>
      <c r="N193" s="15">
        <f t="shared" si="130"/>
        <v>8</v>
      </c>
      <c r="O193" s="15">
        <v>8</v>
      </c>
      <c r="P193" s="15">
        <v>0</v>
      </c>
      <c r="Q193" s="15">
        <f t="shared" si="131"/>
        <v>0</v>
      </c>
      <c r="R193" s="14" t="s">
        <v>75</v>
      </c>
      <c r="S193" s="14">
        <f t="shared" si="132"/>
        <v>3</v>
      </c>
      <c r="T193" s="15">
        <v>0</v>
      </c>
      <c r="U193" s="15">
        <v>0</v>
      </c>
      <c r="V193" s="15">
        <v>0</v>
      </c>
      <c r="W193" s="15" t="str">
        <f t="shared" si="171"/>
        <v>N/A</v>
      </c>
      <c r="X193" s="15" t="str">
        <f t="shared" si="133"/>
        <v>N/A</v>
      </c>
      <c r="Y193" s="14" t="str">
        <f t="shared" si="134"/>
        <v>OK</v>
      </c>
      <c r="Z193" s="14" t="str">
        <f t="shared" si="135"/>
        <v>No</v>
      </c>
      <c r="AA193" s="17" t="str">
        <f>IF(C193="DM", "N/A", IF(Z193="No","N/A",VLOOKUP(B193,'Extension List'!$A$3:$AE$1952,19,FALSE)))</f>
        <v>N/A</v>
      </c>
      <c r="AB193" s="14" t="str">
        <f>IF(C193="DM", "N/A", IF(Z193="No","N/A",VLOOKUP(B193,'Extension List'!$A$3:$AE$1952,21,FALSE)))</f>
        <v>N/A</v>
      </c>
      <c r="AC193" s="14" t="str">
        <f t="shared" si="172"/>
        <v>N/A</v>
      </c>
      <c r="AD193" s="15" t="str">
        <f t="shared" si="136"/>
        <v>N/A</v>
      </c>
      <c r="AE193" s="15" t="str">
        <f t="shared" si="137"/>
        <v>N/A</v>
      </c>
      <c r="AF193" s="15" t="str">
        <f t="shared" si="138"/>
        <v>N/A</v>
      </c>
      <c r="AG193" s="15" t="str">
        <f t="shared" si="174"/>
        <v>N/A</v>
      </c>
      <c r="AH193" s="15" t="str">
        <f t="shared" si="174"/>
        <v>N/A</v>
      </c>
      <c r="AI193" s="15" t="str">
        <f t="shared" si="175"/>
        <v>N/A</v>
      </c>
      <c r="AJ193" s="15" t="str">
        <f t="shared" si="176"/>
        <v>N/A</v>
      </c>
      <c r="AK193" s="15" t="str">
        <f t="shared" si="177"/>
        <v>N/A</v>
      </c>
      <c r="AL193" s="15" t="str">
        <f t="shared" si="139"/>
        <v>N/A</v>
      </c>
      <c r="AM193" s="15">
        <f t="shared" si="140"/>
        <v>4</v>
      </c>
      <c r="AN193" s="15">
        <f t="shared" si="141"/>
        <v>4</v>
      </c>
      <c r="AO193" s="15">
        <f t="shared" si="142"/>
        <v>4</v>
      </c>
      <c r="AP193" s="15" t="str">
        <f t="shared" si="143"/>
        <v>N/A</v>
      </c>
      <c r="AQ193" s="15" t="str">
        <f t="shared" si="144"/>
        <v>N/A</v>
      </c>
      <c r="AR193" s="14" t="s">
        <v>40</v>
      </c>
      <c r="AS193" s="14" t="s">
        <v>40</v>
      </c>
      <c r="AT193" s="14" t="s">
        <v>40</v>
      </c>
      <c r="AU193" s="14" t="s">
        <v>40</v>
      </c>
      <c r="AV193" s="14" t="s">
        <v>40</v>
      </c>
      <c r="AW193" s="14" t="s">
        <v>40</v>
      </c>
      <c r="AX193" s="14" t="s">
        <v>40</v>
      </c>
      <c r="AY193" s="14" t="s">
        <v>40</v>
      </c>
      <c r="AZ193" s="14" t="s">
        <v>40</v>
      </c>
      <c r="BA193" s="14" t="s">
        <v>40</v>
      </c>
      <c r="BB193" s="14" t="s">
        <v>40</v>
      </c>
      <c r="BC193" s="14" t="s">
        <v>40</v>
      </c>
      <c r="BD193" s="14" t="s">
        <v>40</v>
      </c>
      <c r="BE193" s="14" t="s">
        <v>40</v>
      </c>
      <c r="BF193" s="14" t="s">
        <v>40</v>
      </c>
      <c r="BG193" s="14" t="s">
        <v>40</v>
      </c>
      <c r="BH193" s="14" t="s">
        <v>40</v>
      </c>
      <c r="BJ193" s="15">
        <f t="shared" si="145"/>
        <v>4</v>
      </c>
      <c r="BK193" s="15">
        <f t="shared" si="146"/>
        <v>4</v>
      </c>
      <c r="BL193" s="15">
        <f t="shared" si="147"/>
        <v>4</v>
      </c>
      <c r="BM193" s="15">
        <f t="shared" si="148"/>
        <v>4</v>
      </c>
      <c r="BN193" s="15">
        <f t="shared" si="149"/>
        <v>4</v>
      </c>
      <c r="BO193" s="15">
        <f t="shared" si="150"/>
        <v>4</v>
      </c>
      <c r="BP193" s="15">
        <f t="shared" si="151"/>
        <v>4</v>
      </c>
      <c r="BQ193" s="15">
        <f t="shared" si="152"/>
        <v>4</v>
      </c>
      <c r="BR193" s="15">
        <f t="shared" si="153"/>
        <v>4</v>
      </c>
      <c r="BS193" s="15">
        <f t="shared" si="154"/>
        <v>4</v>
      </c>
      <c r="BT193" s="15">
        <f t="shared" si="155"/>
        <v>4</v>
      </c>
      <c r="BU193" s="15">
        <f t="shared" si="156"/>
        <v>4</v>
      </c>
      <c r="BV193" s="15">
        <f t="shared" si="157"/>
        <v>4</v>
      </c>
      <c r="BW193" s="15">
        <f t="shared" si="158"/>
        <v>4</v>
      </c>
      <c r="BX193" s="15">
        <f t="shared" si="159"/>
        <v>4</v>
      </c>
      <c r="BY193" s="15">
        <f t="shared" si="160"/>
        <v>4</v>
      </c>
      <c r="BZ193" s="15">
        <f t="shared" si="161"/>
        <v>4</v>
      </c>
      <c r="CA193" s="14" t="s">
        <v>75</v>
      </c>
      <c r="CB193" s="15">
        <f t="shared" si="162"/>
        <v>4</v>
      </c>
      <c r="CC193" s="14">
        <f t="shared" si="163"/>
        <v>4</v>
      </c>
      <c r="CD193" s="14">
        <f t="shared" si="164"/>
        <v>4</v>
      </c>
      <c r="CE193" s="14" t="str">
        <f t="shared" si="165"/>
        <v>N/A</v>
      </c>
      <c r="CF193" s="14" t="str">
        <f t="shared" si="166"/>
        <v>N/A</v>
      </c>
      <c r="CG193" t="str">
        <f t="shared" si="167"/>
        <v>S:4 G:2 GR:0</v>
      </c>
      <c r="CH193" s="6"/>
      <c r="CK193" s="6"/>
      <c r="CL193" s="6"/>
      <c r="CM193" s="6"/>
      <c r="CN193" s="6"/>
      <c r="CO193" s="6"/>
      <c r="CP193" s="6"/>
    </row>
    <row r="194" spans="1:94" x14ac:dyDescent="0.25">
      <c r="A194" s="13">
        <v>6470</v>
      </c>
      <c r="B194" s="14" t="s">
        <v>2788</v>
      </c>
      <c r="C194" s="14" t="s">
        <v>63</v>
      </c>
      <c r="D194" s="14" t="s">
        <v>57</v>
      </c>
      <c r="E194" s="14">
        <f>VLOOKUP(B194, 'Rookie Year'!$A$2:$B$55555,2,FALSE)</f>
        <v>2023</v>
      </c>
      <c r="F194" s="14">
        <v>2026</v>
      </c>
      <c r="G194" s="14" t="s">
        <v>42</v>
      </c>
      <c r="H194" s="14" t="s">
        <v>1927</v>
      </c>
      <c r="I194" s="15">
        <v>4</v>
      </c>
      <c r="J194" s="14">
        <v>2</v>
      </c>
      <c r="K194" s="16">
        <f t="shared" si="127"/>
        <v>0.25</v>
      </c>
      <c r="L194" s="15">
        <f t="shared" si="128"/>
        <v>3</v>
      </c>
      <c r="M194" s="15">
        <f t="shared" si="129"/>
        <v>1</v>
      </c>
      <c r="N194" s="15">
        <f t="shared" si="130"/>
        <v>2</v>
      </c>
      <c r="O194" s="15">
        <v>0</v>
      </c>
      <c r="P194" s="15">
        <v>0</v>
      </c>
      <c r="Q194" s="15">
        <f t="shared" si="131"/>
        <v>2</v>
      </c>
      <c r="R194" s="14" t="s">
        <v>75</v>
      </c>
      <c r="S194" s="14">
        <f t="shared" si="132"/>
        <v>2</v>
      </c>
      <c r="T194" s="15">
        <f>IF($S194&lt;1, "N/A", $M194)</f>
        <v>1</v>
      </c>
      <c r="U194" s="15">
        <f>IF($S194&lt;2, "N/A", $M194)</f>
        <v>1</v>
      </c>
      <c r="V194" s="15" t="str">
        <f>IF($S194&lt;3, "N/A", $M194)</f>
        <v>N/A</v>
      </c>
      <c r="W194" s="15" t="str">
        <f t="shared" si="171"/>
        <v>N/A</v>
      </c>
      <c r="X194" s="15" t="str">
        <f t="shared" si="133"/>
        <v>N/A</v>
      </c>
      <c r="Y194" s="14" t="str">
        <f t="shared" si="134"/>
        <v>OK</v>
      </c>
      <c r="Z194" s="14" t="str">
        <f t="shared" si="135"/>
        <v>No</v>
      </c>
      <c r="AA194" s="17" t="str">
        <f>IF(C194="DM", "N/A", IF(Z194="No","N/A",VLOOKUP(B194,'Extension List'!$A$3:$AE$1952,19,FALSE)))</f>
        <v>N/A</v>
      </c>
      <c r="AB194" s="14" t="str">
        <f>IF(C194="DM", "N/A", IF(Z194="No","N/A",VLOOKUP(B194,'Extension List'!$A$3:$AE$1952,21,FALSE)))</f>
        <v>N/A</v>
      </c>
      <c r="AC194" s="14" t="str">
        <f t="shared" si="172"/>
        <v>N/A</v>
      </c>
      <c r="AD194" s="15" t="str">
        <f t="shared" si="136"/>
        <v>N/A</v>
      </c>
      <c r="AE194" s="15" t="str">
        <f t="shared" si="137"/>
        <v>N/A</v>
      </c>
      <c r="AF194" s="15" t="str">
        <f t="shared" si="138"/>
        <v>N/A</v>
      </c>
      <c r="AG194" s="15" t="str">
        <f t="shared" ref="AG194:AH213" si="179">IF($AF194="N/A", "N/A", "TBC")</f>
        <v>N/A</v>
      </c>
      <c r="AH194" s="15" t="str">
        <f t="shared" si="179"/>
        <v>N/A</v>
      </c>
      <c r="AI194" s="15" t="str">
        <f t="shared" si="175"/>
        <v>N/A</v>
      </c>
      <c r="AJ194" s="15" t="str">
        <f t="shared" si="176"/>
        <v>N/A</v>
      </c>
      <c r="AK194" s="15" t="str">
        <f t="shared" si="177"/>
        <v>N/A</v>
      </c>
      <c r="AL194" s="15" t="str">
        <f t="shared" si="139"/>
        <v>N/A</v>
      </c>
      <c r="AM194" s="15">
        <f t="shared" si="140"/>
        <v>4</v>
      </c>
      <c r="AN194" s="15">
        <f t="shared" si="141"/>
        <v>4</v>
      </c>
      <c r="AO194" s="15" t="str">
        <f t="shared" si="142"/>
        <v>N/A</v>
      </c>
      <c r="AP194" s="15" t="str">
        <f t="shared" si="143"/>
        <v>N/A</v>
      </c>
      <c r="AQ194" s="15" t="str">
        <f t="shared" si="144"/>
        <v>N/A</v>
      </c>
      <c r="AR194" s="14" t="s">
        <v>40</v>
      </c>
      <c r="AS194" s="14" t="s">
        <v>40</v>
      </c>
      <c r="AT194" s="14" t="s">
        <v>40</v>
      </c>
      <c r="AU194" s="14" t="s">
        <v>40</v>
      </c>
      <c r="AV194" s="14" t="s">
        <v>40</v>
      </c>
      <c r="AW194" s="14" t="s">
        <v>40</v>
      </c>
      <c r="AX194" s="14" t="s">
        <v>40</v>
      </c>
      <c r="AY194" s="14" t="s">
        <v>40</v>
      </c>
      <c r="AZ194" s="14" t="s">
        <v>40</v>
      </c>
      <c r="BA194" s="14" t="s">
        <v>40</v>
      </c>
      <c r="BB194" s="14" t="s">
        <v>40</v>
      </c>
      <c r="BC194" s="14" t="s">
        <v>40</v>
      </c>
      <c r="BD194" s="14" t="s">
        <v>40</v>
      </c>
      <c r="BE194" s="14" t="s">
        <v>40</v>
      </c>
      <c r="BF194" s="14" t="s">
        <v>40</v>
      </c>
      <c r="BG194" s="14" t="s">
        <v>40</v>
      </c>
      <c r="BH194" s="14" t="s">
        <v>40</v>
      </c>
      <c r="BJ194" s="15">
        <f t="shared" si="145"/>
        <v>4</v>
      </c>
      <c r="BK194" s="15">
        <f t="shared" si="146"/>
        <v>4</v>
      </c>
      <c r="BL194" s="15">
        <f t="shared" si="147"/>
        <v>4</v>
      </c>
      <c r="BM194" s="15">
        <f t="shared" si="148"/>
        <v>4</v>
      </c>
      <c r="BN194" s="15">
        <f t="shared" si="149"/>
        <v>4</v>
      </c>
      <c r="BO194" s="15">
        <f t="shared" si="150"/>
        <v>4</v>
      </c>
      <c r="BP194" s="15">
        <f t="shared" si="151"/>
        <v>4</v>
      </c>
      <c r="BQ194" s="15">
        <f t="shared" si="152"/>
        <v>4</v>
      </c>
      <c r="BR194" s="15">
        <f t="shared" si="153"/>
        <v>4</v>
      </c>
      <c r="BS194" s="15">
        <f t="shared" si="154"/>
        <v>4</v>
      </c>
      <c r="BT194" s="15">
        <f t="shared" si="155"/>
        <v>4</v>
      </c>
      <c r="BU194" s="15">
        <f t="shared" si="156"/>
        <v>4</v>
      </c>
      <c r="BV194" s="15">
        <f t="shared" si="157"/>
        <v>4</v>
      </c>
      <c r="BW194" s="15">
        <f t="shared" si="158"/>
        <v>4</v>
      </c>
      <c r="BX194" s="15">
        <f t="shared" si="159"/>
        <v>4</v>
      </c>
      <c r="BY194" s="15">
        <f t="shared" si="160"/>
        <v>4</v>
      </c>
      <c r="BZ194" s="15">
        <f t="shared" si="161"/>
        <v>4</v>
      </c>
      <c r="CA194" s="14" t="s">
        <v>75</v>
      </c>
      <c r="CB194" s="15">
        <f t="shared" si="162"/>
        <v>4</v>
      </c>
      <c r="CC194" s="14">
        <f t="shared" si="163"/>
        <v>4</v>
      </c>
      <c r="CD194" s="14" t="str">
        <f t="shared" si="164"/>
        <v>N/A</v>
      </c>
      <c r="CE194" s="14" t="str">
        <f t="shared" si="165"/>
        <v>N/A</v>
      </c>
      <c r="CF194" s="14" t="str">
        <f t="shared" si="166"/>
        <v>N/A</v>
      </c>
      <c r="CG194" t="str">
        <f t="shared" si="167"/>
        <v>S:3 G:1 GR:2</v>
      </c>
      <c r="CH194" s="6"/>
      <c r="CK194" s="6"/>
      <c r="CL194" s="6"/>
      <c r="CM194" s="6"/>
      <c r="CN194" s="6"/>
      <c r="CO194" s="6"/>
      <c r="CP194" s="6"/>
    </row>
    <row r="195" spans="1:94" x14ac:dyDescent="0.25">
      <c r="A195" s="13">
        <v>5720</v>
      </c>
      <c r="B195" s="14" t="s">
        <v>2341</v>
      </c>
      <c r="C195" s="14" t="s">
        <v>63</v>
      </c>
      <c r="D195" s="14" t="s">
        <v>57</v>
      </c>
      <c r="E195" s="14">
        <f>VLOOKUP(B195, 'Rookie Year'!$A$2:$B$55555,2,FALSE)</f>
        <v>2021</v>
      </c>
      <c r="F195" s="14">
        <v>2025</v>
      </c>
      <c r="G195" s="14" t="s">
        <v>42</v>
      </c>
      <c r="H195" s="14" t="s">
        <v>2913</v>
      </c>
      <c r="I195" s="15">
        <v>5</v>
      </c>
      <c r="J195" s="14">
        <v>2</v>
      </c>
      <c r="K195" s="16">
        <f t="shared" si="127"/>
        <v>0.25</v>
      </c>
      <c r="L195" s="15">
        <f t="shared" si="128"/>
        <v>3</v>
      </c>
      <c r="M195" s="15">
        <f t="shared" si="129"/>
        <v>2</v>
      </c>
      <c r="N195" s="15">
        <f t="shared" si="130"/>
        <v>4</v>
      </c>
      <c r="O195" s="15">
        <v>2</v>
      </c>
      <c r="P195" s="15">
        <v>0</v>
      </c>
      <c r="Q195" s="15">
        <f t="shared" si="131"/>
        <v>2</v>
      </c>
      <c r="R195" s="14" t="s">
        <v>75</v>
      </c>
      <c r="S195" s="14">
        <f t="shared" si="132"/>
        <v>1</v>
      </c>
      <c r="T195" s="15">
        <v>2</v>
      </c>
      <c r="U195" s="15" t="str">
        <f>IF($S195&lt;2, "N/A", $M195)</f>
        <v>N/A</v>
      </c>
      <c r="V195" s="15" t="str">
        <f>IF($S195&lt;3, "N/A", $M195)</f>
        <v>N/A</v>
      </c>
      <c r="W195" s="15" t="str">
        <f t="shared" si="171"/>
        <v>N/A</v>
      </c>
      <c r="X195" s="15" t="str">
        <f t="shared" si="133"/>
        <v>N/A</v>
      </c>
      <c r="Y195" s="14" t="str">
        <f t="shared" si="134"/>
        <v>OK</v>
      </c>
      <c r="Z195" s="14" t="str">
        <f t="shared" si="135"/>
        <v>Yes</v>
      </c>
      <c r="AA195" s="17">
        <f>IF(C195="DM", "N/A", IF(Z195="No","N/A",VLOOKUP(B195,'Extension List'!$A$3:$AE$1952,19,FALSE)))</f>
        <v>5</v>
      </c>
      <c r="AB195" s="14">
        <f>IF(C195="DM", "N/A", IF(Z195="No","N/A",VLOOKUP(B195,'Extension List'!$A$3:$AE$1952,21,FALSE)))</f>
        <v>1</v>
      </c>
      <c r="AC195" s="14">
        <f t="shared" si="172"/>
        <v>0</v>
      </c>
      <c r="AD195" s="15" t="str">
        <f t="shared" si="136"/>
        <v>N/A</v>
      </c>
      <c r="AE195" s="15" t="str">
        <f t="shared" si="137"/>
        <v>N/A</v>
      </c>
      <c r="AF195" s="15" t="str">
        <f t="shared" si="138"/>
        <v>N/A</v>
      </c>
      <c r="AG195" s="15" t="str">
        <f t="shared" si="179"/>
        <v>N/A</v>
      </c>
      <c r="AH195" s="15" t="str">
        <f t="shared" si="179"/>
        <v>N/A</v>
      </c>
      <c r="AI195" s="15" t="str">
        <f t="shared" si="175"/>
        <v>N/A</v>
      </c>
      <c r="AJ195" s="15" t="str">
        <f t="shared" si="176"/>
        <v>N/A</v>
      </c>
      <c r="AK195" s="15" t="str">
        <f t="shared" si="177"/>
        <v>N/A</v>
      </c>
      <c r="AL195" s="15" t="str">
        <f t="shared" si="139"/>
        <v>N/A</v>
      </c>
      <c r="AM195" s="15">
        <f t="shared" si="140"/>
        <v>5</v>
      </c>
      <c r="AN195" s="15" t="str">
        <f t="shared" si="141"/>
        <v>N/A</v>
      </c>
      <c r="AO195" s="15" t="str">
        <f t="shared" si="142"/>
        <v>N/A</v>
      </c>
      <c r="AP195" s="15" t="str">
        <f t="shared" si="143"/>
        <v>N/A</v>
      </c>
      <c r="AQ195" s="15" t="str">
        <f t="shared" si="144"/>
        <v>N/A</v>
      </c>
      <c r="AR195" s="14" t="s">
        <v>40</v>
      </c>
      <c r="AS195" s="14" t="s">
        <v>40</v>
      </c>
      <c r="AT195" s="14" t="s">
        <v>40</v>
      </c>
      <c r="AU195" s="14" t="s">
        <v>40</v>
      </c>
      <c r="AV195" s="14" t="s">
        <v>40</v>
      </c>
      <c r="AW195" s="14" t="s">
        <v>40</v>
      </c>
      <c r="AX195" s="14" t="s">
        <v>40</v>
      </c>
      <c r="AY195" s="14" t="s">
        <v>40</v>
      </c>
      <c r="AZ195" s="14" t="s">
        <v>40</v>
      </c>
      <c r="BA195" s="14" t="s">
        <v>40</v>
      </c>
      <c r="BB195" s="14" t="s">
        <v>40</v>
      </c>
      <c r="BC195" s="14" t="s">
        <v>40</v>
      </c>
      <c r="BD195" s="14" t="s">
        <v>40</v>
      </c>
      <c r="BE195" s="14" t="s">
        <v>40</v>
      </c>
      <c r="BF195" s="14" t="s">
        <v>40</v>
      </c>
      <c r="BG195" s="14" t="s">
        <v>40</v>
      </c>
      <c r="BH195" s="14" t="s">
        <v>40</v>
      </c>
      <c r="BI195" s="14"/>
      <c r="BJ195" s="15">
        <f t="shared" si="145"/>
        <v>5</v>
      </c>
      <c r="BK195" s="15">
        <f t="shared" si="146"/>
        <v>5</v>
      </c>
      <c r="BL195" s="15">
        <f t="shared" si="147"/>
        <v>5</v>
      </c>
      <c r="BM195" s="15">
        <f t="shared" si="148"/>
        <v>5</v>
      </c>
      <c r="BN195" s="15">
        <f t="shared" si="149"/>
        <v>5</v>
      </c>
      <c r="BO195" s="15">
        <f t="shared" si="150"/>
        <v>5</v>
      </c>
      <c r="BP195" s="15">
        <f t="shared" si="151"/>
        <v>5</v>
      </c>
      <c r="BQ195" s="15">
        <f t="shared" si="152"/>
        <v>5</v>
      </c>
      <c r="BR195" s="15">
        <f t="shared" si="153"/>
        <v>5</v>
      </c>
      <c r="BS195" s="15">
        <f t="shared" si="154"/>
        <v>5</v>
      </c>
      <c r="BT195" s="15">
        <f t="shared" si="155"/>
        <v>5</v>
      </c>
      <c r="BU195" s="15">
        <f t="shared" si="156"/>
        <v>5</v>
      </c>
      <c r="BV195" s="15">
        <f t="shared" si="157"/>
        <v>5</v>
      </c>
      <c r="BW195" s="15">
        <f t="shared" si="158"/>
        <v>5</v>
      </c>
      <c r="BX195" s="15">
        <f t="shared" si="159"/>
        <v>5</v>
      </c>
      <c r="BY195" s="15">
        <f t="shared" si="160"/>
        <v>5</v>
      </c>
      <c r="BZ195" s="15">
        <f t="shared" si="161"/>
        <v>5</v>
      </c>
      <c r="CA195" s="14" t="s">
        <v>75</v>
      </c>
      <c r="CB195" s="15">
        <f t="shared" si="162"/>
        <v>5</v>
      </c>
      <c r="CC195" s="14" t="str">
        <f t="shared" si="163"/>
        <v>N/A</v>
      </c>
      <c r="CD195" s="14" t="str">
        <f t="shared" si="164"/>
        <v>N/A</v>
      </c>
      <c r="CE195" s="14" t="str">
        <f t="shared" si="165"/>
        <v>N/A</v>
      </c>
      <c r="CF195" s="14" t="str">
        <f t="shared" si="166"/>
        <v>N/A</v>
      </c>
      <c r="CG195" t="str">
        <f t="shared" si="167"/>
        <v>S:3 G:2 GR:2</v>
      </c>
      <c r="CH195" s="6"/>
      <c r="CK195" s="6"/>
      <c r="CL195" s="6"/>
      <c r="CM195" s="6"/>
      <c r="CN195" s="6"/>
      <c r="CO195" s="6"/>
      <c r="CP195" s="6"/>
    </row>
    <row r="196" spans="1:94" x14ac:dyDescent="0.25">
      <c r="A196" s="13">
        <v>6048</v>
      </c>
      <c r="B196" s="14" t="s">
        <v>3149</v>
      </c>
      <c r="C196" s="14" t="s">
        <v>63</v>
      </c>
      <c r="D196" s="14" t="s">
        <v>57</v>
      </c>
      <c r="E196" s="14">
        <v>2025</v>
      </c>
      <c r="F196" s="14">
        <v>2025</v>
      </c>
      <c r="G196" s="14" t="s">
        <v>40</v>
      </c>
      <c r="H196" s="14" t="s">
        <v>2193</v>
      </c>
      <c r="I196" s="15">
        <v>1</v>
      </c>
      <c r="J196" s="14">
        <v>3</v>
      </c>
      <c r="K196" s="16">
        <f t="shared" si="127"/>
        <v>0</v>
      </c>
      <c r="L196" s="15">
        <f t="shared" si="128"/>
        <v>1</v>
      </c>
      <c r="M196" s="15">
        <f t="shared" si="129"/>
        <v>0</v>
      </c>
      <c r="N196" s="15">
        <f t="shared" si="130"/>
        <v>0</v>
      </c>
      <c r="O196" s="15">
        <v>0</v>
      </c>
      <c r="P196" s="15">
        <v>0</v>
      </c>
      <c r="Q196" s="15">
        <f t="shared" si="131"/>
        <v>0</v>
      </c>
      <c r="R196" s="14" t="s">
        <v>75</v>
      </c>
      <c r="S196" s="14">
        <f t="shared" si="132"/>
        <v>2</v>
      </c>
      <c r="T196" s="15">
        <v>0</v>
      </c>
      <c r="U196" s="15">
        <v>0</v>
      </c>
      <c r="V196" s="15" t="str">
        <f>IF($S196&lt;3, "N/A", $M196)</f>
        <v>N/A</v>
      </c>
      <c r="W196" s="15" t="str">
        <f t="shared" si="171"/>
        <v>N/A</v>
      </c>
      <c r="X196" s="15" t="str">
        <f t="shared" si="133"/>
        <v>N/A</v>
      </c>
      <c r="Y196" s="14" t="str">
        <f t="shared" si="134"/>
        <v>OK</v>
      </c>
      <c r="Z196" s="14" t="str">
        <f t="shared" si="135"/>
        <v>No</v>
      </c>
      <c r="AA196" s="17" t="str">
        <f>IF(C196="DM", "N/A", IF(Z196="No","N/A",VLOOKUP(B196,'Extension List'!$A$3:$AE$1952,19,FALSE)))</f>
        <v>N/A</v>
      </c>
      <c r="AB196" s="14" t="str">
        <f>IF(C196="DM", "N/A", IF(Z196="No","N/A",VLOOKUP(B196,'Extension List'!$A$3:$AE$1952,21,FALSE)))</f>
        <v>N/A</v>
      </c>
      <c r="AC196" s="14" t="str">
        <f t="shared" si="172"/>
        <v>N/A</v>
      </c>
      <c r="AD196" s="15" t="str">
        <f t="shared" si="136"/>
        <v>N/A</v>
      </c>
      <c r="AE196" s="15" t="str">
        <f t="shared" si="137"/>
        <v>N/A</v>
      </c>
      <c r="AF196" s="15" t="str">
        <f t="shared" si="138"/>
        <v>N/A</v>
      </c>
      <c r="AG196" s="15" t="str">
        <f t="shared" si="179"/>
        <v>N/A</v>
      </c>
      <c r="AH196" s="15" t="str">
        <f t="shared" si="179"/>
        <v>N/A</v>
      </c>
      <c r="AI196" s="15" t="str">
        <f t="shared" si="175"/>
        <v>N/A</v>
      </c>
      <c r="AJ196" s="15" t="str">
        <f t="shared" si="176"/>
        <v>N/A</v>
      </c>
      <c r="AK196" s="15" t="str">
        <f t="shared" si="177"/>
        <v>N/A</v>
      </c>
      <c r="AL196" s="15" t="str">
        <f t="shared" si="139"/>
        <v>N/A</v>
      </c>
      <c r="AM196" s="15">
        <f t="shared" si="140"/>
        <v>1</v>
      </c>
      <c r="AN196" s="15">
        <f t="shared" si="141"/>
        <v>1</v>
      </c>
      <c r="AO196" s="15" t="str">
        <f t="shared" si="142"/>
        <v>N/A</v>
      </c>
      <c r="AP196" s="15" t="str">
        <f t="shared" si="143"/>
        <v>N/A</v>
      </c>
      <c r="AQ196" s="15" t="str">
        <f t="shared" si="144"/>
        <v>N/A</v>
      </c>
      <c r="AR196" s="14" t="s">
        <v>40</v>
      </c>
      <c r="AS196" s="14" t="s">
        <v>40</v>
      </c>
      <c r="AT196" s="14" t="s">
        <v>40</v>
      </c>
      <c r="AU196" s="14" t="s">
        <v>40</v>
      </c>
      <c r="AV196" s="14" t="s">
        <v>40</v>
      </c>
      <c r="AW196" s="14" t="s">
        <v>40</v>
      </c>
      <c r="AX196" s="14" t="s">
        <v>40</v>
      </c>
      <c r="AY196" s="14" t="s">
        <v>40</v>
      </c>
      <c r="AZ196" s="14" t="s">
        <v>40</v>
      </c>
      <c r="BA196" s="14" t="s">
        <v>40</v>
      </c>
      <c r="BB196" s="14" t="s">
        <v>40</v>
      </c>
      <c r="BC196" s="14" t="s">
        <v>40</v>
      </c>
      <c r="BD196" s="14" t="s">
        <v>40</v>
      </c>
      <c r="BE196" s="14" t="s">
        <v>40</v>
      </c>
      <c r="BF196" s="14" t="s">
        <v>40</v>
      </c>
      <c r="BG196" s="14" t="s">
        <v>40</v>
      </c>
      <c r="BH196" s="14" t="s">
        <v>40</v>
      </c>
      <c r="BJ196" s="15">
        <f t="shared" si="145"/>
        <v>1</v>
      </c>
      <c r="BK196" s="15">
        <f t="shared" si="146"/>
        <v>1</v>
      </c>
      <c r="BL196" s="15">
        <f t="shared" si="147"/>
        <v>1</v>
      </c>
      <c r="BM196" s="15">
        <f t="shared" si="148"/>
        <v>1</v>
      </c>
      <c r="BN196" s="15">
        <f t="shared" si="149"/>
        <v>1</v>
      </c>
      <c r="BO196" s="15">
        <f t="shared" si="150"/>
        <v>1</v>
      </c>
      <c r="BP196" s="15">
        <f t="shared" si="151"/>
        <v>1</v>
      </c>
      <c r="BQ196" s="15">
        <f t="shared" si="152"/>
        <v>1</v>
      </c>
      <c r="BR196" s="15">
        <f t="shared" si="153"/>
        <v>1</v>
      </c>
      <c r="BS196" s="15">
        <f t="shared" si="154"/>
        <v>1</v>
      </c>
      <c r="BT196" s="15">
        <f t="shared" si="155"/>
        <v>1</v>
      </c>
      <c r="BU196" s="15">
        <f t="shared" si="156"/>
        <v>1</v>
      </c>
      <c r="BV196" s="15">
        <f t="shared" si="157"/>
        <v>1</v>
      </c>
      <c r="BW196" s="15">
        <f t="shared" si="158"/>
        <v>1</v>
      </c>
      <c r="BX196" s="15">
        <f t="shared" si="159"/>
        <v>1</v>
      </c>
      <c r="BY196" s="15">
        <f t="shared" si="160"/>
        <v>1</v>
      </c>
      <c r="BZ196" s="15">
        <f t="shared" si="161"/>
        <v>1</v>
      </c>
      <c r="CA196" s="14" t="s">
        <v>75</v>
      </c>
      <c r="CB196" s="15">
        <f t="shared" si="162"/>
        <v>1</v>
      </c>
      <c r="CC196" s="14">
        <f t="shared" si="163"/>
        <v>1</v>
      </c>
      <c r="CD196" s="14" t="str">
        <f t="shared" si="164"/>
        <v>N/A</v>
      </c>
      <c r="CE196" s="14" t="str">
        <f t="shared" si="165"/>
        <v>N/A</v>
      </c>
      <c r="CF196" s="14" t="str">
        <f t="shared" si="166"/>
        <v>N/A</v>
      </c>
      <c r="CG196" t="str">
        <f t="shared" si="167"/>
        <v>S:1 G:0 GR:0</v>
      </c>
      <c r="CH196" s="6"/>
      <c r="CK196" s="6"/>
      <c r="CL196" s="6"/>
      <c r="CM196" s="6"/>
      <c r="CN196" s="6"/>
      <c r="CO196" s="6"/>
      <c r="CP196" s="6"/>
    </row>
    <row r="197" spans="1:94" x14ac:dyDescent="0.25">
      <c r="A197" s="13">
        <v>5953</v>
      </c>
      <c r="B197" s="14" t="s">
        <v>505</v>
      </c>
      <c r="C197" s="14" t="s">
        <v>63</v>
      </c>
      <c r="D197" s="14" t="s">
        <v>57</v>
      </c>
      <c r="E197" s="14">
        <f>VLOOKUP(B197, 'Rookie Year'!$A$2:$B$55555,2,FALSE)</f>
        <v>2015</v>
      </c>
      <c r="F197" s="14">
        <v>2025</v>
      </c>
      <c r="G197" s="14" t="s">
        <v>42</v>
      </c>
      <c r="H197" s="14" t="s">
        <v>1927</v>
      </c>
      <c r="I197" s="15">
        <v>30</v>
      </c>
      <c r="J197" s="14">
        <v>2</v>
      </c>
      <c r="K197" s="16">
        <f t="shared" si="127"/>
        <v>0.6</v>
      </c>
      <c r="L197" s="15">
        <f t="shared" si="128"/>
        <v>12</v>
      </c>
      <c r="M197" s="15">
        <f t="shared" si="129"/>
        <v>18</v>
      </c>
      <c r="N197" s="15">
        <f t="shared" si="130"/>
        <v>36</v>
      </c>
      <c r="O197" s="15">
        <v>18</v>
      </c>
      <c r="P197" s="15">
        <v>0</v>
      </c>
      <c r="Q197" s="15">
        <f t="shared" si="131"/>
        <v>18</v>
      </c>
      <c r="R197" s="14" t="s">
        <v>75</v>
      </c>
      <c r="S197" s="14">
        <f t="shared" si="132"/>
        <v>1</v>
      </c>
      <c r="T197" s="15">
        <v>18</v>
      </c>
      <c r="U197" s="15" t="str">
        <f>IF($S197&lt;2, "N/A", $M197)</f>
        <v>N/A</v>
      </c>
      <c r="V197" s="15" t="str">
        <f>IF($S197&lt;3, "N/A", $M197)</f>
        <v>N/A</v>
      </c>
      <c r="W197" s="15" t="str">
        <f t="shared" si="171"/>
        <v>N/A</v>
      </c>
      <c r="X197" s="15" t="str">
        <f t="shared" si="133"/>
        <v>N/A</v>
      </c>
      <c r="Y197" s="14" t="str">
        <f t="shared" si="134"/>
        <v>OK</v>
      </c>
      <c r="Z197" s="14" t="str">
        <f t="shared" si="135"/>
        <v>Yes</v>
      </c>
      <c r="AA197" s="17">
        <f>IF(C197="DM", "N/A", IF(Z197="No","N/A",VLOOKUP(B197,'Extension List'!$A$3:$AE$1952,19,FALSE)))</f>
        <v>37</v>
      </c>
      <c r="AB197" s="14">
        <f>IF(C197="DM", "N/A", IF(Z197="No","N/A",VLOOKUP(B197,'Extension List'!$A$3:$AE$1952,21,FALSE)))</f>
        <v>4</v>
      </c>
      <c r="AC197" s="14">
        <f t="shared" si="172"/>
        <v>0</v>
      </c>
      <c r="AD197" s="15" t="str">
        <f t="shared" si="136"/>
        <v>N/A</v>
      </c>
      <c r="AE197" s="15" t="str">
        <f t="shared" si="137"/>
        <v>N/A</v>
      </c>
      <c r="AF197" s="15" t="str">
        <f t="shared" si="138"/>
        <v>N/A</v>
      </c>
      <c r="AG197" s="15" t="str">
        <f t="shared" si="179"/>
        <v>N/A</v>
      </c>
      <c r="AH197" s="15" t="str">
        <f t="shared" si="179"/>
        <v>N/A</v>
      </c>
      <c r="AI197" s="15" t="str">
        <f t="shared" si="175"/>
        <v>N/A</v>
      </c>
      <c r="AJ197" s="15" t="str">
        <f t="shared" si="176"/>
        <v>N/A</v>
      </c>
      <c r="AK197" s="15" t="str">
        <f t="shared" si="177"/>
        <v>N/A</v>
      </c>
      <c r="AL197" s="15" t="str">
        <f t="shared" si="139"/>
        <v>N/A</v>
      </c>
      <c r="AM197" s="15">
        <f t="shared" si="140"/>
        <v>30</v>
      </c>
      <c r="AN197" s="15" t="str">
        <f t="shared" si="141"/>
        <v>N/A</v>
      </c>
      <c r="AO197" s="15" t="str">
        <f t="shared" si="142"/>
        <v>N/A</v>
      </c>
      <c r="AP197" s="15" t="str">
        <f t="shared" si="143"/>
        <v>N/A</v>
      </c>
      <c r="AQ197" s="15" t="str">
        <f t="shared" si="144"/>
        <v>N/A</v>
      </c>
      <c r="AR197" s="14" t="s">
        <v>40</v>
      </c>
      <c r="AS197" s="14" t="s">
        <v>40</v>
      </c>
      <c r="AT197" s="14" t="s">
        <v>40</v>
      </c>
      <c r="AU197" s="14" t="s">
        <v>40</v>
      </c>
      <c r="AV197" s="14" t="s">
        <v>40</v>
      </c>
      <c r="AW197" s="14" t="s">
        <v>40</v>
      </c>
      <c r="AX197" s="14" t="s">
        <v>40</v>
      </c>
      <c r="AY197" s="14" t="s">
        <v>40</v>
      </c>
      <c r="AZ197" s="14" t="s">
        <v>40</v>
      </c>
      <c r="BA197" s="14" t="s">
        <v>40</v>
      </c>
      <c r="BB197" s="14" t="s">
        <v>40</v>
      </c>
      <c r="BC197" s="14" t="s">
        <v>40</v>
      </c>
      <c r="BD197" s="14" t="s">
        <v>40</v>
      </c>
      <c r="BE197" s="14" t="s">
        <v>40</v>
      </c>
      <c r="BF197" s="14" t="s">
        <v>40</v>
      </c>
      <c r="BG197" s="14" t="s">
        <v>40</v>
      </c>
      <c r="BH197" s="14" t="s">
        <v>40</v>
      </c>
      <c r="BJ197" s="15">
        <f t="shared" si="145"/>
        <v>30</v>
      </c>
      <c r="BK197" s="15">
        <f t="shared" si="146"/>
        <v>30</v>
      </c>
      <c r="BL197" s="15">
        <f t="shared" si="147"/>
        <v>30</v>
      </c>
      <c r="BM197" s="15">
        <f t="shared" si="148"/>
        <v>30</v>
      </c>
      <c r="BN197" s="15">
        <f t="shared" si="149"/>
        <v>30</v>
      </c>
      <c r="BO197" s="15">
        <f t="shared" si="150"/>
        <v>30</v>
      </c>
      <c r="BP197" s="15">
        <f t="shared" si="151"/>
        <v>30</v>
      </c>
      <c r="BQ197" s="15">
        <f t="shared" si="152"/>
        <v>30</v>
      </c>
      <c r="BR197" s="15">
        <f t="shared" si="153"/>
        <v>30</v>
      </c>
      <c r="BS197" s="15">
        <f t="shared" si="154"/>
        <v>30</v>
      </c>
      <c r="BT197" s="15">
        <f t="shared" si="155"/>
        <v>30</v>
      </c>
      <c r="BU197" s="15">
        <f t="shared" si="156"/>
        <v>30</v>
      </c>
      <c r="BV197" s="15">
        <f t="shared" si="157"/>
        <v>30</v>
      </c>
      <c r="BW197" s="15">
        <f t="shared" si="158"/>
        <v>30</v>
      </c>
      <c r="BX197" s="15">
        <f t="shared" si="159"/>
        <v>30</v>
      </c>
      <c r="BY197" s="15">
        <f t="shared" si="160"/>
        <v>30</v>
      </c>
      <c r="BZ197" s="15">
        <f t="shared" si="161"/>
        <v>30</v>
      </c>
      <c r="CA197" s="14" t="s">
        <v>75</v>
      </c>
      <c r="CB197" s="15">
        <f t="shared" si="162"/>
        <v>30</v>
      </c>
      <c r="CC197" s="14" t="str">
        <f t="shared" si="163"/>
        <v>N/A</v>
      </c>
      <c r="CD197" s="14" t="str">
        <f t="shared" si="164"/>
        <v>N/A</v>
      </c>
      <c r="CE197" s="14" t="str">
        <f t="shared" si="165"/>
        <v>N/A</v>
      </c>
      <c r="CF197" s="14" t="str">
        <f t="shared" si="166"/>
        <v>N/A</v>
      </c>
      <c r="CG197" t="str">
        <f t="shared" si="167"/>
        <v>S:12 G:18 GR:18</v>
      </c>
      <c r="CH197" s="6"/>
      <c r="CK197" s="6"/>
      <c r="CL197" s="6"/>
      <c r="CM197" s="6"/>
      <c r="CN197" s="6"/>
      <c r="CO197" s="6"/>
      <c r="CP197" s="6"/>
    </row>
    <row r="198" spans="1:94" x14ac:dyDescent="0.25">
      <c r="A198" s="13">
        <v>6008</v>
      </c>
      <c r="B198" s="14" t="s">
        <v>3109</v>
      </c>
      <c r="C198" s="14" t="s">
        <v>63</v>
      </c>
      <c r="D198" s="14" t="s">
        <v>57</v>
      </c>
      <c r="E198" s="14">
        <v>2025</v>
      </c>
      <c r="F198" s="14">
        <v>2025</v>
      </c>
      <c r="G198" s="14" t="s">
        <v>40</v>
      </c>
      <c r="H198" s="14" t="s">
        <v>2152</v>
      </c>
      <c r="I198" s="15">
        <v>10</v>
      </c>
      <c r="J198" s="14">
        <v>4</v>
      </c>
      <c r="K198" s="16">
        <f t="shared" si="127"/>
        <v>0.25</v>
      </c>
      <c r="L198" s="15">
        <f t="shared" si="128"/>
        <v>7</v>
      </c>
      <c r="M198" s="15">
        <f t="shared" si="129"/>
        <v>3</v>
      </c>
      <c r="N198" s="15">
        <f t="shared" si="130"/>
        <v>12</v>
      </c>
      <c r="O198" s="15">
        <v>12</v>
      </c>
      <c r="P198" s="15">
        <v>0</v>
      </c>
      <c r="Q198" s="15">
        <f t="shared" si="131"/>
        <v>0</v>
      </c>
      <c r="R198" s="14" t="s">
        <v>75</v>
      </c>
      <c r="S198" s="14">
        <f t="shared" si="132"/>
        <v>3</v>
      </c>
      <c r="T198" s="15">
        <v>0</v>
      </c>
      <c r="U198" s="15">
        <v>0</v>
      </c>
      <c r="V198" s="15">
        <v>0</v>
      </c>
      <c r="W198" s="15" t="str">
        <f t="shared" si="171"/>
        <v>N/A</v>
      </c>
      <c r="X198" s="15" t="str">
        <f t="shared" si="133"/>
        <v>N/A</v>
      </c>
      <c r="Y198" s="14" t="str">
        <f t="shared" si="134"/>
        <v>OK</v>
      </c>
      <c r="Z198" s="14" t="str">
        <f t="shared" si="135"/>
        <v>No</v>
      </c>
      <c r="AA198" s="17" t="str">
        <f>IF(C198="DM", "N/A", IF(Z198="No","N/A",VLOOKUP(B198,'Extension List'!$A$3:$AE$1952,19,FALSE)))</f>
        <v>N/A</v>
      </c>
      <c r="AB198" s="14" t="str">
        <f>IF(C198="DM", "N/A", IF(Z198="No","N/A",VLOOKUP(B198,'Extension List'!$A$3:$AE$1952,21,FALSE)))</f>
        <v>N/A</v>
      </c>
      <c r="AC198" s="14" t="str">
        <f t="shared" ref="AC198:AC229" si="180">IF(AA198="N/A", "N/A", 0)</f>
        <v>N/A</v>
      </c>
      <c r="AD198" s="15" t="str">
        <f t="shared" si="136"/>
        <v>N/A</v>
      </c>
      <c r="AE198" s="15" t="str">
        <f t="shared" si="137"/>
        <v>N/A</v>
      </c>
      <c r="AF198" s="15" t="str">
        <f t="shared" si="138"/>
        <v>N/A</v>
      </c>
      <c r="AG198" s="15" t="str">
        <f t="shared" si="179"/>
        <v>N/A</v>
      </c>
      <c r="AH198" s="15" t="str">
        <f t="shared" si="179"/>
        <v>N/A</v>
      </c>
      <c r="AI198" s="15" t="str">
        <f t="shared" si="175"/>
        <v>N/A</v>
      </c>
      <c r="AJ198" s="15" t="str">
        <f t="shared" si="176"/>
        <v>N/A</v>
      </c>
      <c r="AK198" s="15" t="str">
        <f t="shared" si="177"/>
        <v>N/A</v>
      </c>
      <c r="AL198" s="15" t="str">
        <f t="shared" si="139"/>
        <v>N/A</v>
      </c>
      <c r="AM198" s="15">
        <f t="shared" si="140"/>
        <v>7</v>
      </c>
      <c r="AN198" s="15">
        <f t="shared" si="141"/>
        <v>7</v>
      </c>
      <c r="AO198" s="15">
        <f t="shared" si="142"/>
        <v>7</v>
      </c>
      <c r="AP198" s="15" t="str">
        <f t="shared" si="143"/>
        <v>N/A</v>
      </c>
      <c r="AQ198" s="15" t="str">
        <f t="shared" si="144"/>
        <v>N/A</v>
      </c>
      <c r="AR198" s="14" t="s">
        <v>40</v>
      </c>
      <c r="AS198" s="14" t="s">
        <v>40</v>
      </c>
      <c r="AT198" s="14" t="s">
        <v>40</v>
      </c>
      <c r="AU198" s="14" t="s">
        <v>40</v>
      </c>
      <c r="AV198" s="14" t="s">
        <v>40</v>
      </c>
      <c r="AW198" s="14" t="s">
        <v>40</v>
      </c>
      <c r="AX198" s="14" t="s">
        <v>40</v>
      </c>
      <c r="AY198" s="14" t="s">
        <v>40</v>
      </c>
      <c r="AZ198" s="14" t="s">
        <v>40</v>
      </c>
      <c r="BA198" s="14" t="s">
        <v>40</v>
      </c>
      <c r="BB198" s="14" t="s">
        <v>40</v>
      </c>
      <c r="BC198" s="14" t="s">
        <v>40</v>
      </c>
      <c r="BD198" s="14" t="s">
        <v>40</v>
      </c>
      <c r="BE198" s="14" t="s">
        <v>40</v>
      </c>
      <c r="BF198" s="14" t="s">
        <v>40</v>
      </c>
      <c r="BG198" s="14" t="s">
        <v>40</v>
      </c>
      <c r="BH198" s="14" t="s">
        <v>40</v>
      </c>
      <c r="BJ198" s="15">
        <f t="shared" si="145"/>
        <v>7</v>
      </c>
      <c r="BK198" s="15">
        <f t="shared" si="146"/>
        <v>7</v>
      </c>
      <c r="BL198" s="15">
        <f t="shared" si="147"/>
        <v>7</v>
      </c>
      <c r="BM198" s="15">
        <f t="shared" si="148"/>
        <v>7</v>
      </c>
      <c r="BN198" s="15">
        <f t="shared" si="149"/>
        <v>7</v>
      </c>
      <c r="BO198" s="15">
        <f t="shared" si="150"/>
        <v>7</v>
      </c>
      <c r="BP198" s="15">
        <f t="shared" si="151"/>
        <v>7</v>
      </c>
      <c r="BQ198" s="15">
        <f t="shared" si="152"/>
        <v>7</v>
      </c>
      <c r="BR198" s="15">
        <f t="shared" si="153"/>
        <v>7</v>
      </c>
      <c r="BS198" s="15">
        <f t="shared" si="154"/>
        <v>7</v>
      </c>
      <c r="BT198" s="15">
        <f t="shared" si="155"/>
        <v>7</v>
      </c>
      <c r="BU198" s="15">
        <f t="shared" si="156"/>
        <v>7</v>
      </c>
      <c r="BV198" s="15">
        <f t="shared" si="157"/>
        <v>7</v>
      </c>
      <c r="BW198" s="15">
        <f t="shared" si="158"/>
        <v>7</v>
      </c>
      <c r="BX198" s="15">
        <f t="shared" si="159"/>
        <v>7</v>
      </c>
      <c r="BY198" s="15">
        <f t="shared" si="160"/>
        <v>7</v>
      </c>
      <c r="BZ198" s="15">
        <f t="shared" si="161"/>
        <v>7</v>
      </c>
      <c r="CA198" s="14" t="s">
        <v>75</v>
      </c>
      <c r="CB198" s="15">
        <f t="shared" si="162"/>
        <v>7</v>
      </c>
      <c r="CC198" s="14">
        <f t="shared" si="163"/>
        <v>7</v>
      </c>
      <c r="CD198" s="14">
        <f t="shared" si="164"/>
        <v>7</v>
      </c>
      <c r="CE198" s="14" t="str">
        <f t="shared" si="165"/>
        <v>N/A</v>
      </c>
      <c r="CF198" s="14" t="str">
        <f t="shared" si="166"/>
        <v>N/A</v>
      </c>
      <c r="CG198" t="str">
        <f t="shared" si="167"/>
        <v>S:7 G:3 GR:0</v>
      </c>
      <c r="CH198" s="6"/>
      <c r="CK198" s="6"/>
      <c r="CL198" s="6"/>
      <c r="CM198" s="6"/>
      <c r="CN198" s="6"/>
      <c r="CO198" s="6"/>
      <c r="CP198" s="6"/>
    </row>
    <row r="199" spans="1:94" x14ac:dyDescent="0.25">
      <c r="A199" s="13">
        <v>4460</v>
      </c>
      <c r="B199" s="14" t="s">
        <v>2029</v>
      </c>
      <c r="C199" s="14" t="s">
        <v>63</v>
      </c>
      <c r="D199" s="14" t="s">
        <v>57</v>
      </c>
      <c r="E199" s="14">
        <f>VLOOKUP(B199, 'Rookie Year'!$A$2:$B$55555,2,FALSE)</f>
        <v>2020</v>
      </c>
      <c r="F199" s="14">
        <v>2020</v>
      </c>
      <c r="G199" s="14" t="s">
        <v>40</v>
      </c>
      <c r="H199" s="14" t="s">
        <v>2150</v>
      </c>
      <c r="I199" s="15">
        <v>89</v>
      </c>
      <c r="J199" s="14">
        <v>5</v>
      </c>
      <c r="K199" s="16">
        <f t="shared" si="127"/>
        <v>0.75</v>
      </c>
      <c r="L199" s="15">
        <f t="shared" si="128"/>
        <v>22</v>
      </c>
      <c r="M199" s="15">
        <f t="shared" si="129"/>
        <v>67</v>
      </c>
      <c r="N199" s="15">
        <f t="shared" si="130"/>
        <v>335</v>
      </c>
      <c r="O199" s="15">
        <v>297</v>
      </c>
      <c r="P199" s="15">
        <v>0</v>
      </c>
      <c r="Q199" s="15">
        <f t="shared" si="131"/>
        <v>38</v>
      </c>
      <c r="R199" s="14">
        <v>2023</v>
      </c>
      <c r="S199" s="14">
        <f t="shared" si="132"/>
        <v>2</v>
      </c>
      <c r="T199" s="15">
        <v>38</v>
      </c>
      <c r="U199" s="15">
        <v>0</v>
      </c>
      <c r="V199" s="15" t="str">
        <f>IF($S199&lt;3, "N/A", $M199)</f>
        <v>N/A</v>
      </c>
      <c r="W199" s="15" t="str">
        <f t="shared" si="171"/>
        <v>N/A</v>
      </c>
      <c r="X199" s="15" t="str">
        <f t="shared" si="133"/>
        <v>N/A</v>
      </c>
      <c r="Y199" s="14" t="str">
        <f t="shared" si="134"/>
        <v>OK</v>
      </c>
      <c r="Z199" s="14" t="str">
        <f t="shared" si="135"/>
        <v>No</v>
      </c>
      <c r="AA199" s="17" t="str">
        <f>IF(C199="DM", "N/A", IF(Z199="No","N/A",VLOOKUP(B199,'Extension List'!$A$3:$AE$1952,19,FALSE)))</f>
        <v>N/A</v>
      </c>
      <c r="AB199" s="14" t="str">
        <f>IF(C199="DM", "N/A", IF(Z199="No","N/A",VLOOKUP(B199,'Extension List'!$A$3:$AE$1952,21,FALSE)))</f>
        <v>N/A</v>
      </c>
      <c r="AC199" s="14" t="str">
        <f t="shared" si="180"/>
        <v>N/A</v>
      </c>
      <c r="AD199" s="15" t="str">
        <f t="shared" si="136"/>
        <v>N/A</v>
      </c>
      <c r="AE199" s="15" t="str">
        <f t="shared" si="137"/>
        <v>N/A</v>
      </c>
      <c r="AF199" s="15" t="str">
        <f t="shared" si="138"/>
        <v>N/A</v>
      </c>
      <c r="AG199" s="15" t="str">
        <f t="shared" si="179"/>
        <v>N/A</v>
      </c>
      <c r="AH199" s="15" t="str">
        <f t="shared" si="179"/>
        <v>N/A</v>
      </c>
      <c r="AI199" s="15" t="str">
        <f t="shared" si="175"/>
        <v>N/A</v>
      </c>
      <c r="AJ199" s="15" t="str">
        <f t="shared" si="176"/>
        <v>N/A</v>
      </c>
      <c r="AK199" s="15" t="str">
        <f t="shared" si="177"/>
        <v>N/A</v>
      </c>
      <c r="AL199" s="15" t="str">
        <f t="shared" si="139"/>
        <v>N/A</v>
      </c>
      <c r="AM199" s="15">
        <f t="shared" si="140"/>
        <v>60</v>
      </c>
      <c r="AN199" s="15">
        <f t="shared" si="141"/>
        <v>22</v>
      </c>
      <c r="AO199" s="15" t="str">
        <f t="shared" si="142"/>
        <v>N/A</v>
      </c>
      <c r="AP199" s="15" t="str">
        <f t="shared" si="143"/>
        <v>N/A</v>
      </c>
      <c r="AQ199" s="15" t="str">
        <f t="shared" si="144"/>
        <v>N/A</v>
      </c>
      <c r="AR199" s="14" t="s">
        <v>40</v>
      </c>
      <c r="AS199" s="14" t="s">
        <v>40</v>
      </c>
      <c r="AT199" s="14" t="s">
        <v>40</v>
      </c>
      <c r="AU199" s="14" t="s">
        <v>40</v>
      </c>
      <c r="AV199" s="14" t="s">
        <v>40</v>
      </c>
      <c r="AW199" s="14" t="s">
        <v>40</v>
      </c>
      <c r="AX199" s="14" t="s">
        <v>40</v>
      </c>
      <c r="AY199" s="14" t="s">
        <v>40</v>
      </c>
      <c r="AZ199" s="14" t="s">
        <v>40</v>
      </c>
      <c r="BA199" s="14" t="s">
        <v>40</v>
      </c>
      <c r="BB199" s="14" t="s">
        <v>40</v>
      </c>
      <c r="BC199" s="14" t="s">
        <v>40</v>
      </c>
      <c r="BD199" s="14" t="s">
        <v>40</v>
      </c>
      <c r="BE199" s="14" t="s">
        <v>40</v>
      </c>
      <c r="BF199" s="14" t="s">
        <v>40</v>
      </c>
      <c r="BG199" s="14" t="s">
        <v>40</v>
      </c>
      <c r="BH199" s="14" t="s">
        <v>40</v>
      </c>
      <c r="BI199" s="14"/>
      <c r="BJ199" s="15">
        <f t="shared" si="145"/>
        <v>60</v>
      </c>
      <c r="BK199" s="15">
        <f t="shared" si="146"/>
        <v>60</v>
      </c>
      <c r="BL199" s="15">
        <f t="shared" si="147"/>
        <v>60</v>
      </c>
      <c r="BM199" s="15">
        <f t="shared" si="148"/>
        <v>60</v>
      </c>
      <c r="BN199" s="15">
        <f t="shared" si="149"/>
        <v>60</v>
      </c>
      <c r="BO199" s="15">
        <f t="shared" si="150"/>
        <v>60</v>
      </c>
      <c r="BP199" s="15">
        <f t="shared" si="151"/>
        <v>60</v>
      </c>
      <c r="BQ199" s="15">
        <f t="shared" si="152"/>
        <v>60</v>
      </c>
      <c r="BR199" s="15">
        <f t="shared" si="153"/>
        <v>60</v>
      </c>
      <c r="BS199" s="15">
        <f t="shared" si="154"/>
        <v>60</v>
      </c>
      <c r="BT199" s="15">
        <f t="shared" si="155"/>
        <v>60</v>
      </c>
      <c r="BU199" s="15">
        <f t="shared" si="156"/>
        <v>60</v>
      </c>
      <c r="BV199" s="15">
        <f t="shared" si="157"/>
        <v>60</v>
      </c>
      <c r="BW199" s="15">
        <f t="shared" si="158"/>
        <v>60</v>
      </c>
      <c r="BX199" s="15">
        <f t="shared" si="159"/>
        <v>60</v>
      </c>
      <c r="BY199" s="15">
        <f t="shared" si="160"/>
        <v>60</v>
      </c>
      <c r="BZ199" s="15">
        <f t="shared" si="161"/>
        <v>60</v>
      </c>
      <c r="CA199" s="14" t="s">
        <v>75</v>
      </c>
      <c r="CB199" s="15">
        <f t="shared" si="162"/>
        <v>60</v>
      </c>
      <c r="CC199" s="14">
        <f t="shared" si="163"/>
        <v>22</v>
      </c>
      <c r="CD199" s="14" t="str">
        <f t="shared" si="164"/>
        <v>N/A</v>
      </c>
      <c r="CE199" s="14" t="str">
        <f t="shared" si="165"/>
        <v>N/A</v>
      </c>
      <c r="CF199" s="14" t="str">
        <f t="shared" si="166"/>
        <v>N/A</v>
      </c>
      <c r="CG199" t="str">
        <f t="shared" si="167"/>
        <v>S:22 G:67 GR:38</v>
      </c>
      <c r="CH199" s="6"/>
      <c r="CK199" s="6"/>
      <c r="CL199" s="6"/>
      <c r="CM199" s="6"/>
      <c r="CN199" s="6"/>
      <c r="CO199" s="6"/>
      <c r="CP199" s="6"/>
    </row>
    <row r="200" spans="1:94" x14ac:dyDescent="0.25">
      <c r="A200" s="13">
        <v>5952</v>
      </c>
      <c r="B200" s="14" t="s">
        <v>1038</v>
      </c>
      <c r="C200" s="14" t="s">
        <v>63</v>
      </c>
      <c r="D200" s="14" t="s">
        <v>57</v>
      </c>
      <c r="E200" s="14">
        <f>VLOOKUP(B200, 'Rookie Year'!$A$2:$B$55555,2,FALSE)</f>
        <v>2017</v>
      </c>
      <c r="F200" s="14">
        <v>2025</v>
      </c>
      <c r="G200" s="14" t="s">
        <v>42</v>
      </c>
      <c r="H200" s="14" t="s">
        <v>1927</v>
      </c>
      <c r="I200" s="15">
        <v>8</v>
      </c>
      <c r="J200" s="14">
        <v>3</v>
      </c>
      <c r="K200" s="16">
        <f t="shared" si="127"/>
        <v>0.25</v>
      </c>
      <c r="L200" s="15">
        <f t="shared" si="128"/>
        <v>6</v>
      </c>
      <c r="M200" s="15">
        <f t="shared" si="129"/>
        <v>2</v>
      </c>
      <c r="N200" s="15">
        <f t="shared" si="130"/>
        <v>6</v>
      </c>
      <c r="O200" s="15">
        <v>2</v>
      </c>
      <c r="P200" s="15">
        <v>0</v>
      </c>
      <c r="Q200" s="15">
        <f t="shared" si="131"/>
        <v>4</v>
      </c>
      <c r="R200" s="14" t="s">
        <v>75</v>
      </c>
      <c r="S200" s="14">
        <f t="shared" si="132"/>
        <v>2</v>
      </c>
      <c r="T200" s="15">
        <v>2</v>
      </c>
      <c r="U200" s="15">
        <v>2</v>
      </c>
      <c r="V200" s="15" t="str">
        <f>IF($S200&lt;3, "N/A", $M200)</f>
        <v>N/A</v>
      </c>
      <c r="W200" s="15" t="str">
        <f t="shared" si="171"/>
        <v>N/A</v>
      </c>
      <c r="X200" s="15" t="str">
        <f t="shared" si="133"/>
        <v>N/A</v>
      </c>
      <c r="Y200" s="14" t="str">
        <f t="shared" si="134"/>
        <v>OK</v>
      </c>
      <c r="Z200" s="14" t="str">
        <f t="shared" si="135"/>
        <v>No</v>
      </c>
      <c r="AA200" s="17" t="str">
        <f>IF(C200="DM", "N/A", IF(Z200="No","N/A",VLOOKUP(B200,'Extension List'!$A$3:$AE$1952,19,FALSE)))</f>
        <v>N/A</v>
      </c>
      <c r="AB200" s="14" t="str">
        <f>IF(C200="DM", "N/A", IF(Z200="No","N/A",VLOOKUP(B200,'Extension List'!$A$3:$AE$1952,21,FALSE)))</f>
        <v>N/A</v>
      </c>
      <c r="AC200" s="14" t="str">
        <f t="shared" si="180"/>
        <v>N/A</v>
      </c>
      <c r="AD200" s="15" t="str">
        <f t="shared" si="136"/>
        <v>N/A</v>
      </c>
      <c r="AE200" s="15" t="str">
        <f t="shared" si="137"/>
        <v>N/A</v>
      </c>
      <c r="AF200" s="15" t="str">
        <f t="shared" si="138"/>
        <v>N/A</v>
      </c>
      <c r="AG200" s="15" t="str">
        <f t="shared" si="179"/>
        <v>N/A</v>
      </c>
      <c r="AH200" s="15" t="str">
        <f t="shared" si="179"/>
        <v>N/A</v>
      </c>
      <c r="AI200" s="15" t="str">
        <f t="shared" si="175"/>
        <v>N/A</v>
      </c>
      <c r="AJ200" s="15" t="str">
        <f t="shared" si="176"/>
        <v>N/A</v>
      </c>
      <c r="AK200" s="15" t="str">
        <f t="shared" si="177"/>
        <v>N/A</v>
      </c>
      <c r="AL200" s="15" t="str">
        <f t="shared" si="139"/>
        <v>N/A</v>
      </c>
      <c r="AM200" s="15">
        <f t="shared" si="140"/>
        <v>8</v>
      </c>
      <c r="AN200" s="15">
        <f t="shared" si="141"/>
        <v>8</v>
      </c>
      <c r="AO200" s="15" t="str">
        <f t="shared" si="142"/>
        <v>N/A</v>
      </c>
      <c r="AP200" s="15" t="str">
        <f t="shared" si="143"/>
        <v>N/A</v>
      </c>
      <c r="AQ200" s="15" t="str">
        <f t="shared" si="144"/>
        <v>N/A</v>
      </c>
      <c r="AR200" s="14" t="s">
        <v>40</v>
      </c>
      <c r="AS200" s="14" t="s">
        <v>40</v>
      </c>
      <c r="AT200" s="14" t="s">
        <v>40</v>
      </c>
      <c r="AU200" s="14" t="s">
        <v>40</v>
      </c>
      <c r="AV200" s="14" t="s">
        <v>40</v>
      </c>
      <c r="AW200" s="14" t="s">
        <v>40</v>
      </c>
      <c r="AX200" s="14" t="s">
        <v>40</v>
      </c>
      <c r="AY200" s="14" t="s">
        <v>40</v>
      </c>
      <c r="AZ200" s="14" t="s">
        <v>40</v>
      </c>
      <c r="BA200" s="14" t="s">
        <v>40</v>
      </c>
      <c r="BB200" s="14" t="s">
        <v>40</v>
      </c>
      <c r="BC200" s="14" t="s">
        <v>40</v>
      </c>
      <c r="BD200" s="14" t="s">
        <v>40</v>
      </c>
      <c r="BE200" s="14" t="s">
        <v>40</v>
      </c>
      <c r="BF200" s="14" t="s">
        <v>40</v>
      </c>
      <c r="BG200" s="14" t="s">
        <v>40</v>
      </c>
      <c r="BH200" s="14" t="s">
        <v>40</v>
      </c>
      <c r="BJ200" s="15">
        <f t="shared" si="145"/>
        <v>8</v>
      </c>
      <c r="BK200" s="15">
        <f t="shared" si="146"/>
        <v>8</v>
      </c>
      <c r="BL200" s="15">
        <f t="shared" si="147"/>
        <v>8</v>
      </c>
      <c r="BM200" s="15">
        <f t="shared" si="148"/>
        <v>8</v>
      </c>
      <c r="BN200" s="15">
        <f t="shared" si="149"/>
        <v>8</v>
      </c>
      <c r="BO200" s="15">
        <f t="shared" si="150"/>
        <v>8</v>
      </c>
      <c r="BP200" s="15">
        <f t="shared" si="151"/>
        <v>8</v>
      </c>
      <c r="BQ200" s="15">
        <f t="shared" si="152"/>
        <v>8</v>
      </c>
      <c r="BR200" s="15">
        <f t="shared" si="153"/>
        <v>8</v>
      </c>
      <c r="BS200" s="15">
        <f t="shared" si="154"/>
        <v>8</v>
      </c>
      <c r="BT200" s="15">
        <f t="shared" si="155"/>
        <v>8</v>
      </c>
      <c r="BU200" s="15">
        <f t="shared" si="156"/>
        <v>8</v>
      </c>
      <c r="BV200" s="15">
        <f t="shared" si="157"/>
        <v>8</v>
      </c>
      <c r="BW200" s="15">
        <f t="shared" si="158"/>
        <v>8</v>
      </c>
      <c r="BX200" s="15">
        <f t="shared" si="159"/>
        <v>8</v>
      </c>
      <c r="BY200" s="15">
        <f t="shared" si="160"/>
        <v>8</v>
      </c>
      <c r="BZ200" s="15">
        <f t="shared" si="161"/>
        <v>8</v>
      </c>
      <c r="CA200" s="14" t="s">
        <v>75</v>
      </c>
      <c r="CB200" s="15">
        <f t="shared" si="162"/>
        <v>8</v>
      </c>
      <c r="CC200" s="14">
        <f t="shared" si="163"/>
        <v>8</v>
      </c>
      <c r="CD200" s="14" t="str">
        <f t="shared" si="164"/>
        <v>N/A</v>
      </c>
      <c r="CE200" s="14" t="str">
        <f t="shared" si="165"/>
        <v>N/A</v>
      </c>
      <c r="CF200" s="14" t="str">
        <f t="shared" si="166"/>
        <v>N/A</v>
      </c>
      <c r="CG200" t="str">
        <f t="shared" si="167"/>
        <v>S:6 G:2 GR:4</v>
      </c>
      <c r="CH200" s="6"/>
      <c r="CK200" s="6"/>
      <c r="CL200" s="6"/>
      <c r="CM200" s="6"/>
      <c r="CN200" s="6"/>
      <c r="CO200" s="6"/>
      <c r="CP200" s="6"/>
    </row>
    <row r="201" spans="1:94" x14ac:dyDescent="0.25">
      <c r="A201" s="13">
        <v>6544</v>
      </c>
      <c r="B201" s="14" t="s">
        <v>3334</v>
      </c>
      <c r="C201" s="14" t="s">
        <v>63</v>
      </c>
      <c r="D201" s="14" t="s">
        <v>57</v>
      </c>
      <c r="E201" s="14">
        <f>VLOOKUP(B201, 'Rookie Year'!$A$2:$B$55555,2,FALSE)</f>
        <v>2026</v>
      </c>
      <c r="F201" s="14">
        <v>2026</v>
      </c>
      <c r="G201" s="14" t="s">
        <v>40</v>
      </c>
      <c r="H201" s="14" t="s">
        <v>2205</v>
      </c>
      <c r="I201" s="15">
        <v>1</v>
      </c>
      <c r="J201" s="14">
        <v>3</v>
      </c>
      <c r="K201" s="16">
        <f t="shared" si="127"/>
        <v>0</v>
      </c>
      <c r="L201" s="15">
        <f t="shared" si="128"/>
        <v>1</v>
      </c>
      <c r="M201" s="15">
        <f t="shared" si="129"/>
        <v>0</v>
      </c>
      <c r="N201" s="15">
        <f t="shared" si="130"/>
        <v>0</v>
      </c>
      <c r="O201" s="15">
        <v>0</v>
      </c>
      <c r="P201" s="15">
        <v>0</v>
      </c>
      <c r="Q201" s="15">
        <f t="shared" si="131"/>
        <v>0</v>
      </c>
      <c r="R201" s="14" t="s">
        <v>75</v>
      </c>
      <c r="S201" s="14">
        <f t="shared" si="132"/>
        <v>3</v>
      </c>
      <c r="T201" s="15">
        <f>IF($S201&lt;1, "N/A", $M201)</f>
        <v>0</v>
      </c>
      <c r="U201" s="15">
        <f>IF($S201&lt;2, "N/A", $M201)</f>
        <v>0</v>
      </c>
      <c r="V201" s="15">
        <f>IF($S201&lt;3, "N/A", $M201)</f>
        <v>0</v>
      </c>
      <c r="W201" s="15" t="str">
        <f t="shared" si="171"/>
        <v>N/A</v>
      </c>
      <c r="X201" s="15" t="str">
        <f t="shared" si="133"/>
        <v>N/A</v>
      </c>
      <c r="Y201" s="14" t="str">
        <f t="shared" si="134"/>
        <v>OK</v>
      </c>
      <c r="Z201" s="14" t="str">
        <f t="shared" si="135"/>
        <v>No</v>
      </c>
      <c r="AA201" s="17" t="str">
        <f>IF(C201="DM", "N/A", IF(Z201="No","N/A",VLOOKUP(B201,'Extension List'!$A$3:$AE$1952,19,FALSE)))</f>
        <v>N/A</v>
      </c>
      <c r="AB201" s="14" t="str">
        <f>IF(C201="DM", "N/A", IF(Z201="No","N/A",VLOOKUP(B201,'Extension List'!$A$3:$AE$1952,21,FALSE)))</f>
        <v>N/A</v>
      </c>
      <c r="AC201" s="14" t="str">
        <f t="shared" si="180"/>
        <v>N/A</v>
      </c>
      <c r="AD201" s="15" t="str">
        <f t="shared" si="136"/>
        <v>N/A</v>
      </c>
      <c r="AE201" s="15" t="str">
        <f t="shared" si="137"/>
        <v>N/A</v>
      </c>
      <c r="AF201" s="15" t="str">
        <f t="shared" si="138"/>
        <v>N/A</v>
      </c>
      <c r="AG201" s="15" t="str">
        <f t="shared" si="179"/>
        <v>N/A</v>
      </c>
      <c r="AH201" s="15" t="str">
        <f t="shared" si="179"/>
        <v>N/A</v>
      </c>
      <c r="AI201" s="15" t="str">
        <f t="shared" si="175"/>
        <v>N/A</v>
      </c>
      <c r="AJ201" s="15" t="str">
        <f t="shared" si="176"/>
        <v>N/A</v>
      </c>
      <c r="AK201" s="15" t="str">
        <f t="shared" si="177"/>
        <v>N/A</v>
      </c>
      <c r="AL201" s="15" t="str">
        <f t="shared" si="139"/>
        <v>N/A</v>
      </c>
      <c r="AM201" s="15">
        <f t="shared" si="140"/>
        <v>1</v>
      </c>
      <c r="AN201" s="15">
        <f t="shared" si="141"/>
        <v>1</v>
      </c>
      <c r="AO201" s="15">
        <f t="shared" si="142"/>
        <v>1</v>
      </c>
      <c r="AP201" s="15" t="str">
        <f t="shared" si="143"/>
        <v>N/A</v>
      </c>
      <c r="AQ201" s="15" t="str">
        <f t="shared" si="144"/>
        <v>N/A</v>
      </c>
      <c r="AR201" s="14" t="s">
        <v>40</v>
      </c>
      <c r="AS201" s="14" t="s">
        <v>40</v>
      </c>
      <c r="AT201" s="14" t="s">
        <v>40</v>
      </c>
      <c r="AU201" s="14" t="s">
        <v>40</v>
      </c>
      <c r="AV201" s="14" t="s">
        <v>40</v>
      </c>
      <c r="AW201" s="14" t="s">
        <v>40</v>
      </c>
      <c r="AX201" s="14" t="s">
        <v>40</v>
      </c>
      <c r="AY201" s="14" t="s">
        <v>40</v>
      </c>
      <c r="AZ201" s="14" t="s">
        <v>40</v>
      </c>
      <c r="BA201" s="14" t="s">
        <v>40</v>
      </c>
      <c r="BB201" s="14" t="s">
        <v>40</v>
      </c>
      <c r="BC201" s="14" t="s">
        <v>40</v>
      </c>
      <c r="BD201" s="14" t="s">
        <v>40</v>
      </c>
      <c r="BE201" s="14" t="s">
        <v>40</v>
      </c>
      <c r="BF201" s="14" t="s">
        <v>40</v>
      </c>
      <c r="BG201" s="14" t="s">
        <v>40</v>
      </c>
      <c r="BH201" s="14" t="s">
        <v>40</v>
      </c>
      <c r="BJ201" s="15">
        <f t="shared" si="145"/>
        <v>1</v>
      </c>
      <c r="BK201" s="15">
        <f t="shared" si="146"/>
        <v>1</v>
      </c>
      <c r="BL201" s="15">
        <f t="shared" si="147"/>
        <v>1</v>
      </c>
      <c r="BM201" s="15">
        <f t="shared" si="148"/>
        <v>1</v>
      </c>
      <c r="BN201" s="15">
        <f t="shared" si="149"/>
        <v>1</v>
      </c>
      <c r="BO201" s="15">
        <f t="shared" si="150"/>
        <v>1</v>
      </c>
      <c r="BP201" s="15">
        <f t="shared" si="151"/>
        <v>1</v>
      </c>
      <c r="BQ201" s="15">
        <f t="shared" si="152"/>
        <v>1</v>
      </c>
      <c r="BR201" s="15">
        <f t="shared" si="153"/>
        <v>1</v>
      </c>
      <c r="BS201" s="15">
        <f t="shared" si="154"/>
        <v>1</v>
      </c>
      <c r="BT201" s="15">
        <f t="shared" si="155"/>
        <v>1</v>
      </c>
      <c r="BU201" s="15">
        <f t="shared" si="156"/>
        <v>1</v>
      </c>
      <c r="BV201" s="15">
        <f t="shared" si="157"/>
        <v>1</v>
      </c>
      <c r="BW201" s="15">
        <f t="shared" si="158"/>
        <v>1</v>
      </c>
      <c r="BX201" s="15">
        <f t="shared" si="159"/>
        <v>1</v>
      </c>
      <c r="BY201" s="15">
        <f t="shared" si="160"/>
        <v>1</v>
      </c>
      <c r="BZ201" s="15">
        <f t="shared" si="161"/>
        <v>1</v>
      </c>
      <c r="CA201" s="14" t="s">
        <v>75</v>
      </c>
      <c r="CB201" s="15">
        <f t="shared" si="162"/>
        <v>1</v>
      </c>
      <c r="CC201" s="14">
        <f t="shared" si="163"/>
        <v>1</v>
      </c>
      <c r="CD201" s="14">
        <f t="shared" si="164"/>
        <v>1</v>
      </c>
      <c r="CE201" s="14" t="str">
        <f t="shared" si="165"/>
        <v>N/A</v>
      </c>
      <c r="CF201" s="14" t="str">
        <f t="shared" si="166"/>
        <v>N/A</v>
      </c>
      <c r="CG201" t="str">
        <f t="shared" si="167"/>
        <v>S:1 G:0 GR:0</v>
      </c>
      <c r="CH201" s="6"/>
      <c r="CK201" s="6"/>
      <c r="CL201" s="6"/>
      <c r="CM201" s="6"/>
      <c r="CN201" s="6"/>
      <c r="CO201" s="6"/>
      <c r="CP201" s="6"/>
    </row>
    <row r="202" spans="1:94" x14ac:dyDescent="0.25">
      <c r="A202" s="13">
        <v>4715</v>
      </c>
      <c r="B202" s="14" t="s">
        <v>2537</v>
      </c>
      <c r="C202" s="14" t="s">
        <v>63</v>
      </c>
      <c r="D202" s="14" t="s">
        <v>57</v>
      </c>
      <c r="E202" s="14">
        <f>VLOOKUP(B202, 'Rookie Year'!$A$2:$B$55555,2,FALSE)</f>
        <v>2022</v>
      </c>
      <c r="F202" s="14">
        <v>2022</v>
      </c>
      <c r="G202" s="14" t="s">
        <v>40</v>
      </c>
      <c r="H202" s="14" t="s">
        <v>2144</v>
      </c>
      <c r="I202" s="15">
        <v>44</v>
      </c>
      <c r="J202" s="14">
        <v>5</v>
      </c>
      <c r="K202" s="16">
        <f t="shared" si="127"/>
        <v>0.6</v>
      </c>
      <c r="L202" s="15">
        <f t="shared" si="128"/>
        <v>17</v>
      </c>
      <c r="M202" s="15">
        <f t="shared" si="129"/>
        <v>27</v>
      </c>
      <c r="N202" s="15">
        <f t="shared" si="130"/>
        <v>135</v>
      </c>
      <c r="O202" s="15">
        <v>12</v>
      </c>
      <c r="P202" s="15">
        <v>27</v>
      </c>
      <c r="Q202" s="15">
        <f t="shared" si="131"/>
        <v>96</v>
      </c>
      <c r="R202" s="14">
        <v>2025</v>
      </c>
      <c r="S202" s="14">
        <f t="shared" si="132"/>
        <v>4</v>
      </c>
      <c r="T202" s="15">
        <v>32</v>
      </c>
      <c r="U202" s="15">
        <v>22</v>
      </c>
      <c r="V202" s="15">
        <v>22</v>
      </c>
      <c r="W202" s="15">
        <v>20</v>
      </c>
      <c r="X202" s="15" t="str">
        <f t="shared" si="133"/>
        <v>N/A</v>
      </c>
      <c r="Y202" s="14" t="str">
        <f t="shared" si="134"/>
        <v>OK</v>
      </c>
      <c r="Z202" s="14" t="str">
        <f t="shared" si="135"/>
        <v>No</v>
      </c>
      <c r="AA202" s="17" t="str">
        <f>IF(C202="DM", "N/A", IF(Z202="No","N/A",VLOOKUP(B202,'Extension List'!$A$3:$AE$1952,19,FALSE)))</f>
        <v>N/A</v>
      </c>
      <c r="AB202" s="14" t="str">
        <f>IF(C202="DM", "N/A", IF(Z202="No","N/A",VLOOKUP(B202,'Extension List'!$A$3:$AE$1952,21,FALSE)))</f>
        <v>N/A</v>
      </c>
      <c r="AC202" s="14" t="str">
        <f t="shared" si="180"/>
        <v>N/A</v>
      </c>
      <c r="AD202" s="15" t="str">
        <f t="shared" si="136"/>
        <v>N/A</v>
      </c>
      <c r="AE202" s="15" t="str">
        <f t="shared" si="137"/>
        <v>N/A</v>
      </c>
      <c r="AF202" s="15" t="str">
        <f t="shared" si="138"/>
        <v>N/A</v>
      </c>
      <c r="AG202" s="15" t="str">
        <f t="shared" si="179"/>
        <v>N/A</v>
      </c>
      <c r="AH202" s="15" t="str">
        <f t="shared" si="179"/>
        <v>N/A</v>
      </c>
      <c r="AI202" s="15" t="str">
        <f t="shared" si="175"/>
        <v>N/A</v>
      </c>
      <c r="AJ202" s="15" t="str">
        <f t="shared" si="176"/>
        <v>N/A</v>
      </c>
      <c r="AK202" s="15" t="str">
        <f t="shared" si="177"/>
        <v>N/A</v>
      </c>
      <c r="AL202" s="15" t="str">
        <f t="shared" si="139"/>
        <v>N/A</v>
      </c>
      <c r="AM202" s="15">
        <f t="shared" si="140"/>
        <v>49</v>
      </c>
      <c r="AN202" s="15">
        <f t="shared" si="141"/>
        <v>39</v>
      </c>
      <c r="AO202" s="15">
        <f t="shared" si="142"/>
        <v>39</v>
      </c>
      <c r="AP202" s="15">
        <f t="shared" si="143"/>
        <v>37</v>
      </c>
      <c r="AQ202" s="15" t="str">
        <f t="shared" si="144"/>
        <v>N/A</v>
      </c>
      <c r="AR202" s="14" t="s">
        <v>40</v>
      </c>
      <c r="AS202" s="14" t="s">
        <v>40</v>
      </c>
      <c r="AT202" s="14" t="s">
        <v>40</v>
      </c>
      <c r="AU202" s="14" t="s">
        <v>40</v>
      </c>
      <c r="AV202" s="14" t="s">
        <v>40</v>
      </c>
      <c r="AW202" s="14" t="s">
        <v>40</v>
      </c>
      <c r="AX202" s="14" t="s">
        <v>40</v>
      </c>
      <c r="AY202" s="14" t="s">
        <v>40</v>
      </c>
      <c r="AZ202" s="14" t="s">
        <v>40</v>
      </c>
      <c r="BA202" s="14" t="s">
        <v>40</v>
      </c>
      <c r="BB202" s="14" t="s">
        <v>40</v>
      </c>
      <c r="BC202" s="14" t="s">
        <v>40</v>
      </c>
      <c r="BD202" s="14" t="s">
        <v>40</v>
      </c>
      <c r="BE202" s="14" t="s">
        <v>40</v>
      </c>
      <c r="BF202" s="14" t="s">
        <v>40</v>
      </c>
      <c r="BG202" s="14" t="s">
        <v>40</v>
      </c>
      <c r="BH202" s="14" t="s">
        <v>40</v>
      </c>
      <c r="BI202" s="14"/>
      <c r="BJ202" s="15">
        <f t="shared" si="145"/>
        <v>49</v>
      </c>
      <c r="BK202" s="15">
        <f t="shared" si="146"/>
        <v>49</v>
      </c>
      <c r="BL202" s="15">
        <f t="shared" si="147"/>
        <v>49</v>
      </c>
      <c r="BM202" s="15">
        <f t="shared" si="148"/>
        <v>49</v>
      </c>
      <c r="BN202" s="15">
        <f t="shared" si="149"/>
        <v>49</v>
      </c>
      <c r="BO202" s="15">
        <f t="shared" si="150"/>
        <v>49</v>
      </c>
      <c r="BP202" s="15">
        <f t="shared" si="151"/>
        <v>49</v>
      </c>
      <c r="BQ202" s="15">
        <f t="shared" si="152"/>
        <v>49</v>
      </c>
      <c r="BR202" s="15">
        <f t="shared" si="153"/>
        <v>49</v>
      </c>
      <c r="BS202" s="15">
        <f t="shared" si="154"/>
        <v>49</v>
      </c>
      <c r="BT202" s="15">
        <f t="shared" si="155"/>
        <v>49</v>
      </c>
      <c r="BU202" s="15">
        <f t="shared" si="156"/>
        <v>49</v>
      </c>
      <c r="BV202" s="15">
        <f t="shared" si="157"/>
        <v>49</v>
      </c>
      <c r="BW202" s="15">
        <f t="shared" si="158"/>
        <v>49</v>
      </c>
      <c r="BX202" s="15">
        <f t="shared" si="159"/>
        <v>49</v>
      </c>
      <c r="BY202" s="15">
        <f t="shared" si="160"/>
        <v>49</v>
      </c>
      <c r="BZ202" s="15">
        <f t="shared" si="161"/>
        <v>49</v>
      </c>
      <c r="CA202" s="14" t="s">
        <v>75</v>
      </c>
      <c r="CB202" s="15">
        <f t="shared" si="162"/>
        <v>49</v>
      </c>
      <c r="CC202" s="14">
        <f t="shared" si="163"/>
        <v>39</v>
      </c>
      <c r="CD202" s="14">
        <f t="shared" si="164"/>
        <v>39</v>
      </c>
      <c r="CE202" s="14">
        <f t="shared" si="165"/>
        <v>37</v>
      </c>
      <c r="CF202" s="14" t="str">
        <f t="shared" si="166"/>
        <v>N/A</v>
      </c>
      <c r="CG202" t="str">
        <f t="shared" si="167"/>
        <v>S:17 G:27 GR:96</v>
      </c>
      <c r="CH202" s="6"/>
      <c r="CK202" s="6"/>
      <c r="CL202" s="6"/>
      <c r="CM202" s="6"/>
      <c r="CN202" s="6"/>
      <c r="CO202" s="6"/>
      <c r="CP202" s="6"/>
    </row>
    <row r="203" spans="1:94" x14ac:dyDescent="0.25">
      <c r="A203" s="13">
        <v>5947</v>
      </c>
      <c r="B203" s="14" t="s">
        <v>1199</v>
      </c>
      <c r="C203" s="14" t="s">
        <v>63</v>
      </c>
      <c r="D203" s="14" t="s">
        <v>57</v>
      </c>
      <c r="E203" s="14">
        <f>VLOOKUP(B203, 'Rookie Year'!$A$2:$B$55555,2,FALSE)</f>
        <v>2019</v>
      </c>
      <c r="F203" s="14">
        <v>2025</v>
      </c>
      <c r="G203" s="14" t="s">
        <v>42</v>
      </c>
      <c r="H203" s="14" t="s">
        <v>1927</v>
      </c>
      <c r="I203" s="15">
        <v>9</v>
      </c>
      <c r="J203" s="14">
        <v>2</v>
      </c>
      <c r="K203" s="16">
        <f t="shared" si="127"/>
        <v>0.25</v>
      </c>
      <c r="L203" s="15">
        <f t="shared" si="128"/>
        <v>6</v>
      </c>
      <c r="M203" s="15">
        <f t="shared" si="129"/>
        <v>3</v>
      </c>
      <c r="N203" s="15">
        <f t="shared" si="130"/>
        <v>6</v>
      </c>
      <c r="O203" s="15">
        <v>3</v>
      </c>
      <c r="P203" s="15">
        <v>0</v>
      </c>
      <c r="Q203" s="15">
        <f t="shared" si="131"/>
        <v>3</v>
      </c>
      <c r="R203" s="14" t="s">
        <v>75</v>
      </c>
      <c r="S203" s="14">
        <f t="shared" si="132"/>
        <v>1</v>
      </c>
      <c r="T203" s="15">
        <v>3</v>
      </c>
      <c r="U203" s="15" t="str">
        <f>IF($S203&lt;2, "N/A", $M203)</f>
        <v>N/A</v>
      </c>
      <c r="V203" s="15" t="str">
        <f t="shared" ref="V203:V209" si="181">IF($S203&lt;3, "N/A", $M203)</f>
        <v>N/A</v>
      </c>
      <c r="W203" s="15" t="str">
        <f t="shared" ref="W203:W221" si="182">IF($S203&lt;4, "N/A", $M203)</f>
        <v>N/A</v>
      </c>
      <c r="X203" s="15" t="str">
        <f t="shared" si="133"/>
        <v>N/A</v>
      </c>
      <c r="Y203" s="14" t="str">
        <f t="shared" si="134"/>
        <v>OK</v>
      </c>
      <c r="Z203" s="14" t="str">
        <f t="shared" si="135"/>
        <v>Yes</v>
      </c>
      <c r="AA203" s="17">
        <f>IF(C203="DM", "N/A", IF(Z203="No","N/A",VLOOKUP(B203,'Extension List'!$A$3:$AE$1952,19,FALSE)))</f>
        <v>19</v>
      </c>
      <c r="AB203" s="14">
        <f>IF(C203="DM", "N/A", IF(Z203="No","N/A",VLOOKUP(B203,'Extension List'!$A$3:$AE$1952,21,FALSE)))</f>
        <v>4</v>
      </c>
      <c r="AC203" s="14">
        <f t="shared" si="180"/>
        <v>0</v>
      </c>
      <c r="AD203" s="15" t="str">
        <f t="shared" si="136"/>
        <v>N/A</v>
      </c>
      <c r="AE203" s="15" t="str">
        <f t="shared" si="137"/>
        <v>N/A</v>
      </c>
      <c r="AF203" s="15" t="str">
        <f t="shared" si="138"/>
        <v>N/A</v>
      </c>
      <c r="AG203" s="15" t="str">
        <f t="shared" si="179"/>
        <v>N/A</v>
      </c>
      <c r="AH203" s="15" t="str">
        <f t="shared" si="179"/>
        <v>N/A</v>
      </c>
      <c r="AI203" s="15" t="str">
        <f t="shared" si="175"/>
        <v>N/A</v>
      </c>
      <c r="AJ203" s="15" t="str">
        <f t="shared" si="176"/>
        <v>N/A</v>
      </c>
      <c r="AK203" s="15" t="str">
        <f t="shared" si="177"/>
        <v>N/A</v>
      </c>
      <c r="AL203" s="15" t="str">
        <f t="shared" si="139"/>
        <v>N/A</v>
      </c>
      <c r="AM203" s="15">
        <f t="shared" si="140"/>
        <v>9</v>
      </c>
      <c r="AN203" s="15" t="str">
        <f t="shared" si="141"/>
        <v>N/A</v>
      </c>
      <c r="AO203" s="15" t="str">
        <f t="shared" si="142"/>
        <v>N/A</v>
      </c>
      <c r="AP203" s="15" t="str">
        <f t="shared" si="143"/>
        <v>N/A</v>
      </c>
      <c r="AQ203" s="15" t="str">
        <f t="shared" si="144"/>
        <v>N/A</v>
      </c>
      <c r="AR203" s="14" t="s">
        <v>40</v>
      </c>
      <c r="AS203" s="14" t="s">
        <v>40</v>
      </c>
      <c r="AT203" s="14" t="s">
        <v>40</v>
      </c>
      <c r="AU203" s="14" t="s">
        <v>40</v>
      </c>
      <c r="AV203" s="14" t="s">
        <v>40</v>
      </c>
      <c r="AW203" s="14" t="s">
        <v>40</v>
      </c>
      <c r="AX203" s="14" t="s">
        <v>40</v>
      </c>
      <c r="AY203" s="14" t="s">
        <v>40</v>
      </c>
      <c r="AZ203" s="14" t="s">
        <v>40</v>
      </c>
      <c r="BA203" s="14" t="s">
        <v>40</v>
      </c>
      <c r="BB203" s="14" t="s">
        <v>40</v>
      </c>
      <c r="BC203" s="14" t="s">
        <v>40</v>
      </c>
      <c r="BD203" s="14" t="s">
        <v>40</v>
      </c>
      <c r="BE203" s="14" t="s">
        <v>40</v>
      </c>
      <c r="BF203" s="14" t="s">
        <v>40</v>
      </c>
      <c r="BG203" s="14" t="s">
        <v>40</v>
      </c>
      <c r="BH203" s="14" t="s">
        <v>40</v>
      </c>
      <c r="BI203" s="14"/>
      <c r="BJ203" s="15">
        <f t="shared" si="145"/>
        <v>9</v>
      </c>
      <c r="BK203" s="15">
        <f t="shared" si="146"/>
        <v>9</v>
      </c>
      <c r="BL203" s="15">
        <f t="shared" si="147"/>
        <v>9</v>
      </c>
      <c r="BM203" s="15">
        <f t="shared" si="148"/>
        <v>9</v>
      </c>
      <c r="BN203" s="15">
        <f t="shared" si="149"/>
        <v>9</v>
      </c>
      <c r="BO203" s="15">
        <f t="shared" si="150"/>
        <v>9</v>
      </c>
      <c r="BP203" s="15">
        <f t="shared" si="151"/>
        <v>9</v>
      </c>
      <c r="BQ203" s="15">
        <f t="shared" si="152"/>
        <v>9</v>
      </c>
      <c r="BR203" s="15">
        <f t="shared" si="153"/>
        <v>9</v>
      </c>
      <c r="BS203" s="15">
        <f t="shared" si="154"/>
        <v>9</v>
      </c>
      <c r="BT203" s="15">
        <f t="shared" si="155"/>
        <v>9</v>
      </c>
      <c r="BU203" s="15">
        <f t="shared" si="156"/>
        <v>9</v>
      </c>
      <c r="BV203" s="15">
        <f t="shared" si="157"/>
        <v>9</v>
      </c>
      <c r="BW203" s="15">
        <f t="shared" si="158"/>
        <v>9</v>
      </c>
      <c r="BX203" s="15">
        <f t="shared" si="159"/>
        <v>9</v>
      </c>
      <c r="BY203" s="15">
        <f t="shared" si="160"/>
        <v>9</v>
      </c>
      <c r="BZ203" s="15">
        <f t="shared" si="161"/>
        <v>9</v>
      </c>
      <c r="CA203" s="14" t="s">
        <v>75</v>
      </c>
      <c r="CB203" s="15">
        <f t="shared" si="162"/>
        <v>9</v>
      </c>
      <c r="CC203" s="14" t="str">
        <f t="shared" si="163"/>
        <v>N/A</v>
      </c>
      <c r="CD203" s="14" t="str">
        <f t="shared" si="164"/>
        <v>N/A</v>
      </c>
      <c r="CE203" s="14" t="str">
        <f t="shared" si="165"/>
        <v>N/A</v>
      </c>
      <c r="CF203" s="14" t="str">
        <f t="shared" si="166"/>
        <v>N/A</v>
      </c>
      <c r="CG203" t="str">
        <f t="shared" si="167"/>
        <v>S:6 G:3 GR:3</v>
      </c>
      <c r="CH203" s="6"/>
      <c r="CK203" s="6"/>
      <c r="CL203" s="6"/>
      <c r="CM203" s="6"/>
      <c r="CN203" s="6"/>
      <c r="CO203" s="6"/>
      <c r="CP203" s="6"/>
    </row>
    <row r="204" spans="1:94" x14ac:dyDescent="0.25">
      <c r="A204" s="13">
        <v>5613</v>
      </c>
      <c r="B204" s="14" t="s">
        <v>2989</v>
      </c>
      <c r="C204" s="14" t="s">
        <v>63</v>
      </c>
      <c r="D204" s="14" t="s">
        <v>57</v>
      </c>
      <c r="E204" s="14">
        <f>VLOOKUP(B204, 'Rookie Year'!$A$2:$B$55555,2,FALSE)</f>
        <v>2024</v>
      </c>
      <c r="F204" s="14">
        <v>2024</v>
      </c>
      <c r="G204" s="14" t="s">
        <v>40</v>
      </c>
      <c r="H204" s="14" t="s">
        <v>2164</v>
      </c>
      <c r="I204" s="15">
        <v>6</v>
      </c>
      <c r="J204" s="14">
        <v>4</v>
      </c>
      <c r="K204" s="16">
        <f t="shared" si="127"/>
        <v>0.25</v>
      </c>
      <c r="L204" s="15">
        <f t="shared" si="128"/>
        <v>4</v>
      </c>
      <c r="M204" s="15">
        <f t="shared" si="129"/>
        <v>2</v>
      </c>
      <c r="N204" s="15">
        <f t="shared" si="130"/>
        <v>8</v>
      </c>
      <c r="O204" s="15">
        <v>8</v>
      </c>
      <c r="P204" s="15">
        <v>0</v>
      </c>
      <c r="Q204" s="15">
        <f t="shared" si="131"/>
        <v>0</v>
      </c>
      <c r="R204" s="14" t="s">
        <v>75</v>
      </c>
      <c r="S204" s="14">
        <f t="shared" si="132"/>
        <v>2</v>
      </c>
      <c r="T204" s="15">
        <v>0</v>
      </c>
      <c r="U204" s="15">
        <v>0</v>
      </c>
      <c r="V204" s="15" t="str">
        <f t="shared" si="181"/>
        <v>N/A</v>
      </c>
      <c r="W204" s="15" t="str">
        <f t="shared" si="182"/>
        <v>N/A</v>
      </c>
      <c r="X204" s="15" t="str">
        <f t="shared" si="133"/>
        <v>N/A</v>
      </c>
      <c r="Y204" s="14" t="str">
        <f t="shared" si="134"/>
        <v>OK</v>
      </c>
      <c r="Z204" s="14" t="str">
        <f t="shared" si="135"/>
        <v>No</v>
      </c>
      <c r="AA204" s="17" t="str">
        <f>IF(C204="DM", "N/A", IF(Z204="No","N/A",VLOOKUP(B204,'Extension List'!$A$3:$AE$1952,19,FALSE)))</f>
        <v>N/A</v>
      </c>
      <c r="AB204" s="14" t="str">
        <f>IF(C204="DM", "N/A", IF(Z204="No","N/A",VLOOKUP(B204,'Extension List'!$A$3:$AE$1952,21,FALSE)))</f>
        <v>N/A</v>
      </c>
      <c r="AC204" s="14" t="str">
        <f t="shared" si="180"/>
        <v>N/A</v>
      </c>
      <c r="AD204" s="15" t="str">
        <f t="shared" si="136"/>
        <v>N/A</v>
      </c>
      <c r="AE204" s="15" t="str">
        <f t="shared" si="137"/>
        <v>N/A</v>
      </c>
      <c r="AF204" s="15" t="str">
        <f t="shared" si="138"/>
        <v>N/A</v>
      </c>
      <c r="AG204" s="15" t="str">
        <f t="shared" si="179"/>
        <v>N/A</v>
      </c>
      <c r="AH204" s="15" t="str">
        <f t="shared" si="179"/>
        <v>N/A</v>
      </c>
      <c r="AI204" s="15" t="str">
        <f t="shared" si="175"/>
        <v>N/A</v>
      </c>
      <c r="AJ204" s="15" t="str">
        <f t="shared" si="176"/>
        <v>N/A</v>
      </c>
      <c r="AK204" s="15" t="str">
        <f t="shared" si="177"/>
        <v>N/A</v>
      </c>
      <c r="AL204" s="15" t="str">
        <f t="shared" si="139"/>
        <v>N/A</v>
      </c>
      <c r="AM204" s="15">
        <f t="shared" si="140"/>
        <v>4</v>
      </c>
      <c r="AN204" s="15">
        <f t="shared" si="141"/>
        <v>4</v>
      </c>
      <c r="AO204" s="15" t="str">
        <f t="shared" si="142"/>
        <v>N/A</v>
      </c>
      <c r="AP204" s="15" t="str">
        <f t="shared" si="143"/>
        <v>N/A</v>
      </c>
      <c r="AQ204" s="15" t="str">
        <f t="shared" si="144"/>
        <v>N/A</v>
      </c>
      <c r="AR204" s="14" t="s">
        <v>40</v>
      </c>
      <c r="AS204" s="14" t="s">
        <v>40</v>
      </c>
      <c r="AT204" s="14" t="s">
        <v>40</v>
      </c>
      <c r="AU204" s="14" t="s">
        <v>40</v>
      </c>
      <c r="AV204" s="14" t="s">
        <v>40</v>
      </c>
      <c r="AW204" s="14" t="s">
        <v>40</v>
      </c>
      <c r="AX204" s="14" t="s">
        <v>40</v>
      </c>
      <c r="AY204" s="14" t="s">
        <v>40</v>
      </c>
      <c r="AZ204" s="14" t="s">
        <v>40</v>
      </c>
      <c r="BA204" s="14" t="s">
        <v>40</v>
      </c>
      <c r="BB204" s="14" t="s">
        <v>40</v>
      </c>
      <c r="BC204" s="14" t="s">
        <v>40</v>
      </c>
      <c r="BD204" s="14" t="s">
        <v>40</v>
      </c>
      <c r="BE204" s="14" t="s">
        <v>40</v>
      </c>
      <c r="BF204" s="14" t="s">
        <v>40</v>
      </c>
      <c r="BG204" s="14" t="s">
        <v>40</v>
      </c>
      <c r="BH204" s="14" t="s">
        <v>40</v>
      </c>
      <c r="BI204" s="14"/>
      <c r="BJ204" s="15">
        <f t="shared" si="145"/>
        <v>4</v>
      </c>
      <c r="BK204" s="15">
        <f t="shared" si="146"/>
        <v>4</v>
      </c>
      <c r="BL204" s="15">
        <f t="shared" si="147"/>
        <v>4</v>
      </c>
      <c r="BM204" s="15">
        <f t="shared" si="148"/>
        <v>4</v>
      </c>
      <c r="BN204" s="15">
        <f t="shared" si="149"/>
        <v>4</v>
      </c>
      <c r="BO204" s="15">
        <f t="shared" si="150"/>
        <v>4</v>
      </c>
      <c r="BP204" s="15">
        <f t="shared" si="151"/>
        <v>4</v>
      </c>
      <c r="BQ204" s="15">
        <f t="shared" si="152"/>
        <v>4</v>
      </c>
      <c r="BR204" s="15">
        <f t="shared" si="153"/>
        <v>4</v>
      </c>
      <c r="BS204" s="15">
        <f t="shared" si="154"/>
        <v>4</v>
      </c>
      <c r="BT204" s="15">
        <f t="shared" si="155"/>
        <v>4</v>
      </c>
      <c r="BU204" s="15">
        <f t="shared" si="156"/>
        <v>4</v>
      </c>
      <c r="BV204" s="15">
        <f t="shared" si="157"/>
        <v>4</v>
      </c>
      <c r="BW204" s="15">
        <f t="shared" si="158"/>
        <v>4</v>
      </c>
      <c r="BX204" s="15">
        <f t="shared" si="159"/>
        <v>4</v>
      </c>
      <c r="BY204" s="15">
        <f t="shared" si="160"/>
        <v>4</v>
      </c>
      <c r="BZ204" s="15">
        <f t="shared" si="161"/>
        <v>4</v>
      </c>
      <c r="CA204" s="14" t="s">
        <v>75</v>
      </c>
      <c r="CB204" s="15">
        <f t="shared" si="162"/>
        <v>4</v>
      </c>
      <c r="CC204" s="14">
        <f t="shared" si="163"/>
        <v>4</v>
      </c>
      <c r="CD204" s="14" t="str">
        <f t="shared" si="164"/>
        <v>N/A</v>
      </c>
      <c r="CE204" s="14" t="str">
        <f t="shared" si="165"/>
        <v>N/A</v>
      </c>
      <c r="CF204" s="14" t="str">
        <f t="shared" si="166"/>
        <v>N/A</v>
      </c>
      <c r="CG204" t="str">
        <f t="shared" si="167"/>
        <v>S:4 G:2 GR:0</v>
      </c>
      <c r="CH204" s="6"/>
      <c r="CK204" s="6"/>
      <c r="CL204" s="6"/>
      <c r="CM204" s="6"/>
      <c r="CN204" s="6"/>
      <c r="CO204" s="6"/>
      <c r="CP204" s="6"/>
    </row>
    <row r="205" spans="1:94" x14ac:dyDescent="0.25">
      <c r="A205" s="13">
        <v>6380</v>
      </c>
      <c r="B205" s="14" t="s">
        <v>1222</v>
      </c>
      <c r="C205" s="14" t="s">
        <v>63</v>
      </c>
      <c r="D205" s="14" t="s">
        <v>57</v>
      </c>
      <c r="E205" s="14">
        <f>VLOOKUP(B205, 'Rookie Year'!$A$2:$B$55555,2,FALSE)</f>
        <v>2018</v>
      </c>
      <c r="F205" s="14">
        <v>2026</v>
      </c>
      <c r="G205" s="14" t="s">
        <v>42</v>
      </c>
      <c r="H205" s="14" t="s">
        <v>1927</v>
      </c>
      <c r="I205" s="15">
        <v>34</v>
      </c>
      <c r="J205" s="14">
        <v>2</v>
      </c>
      <c r="K205" s="16">
        <f t="shared" si="127"/>
        <v>0.6</v>
      </c>
      <c r="L205" s="15">
        <f t="shared" si="128"/>
        <v>13</v>
      </c>
      <c r="M205" s="15">
        <f t="shared" si="129"/>
        <v>21</v>
      </c>
      <c r="N205" s="15">
        <f t="shared" si="130"/>
        <v>42</v>
      </c>
      <c r="O205" s="15">
        <v>0</v>
      </c>
      <c r="P205" s="15">
        <v>0</v>
      </c>
      <c r="Q205" s="15">
        <f t="shared" si="131"/>
        <v>42</v>
      </c>
      <c r="R205" s="14" t="s">
        <v>75</v>
      </c>
      <c r="S205" s="14">
        <f t="shared" si="132"/>
        <v>2</v>
      </c>
      <c r="T205" s="15">
        <f>IF($S205&lt;1, "N/A", $M205)</f>
        <v>21</v>
      </c>
      <c r="U205" s="15">
        <f>IF($S205&lt;2, "N/A", $M205)</f>
        <v>21</v>
      </c>
      <c r="V205" s="15" t="str">
        <f t="shared" si="181"/>
        <v>N/A</v>
      </c>
      <c r="W205" s="15" t="str">
        <f t="shared" si="182"/>
        <v>N/A</v>
      </c>
      <c r="X205" s="15" t="str">
        <f t="shared" si="133"/>
        <v>N/A</v>
      </c>
      <c r="Y205" s="14" t="str">
        <f t="shared" si="134"/>
        <v>OK</v>
      </c>
      <c r="Z205" s="14" t="str">
        <f t="shared" si="135"/>
        <v>No</v>
      </c>
      <c r="AA205" s="17" t="str">
        <f>IF(C205="DM", "N/A", IF(Z205="No","N/A",VLOOKUP(B205,'Extension List'!$A$3:$AE$1952,19,FALSE)))</f>
        <v>N/A</v>
      </c>
      <c r="AB205" s="14" t="str">
        <f>IF(C205="DM", "N/A", IF(Z205="No","N/A",VLOOKUP(B205,'Extension List'!$A$3:$AE$1952,21,FALSE)))</f>
        <v>N/A</v>
      </c>
      <c r="AC205" s="14" t="str">
        <f t="shared" si="180"/>
        <v>N/A</v>
      </c>
      <c r="AD205" s="15" t="str">
        <f t="shared" si="136"/>
        <v>N/A</v>
      </c>
      <c r="AE205" s="15" t="str">
        <f t="shared" si="137"/>
        <v>N/A</v>
      </c>
      <c r="AF205" s="15" t="str">
        <f t="shared" si="138"/>
        <v>N/A</v>
      </c>
      <c r="AG205" s="15" t="str">
        <f t="shared" si="179"/>
        <v>N/A</v>
      </c>
      <c r="AH205" s="15" t="str">
        <f t="shared" si="179"/>
        <v>N/A</v>
      </c>
      <c r="AI205" s="15" t="str">
        <f t="shared" si="175"/>
        <v>N/A</v>
      </c>
      <c r="AJ205" s="15" t="str">
        <f t="shared" si="176"/>
        <v>N/A</v>
      </c>
      <c r="AK205" s="15" t="str">
        <f t="shared" si="177"/>
        <v>N/A</v>
      </c>
      <c r="AL205" s="15" t="str">
        <f t="shared" si="139"/>
        <v>N/A</v>
      </c>
      <c r="AM205" s="15">
        <f t="shared" si="140"/>
        <v>34</v>
      </c>
      <c r="AN205" s="15">
        <f t="shared" si="141"/>
        <v>34</v>
      </c>
      <c r="AO205" s="15" t="str">
        <f t="shared" si="142"/>
        <v>N/A</v>
      </c>
      <c r="AP205" s="15" t="str">
        <f t="shared" si="143"/>
        <v>N/A</v>
      </c>
      <c r="AQ205" s="15" t="str">
        <f t="shared" si="144"/>
        <v>N/A</v>
      </c>
      <c r="AR205" s="14" t="s">
        <v>40</v>
      </c>
      <c r="AS205" s="14" t="s">
        <v>40</v>
      </c>
      <c r="AT205" s="14" t="s">
        <v>40</v>
      </c>
      <c r="AU205" s="14" t="s">
        <v>40</v>
      </c>
      <c r="AV205" s="14" t="s">
        <v>40</v>
      </c>
      <c r="AW205" s="14" t="s">
        <v>40</v>
      </c>
      <c r="AX205" s="14" t="s">
        <v>40</v>
      </c>
      <c r="AY205" s="14" t="s">
        <v>40</v>
      </c>
      <c r="AZ205" s="14" t="s">
        <v>40</v>
      </c>
      <c r="BA205" s="14" t="s">
        <v>40</v>
      </c>
      <c r="BB205" s="14" t="s">
        <v>40</v>
      </c>
      <c r="BC205" s="14" t="s">
        <v>40</v>
      </c>
      <c r="BD205" s="14" t="s">
        <v>40</v>
      </c>
      <c r="BE205" s="14" t="s">
        <v>40</v>
      </c>
      <c r="BF205" s="14" t="s">
        <v>40</v>
      </c>
      <c r="BG205" s="14" t="s">
        <v>40</v>
      </c>
      <c r="BH205" s="14" t="s">
        <v>40</v>
      </c>
      <c r="BJ205" s="15">
        <f t="shared" si="145"/>
        <v>34</v>
      </c>
      <c r="BK205" s="15">
        <f t="shared" si="146"/>
        <v>34</v>
      </c>
      <c r="BL205" s="15">
        <f t="shared" si="147"/>
        <v>34</v>
      </c>
      <c r="BM205" s="15">
        <f t="shared" si="148"/>
        <v>34</v>
      </c>
      <c r="BN205" s="15">
        <f t="shared" si="149"/>
        <v>34</v>
      </c>
      <c r="BO205" s="15">
        <f t="shared" si="150"/>
        <v>34</v>
      </c>
      <c r="BP205" s="15">
        <f t="shared" si="151"/>
        <v>34</v>
      </c>
      <c r="BQ205" s="15">
        <f t="shared" si="152"/>
        <v>34</v>
      </c>
      <c r="BR205" s="15">
        <f t="shared" si="153"/>
        <v>34</v>
      </c>
      <c r="BS205" s="15">
        <f t="shared" si="154"/>
        <v>34</v>
      </c>
      <c r="BT205" s="15">
        <f t="shared" si="155"/>
        <v>34</v>
      </c>
      <c r="BU205" s="15">
        <f t="shared" si="156"/>
        <v>34</v>
      </c>
      <c r="BV205" s="15">
        <f t="shared" si="157"/>
        <v>34</v>
      </c>
      <c r="BW205" s="15">
        <f t="shared" si="158"/>
        <v>34</v>
      </c>
      <c r="BX205" s="15">
        <f t="shared" si="159"/>
        <v>34</v>
      </c>
      <c r="BY205" s="15">
        <f t="shared" si="160"/>
        <v>34</v>
      </c>
      <c r="BZ205" s="15">
        <f t="shared" si="161"/>
        <v>34</v>
      </c>
      <c r="CA205" s="14" t="s">
        <v>75</v>
      </c>
      <c r="CB205" s="15">
        <f t="shared" si="162"/>
        <v>34</v>
      </c>
      <c r="CC205" s="14">
        <f t="shared" si="163"/>
        <v>34</v>
      </c>
      <c r="CD205" s="14" t="str">
        <f t="shared" si="164"/>
        <v>N/A</v>
      </c>
      <c r="CE205" s="14" t="str">
        <f t="shared" si="165"/>
        <v>N/A</v>
      </c>
      <c r="CF205" s="14" t="str">
        <f t="shared" si="166"/>
        <v>N/A</v>
      </c>
      <c r="CG205" t="str">
        <f t="shared" si="167"/>
        <v>S:13 G:21 GR:42</v>
      </c>
      <c r="CH205" s="6"/>
      <c r="CK205" s="6"/>
      <c r="CL205" s="6"/>
      <c r="CM205" s="6"/>
      <c r="CN205" s="6"/>
      <c r="CO205" s="6"/>
      <c r="CP205" s="6"/>
    </row>
    <row r="206" spans="1:94" x14ac:dyDescent="0.25">
      <c r="A206" s="13">
        <v>6471</v>
      </c>
      <c r="B206" s="14" t="s">
        <v>2832</v>
      </c>
      <c r="C206" s="14" t="s">
        <v>63</v>
      </c>
      <c r="D206" s="14" t="s">
        <v>57</v>
      </c>
      <c r="E206" s="14">
        <f>VLOOKUP(B206, 'Rookie Year'!$A$2:$B$55555,2,FALSE)</f>
        <v>2023</v>
      </c>
      <c r="F206" s="14">
        <v>2026</v>
      </c>
      <c r="G206" s="14" t="s">
        <v>42</v>
      </c>
      <c r="H206" s="14" t="s">
        <v>1927</v>
      </c>
      <c r="I206" s="15">
        <v>21</v>
      </c>
      <c r="J206" s="14">
        <v>3</v>
      </c>
      <c r="K206" s="16">
        <f t="shared" si="127"/>
        <v>0.4</v>
      </c>
      <c r="L206" s="15">
        <f t="shared" si="128"/>
        <v>12</v>
      </c>
      <c r="M206" s="15">
        <f t="shared" si="129"/>
        <v>9</v>
      </c>
      <c r="N206" s="15">
        <f t="shared" si="130"/>
        <v>27</v>
      </c>
      <c r="O206" s="15">
        <v>0</v>
      </c>
      <c r="P206" s="15">
        <v>0</v>
      </c>
      <c r="Q206" s="15">
        <f t="shared" si="131"/>
        <v>27</v>
      </c>
      <c r="R206" s="14" t="s">
        <v>75</v>
      </c>
      <c r="S206" s="14">
        <f t="shared" si="132"/>
        <v>3</v>
      </c>
      <c r="T206" s="15">
        <v>12</v>
      </c>
      <c r="U206" s="15">
        <f>IF($S206&lt;2, "N/A", $M206)</f>
        <v>9</v>
      </c>
      <c r="V206" s="15">
        <v>6</v>
      </c>
      <c r="W206" s="15" t="str">
        <f t="shared" si="182"/>
        <v>N/A</v>
      </c>
      <c r="X206" s="15" t="str">
        <f t="shared" si="133"/>
        <v>N/A</v>
      </c>
      <c r="Y206" s="14" t="str">
        <f t="shared" si="134"/>
        <v>OK</v>
      </c>
      <c r="Z206" s="14" t="str">
        <f t="shared" si="135"/>
        <v>No</v>
      </c>
      <c r="AA206" s="17" t="str">
        <f>IF(C206="DM", "N/A", IF(Z206="No","N/A",VLOOKUP(B206,'Extension List'!$A$3:$AE$1952,19,FALSE)))</f>
        <v>N/A</v>
      </c>
      <c r="AB206" s="14" t="str">
        <f>IF(C206="DM", "N/A", IF(Z206="No","N/A",VLOOKUP(B206,'Extension List'!$A$3:$AE$1952,21,FALSE)))</f>
        <v>N/A</v>
      </c>
      <c r="AC206" s="14" t="str">
        <f t="shared" si="180"/>
        <v>N/A</v>
      </c>
      <c r="AD206" s="15" t="str">
        <f t="shared" si="136"/>
        <v>N/A</v>
      </c>
      <c r="AE206" s="15" t="str">
        <f t="shared" si="137"/>
        <v>N/A</v>
      </c>
      <c r="AF206" s="15" t="str">
        <f t="shared" si="138"/>
        <v>N/A</v>
      </c>
      <c r="AG206" s="15" t="str">
        <f t="shared" si="179"/>
        <v>N/A</v>
      </c>
      <c r="AH206" s="15" t="str">
        <f t="shared" si="179"/>
        <v>N/A</v>
      </c>
      <c r="AI206" s="15" t="str">
        <f t="shared" ref="AI206:AI237" si="183">IF($AF206="N/A","N/A",IF(AC206&gt;1,"TBC","N/A"))</f>
        <v>N/A</v>
      </c>
      <c r="AJ206" s="15" t="str">
        <f t="shared" ref="AJ206:AJ237" si="184">IF($AF206="N/A","N/A",IF(AC206&gt;2,"TBC","N/A"))</f>
        <v>N/A</v>
      </c>
      <c r="AK206" s="15" t="str">
        <f t="shared" ref="AK206:AK237" si="185">IF($AF206="N/A","N/A",IF(AC206&gt;3,"TBC","N/A"))</f>
        <v>N/A</v>
      </c>
      <c r="AL206" s="15" t="str">
        <f t="shared" si="139"/>
        <v>N/A</v>
      </c>
      <c r="AM206" s="15">
        <f t="shared" si="140"/>
        <v>24</v>
      </c>
      <c r="AN206" s="15">
        <f t="shared" si="141"/>
        <v>21</v>
      </c>
      <c r="AO206" s="15">
        <f t="shared" si="142"/>
        <v>18</v>
      </c>
      <c r="AP206" s="15" t="str">
        <f t="shared" si="143"/>
        <v>N/A</v>
      </c>
      <c r="AQ206" s="15" t="str">
        <f t="shared" si="144"/>
        <v>N/A</v>
      </c>
      <c r="AR206" s="14" t="s">
        <v>40</v>
      </c>
      <c r="AS206" s="14" t="s">
        <v>40</v>
      </c>
      <c r="AT206" s="14" t="s">
        <v>40</v>
      </c>
      <c r="AU206" s="14" t="s">
        <v>40</v>
      </c>
      <c r="AV206" s="14" t="s">
        <v>40</v>
      </c>
      <c r="AW206" s="14" t="s">
        <v>40</v>
      </c>
      <c r="AX206" s="14" t="s">
        <v>40</v>
      </c>
      <c r="AY206" s="14" t="s">
        <v>40</v>
      </c>
      <c r="AZ206" s="14" t="s">
        <v>40</v>
      </c>
      <c r="BA206" s="14" t="s">
        <v>40</v>
      </c>
      <c r="BB206" s="14" t="s">
        <v>40</v>
      </c>
      <c r="BC206" s="14" t="s">
        <v>40</v>
      </c>
      <c r="BD206" s="14" t="s">
        <v>40</v>
      </c>
      <c r="BE206" s="14" t="s">
        <v>40</v>
      </c>
      <c r="BF206" s="14" t="s">
        <v>40</v>
      </c>
      <c r="BG206" s="14" t="s">
        <v>40</v>
      </c>
      <c r="BH206" s="14" t="s">
        <v>40</v>
      </c>
      <c r="BJ206" s="15">
        <f t="shared" si="145"/>
        <v>24</v>
      </c>
      <c r="BK206" s="15">
        <f t="shared" si="146"/>
        <v>24</v>
      </c>
      <c r="BL206" s="15">
        <f t="shared" si="147"/>
        <v>24</v>
      </c>
      <c r="BM206" s="15">
        <f t="shared" si="148"/>
        <v>24</v>
      </c>
      <c r="BN206" s="15">
        <f t="shared" si="149"/>
        <v>24</v>
      </c>
      <c r="BO206" s="15">
        <f t="shared" si="150"/>
        <v>24</v>
      </c>
      <c r="BP206" s="15">
        <f t="shared" si="151"/>
        <v>24</v>
      </c>
      <c r="BQ206" s="15">
        <f t="shared" si="152"/>
        <v>24</v>
      </c>
      <c r="BR206" s="15">
        <f t="shared" si="153"/>
        <v>24</v>
      </c>
      <c r="BS206" s="15">
        <f t="shared" si="154"/>
        <v>24</v>
      </c>
      <c r="BT206" s="15">
        <f t="shared" si="155"/>
        <v>24</v>
      </c>
      <c r="BU206" s="15">
        <f t="shared" si="156"/>
        <v>24</v>
      </c>
      <c r="BV206" s="15">
        <f t="shared" si="157"/>
        <v>24</v>
      </c>
      <c r="BW206" s="15">
        <f t="shared" si="158"/>
        <v>24</v>
      </c>
      <c r="BX206" s="15">
        <f t="shared" si="159"/>
        <v>24</v>
      </c>
      <c r="BY206" s="15">
        <f t="shared" si="160"/>
        <v>24</v>
      </c>
      <c r="BZ206" s="15">
        <f t="shared" si="161"/>
        <v>24</v>
      </c>
      <c r="CA206" s="14" t="s">
        <v>75</v>
      </c>
      <c r="CB206" s="15">
        <f t="shared" si="162"/>
        <v>24</v>
      </c>
      <c r="CC206" s="14">
        <f t="shared" si="163"/>
        <v>21</v>
      </c>
      <c r="CD206" s="14">
        <f t="shared" si="164"/>
        <v>18</v>
      </c>
      <c r="CE206" s="14" t="str">
        <f t="shared" si="165"/>
        <v>N/A</v>
      </c>
      <c r="CF206" s="14" t="str">
        <f t="shared" si="166"/>
        <v>N/A</v>
      </c>
      <c r="CG206" t="str">
        <f t="shared" si="167"/>
        <v>S:12 G:9 GR:27</v>
      </c>
      <c r="CH206" s="6"/>
      <c r="CK206" s="6"/>
      <c r="CL206" s="6"/>
      <c r="CM206" s="6"/>
      <c r="CN206" s="6"/>
      <c r="CO206" s="6"/>
      <c r="CP206" s="6"/>
    </row>
    <row r="207" spans="1:94" x14ac:dyDescent="0.25">
      <c r="A207" s="13">
        <v>6540</v>
      </c>
      <c r="B207" s="14" t="s">
        <v>3330</v>
      </c>
      <c r="C207" s="14" t="s">
        <v>64</v>
      </c>
      <c r="D207" s="14" t="s">
        <v>57</v>
      </c>
      <c r="E207" s="14">
        <f>VLOOKUP(B207, 'Rookie Year'!$A$2:$B$55555,2,FALSE)</f>
        <v>2026</v>
      </c>
      <c r="F207" s="14">
        <v>2026</v>
      </c>
      <c r="G207" s="14" t="s">
        <v>40</v>
      </c>
      <c r="H207" s="14" t="s">
        <v>2203</v>
      </c>
      <c r="I207" s="15">
        <v>1</v>
      </c>
      <c r="J207" s="14">
        <v>3</v>
      </c>
      <c r="K207" s="16">
        <f t="shared" si="127"/>
        <v>0</v>
      </c>
      <c r="L207" s="15">
        <f t="shared" si="128"/>
        <v>1</v>
      </c>
      <c r="M207" s="15">
        <f t="shared" si="129"/>
        <v>0</v>
      </c>
      <c r="N207" s="15">
        <f t="shared" si="130"/>
        <v>0</v>
      </c>
      <c r="O207" s="15">
        <v>0</v>
      </c>
      <c r="P207" s="15">
        <v>0</v>
      </c>
      <c r="Q207" s="15">
        <f t="shared" si="131"/>
        <v>0</v>
      </c>
      <c r="R207" s="14" t="s">
        <v>75</v>
      </c>
      <c r="S207" s="14">
        <f t="shared" si="132"/>
        <v>3</v>
      </c>
      <c r="T207" s="15">
        <f>IF($S207&lt;1, "N/A", $M207)</f>
        <v>0</v>
      </c>
      <c r="U207" s="15">
        <f>IF($S207&lt;2, "N/A", $M207)</f>
        <v>0</v>
      </c>
      <c r="V207" s="15">
        <f t="shared" si="181"/>
        <v>0</v>
      </c>
      <c r="W207" s="15" t="str">
        <f t="shared" si="182"/>
        <v>N/A</v>
      </c>
      <c r="X207" s="15" t="str">
        <f t="shared" si="133"/>
        <v>N/A</v>
      </c>
      <c r="Y207" s="14" t="str">
        <f t="shared" si="134"/>
        <v>OK</v>
      </c>
      <c r="Z207" s="14" t="str">
        <f t="shared" si="135"/>
        <v>No</v>
      </c>
      <c r="AA207" s="17" t="str">
        <f>IF(C207="DM", "N/A", IF(Z207="No","N/A",VLOOKUP(B207,'Extension List'!$A$3:$AE$1952,19,FALSE)))</f>
        <v>N/A</v>
      </c>
      <c r="AB207" s="14" t="str">
        <f>IF(C207="DM", "N/A", IF(Z207="No","N/A",VLOOKUP(B207,'Extension List'!$A$3:$AE$1952,21,FALSE)))</f>
        <v>N/A</v>
      </c>
      <c r="AC207" s="14" t="str">
        <f t="shared" si="180"/>
        <v>N/A</v>
      </c>
      <c r="AD207" s="15" t="str">
        <f t="shared" si="136"/>
        <v>N/A</v>
      </c>
      <c r="AE207" s="15" t="str">
        <f t="shared" si="137"/>
        <v>N/A</v>
      </c>
      <c r="AF207" s="15" t="str">
        <f t="shared" si="138"/>
        <v>N/A</v>
      </c>
      <c r="AG207" s="15" t="str">
        <f t="shared" si="179"/>
        <v>N/A</v>
      </c>
      <c r="AH207" s="15" t="str">
        <f t="shared" si="179"/>
        <v>N/A</v>
      </c>
      <c r="AI207" s="15" t="str">
        <f t="shared" si="183"/>
        <v>N/A</v>
      </c>
      <c r="AJ207" s="15" t="str">
        <f t="shared" si="184"/>
        <v>N/A</v>
      </c>
      <c r="AK207" s="15" t="str">
        <f t="shared" si="185"/>
        <v>N/A</v>
      </c>
      <c r="AL207" s="15" t="str">
        <f t="shared" si="139"/>
        <v>N/A</v>
      </c>
      <c r="AM207" s="15">
        <f t="shared" si="140"/>
        <v>1</v>
      </c>
      <c r="AN207" s="15">
        <f t="shared" si="141"/>
        <v>1</v>
      </c>
      <c r="AO207" s="15">
        <f t="shared" si="142"/>
        <v>1</v>
      </c>
      <c r="AP207" s="15" t="str">
        <f t="shared" si="143"/>
        <v>N/A</v>
      </c>
      <c r="AQ207" s="15" t="str">
        <f t="shared" si="144"/>
        <v>N/A</v>
      </c>
      <c r="AR207" s="14" t="s">
        <v>40</v>
      </c>
      <c r="AS207" s="14" t="s">
        <v>40</v>
      </c>
      <c r="AT207" s="14" t="s">
        <v>40</v>
      </c>
      <c r="AU207" s="14" t="s">
        <v>40</v>
      </c>
      <c r="AV207" s="14" t="s">
        <v>40</v>
      </c>
      <c r="AW207" s="14" t="s">
        <v>40</v>
      </c>
      <c r="AX207" s="14" t="s">
        <v>40</v>
      </c>
      <c r="AY207" s="14" t="s">
        <v>40</v>
      </c>
      <c r="AZ207" s="14" t="s">
        <v>40</v>
      </c>
      <c r="BA207" s="14" t="s">
        <v>40</v>
      </c>
      <c r="BB207" s="14" t="s">
        <v>40</v>
      </c>
      <c r="BC207" s="14" t="s">
        <v>40</v>
      </c>
      <c r="BD207" s="14" t="s">
        <v>40</v>
      </c>
      <c r="BE207" s="14" t="s">
        <v>40</v>
      </c>
      <c r="BF207" s="14" t="s">
        <v>40</v>
      </c>
      <c r="BG207" s="14" t="s">
        <v>40</v>
      </c>
      <c r="BH207" s="14" t="s">
        <v>40</v>
      </c>
      <c r="BJ207" s="15">
        <f t="shared" si="145"/>
        <v>1</v>
      </c>
      <c r="BK207" s="15">
        <f t="shared" si="146"/>
        <v>1</v>
      </c>
      <c r="BL207" s="15">
        <f t="shared" si="147"/>
        <v>1</v>
      </c>
      <c r="BM207" s="15">
        <f t="shared" si="148"/>
        <v>1</v>
      </c>
      <c r="BN207" s="15">
        <f t="shared" si="149"/>
        <v>1</v>
      </c>
      <c r="BO207" s="15">
        <f t="shared" si="150"/>
        <v>1</v>
      </c>
      <c r="BP207" s="15">
        <f t="shared" si="151"/>
        <v>1</v>
      </c>
      <c r="BQ207" s="15">
        <f t="shared" si="152"/>
        <v>1</v>
      </c>
      <c r="BR207" s="15">
        <f t="shared" si="153"/>
        <v>1</v>
      </c>
      <c r="BS207" s="15">
        <f t="shared" si="154"/>
        <v>1</v>
      </c>
      <c r="BT207" s="15">
        <f t="shared" si="155"/>
        <v>1</v>
      </c>
      <c r="BU207" s="15">
        <f t="shared" si="156"/>
        <v>1</v>
      </c>
      <c r="BV207" s="15">
        <f t="shared" si="157"/>
        <v>1</v>
      </c>
      <c r="BW207" s="15">
        <f t="shared" si="158"/>
        <v>1</v>
      </c>
      <c r="BX207" s="15">
        <f t="shared" si="159"/>
        <v>1</v>
      </c>
      <c r="BY207" s="15">
        <f t="shared" si="160"/>
        <v>1</v>
      </c>
      <c r="BZ207" s="15">
        <f t="shared" si="161"/>
        <v>1</v>
      </c>
      <c r="CA207" s="14" t="s">
        <v>75</v>
      </c>
      <c r="CB207" s="15">
        <f t="shared" si="162"/>
        <v>1</v>
      </c>
      <c r="CC207" s="14">
        <f t="shared" si="163"/>
        <v>1</v>
      </c>
      <c r="CD207" s="14">
        <f t="shared" si="164"/>
        <v>1</v>
      </c>
      <c r="CE207" s="14" t="str">
        <f t="shared" si="165"/>
        <v>N/A</v>
      </c>
      <c r="CF207" s="14" t="str">
        <f t="shared" si="166"/>
        <v>N/A</v>
      </c>
      <c r="CG207" t="str">
        <f t="shared" si="167"/>
        <v>S:1 G:0 GR:0</v>
      </c>
      <c r="CH207" s="6"/>
      <c r="CK207" s="6"/>
      <c r="CL207" s="6"/>
      <c r="CM207" s="6"/>
      <c r="CN207" s="6"/>
      <c r="CO207" s="6"/>
      <c r="CP207" s="6"/>
    </row>
    <row r="208" spans="1:94" x14ac:dyDescent="0.25">
      <c r="A208" s="13">
        <v>4836</v>
      </c>
      <c r="B208" s="14" t="s">
        <v>1273</v>
      </c>
      <c r="C208" s="14" t="s">
        <v>64</v>
      </c>
      <c r="D208" s="14" t="s">
        <v>57</v>
      </c>
      <c r="E208" s="14">
        <f>VLOOKUP(B208, 'Rookie Year'!$A$2:$B$55555,2,FALSE)</f>
        <v>2017</v>
      </c>
      <c r="F208" s="14">
        <v>2022</v>
      </c>
      <c r="G208" s="14" t="s">
        <v>42</v>
      </c>
      <c r="H208" s="14" t="s">
        <v>1927</v>
      </c>
      <c r="I208" s="15">
        <v>31</v>
      </c>
      <c r="J208" s="14">
        <v>3</v>
      </c>
      <c r="K208" s="16">
        <f t="shared" si="127"/>
        <v>0.6</v>
      </c>
      <c r="L208" s="15">
        <f t="shared" si="128"/>
        <v>12</v>
      </c>
      <c r="M208" s="15">
        <f t="shared" si="129"/>
        <v>19</v>
      </c>
      <c r="N208" s="15">
        <f t="shared" si="130"/>
        <v>57</v>
      </c>
      <c r="O208" s="15">
        <v>44</v>
      </c>
      <c r="P208" s="15">
        <v>0</v>
      </c>
      <c r="Q208" s="15">
        <f t="shared" si="131"/>
        <v>13</v>
      </c>
      <c r="R208" s="14">
        <v>2024</v>
      </c>
      <c r="S208" s="14">
        <f t="shared" si="132"/>
        <v>1</v>
      </c>
      <c r="T208" s="15">
        <v>13</v>
      </c>
      <c r="U208" s="15" t="str">
        <f>IF($S208&lt;2, "N/A", $M208)</f>
        <v>N/A</v>
      </c>
      <c r="V208" s="15" t="str">
        <f t="shared" si="181"/>
        <v>N/A</v>
      </c>
      <c r="W208" s="15" t="str">
        <f t="shared" si="182"/>
        <v>N/A</v>
      </c>
      <c r="X208" s="15" t="str">
        <f t="shared" si="133"/>
        <v>N/A</v>
      </c>
      <c r="Y208" s="14" t="str">
        <f t="shared" si="134"/>
        <v>OK</v>
      </c>
      <c r="Z208" s="14" t="str">
        <f t="shared" si="135"/>
        <v>Yes</v>
      </c>
      <c r="AA208" s="17">
        <f>IF(C208="DM", "N/A", IF(Z208="No","N/A",VLOOKUP(B208,'Extension List'!$A$3:$AE$1952,19,FALSE)))</f>
        <v>27</v>
      </c>
      <c r="AB208" s="14">
        <f>IF(C208="DM", "N/A", IF(Z208="No","N/A",VLOOKUP(B208,'Extension List'!$A$3:$AE$1952,21,FALSE)))</f>
        <v>4</v>
      </c>
      <c r="AC208" s="14">
        <f t="shared" si="180"/>
        <v>0</v>
      </c>
      <c r="AD208" s="15" t="str">
        <f t="shared" si="136"/>
        <v>N/A</v>
      </c>
      <c r="AE208" s="15" t="str">
        <f t="shared" si="137"/>
        <v>N/A</v>
      </c>
      <c r="AF208" s="15" t="str">
        <f t="shared" si="138"/>
        <v>N/A</v>
      </c>
      <c r="AG208" s="15" t="str">
        <f t="shared" si="179"/>
        <v>N/A</v>
      </c>
      <c r="AH208" s="15" t="str">
        <f t="shared" si="179"/>
        <v>N/A</v>
      </c>
      <c r="AI208" s="15" t="str">
        <f t="shared" si="183"/>
        <v>N/A</v>
      </c>
      <c r="AJ208" s="15" t="str">
        <f t="shared" si="184"/>
        <v>N/A</v>
      </c>
      <c r="AK208" s="15" t="str">
        <f t="shared" si="185"/>
        <v>N/A</v>
      </c>
      <c r="AL208" s="15" t="str">
        <f t="shared" si="139"/>
        <v>N/A</v>
      </c>
      <c r="AM208" s="15">
        <f t="shared" si="140"/>
        <v>25</v>
      </c>
      <c r="AN208" s="15" t="str">
        <f t="shared" si="141"/>
        <v>N/A</v>
      </c>
      <c r="AO208" s="15" t="str">
        <f t="shared" si="142"/>
        <v>N/A</v>
      </c>
      <c r="AP208" s="15" t="str">
        <f t="shared" si="143"/>
        <v>N/A</v>
      </c>
      <c r="AQ208" s="15" t="str">
        <f t="shared" si="144"/>
        <v>N/A</v>
      </c>
      <c r="AR208" s="14" t="s">
        <v>40</v>
      </c>
      <c r="AS208" s="14" t="s">
        <v>40</v>
      </c>
      <c r="AT208" s="14" t="s">
        <v>40</v>
      </c>
      <c r="AU208" s="14" t="s">
        <v>40</v>
      </c>
      <c r="AV208" s="14" t="s">
        <v>40</v>
      </c>
      <c r="AW208" s="14" t="s">
        <v>40</v>
      </c>
      <c r="AX208" s="14" t="s">
        <v>40</v>
      </c>
      <c r="AY208" s="14" t="s">
        <v>40</v>
      </c>
      <c r="AZ208" s="14" t="s">
        <v>40</v>
      </c>
      <c r="BA208" s="14" t="s">
        <v>40</v>
      </c>
      <c r="BB208" s="14" t="s">
        <v>40</v>
      </c>
      <c r="BC208" s="14" t="s">
        <v>40</v>
      </c>
      <c r="BD208" s="14" t="s">
        <v>40</v>
      </c>
      <c r="BE208" s="14" t="s">
        <v>40</v>
      </c>
      <c r="BF208" s="14" t="s">
        <v>40</v>
      </c>
      <c r="BG208" s="14" t="s">
        <v>40</v>
      </c>
      <c r="BH208" s="14" t="s">
        <v>40</v>
      </c>
      <c r="BI208" s="14"/>
      <c r="BJ208" s="15">
        <f t="shared" si="145"/>
        <v>25</v>
      </c>
      <c r="BK208" s="15">
        <f t="shared" si="146"/>
        <v>25</v>
      </c>
      <c r="BL208" s="15">
        <f t="shared" si="147"/>
        <v>25</v>
      </c>
      <c r="BM208" s="15">
        <f t="shared" si="148"/>
        <v>25</v>
      </c>
      <c r="BN208" s="15">
        <f t="shared" si="149"/>
        <v>25</v>
      </c>
      <c r="BO208" s="15">
        <f t="shared" si="150"/>
        <v>25</v>
      </c>
      <c r="BP208" s="15">
        <f t="shared" si="151"/>
        <v>25</v>
      </c>
      <c r="BQ208" s="15">
        <f t="shared" si="152"/>
        <v>25</v>
      </c>
      <c r="BR208" s="15">
        <f t="shared" si="153"/>
        <v>25</v>
      </c>
      <c r="BS208" s="15">
        <f t="shared" si="154"/>
        <v>25</v>
      </c>
      <c r="BT208" s="15">
        <f t="shared" si="155"/>
        <v>25</v>
      </c>
      <c r="BU208" s="15">
        <f t="shared" si="156"/>
        <v>25</v>
      </c>
      <c r="BV208" s="15">
        <f t="shared" si="157"/>
        <v>25</v>
      </c>
      <c r="BW208" s="15">
        <f t="shared" si="158"/>
        <v>25</v>
      </c>
      <c r="BX208" s="15">
        <f t="shared" si="159"/>
        <v>25</v>
      </c>
      <c r="BY208" s="15">
        <f t="shared" si="160"/>
        <v>25</v>
      </c>
      <c r="BZ208" s="15">
        <f t="shared" si="161"/>
        <v>25</v>
      </c>
      <c r="CA208" s="14" t="s">
        <v>75</v>
      </c>
      <c r="CB208" s="15">
        <f t="shared" si="162"/>
        <v>25</v>
      </c>
      <c r="CC208" s="14" t="str">
        <f t="shared" si="163"/>
        <v>N/A</v>
      </c>
      <c r="CD208" s="14" t="str">
        <f t="shared" si="164"/>
        <v>N/A</v>
      </c>
      <c r="CE208" s="14" t="str">
        <f t="shared" si="165"/>
        <v>N/A</v>
      </c>
      <c r="CF208" s="14" t="str">
        <f t="shared" si="166"/>
        <v>N/A</v>
      </c>
      <c r="CG208" t="str">
        <f t="shared" si="167"/>
        <v>S:12 G:19 GR:13</v>
      </c>
      <c r="CH208" s="6"/>
      <c r="CK208" s="6"/>
      <c r="CL208" s="6"/>
      <c r="CM208" s="6"/>
      <c r="CN208" s="6"/>
      <c r="CO208" s="6"/>
      <c r="CP208" s="6"/>
    </row>
    <row r="209" spans="1:94" x14ac:dyDescent="0.25">
      <c r="A209" s="13">
        <v>6463</v>
      </c>
      <c r="B209" s="14" t="s">
        <v>2107</v>
      </c>
      <c r="C209" s="14" t="s">
        <v>64</v>
      </c>
      <c r="D209" s="14" t="s">
        <v>57</v>
      </c>
      <c r="E209" s="14">
        <f>VLOOKUP(B209, 'Rookie Year'!$A$2:$B$55555,2,FALSE)</f>
        <v>2020</v>
      </c>
      <c r="F209" s="14">
        <v>2026</v>
      </c>
      <c r="G209" s="14" t="s">
        <v>42</v>
      </c>
      <c r="H209" s="14" t="s">
        <v>1927</v>
      </c>
      <c r="I209" s="15">
        <v>4</v>
      </c>
      <c r="J209" s="14">
        <v>2</v>
      </c>
      <c r="K209" s="16">
        <f t="shared" si="127"/>
        <v>0.25</v>
      </c>
      <c r="L209" s="15">
        <f t="shared" si="128"/>
        <v>3</v>
      </c>
      <c r="M209" s="15">
        <f t="shared" si="129"/>
        <v>1</v>
      </c>
      <c r="N209" s="15">
        <f t="shared" si="130"/>
        <v>2</v>
      </c>
      <c r="O209" s="15">
        <v>0</v>
      </c>
      <c r="P209" s="15">
        <v>0</v>
      </c>
      <c r="Q209" s="15">
        <f t="shared" si="131"/>
        <v>2</v>
      </c>
      <c r="R209" s="14" t="s">
        <v>75</v>
      </c>
      <c r="S209" s="14">
        <f t="shared" si="132"/>
        <v>2</v>
      </c>
      <c r="T209" s="15">
        <f>IF($S209&lt;1, "N/A", $M209)</f>
        <v>1</v>
      </c>
      <c r="U209" s="15">
        <f>IF($S209&lt;2, "N/A", $M209)</f>
        <v>1</v>
      </c>
      <c r="V209" s="15" t="str">
        <f t="shared" si="181"/>
        <v>N/A</v>
      </c>
      <c r="W209" s="15" t="str">
        <f t="shared" si="182"/>
        <v>N/A</v>
      </c>
      <c r="X209" s="15" t="str">
        <f t="shared" si="133"/>
        <v>N/A</v>
      </c>
      <c r="Y209" s="14" t="str">
        <f t="shared" si="134"/>
        <v>OK</v>
      </c>
      <c r="Z209" s="14" t="str">
        <f t="shared" si="135"/>
        <v>No</v>
      </c>
      <c r="AA209" s="17" t="str">
        <f>IF(C209="DM", "N/A", IF(Z209="No","N/A",VLOOKUP(B209,'Extension List'!$A$3:$AE$1952,19,FALSE)))</f>
        <v>N/A</v>
      </c>
      <c r="AB209" s="14" t="str">
        <f>IF(C209="DM", "N/A", IF(Z209="No","N/A",VLOOKUP(B209,'Extension List'!$A$3:$AE$1952,21,FALSE)))</f>
        <v>N/A</v>
      </c>
      <c r="AC209" s="14" t="str">
        <f t="shared" si="180"/>
        <v>N/A</v>
      </c>
      <c r="AD209" s="15" t="str">
        <f t="shared" si="136"/>
        <v>N/A</v>
      </c>
      <c r="AE209" s="15" t="str">
        <f t="shared" si="137"/>
        <v>N/A</v>
      </c>
      <c r="AF209" s="15" t="str">
        <f t="shared" si="138"/>
        <v>N/A</v>
      </c>
      <c r="AG209" s="15" t="str">
        <f t="shared" si="179"/>
        <v>N/A</v>
      </c>
      <c r="AH209" s="15" t="str">
        <f t="shared" si="179"/>
        <v>N/A</v>
      </c>
      <c r="AI209" s="15" t="str">
        <f t="shared" si="183"/>
        <v>N/A</v>
      </c>
      <c r="AJ209" s="15" t="str">
        <f t="shared" si="184"/>
        <v>N/A</v>
      </c>
      <c r="AK209" s="15" t="str">
        <f t="shared" si="185"/>
        <v>N/A</v>
      </c>
      <c r="AL209" s="15" t="str">
        <f t="shared" si="139"/>
        <v>N/A</v>
      </c>
      <c r="AM209" s="15">
        <f t="shared" si="140"/>
        <v>4</v>
      </c>
      <c r="AN209" s="15">
        <f t="shared" si="141"/>
        <v>4</v>
      </c>
      <c r="AO209" s="15" t="str">
        <f t="shared" si="142"/>
        <v>N/A</v>
      </c>
      <c r="AP209" s="15" t="str">
        <f t="shared" si="143"/>
        <v>N/A</v>
      </c>
      <c r="AQ209" s="15" t="str">
        <f t="shared" si="144"/>
        <v>N/A</v>
      </c>
      <c r="AR209" s="14" t="s">
        <v>40</v>
      </c>
      <c r="AS209" s="14" t="s">
        <v>40</v>
      </c>
      <c r="AT209" s="14" t="s">
        <v>40</v>
      </c>
      <c r="AU209" s="14" t="s">
        <v>40</v>
      </c>
      <c r="AV209" s="14" t="s">
        <v>40</v>
      </c>
      <c r="AW209" s="14" t="s">
        <v>40</v>
      </c>
      <c r="AX209" s="14" t="s">
        <v>40</v>
      </c>
      <c r="AY209" s="14" t="s">
        <v>40</v>
      </c>
      <c r="AZ209" s="14" t="s">
        <v>40</v>
      </c>
      <c r="BA209" s="14" t="s">
        <v>40</v>
      </c>
      <c r="BB209" s="14" t="s">
        <v>40</v>
      </c>
      <c r="BC209" s="14" t="s">
        <v>40</v>
      </c>
      <c r="BD209" s="14" t="s">
        <v>40</v>
      </c>
      <c r="BE209" s="14" t="s">
        <v>40</v>
      </c>
      <c r="BF209" s="14" t="s">
        <v>40</v>
      </c>
      <c r="BG209" s="14" t="s">
        <v>40</v>
      </c>
      <c r="BH209" s="14" t="s">
        <v>40</v>
      </c>
      <c r="BJ209" s="15">
        <f t="shared" si="145"/>
        <v>4</v>
      </c>
      <c r="BK209" s="15">
        <f t="shared" si="146"/>
        <v>4</v>
      </c>
      <c r="BL209" s="15">
        <f t="shared" si="147"/>
        <v>4</v>
      </c>
      <c r="BM209" s="15">
        <f t="shared" si="148"/>
        <v>4</v>
      </c>
      <c r="BN209" s="15">
        <f t="shared" si="149"/>
        <v>4</v>
      </c>
      <c r="BO209" s="15">
        <f t="shared" si="150"/>
        <v>4</v>
      </c>
      <c r="BP209" s="15">
        <f t="shared" si="151"/>
        <v>4</v>
      </c>
      <c r="BQ209" s="15">
        <f t="shared" si="152"/>
        <v>4</v>
      </c>
      <c r="BR209" s="15">
        <f t="shared" si="153"/>
        <v>4</v>
      </c>
      <c r="BS209" s="15">
        <f t="shared" si="154"/>
        <v>4</v>
      </c>
      <c r="BT209" s="15">
        <f t="shared" si="155"/>
        <v>4</v>
      </c>
      <c r="BU209" s="15">
        <f t="shared" si="156"/>
        <v>4</v>
      </c>
      <c r="BV209" s="15">
        <f t="shared" si="157"/>
        <v>4</v>
      </c>
      <c r="BW209" s="15">
        <f t="shared" si="158"/>
        <v>4</v>
      </c>
      <c r="BX209" s="15">
        <f t="shared" si="159"/>
        <v>4</v>
      </c>
      <c r="BY209" s="15">
        <f t="shared" si="160"/>
        <v>4</v>
      </c>
      <c r="BZ209" s="15">
        <f t="shared" si="161"/>
        <v>4</v>
      </c>
      <c r="CA209" s="14" t="s">
        <v>75</v>
      </c>
      <c r="CB209" s="15">
        <f t="shared" si="162"/>
        <v>4</v>
      </c>
      <c r="CC209" s="14">
        <f t="shared" si="163"/>
        <v>4</v>
      </c>
      <c r="CD209" s="14" t="str">
        <f t="shared" si="164"/>
        <v>N/A</v>
      </c>
      <c r="CE209" s="14" t="str">
        <f t="shared" si="165"/>
        <v>N/A</v>
      </c>
      <c r="CF209" s="14" t="str">
        <f t="shared" si="166"/>
        <v>N/A</v>
      </c>
      <c r="CG209" t="str">
        <f t="shared" si="167"/>
        <v>S:3 G:1 GR:2</v>
      </c>
      <c r="CH209" s="6"/>
      <c r="CK209" s="6"/>
      <c r="CL209" s="6"/>
      <c r="CM209" s="6"/>
      <c r="CN209" s="6"/>
      <c r="CO209" s="6"/>
      <c r="CP209" s="6"/>
    </row>
    <row r="210" spans="1:94" x14ac:dyDescent="0.25">
      <c r="A210" s="13">
        <v>6018</v>
      </c>
      <c r="B210" s="14" t="s">
        <v>3119</v>
      </c>
      <c r="C210" s="14" t="s">
        <v>64</v>
      </c>
      <c r="D210" s="14" t="s">
        <v>57</v>
      </c>
      <c r="E210" s="14">
        <v>2025</v>
      </c>
      <c r="F210" s="14">
        <v>2025</v>
      </c>
      <c r="G210" s="14" t="s">
        <v>40</v>
      </c>
      <c r="H210" s="14" t="s">
        <v>2162</v>
      </c>
      <c r="I210" s="15">
        <v>6</v>
      </c>
      <c r="J210" s="14">
        <v>4</v>
      </c>
      <c r="K210" s="16">
        <f t="shared" si="127"/>
        <v>0.25</v>
      </c>
      <c r="L210" s="15">
        <f t="shared" si="128"/>
        <v>4</v>
      </c>
      <c r="M210" s="15">
        <f t="shared" si="129"/>
        <v>2</v>
      </c>
      <c r="N210" s="15">
        <f t="shared" si="130"/>
        <v>8</v>
      </c>
      <c r="O210" s="15">
        <v>2</v>
      </c>
      <c r="P210" s="15">
        <v>0</v>
      </c>
      <c r="Q210" s="15">
        <f t="shared" si="131"/>
        <v>6</v>
      </c>
      <c r="R210" s="14" t="s">
        <v>75</v>
      </c>
      <c r="S210" s="14">
        <f t="shared" si="132"/>
        <v>3</v>
      </c>
      <c r="T210" s="15">
        <v>2</v>
      </c>
      <c r="U210" s="15">
        <v>2</v>
      </c>
      <c r="V210" s="15">
        <v>2</v>
      </c>
      <c r="W210" s="15" t="str">
        <f t="shared" si="182"/>
        <v>N/A</v>
      </c>
      <c r="X210" s="15" t="str">
        <f t="shared" si="133"/>
        <v>N/A</v>
      </c>
      <c r="Y210" s="14" t="str">
        <f t="shared" si="134"/>
        <v>OK</v>
      </c>
      <c r="Z210" s="14" t="str">
        <f t="shared" si="135"/>
        <v>No</v>
      </c>
      <c r="AA210" s="17" t="str">
        <f>IF(C210="DM", "N/A", IF(Z210="No","N/A",VLOOKUP(B210,'Extension List'!$A$3:$AE$1952,19,FALSE)))</f>
        <v>N/A</v>
      </c>
      <c r="AB210" s="14" t="str">
        <f>IF(C210="DM", "N/A", IF(Z210="No","N/A",VLOOKUP(B210,'Extension List'!$A$3:$AE$1952,21,FALSE)))</f>
        <v>N/A</v>
      </c>
      <c r="AC210" s="14" t="str">
        <f t="shared" si="180"/>
        <v>N/A</v>
      </c>
      <c r="AD210" s="15" t="str">
        <f t="shared" si="136"/>
        <v>N/A</v>
      </c>
      <c r="AE210" s="15" t="str">
        <f t="shared" si="137"/>
        <v>N/A</v>
      </c>
      <c r="AF210" s="15" t="str">
        <f t="shared" si="138"/>
        <v>N/A</v>
      </c>
      <c r="AG210" s="15" t="str">
        <f t="shared" si="179"/>
        <v>N/A</v>
      </c>
      <c r="AH210" s="15" t="str">
        <f t="shared" si="179"/>
        <v>N/A</v>
      </c>
      <c r="AI210" s="15" t="str">
        <f t="shared" si="183"/>
        <v>N/A</v>
      </c>
      <c r="AJ210" s="15" t="str">
        <f t="shared" si="184"/>
        <v>N/A</v>
      </c>
      <c r="AK210" s="15" t="str">
        <f t="shared" si="185"/>
        <v>N/A</v>
      </c>
      <c r="AL210" s="15" t="str">
        <f t="shared" si="139"/>
        <v>N/A</v>
      </c>
      <c r="AM210" s="15">
        <f t="shared" si="140"/>
        <v>6</v>
      </c>
      <c r="AN210" s="15">
        <f t="shared" si="141"/>
        <v>6</v>
      </c>
      <c r="AO210" s="15">
        <f t="shared" si="142"/>
        <v>6</v>
      </c>
      <c r="AP210" s="15" t="str">
        <f t="shared" si="143"/>
        <v>N/A</v>
      </c>
      <c r="AQ210" s="15" t="str">
        <f t="shared" si="144"/>
        <v>N/A</v>
      </c>
      <c r="AR210" s="14" t="s">
        <v>40</v>
      </c>
      <c r="AS210" s="14" t="s">
        <v>40</v>
      </c>
      <c r="AT210" s="14" t="s">
        <v>40</v>
      </c>
      <c r="AU210" s="14" t="s">
        <v>40</v>
      </c>
      <c r="AV210" s="14" t="s">
        <v>40</v>
      </c>
      <c r="AW210" s="14" t="s">
        <v>40</v>
      </c>
      <c r="AX210" s="14" t="s">
        <v>40</v>
      </c>
      <c r="AY210" s="14" t="s">
        <v>40</v>
      </c>
      <c r="AZ210" s="14" t="s">
        <v>40</v>
      </c>
      <c r="BA210" s="14" t="s">
        <v>40</v>
      </c>
      <c r="BB210" s="14" t="s">
        <v>40</v>
      </c>
      <c r="BC210" s="14" t="s">
        <v>40</v>
      </c>
      <c r="BD210" s="14" t="s">
        <v>40</v>
      </c>
      <c r="BE210" s="14" t="s">
        <v>40</v>
      </c>
      <c r="BF210" s="14" t="s">
        <v>40</v>
      </c>
      <c r="BG210" s="14" t="s">
        <v>40</v>
      </c>
      <c r="BH210" s="14" t="s">
        <v>40</v>
      </c>
      <c r="BJ210" s="15">
        <f t="shared" si="145"/>
        <v>6</v>
      </c>
      <c r="BK210" s="15">
        <f t="shared" si="146"/>
        <v>6</v>
      </c>
      <c r="BL210" s="15">
        <f t="shared" si="147"/>
        <v>6</v>
      </c>
      <c r="BM210" s="15">
        <f t="shared" si="148"/>
        <v>6</v>
      </c>
      <c r="BN210" s="15">
        <f t="shared" si="149"/>
        <v>6</v>
      </c>
      <c r="BO210" s="15">
        <f t="shared" si="150"/>
        <v>6</v>
      </c>
      <c r="BP210" s="15">
        <f t="shared" si="151"/>
        <v>6</v>
      </c>
      <c r="BQ210" s="15">
        <f t="shared" si="152"/>
        <v>6</v>
      </c>
      <c r="BR210" s="15">
        <f t="shared" si="153"/>
        <v>6</v>
      </c>
      <c r="BS210" s="15">
        <f t="shared" si="154"/>
        <v>6</v>
      </c>
      <c r="BT210" s="15">
        <f t="shared" si="155"/>
        <v>6</v>
      </c>
      <c r="BU210" s="15">
        <f t="shared" si="156"/>
        <v>6</v>
      </c>
      <c r="BV210" s="15">
        <f t="shared" si="157"/>
        <v>6</v>
      </c>
      <c r="BW210" s="15">
        <f t="shared" si="158"/>
        <v>6</v>
      </c>
      <c r="BX210" s="15">
        <f t="shared" si="159"/>
        <v>6</v>
      </c>
      <c r="BY210" s="15">
        <f t="shared" si="160"/>
        <v>6</v>
      </c>
      <c r="BZ210" s="15">
        <f t="shared" si="161"/>
        <v>6</v>
      </c>
      <c r="CA210" s="14" t="s">
        <v>75</v>
      </c>
      <c r="CB210" s="15">
        <f t="shared" si="162"/>
        <v>6</v>
      </c>
      <c r="CC210" s="14">
        <f t="shared" si="163"/>
        <v>6</v>
      </c>
      <c r="CD210" s="14">
        <f t="shared" si="164"/>
        <v>6</v>
      </c>
      <c r="CE210" s="14" t="str">
        <f t="shared" si="165"/>
        <v>N/A</v>
      </c>
      <c r="CF210" s="14" t="str">
        <f t="shared" si="166"/>
        <v>N/A</v>
      </c>
      <c r="CG210" t="str">
        <f t="shared" si="167"/>
        <v>S:4 G:2 GR:6</v>
      </c>
      <c r="CH210" s="6"/>
      <c r="CK210" s="6"/>
      <c r="CL210" s="6"/>
      <c r="CM210" s="6"/>
      <c r="CN210" s="6"/>
      <c r="CO210" s="6"/>
      <c r="CP210" s="6"/>
    </row>
    <row r="211" spans="1:94" x14ac:dyDescent="0.25">
      <c r="A211" s="13">
        <v>5494</v>
      </c>
      <c r="B211" s="14" t="s">
        <v>2874</v>
      </c>
      <c r="C211" s="14" t="s">
        <v>65</v>
      </c>
      <c r="D211" s="14" t="s">
        <v>57</v>
      </c>
      <c r="E211" s="14">
        <f>VLOOKUP(B211, 'Rookie Year'!$A$2:$B$55555,2,FALSE)</f>
        <v>2023</v>
      </c>
      <c r="F211" s="14">
        <v>2024</v>
      </c>
      <c r="G211" s="14" t="s">
        <v>42</v>
      </c>
      <c r="H211" s="14" t="s">
        <v>2913</v>
      </c>
      <c r="I211" s="15">
        <v>4</v>
      </c>
      <c r="J211" s="14">
        <v>2</v>
      </c>
      <c r="K211" s="16">
        <f t="shared" si="127"/>
        <v>0.25</v>
      </c>
      <c r="L211" s="15">
        <f t="shared" si="128"/>
        <v>3</v>
      </c>
      <c r="M211" s="15">
        <f t="shared" si="129"/>
        <v>1</v>
      </c>
      <c r="N211" s="15">
        <f t="shared" si="130"/>
        <v>2</v>
      </c>
      <c r="O211" s="15">
        <v>1</v>
      </c>
      <c r="P211" s="15">
        <v>0</v>
      </c>
      <c r="Q211" s="15">
        <f t="shared" si="131"/>
        <v>1</v>
      </c>
      <c r="R211" s="14">
        <v>2025</v>
      </c>
      <c r="S211" s="14">
        <f t="shared" si="132"/>
        <v>1</v>
      </c>
      <c r="T211" s="15">
        <f>IF($S211&lt;1, "N/A", $M211)</f>
        <v>1</v>
      </c>
      <c r="U211" s="15" t="str">
        <f t="shared" ref="U211:U221" si="186">IF($S211&lt;2, "N/A", $M211)</f>
        <v>N/A</v>
      </c>
      <c r="V211" s="15" t="str">
        <f t="shared" ref="V211:V221" si="187">IF($S211&lt;3, "N/A", $M211)</f>
        <v>N/A</v>
      </c>
      <c r="W211" s="15" t="str">
        <f t="shared" si="182"/>
        <v>N/A</v>
      </c>
      <c r="X211" s="15" t="str">
        <f t="shared" si="133"/>
        <v>N/A</v>
      </c>
      <c r="Y211" s="14" t="str">
        <f t="shared" si="134"/>
        <v>OK</v>
      </c>
      <c r="Z211" s="14" t="str">
        <f t="shared" si="135"/>
        <v>Yes</v>
      </c>
      <c r="AA211" s="17">
        <f>IF(C211="DM", "N/A", IF(Z211="No","N/A",VLOOKUP(B211,'Extension List'!$A$3:$AE$1952,19,FALSE)))</f>
        <v>4</v>
      </c>
      <c r="AB211" s="14">
        <f>IF(C211="DM", "N/A", IF(Z211="No","N/A",VLOOKUP(B211,'Extension List'!$A$3:$AE$1952,21,FALSE)))</f>
        <v>1</v>
      </c>
      <c r="AC211" s="14">
        <v>1</v>
      </c>
      <c r="AD211" s="15">
        <f t="shared" si="136"/>
        <v>3</v>
      </c>
      <c r="AE211" s="15">
        <f t="shared" si="137"/>
        <v>1</v>
      </c>
      <c r="AF211" s="15">
        <f t="shared" si="138"/>
        <v>2</v>
      </c>
      <c r="AG211" s="15">
        <v>1</v>
      </c>
      <c r="AH211" s="15">
        <v>1</v>
      </c>
      <c r="AI211" s="15" t="str">
        <f t="shared" si="183"/>
        <v>N/A</v>
      </c>
      <c r="AJ211" s="15" t="str">
        <f t="shared" si="184"/>
        <v>N/A</v>
      </c>
      <c r="AK211" s="15" t="str">
        <f t="shared" si="185"/>
        <v>N/A</v>
      </c>
      <c r="AL211" s="15" t="str">
        <f t="shared" si="139"/>
        <v>OK</v>
      </c>
      <c r="AM211" s="15">
        <f t="shared" si="140"/>
        <v>4</v>
      </c>
      <c r="AN211" s="15">
        <f t="shared" si="141"/>
        <v>4</v>
      </c>
      <c r="AO211" s="15" t="str">
        <f t="shared" si="142"/>
        <v>N/A</v>
      </c>
      <c r="AP211" s="15" t="str">
        <f t="shared" si="143"/>
        <v>N/A</v>
      </c>
      <c r="AQ211" s="15" t="str">
        <f t="shared" si="144"/>
        <v>N/A</v>
      </c>
      <c r="AR211" s="14" t="s">
        <v>40</v>
      </c>
      <c r="AS211" s="14" t="s">
        <v>40</v>
      </c>
      <c r="AT211" s="14" t="s">
        <v>40</v>
      </c>
      <c r="AU211" s="14" t="s">
        <v>40</v>
      </c>
      <c r="AV211" s="14" t="s">
        <v>40</v>
      </c>
      <c r="AW211" s="14" t="s">
        <v>40</v>
      </c>
      <c r="AX211" s="14" t="s">
        <v>40</v>
      </c>
      <c r="AY211" s="14" t="s">
        <v>40</v>
      </c>
      <c r="AZ211" s="14" t="s">
        <v>40</v>
      </c>
      <c r="BA211" s="14" t="s">
        <v>40</v>
      </c>
      <c r="BB211" s="14" t="s">
        <v>40</v>
      </c>
      <c r="BC211" s="14" t="s">
        <v>40</v>
      </c>
      <c r="BD211" s="14" t="s">
        <v>40</v>
      </c>
      <c r="BE211" s="14" t="s">
        <v>40</v>
      </c>
      <c r="BF211" s="14" t="s">
        <v>40</v>
      </c>
      <c r="BG211" s="14" t="s">
        <v>40</v>
      </c>
      <c r="BH211" s="14" t="s">
        <v>40</v>
      </c>
      <c r="BI211" s="14"/>
      <c r="BJ211" s="15">
        <f t="shared" si="145"/>
        <v>4</v>
      </c>
      <c r="BK211" s="15">
        <f t="shared" si="146"/>
        <v>4</v>
      </c>
      <c r="BL211" s="15">
        <f t="shared" si="147"/>
        <v>4</v>
      </c>
      <c r="BM211" s="15">
        <f t="shared" si="148"/>
        <v>4</v>
      </c>
      <c r="BN211" s="15">
        <f t="shared" si="149"/>
        <v>4</v>
      </c>
      <c r="BO211" s="15">
        <f t="shared" si="150"/>
        <v>4</v>
      </c>
      <c r="BP211" s="15">
        <f t="shared" si="151"/>
        <v>4</v>
      </c>
      <c r="BQ211" s="15">
        <f t="shared" si="152"/>
        <v>4</v>
      </c>
      <c r="BR211" s="15">
        <f t="shared" si="153"/>
        <v>4</v>
      </c>
      <c r="BS211" s="15">
        <f t="shared" si="154"/>
        <v>4</v>
      </c>
      <c r="BT211" s="15">
        <f t="shared" si="155"/>
        <v>4</v>
      </c>
      <c r="BU211" s="15">
        <f t="shared" si="156"/>
        <v>4</v>
      </c>
      <c r="BV211" s="15">
        <f t="shared" si="157"/>
        <v>4</v>
      </c>
      <c r="BW211" s="15">
        <f t="shared" si="158"/>
        <v>4</v>
      </c>
      <c r="BX211" s="15">
        <f t="shared" si="159"/>
        <v>4</v>
      </c>
      <c r="BY211" s="15">
        <f t="shared" si="160"/>
        <v>4</v>
      </c>
      <c r="BZ211" s="15">
        <f t="shared" si="161"/>
        <v>4</v>
      </c>
      <c r="CA211" s="14" t="s">
        <v>75</v>
      </c>
      <c r="CB211" s="15">
        <f t="shared" si="162"/>
        <v>4</v>
      </c>
      <c r="CC211" s="14">
        <f t="shared" si="163"/>
        <v>4</v>
      </c>
      <c r="CD211" s="14" t="str">
        <f t="shared" si="164"/>
        <v>N/A</v>
      </c>
      <c r="CE211" s="14" t="str">
        <f t="shared" si="165"/>
        <v>N/A</v>
      </c>
      <c r="CF211" s="14" t="str">
        <f t="shared" si="166"/>
        <v>N/A</v>
      </c>
      <c r="CG211" t="str">
        <f t="shared" si="167"/>
        <v>S:3/3 G:1 GR:2</v>
      </c>
      <c r="CH211" s="6"/>
      <c r="CK211" s="6"/>
      <c r="CL211" s="6"/>
      <c r="CM211" s="6"/>
      <c r="CN211" s="6"/>
      <c r="CO211" s="6"/>
      <c r="CP211" s="6"/>
    </row>
    <row r="212" spans="1:94" x14ac:dyDescent="0.25">
      <c r="A212" s="13">
        <v>6462</v>
      </c>
      <c r="B212" s="14" t="s">
        <v>2954</v>
      </c>
      <c r="C212" s="14" t="s">
        <v>66</v>
      </c>
      <c r="D212" s="14" t="s">
        <v>57</v>
      </c>
      <c r="E212" s="14">
        <f>VLOOKUP(B212, 'Rookie Year'!$A$2:$B$55555,2,FALSE)</f>
        <v>2024</v>
      </c>
      <c r="F212" s="14">
        <v>2026</v>
      </c>
      <c r="G212" s="14" t="s">
        <v>42</v>
      </c>
      <c r="H212" s="14" t="s">
        <v>1927</v>
      </c>
      <c r="I212" s="15">
        <v>1</v>
      </c>
      <c r="J212" s="14">
        <v>1</v>
      </c>
      <c r="K212" s="16">
        <f t="shared" si="127"/>
        <v>0.25</v>
      </c>
      <c r="L212" s="15">
        <f t="shared" si="128"/>
        <v>0</v>
      </c>
      <c r="M212" s="15">
        <f t="shared" si="129"/>
        <v>1</v>
      </c>
      <c r="N212" s="15">
        <f t="shared" si="130"/>
        <v>1</v>
      </c>
      <c r="O212" s="15">
        <v>0</v>
      </c>
      <c r="P212" s="15">
        <v>0</v>
      </c>
      <c r="Q212" s="15">
        <f t="shared" si="131"/>
        <v>1</v>
      </c>
      <c r="R212" s="14" t="s">
        <v>75</v>
      </c>
      <c r="S212" s="14">
        <f t="shared" si="132"/>
        <v>1</v>
      </c>
      <c r="T212" s="15">
        <f>IF($S212&lt;1, "N/A", $M212)</f>
        <v>1</v>
      </c>
      <c r="U212" s="15" t="str">
        <f t="shared" si="186"/>
        <v>N/A</v>
      </c>
      <c r="V212" s="15" t="str">
        <f t="shared" si="187"/>
        <v>N/A</v>
      </c>
      <c r="W212" s="15" t="str">
        <f t="shared" si="182"/>
        <v>N/A</v>
      </c>
      <c r="X212" s="15" t="str">
        <f t="shared" si="133"/>
        <v>N/A</v>
      </c>
      <c r="Y212" s="14" t="str">
        <f t="shared" si="134"/>
        <v>OK</v>
      </c>
      <c r="Z212" s="14" t="str">
        <f t="shared" si="135"/>
        <v>No</v>
      </c>
      <c r="AA212" s="17" t="str">
        <f>IF(C212="DM", "N/A", IF(Z212="No","N/A",VLOOKUP(B212,'Extension List'!$A$3:$AE$1952,19,FALSE)))</f>
        <v>N/A</v>
      </c>
      <c r="AB212" s="14" t="str">
        <f>IF(C212="DM", "N/A", IF(Z212="No","N/A",VLOOKUP(B212,'Extension List'!$A$3:$AE$1952,21,FALSE)))</f>
        <v>N/A</v>
      </c>
      <c r="AC212" s="14" t="str">
        <f t="shared" si="180"/>
        <v>N/A</v>
      </c>
      <c r="AD212" s="15" t="str">
        <f t="shared" si="136"/>
        <v>N/A</v>
      </c>
      <c r="AE212" s="15" t="str">
        <f t="shared" si="137"/>
        <v>N/A</v>
      </c>
      <c r="AF212" s="15" t="str">
        <f t="shared" si="138"/>
        <v>N/A</v>
      </c>
      <c r="AG212" s="15" t="str">
        <f t="shared" si="179"/>
        <v>N/A</v>
      </c>
      <c r="AH212" s="15" t="str">
        <f t="shared" si="179"/>
        <v>N/A</v>
      </c>
      <c r="AI212" s="15" t="str">
        <f t="shared" si="183"/>
        <v>N/A</v>
      </c>
      <c r="AJ212" s="15" t="str">
        <f t="shared" si="184"/>
        <v>N/A</v>
      </c>
      <c r="AK212" s="15" t="str">
        <f t="shared" si="185"/>
        <v>N/A</v>
      </c>
      <c r="AL212" s="15" t="str">
        <f t="shared" si="139"/>
        <v>N/A</v>
      </c>
      <c r="AM212" s="15">
        <f t="shared" si="140"/>
        <v>1</v>
      </c>
      <c r="AN212" s="15" t="str">
        <f t="shared" si="141"/>
        <v>N/A</v>
      </c>
      <c r="AO212" s="15" t="str">
        <f t="shared" si="142"/>
        <v>N/A</v>
      </c>
      <c r="AP212" s="15" t="str">
        <f t="shared" si="143"/>
        <v>N/A</v>
      </c>
      <c r="AQ212" s="15" t="str">
        <f t="shared" si="144"/>
        <v>N/A</v>
      </c>
      <c r="AR212" s="14" t="s">
        <v>40</v>
      </c>
      <c r="AS212" s="14" t="s">
        <v>40</v>
      </c>
      <c r="AT212" s="14" t="s">
        <v>40</v>
      </c>
      <c r="AU212" s="14" t="s">
        <v>40</v>
      </c>
      <c r="AV212" s="14" t="s">
        <v>40</v>
      </c>
      <c r="AW212" s="14" t="s">
        <v>40</v>
      </c>
      <c r="AX212" s="14" t="s">
        <v>40</v>
      </c>
      <c r="AY212" s="14" t="s">
        <v>40</v>
      </c>
      <c r="AZ212" s="14" t="s">
        <v>40</v>
      </c>
      <c r="BA212" s="14" t="s">
        <v>40</v>
      </c>
      <c r="BB212" s="14" t="s">
        <v>40</v>
      </c>
      <c r="BC212" s="14" t="s">
        <v>40</v>
      </c>
      <c r="BD212" s="14" t="s">
        <v>40</v>
      </c>
      <c r="BE212" s="14" t="s">
        <v>40</v>
      </c>
      <c r="BF212" s="14" t="s">
        <v>40</v>
      </c>
      <c r="BG212" s="14" t="s">
        <v>40</v>
      </c>
      <c r="BH212" s="14" t="s">
        <v>40</v>
      </c>
      <c r="BJ212" s="15">
        <f t="shared" si="145"/>
        <v>1</v>
      </c>
      <c r="BK212" s="15">
        <f t="shared" si="146"/>
        <v>1</v>
      </c>
      <c r="BL212" s="15">
        <f t="shared" si="147"/>
        <v>1</v>
      </c>
      <c r="BM212" s="15">
        <f t="shared" si="148"/>
        <v>1</v>
      </c>
      <c r="BN212" s="15">
        <f t="shared" si="149"/>
        <v>1</v>
      </c>
      <c r="BO212" s="15">
        <f t="shared" si="150"/>
        <v>1</v>
      </c>
      <c r="BP212" s="15">
        <f t="shared" si="151"/>
        <v>1</v>
      </c>
      <c r="BQ212" s="15">
        <f t="shared" si="152"/>
        <v>1</v>
      </c>
      <c r="BR212" s="15">
        <f t="shared" si="153"/>
        <v>1</v>
      </c>
      <c r="BS212" s="15">
        <f t="shared" si="154"/>
        <v>1</v>
      </c>
      <c r="BT212" s="15">
        <f t="shared" si="155"/>
        <v>1</v>
      </c>
      <c r="BU212" s="15">
        <f t="shared" si="156"/>
        <v>1</v>
      </c>
      <c r="BV212" s="15">
        <f t="shared" si="157"/>
        <v>1</v>
      </c>
      <c r="BW212" s="15">
        <f t="shared" si="158"/>
        <v>1</v>
      </c>
      <c r="BX212" s="15">
        <f t="shared" si="159"/>
        <v>1</v>
      </c>
      <c r="BY212" s="15">
        <f t="shared" si="160"/>
        <v>1</v>
      </c>
      <c r="BZ212" s="15">
        <f t="shared" si="161"/>
        <v>1</v>
      </c>
      <c r="CA212" s="14" t="s">
        <v>75</v>
      </c>
      <c r="CB212" s="15">
        <f t="shared" si="162"/>
        <v>1</v>
      </c>
      <c r="CC212" s="14" t="str">
        <f t="shared" si="163"/>
        <v>N/A</v>
      </c>
      <c r="CD212" s="14" t="str">
        <f t="shared" si="164"/>
        <v>N/A</v>
      </c>
      <c r="CE212" s="14" t="str">
        <f t="shared" si="165"/>
        <v>N/A</v>
      </c>
      <c r="CF212" s="14" t="str">
        <f t="shared" si="166"/>
        <v>N/A</v>
      </c>
      <c r="CG212" t="str">
        <f t="shared" si="167"/>
        <v>S:0 G:1 GR:1</v>
      </c>
      <c r="CH212" s="6"/>
      <c r="CK212" s="6"/>
      <c r="CL212" s="6"/>
      <c r="CM212" s="6"/>
      <c r="CN212" s="6"/>
      <c r="CO212" s="6"/>
      <c r="CP212" s="6"/>
    </row>
    <row r="213" spans="1:94" x14ac:dyDescent="0.25">
      <c r="A213" s="13">
        <v>5205</v>
      </c>
      <c r="B213" s="14" t="s">
        <v>2915</v>
      </c>
      <c r="C213" s="14" t="s">
        <v>67</v>
      </c>
      <c r="D213" s="14" t="s">
        <v>57</v>
      </c>
      <c r="E213" s="14">
        <f>VLOOKUP(B213, 'Rookie Year'!$A$2:$B$55555,2,FALSE)</f>
        <v>2023</v>
      </c>
      <c r="F213" s="14">
        <v>2023</v>
      </c>
      <c r="G213" s="14" t="s">
        <v>40</v>
      </c>
      <c r="H213" s="14" t="s">
        <v>2198</v>
      </c>
      <c r="I213" s="15">
        <v>1</v>
      </c>
      <c r="J213" s="14">
        <v>2</v>
      </c>
      <c r="K213" s="16">
        <f t="shared" si="127"/>
        <v>0.25</v>
      </c>
      <c r="L213" s="15">
        <f t="shared" si="128"/>
        <v>0</v>
      </c>
      <c r="M213" s="15">
        <f t="shared" si="129"/>
        <v>1</v>
      </c>
      <c r="N213" s="15">
        <f t="shared" si="130"/>
        <v>2</v>
      </c>
      <c r="O213" s="15">
        <v>0</v>
      </c>
      <c r="P213" s="15">
        <v>1</v>
      </c>
      <c r="Q213" s="15">
        <f t="shared" si="131"/>
        <v>1</v>
      </c>
      <c r="R213" s="14">
        <v>2025</v>
      </c>
      <c r="S213" s="14">
        <f t="shared" si="132"/>
        <v>1</v>
      </c>
      <c r="T213" s="15">
        <v>1</v>
      </c>
      <c r="U213" s="15" t="str">
        <f t="shared" si="186"/>
        <v>N/A</v>
      </c>
      <c r="V213" s="15" t="str">
        <f t="shared" si="187"/>
        <v>N/A</v>
      </c>
      <c r="W213" s="15" t="str">
        <f t="shared" si="182"/>
        <v>N/A</v>
      </c>
      <c r="X213" s="15" t="str">
        <f t="shared" si="133"/>
        <v>N/A</v>
      </c>
      <c r="Y213" s="14" t="str">
        <f t="shared" si="134"/>
        <v>OK</v>
      </c>
      <c r="Z213" s="14" t="str">
        <f t="shared" si="135"/>
        <v>Yes</v>
      </c>
      <c r="AA213" s="17">
        <f>IF(C213="DM", "N/A", IF(Z213="No","N/A",VLOOKUP(B213,'Extension List'!$A$3:$AE$1952,19,FALSE)))</f>
        <v>2</v>
      </c>
      <c r="AB213" s="14">
        <f>IF(C213="DM", "N/A", IF(Z213="No","N/A",VLOOKUP(B213,'Extension List'!$A$3:$AE$1952,21,FALSE)))</f>
        <v>1</v>
      </c>
      <c r="AC213" s="14">
        <v>1</v>
      </c>
      <c r="AD213" s="15">
        <f t="shared" si="136"/>
        <v>1</v>
      </c>
      <c r="AE213" s="15">
        <f t="shared" si="137"/>
        <v>1</v>
      </c>
      <c r="AF213" s="15">
        <f t="shared" si="138"/>
        <v>2</v>
      </c>
      <c r="AG213" s="15">
        <v>1</v>
      </c>
      <c r="AH213" s="15">
        <v>1</v>
      </c>
      <c r="AI213" s="15" t="str">
        <f t="shared" si="183"/>
        <v>N/A</v>
      </c>
      <c r="AJ213" s="15" t="str">
        <f t="shared" si="184"/>
        <v>N/A</v>
      </c>
      <c r="AK213" s="15" t="str">
        <f t="shared" si="185"/>
        <v>N/A</v>
      </c>
      <c r="AL213" s="15" t="str">
        <f t="shared" si="139"/>
        <v>OK</v>
      </c>
      <c r="AM213" s="15">
        <f t="shared" si="140"/>
        <v>1</v>
      </c>
      <c r="AN213" s="15">
        <f t="shared" si="141"/>
        <v>2</v>
      </c>
      <c r="AO213" s="15" t="str">
        <f t="shared" si="142"/>
        <v>N/A</v>
      </c>
      <c r="AP213" s="15" t="str">
        <f t="shared" si="143"/>
        <v>N/A</v>
      </c>
      <c r="AQ213" s="15" t="str">
        <f t="shared" si="144"/>
        <v>N/A</v>
      </c>
      <c r="AR213" s="14" t="s">
        <v>40</v>
      </c>
      <c r="AS213" s="14" t="s">
        <v>40</v>
      </c>
      <c r="AT213" s="14" t="s">
        <v>40</v>
      </c>
      <c r="AU213" s="14" t="s">
        <v>40</v>
      </c>
      <c r="AV213" s="14" t="s">
        <v>40</v>
      </c>
      <c r="AW213" s="14" t="s">
        <v>40</v>
      </c>
      <c r="AX213" s="14" t="s">
        <v>40</v>
      </c>
      <c r="AY213" s="14" t="s">
        <v>40</v>
      </c>
      <c r="AZ213" s="14" t="s">
        <v>40</v>
      </c>
      <c r="BA213" s="14" t="s">
        <v>40</v>
      </c>
      <c r="BB213" s="14" t="s">
        <v>40</v>
      </c>
      <c r="BC213" s="14" t="s">
        <v>40</v>
      </c>
      <c r="BD213" s="14" t="s">
        <v>40</v>
      </c>
      <c r="BE213" s="14" t="s">
        <v>40</v>
      </c>
      <c r="BF213" s="14" t="s">
        <v>40</v>
      </c>
      <c r="BG213" s="14" t="s">
        <v>40</v>
      </c>
      <c r="BH213" s="14" t="s">
        <v>40</v>
      </c>
      <c r="BI213" s="14"/>
      <c r="BJ213" s="15">
        <f t="shared" si="145"/>
        <v>1</v>
      </c>
      <c r="BK213" s="15">
        <f t="shared" si="146"/>
        <v>1</v>
      </c>
      <c r="BL213" s="15">
        <f t="shared" si="147"/>
        <v>1</v>
      </c>
      <c r="BM213" s="15">
        <f t="shared" si="148"/>
        <v>1</v>
      </c>
      <c r="BN213" s="15">
        <f t="shared" si="149"/>
        <v>1</v>
      </c>
      <c r="BO213" s="15">
        <f t="shared" si="150"/>
        <v>1</v>
      </c>
      <c r="BP213" s="15">
        <f t="shared" si="151"/>
        <v>1</v>
      </c>
      <c r="BQ213" s="15">
        <f t="shared" si="152"/>
        <v>1</v>
      </c>
      <c r="BR213" s="15">
        <f t="shared" si="153"/>
        <v>1</v>
      </c>
      <c r="BS213" s="15">
        <f t="shared" si="154"/>
        <v>1</v>
      </c>
      <c r="BT213" s="15">
        <f t="shared" si="155"/>
        <v>1</v>
      </c>
      <c r="BU213" s="15">
        <f t="shared" si="156"/>
        <v>1</v>
      </c>
      <c r="BV213" s="15">
        <f t="shared" si="157"/>
        <v>1</v>
      </c>
      <c r="BW213" s="15">
        <f t="shared" si="158"/>
        <v>1</v>
      </c>
      <c r="BX213" s="15">
        <f t="shared" si="159"/>
        <v>1</v>
      </c>
      <c r="BY213" s="15">
        <f t="shared" si="160"/>
        <v>1</v>
      </c>
      <c r="BZ213" s="15">
        <f t="shared" si="161"/>
        <v>1</v>
      </c>
      <c r="CA213" s="14" t="s">
        <v>75</v>
      </c>
      <c r="CB213" s="15">
        <f t="shared" si="162"/>
        <v>1</v>
      </c>
      <c r="CC213" s="14">
        <f t="shared" si="163"/>
        <v>2</v>
      </c>
      <c r="CD213" s="14" t="str">
        <f t="shared" si="164"/>
        <v>N/A</v>
      </c>
      <c r="CE213" s="14" t="str">
        <f t="shared" si="165"/>
        <v>N/A</v>
      </c>
      <c r="CF213" s="14" t="str">
        <f t="shared" si="166"/>
        <v>N/A</v>
      </c>
      <c r="CG213" t="str">
        <f t="shared" si="167"/>
        <v>S:0/1 G:1 GR:2</v>
      </c>
      <c r="CH213" s="6"/>
      <c r="CK213" s="6"/>
      <c r="CL213" s="6"/>
      <c r="CM213" s="6"/>
      <c r="CN213" s="6"/>
      <c r="CO213" s="6"/>
      <c r="CP213" s="6"/>
    </row>
    <row r="214" spans="1:94" x14ac:dyDescent="0.25">
      <c r="A214" s="13">
        <v>6469</v>
      </c>
      <c r="B214" s="14" t="s">
        <v>2807</v>
      </c>
      <c r="C214" s="14" t="s">
        <v>67</v>
      </c>
      <c r="D214" s="14" t="s">
        <v>57</v>
      </c>
      <c r="E214" s="14">
        <f>VLOOKUP(B214, 'Rookie Year'!$A$2:$B$55555,2,FALSE)</f>
        <v>2023</v>
      </c>
      <c r="F214" s="14">
        <v>2026</v>
      </c>
      <c r="G214" s="14" t="s">
        <v>42</v>
      </c>
      <c r="H214" s="14" t="s">
        <v>1927</v>
      </c>
      <c r="I214" s="15">
        <v>2</v>
      </c>
      <c r="J214" s="14">
        <v>2</v>
      </c>
      <c r="K214" s="16">
        <f t="shared" si="127"/>
        <v>0.25</v>
      </c>
      <c r="L214" s="15">
        <f t="shared" si="128"/>
        <v>1</v>
      </c>
      <c r="M214" s="15">
        <f t="shared" si="129"/>
        <v>1</v>
      </c>
      <c r="N214" s="15">
        <f t="shared" si="130"/>
        <v>2</v>
      </c>
      <c r="O214" s="15">
        <v>0</v>
      </c>
      <c r="P214" s="15">
        <v>0</v>
      </c>
      <c r="Q214" s="15">
        <f t="shared" si="131"/>
        <v>2</v>
      </c>
      <c r="R214" s="14" t="s">
        <v>75</v>
      </c>
      <c r="S214" s="14">
        <f t="shared" si="132"/>
        <v>2</v>
      </c>
      <c r="T214" s="15">
        <f>IF($S214&lt;1, "N/A", $M214)</f>
        <v>1</v>
      </c>
      <c r="U214" s="15">
        <f t="shared" si="186"/>
        <v>1</v>
      </c>
      <c r="V214" s="15" t="str">
        <f t="shared" si="187"/>
        <v>N/A</v>
      </c>
      <c r="W214" s="15" t="str">
        <f t="shared" si="182"/>
        <v>N/A</v>
      </c>
      <c r="X214" s="15" t="str">
        <f t="shared" si="133"/>
        <v>N/A</v>
      </c>
      <c r="Y214" s="14" t="str">
        <f t="shared" si="134"/>
        <v>OK</v>
      </c>
      <c r="Z214" s="14" t="str">
        <f t="shared" si="135"/>
        <v>No</v>
      </c>
      <c r="AA214" s="17" t="str">
        <f>IF(C214="DM", "N/A", IF(Z214="No","N/A",VLOOKUP(B214,'Extension List'!$A$3:$AE$1952,19,FALSE)))</f>
        <v>N/A</v>
      </c>
      <c r="AB214" s="14" t="str">
        <f>IF(C214="DM", "N/A", IF(Z214="No","N/A",VLOOKUP(B214,'Extension List'!$A$3:$AE$1952,21,FALSE)))</f>
        <v>N/A</v>
      </c>
      <c r="AC214" s="14" t="str">
        <f t="shared" si="180"/>
        <v>N/A</v>
      </c>
      <c r="AD214" s="15" t="str">
        <f t="shared" si="136"/>
        <v>N/A</v>
      </c>
      <c r="AE214" s="15" t="str">
        <f t="shared" si="137"/>
        <v>N/A</v>
      </c>
      <c r="AF214" s="15" t="str">
        <f t="shared" si="138"/>
        <v>N/A</v>
      </c>
      <c r="AG214" s="15" t="str">
        <f t="shared" ref="AG214:AH233" si="188">IF($AF214="N/A", "N/A", "TBC")</f>
        <v>N/A</v>
      </c>
      <c r="AH214" s="15" t="str">
        <f t="shared" si="188"/>
        <v>N/A</v>
      </c>
      <c r="AI214" s="15" t="str">
        <f t="shared" si="183"/>
        <v>N/A</v>
      </c>
      <c r="AJ214" s="15" t="str">
        <f t="shared" si="184"/>
        <v>N/A</v>
      </c>
      <c r="AK214" s="15" t="str">
        <f t="shared" si="185"/>
        <v>N/A</v>
      </c>
      <c r="AL214" s="15" t="str">
        <f t="shared" si="139"/>
        <v>N/A</v>
      </c>
      <c r="AM214" s="15">
        <f t="shared" si="140"/>
        <v>2</v>
      </c>
      <c r="AN214" s="15">
        <f t="shared" si="141"/>
        <v>2</v>
      </c>
      <c r="AO214" s="15" t="str">
        <f t="shared" si="142"/>
        <v>N/A</v>
      </c>
      <c r="AP214" s="15" t="str">
        <f t="shared" si="143"/>
        <v>N/A</v>
      </c>
      <c r="AQ214" s="15" t="str">
        <f t="shared" si="144"/>
        <v>N/A</v>
      </c>
      <c r="AR214" s="14" t="s">
        <v>40</v>
      </c>
      <c r="AS214" s="14" t="s">
        <v>40</v>
      </c>
      <c r="AT214" s="14" t="s">
        <v>40</v>
      </c>
      <c r="AU214" s="14" t="s">
        <v>40</v>
      </c>
      <c r="AV214" s="14" t="s">
        <v>40</v>
      </c>
      <c r="AW214" s="14" t="s">
        <v>40</v>
      </c>
      <c r="AX214" s="14" t="s">
        <v>40</v>
      </c>
      <c r="AY214" s="14" t="s">
        <v>40</v>
      </c>
      <c r="AZ214" s="14" t="s">
        <v>40</v>
      </c>
      <c r="BA214" s="14" t="s">
        <v>40</v>
      </c>
      <c r="BB214" s="14" t="s">
        <v>40</v>
      </c>
      <c r="BC214" s="14" t="s">
        <v>40</v>
      </c>
      <c r="BD214" s="14" t="s">
        <v>40</v>
      </c>
      <c r="BE214" s="14" t="s">
        <v>40</v>
      </c>
      <c r="BF214" s="14" t="s">
        <v>40</v>
      </c>
      <c r="BG214" s="14" t="s">
        <v>40</v>
      </c>
      <c r="BH214" s="14" t="s">
        <v>40</v>
      </c>
      <c r="BJ214" s="15">
        <f t="shared" si="145"/>
        <v>2</v>
      </c>
      <c r="BK214" s="15">
        <f t="shared" si="146"/>
        <v>2</v>
      </c>
      <c r="BL214" s="15">
        <f t="shared" si="147"/>
        <v>2</v>
      </c>
      <c r="BM214" s="15">
        <f t="shared" si="148"/>
        <v>2</v>
      </c>
      <c r="BN214" s="15">
        <f t="shared" si="149"/>
        <v>2</v>
      </c>
      <c r="BO214" s="15">
        <f t="shared" si="150"/>
        <v>2</v>
      </c>
      <c r="BP214" s="15">
        <f t="shared" si="151"/>
        <v>2</v>
      </c>
      <c r="BQ214" s="15">
        <f t="shared" si="152"/>
        <v>2</v>
      </c>
      <c r="BR214" s="15">
        <f t="shared" si="153"/>
        <v>2</v>
      </c>
      <c r="BS214" s="15">
        <f t="shared" si="154"/>
        <v>2</v>
      </c>
      <c r="BT214" s="15">
        <f t="shared" si="155"/>
        <v>2</v>
      </c>
      <c r="BU214" s="15">
        <f t="shared" si="156"/>
        <v>2</v>
      </c>
      <c r="BV214" s="15">
        <f t="shared" si="157"/>
        <v>2</v>
      </c>
      <c r="BW214" s="15">
        <f t="shared" si="158"/>
        <v>2</v>
      </c>
      <c r="BX214" s="15">
        <f t="shared" si="159"/>
        <v>2</v>
      </c>
      <c r="BY214" s="15">
        <f t="shared" si="160"/>
        <v>2</v>
      </c>
      <c r="BZ214" s="15">
        <f t="shared" si="161"/>
        <v>2</v>
      </c>
      <c r="CA214" s="14" t="s">
        <v>75</v>
      </c>
      <c r="CB214" s="15">
        <f t="shared" si="162"/>
        <v>2</v>
      </c>
      <c r="CC214" s="14">
        <f t="shared" si="163"/>
        <v>2</v>
      </c>
      <c r="CD214" s="14" t="str">
        <f t="shared" si="164"/>
        <v>N/A</v>
      </c>
      <c r="CE214" s="14" t="str">
        <f t="shared" si="165"/>
        <v>N/A</v>
      </c>
      <c r="CF214" s="14" t="str">
        <f t="shared" si="166"/>
        <v>N/A</v>
      </c>
      <c r="CG214" t="str">
        <f t="shared" si="167"/>
        <v>S:1 G:1 GR:2</v>
      </c>
      <c r="CH214" s="6"/>
      <c r="CK214" s="6"/>
      <c r="CL214" s="6"/>
      <c r="CM214" s="6"/>
      <c r="CN214" s="6"/>
      <c r="CO214" s="6"/>
      <c r="CP214" s="6"/>
    </row>
    <row r="215" spans="1:94" x14ac:dyDescent="0.25">
      <c r="A215" s="13">
        <v>6465</v>
      </c>
      <c r="B215" s="14" t="s">
        <v>409</v>
      </c>
      <c r="C215" s="14" t="s">
        <v>67</v>
      </c>
      <c r="D215" s="14" t="s">
        <v>57</v>
      </c>
      <c r="E215" s="14">
        <f>VLOOKUP(B215, 'Rookie Year'!$A$2:$B$55555,2,FALSE)</f>
        <v>2016</v>
      </c>
      <c r="F215" s="14">
        <v>2026</v>
      </c>
      <c r="G215" s="14" t="s">
        <v>42</v>
      </c>
      <c r="H215" s="14" t="s">
        <v>1927</v>
      </c>
      <c r="I215" s="15">
        <v>2</v>
      </c>
      <c r="J215" s="14">
        <v>2</v>
      </c>
      <c r="K215" s="16">
        <f t="shared" si="127"/>
        <v>0.25</v>
      </c>
      <c r="L215" s="15">
        <f t="shared" si="128"/>
        <v>1</v>
      </c>
      <c r="M215" s="15">
        <f t="shared" si="129"/>
        <v>1</v>
      </c>
      <c r="N215" s="15">
        <f t="shared" si="130"/>
        <v>2</v>
      </c>
      <c r="O215" s="15">
        <v>0</v>
      </c>
      <c r="P215" s="15">
        <v>0</v>
      </c>
      <c r="Q215" s="15">
        <f t="shared" si="131"/>
        <v>2</v>
      </c>
      <c r="R215" s="14" t="s">
        <v>75</v>
      </c>
      <c r="S215" s="14">
        <f t="shared" si="132"/>
        <v>2</v>
      </c>
      <c r="T215" s="15">
        <f>IF($S215&lt;1, "N/A", $M215)</f>
        <v>1</v>
      </c>
      <c r="U215" s="15">
        <f t="shared" si="186"/>
        <v>1</v>
      </c>
      <c r="V215" s="15" t="str">
        <f t="shared" si="187"/>
        <v>N/A</v>
      </c>
      <c r="W215" s="15" t="str">
        <f t="shared" si="182"/>
        <v>N/A</v>
      </c>
      <c r="X215" s="15" t="str">
        <f t="shared" si="133"/>
        <v>N/A</v>
      </c>
      <c r="Y215" s="14" t="str">
        <f t="shared" si="134"/>
        <v>OK</v>
      </c>
      <c r="Z215" s="14" t="str">
        <f t="shared" si="135"/>
        <v>No</v>
      </c>
      <c r="AA215" s="17" t="str">
        <f>IF(C215="DM", "N/A", IF(Z215="No","N/A",VLOOKUP(B215,'Extension List'!$A$3:$AE$1952,19,FALSE)))</f>
        <v>N/A</v>
      </c>
      <c r="AB215" s="14" t="str">
        <f>IF(C215="DM", "N/A", IF(Z215="No","N/A",VLOOKUP(B215,'Extension List'!$A$3:$AE$1952,21,FALSE)))</f>
        <v>N/A</v>
      </c>
      <c r="AC215" s="14" t="str">
        <f t="shared" si="180"/>
        <v>N/A</v>
      </c>
      <c r="AD215" s="15" t="str">
        <f t="shared" si="136"/>
        <v>N/A</v>
      </c>
      <c r="AE215" s="15" t="str">
        <f t="shared" si="137"/>
        <v>N/A</v>
      </c>
      <c r="AF215" s="15" t="str">
        <f t="shared" si="138"/>
        <v>N/A</v>
      </c>
      <c r="AG215" s="15" t="str">
        <f t="shared" si="188"/>
        <v>N/A</v>
      </c>
      <c r="AH215" s="15" t="str">
        <f t="shared" si="188"/>
        <v>N/A</v>
      </c>
      <c r="AI215" s="15" t="str">
        <f t="shared" si="183"/>
        <v>N/A</v>
      </c>
      <c r="AJ215" s="15" t="str">
        <f t="shared" si="184"/>
        <v>N/A</v>
      </c>
      <c r="AK215" s="15" t="str">
        <f t="shared" si="185"/>
        <v>N/A</v>
      </c>
      <c r="AL215" s="15" t="str">
        <f t="shared" si="139"/>
        <v>N/A</v>
      </c>
      <c r="AM215" s="15">
        <f t="shared" si="140"/>
        <v>2</v>
      </c>
      <c r="AN215" s="15">
        <f t="shared" si="141"/>
        <v>2</v>
      </c>
      <c r="AO215" s="15" t="str">
        <f t="shared" si="142"/>
        <v>N/A</v>
      </c>
      <c r="AP215" s="15" t="str">
        <f t="shared" si="143"/>
        <v>N/A</v>
      </c>
      <c r="AQ215" s="15" t="str">
        <f t="shared" si="144"/>
        <v>N/A</v>
      </c>
      <c r="AR215" s="14" t="s">
        <v>40</v>
      </c>
      <c r="AS215" s="14" t="s">
        <v>40</v>
      </c>
      <c r="AT215" s="14" t="s">
        <v>40</v>
      </c>
      <c r="AU215" s="14" t="s">
        <v>40</v>
      </c>
      <c r="AV215" s="14" t="s">
        <v>40</v>
      </c>
      <c r="AW215" s="14" t="s">
        <v>40</v>
      </c>
      <c r="AX215" s="14" t="s">
        <v>40</v>
      </c>
      <c r="AY215" s="14" t="s">
        <v>40</v>
      </c>
      <c r="AZ215" s="14" t="s">
        <v>40</v>
      </c>
      <c r="BA215" s="14" t="s">
        <v>40</v>
      </c>
      <c r="BB215" s="14" t="s">
        <v>40</v>
      </c>
      <c r="BC215" s="14" t="s">
        <v>40</v>
      </c>
      <c r="BD215" s="14" t="s">
        <v>40</v>
      </c>
      <c r="BE215" s="14" t="s">
        <v>40</v>
      </c>
      <c r="BF215" s="14" t="s">
        <v>40</v>
      </c>
      <c r="BG215" s="14" t="s">
        <v>40</v>
      </c>
      <c r="BH215" s="14" t="s">
        <v>40</v>
      </c>
      <c r="BJ215" s="15">
        <f t="shared" si="145"/>
        <v>2</v>
      </c>
      <c r="BK215" s="15">
        <f t="shared" si="146"/>
        <v>2</v>
      </c>
      <c r="BL215" s="15">
        <f t="shared" si="147"/>
        <v>2</v>
      </c>
      <c r="BM215" s="15">
        <f t="shared" si="148"/>
        <v>2</v>
      </c>
      <c r="BN215" s="15">
        <f t="shared" si="149"/>
        <v>2</v>
      </c>
      <c r="BO215" s="15">
        <f t="shared" si="150"/>
        <v>2</v>
      </c>
      <c r="BP215" s="15">
        <f t="shared" si="151"/>
        <v>2</v>
      </c>
      <c r="BQ215" s="15">
        <f t="shared" si="152"/>
        <v>2</v>
      </c>
      <c r="BR215" s="15">
        <f t="shared" si="153"/>
        <v>2</v>
      </c>
      <c r="BS215" s="15">
        <f t="shared" si="154"/>
        <v>2</v>
      </c>
      <c r="BT215" s="15">
        <f t="shared" si="155"/>
        <v>2</v>
      </c>
      <c r="BU215" s="15">
        <f t="shared" si="156"/>
        <v>2</v>
      </c>
      <c r="BV215" s="15">
        <f t="shared" si="157"/>
        <v>2</v>
      </c>
      <c r="BW215" s="15">
        <f t="shared" si="158"/>
        <v>2</v>
      </c>
      <c r="BX215" s="15">
        <f t="shared" si="159"/>
        <v>2</v>
      </c>
      <c r="BY215" s="15">
        <f t="shared" si="160"/>
        <v>2</v>
      </c>
      <c r="BZ215" s="15">
        <f t="shared" si="161"/>
        <v>2</v>
      </c>
      <c r="CA215" s="14" t="s">
        <v>75</v>
      </c>
      <c r="CB215" s="15">
        <f t="shared" si="162"/>
        <v>2</v>
      </c>
      <c r="CC215" s="14">
        <f t="shared" si="163"/>
        <v>2</v>
      </c>
      <c r="CD215" s="14" t="str">
        <f t="shared" si="164"/>
        <v>N/A</v>
      </c>
      <c r="CE215" s="14" t="str">
        <f t="shared" si="165"/>
        <v>N/A</v>
      </c>
      <c r="CF215" s="14" t="str">
        <f t="shared" si="166"/>
        <v>N/A</v>
      </c>
      <c r="CG215" t="str">
        <f t="shared" si="167"/>
        <v>S:1 G:1 GR:2</v>
      </c>
      <c r="CH215" s="6"/>
      <c r="CK215" s="6"/>
      <c r="CL215" s="6"/>
      <c r="CM215" s="6"/>
      <c r="CN215" s="6"/>
      <c r="CO215" s="6"/>
      <c r="CP215" s="6"/>
    </row>
    <row r="216" spans="1:94" x14ac:dyDescent="0.25">
      <c r="A216" s="13">
        <v>6472</v>
      </c>
      <c r="B216" s="14" t="s">
        <v>2557</v>
      </c>
      <c r="C216" s="14" t="s">
        <v>67</v>
      </c>
      <c r="D216" s="14" t="s">
        <v>57</v>
      </c>
      <c r="E216" s="14">
        <f>VLOOKUP(B216, 'Rookie Year'!$A$2:$B$55555,2,FALSE)</f>
        <v>2022</v>
      </c>
      <c r="F216" s="14">
        <v>2026</v>
      </c>
      <c r="G216" s="14" t="s">
        <v>42</v>
      </c>
      <c r="H216" s="14" t="s">
        <v>1927</v>
      </c>
      <c r="I216" s="15">
        <v>9</v>
      </c>
      <c r="J216" s="14">
        <v>2</v>
      </c>
      <c r="K216" s="16">
        <f t="shared" ref="K216:K279" si="189">IF(AND(G216&lt;&gt;"N",R216="N/A"), IF(I216&lt;4, 0, 0.25),IF(I216=1, IF(J216=1,0.25, 0.25), IF(I216&lt;13, 0.25, IF(I216&lt;26, 0.4, IF(I216&lt;51, 0.6, 0.75)))))</f>
        <v>0.25</v>
      </c>
      <c r="L216" s="15">
        <f t="shared" ref="L216:L279" si="190">I216-M216</f>
        <v>6</v>
      </c>
      <c r="M216" s="15">
        <f t="shared" ref="M216:M279" si="191">ROUNDUP(I216*K216,0)</f>
        <v>3</v>
      </c>
      <c r="N216" s="15">
        <f t="shared" ref="N216:N279" si="192">M216*J216</f>
        <v>6</v>
      </c>
      <c r="O216" s="15">
        <v>0</v>
      </c>
      <c r="P216" s="15">
        <v>0</v>
      </c>
      <c r="Q216" s="15">
        <f t="shared" ref="Q216:Q279" si="193">N216-O216-P216</f>
        <v>6</v>
      </c>
      <c r="R216" s="14" t="s">
        <v>75</v>
      </c>
      <c r="S216" s="14">
        <f t="shared" ref="S216:S279" si="194">IF(R216="N/A", J216-($B$1-F216), J216-($B$1-R216))</f>
        <v>2</v>
      </c>
      <c r="T216" s="15">
        <v>4</v>
      </c>
      <c r="U216" s="15">
        <v>2</v>
      </c>
      <c r="V216" s="15" t="str">
        <f t="shared" si="187"/>
        <v>N/A</v>
      </c>
      <c r="W216" s="15" t="str">
        <f t="shared" si="182"/>
        <v>N/A</v>
      </c>
      <c r="X216" s="15" t="str">
        <f t="shared" ref="X216:X279" si="195">IF($S216&lt;5, "N/A", $M216)</f>
        <v>N/A</v>
      </c>
      <c r="Y216" s="14" t="str">
        <f t="shared" ref="Y216:Y279" si="196">IF(SUM(T216:X216)&lt;&gt;Q216, "CHECK", "OK")</f>
        <v>OK</v>
      </c>
      <c r="Z216" s="14" t="str">
        <f t="shared" ref="Z216:Z279" si="197">IF(C216="DM", "No", IF(F216=$B$1, "No", IF(S216=1, "Yes", "No")))</f>
        <v>No</v>
      </c>
      <c r="AA216" s="17" t="str">
        <f>IF(C216="DM", "N/A", IF(Z216="No","N/A",VLOOKUP(B216,'Extension List'!$A$3:$AE$1952,19,FALSE)))</f>
        <v>N/A</v>
      </c>
      <c r="AB216" s="14" t="str">
        <f>IF(C216="DM", "N/A", IF(Z216="No","N/A",VLOOKUP(B216,'Extension List'!$A$3:$AE$1952,21,FALSE)))</f>
        <v>N/A</v>
      </c>
      <c r="AC216" s="14" t="str">
        <f t="shared" si="180"/>
        <v>N/A</v>
      </c>
      <c r="AD216" s="15" t="str">
        <f t="shared" ref="AD216:AD279" si="198">IF(AE216="N/A", "N/A", AA216-AE216)</f>
        <v>N/A</v>
      </c>
      <c r="AE216" s="15" t="str">
        <f t="shared" ref="AE216:AE279" si="199">IF(AA216="N/A", "N/A", IF(AC216&gt;0, IF(AA216&lt;13, ROUNDUP(0.25*AA216,0), IF(AA216&lt;26, ROUNDUP(0.4*AA216,0), IF(AA216&lt;51, ROUNDUP(0.6*AA216,0), ROUNDUP(0.75*AA216,0)))), "N/A"))</f>
        <v>N/A</v>
      </c>
      <c r="AF216" s="15" t="str">
        <f t="shared" ref="AF216:AF279" si="200">IF(AD216="N/A","N/A", (AE216*AC216)+Q216)</f>
        <v>N/A</v>
      </c>
      <c r="AG216" s="15" t="str">
        <f t="shared" si="188"/>
        <v>N/A</v>
      </c>
      <c r="AH216" s="15" t="str">
        <f t="shared" si="188"/>
        <v>N/A</v>
      </c>
      <c r="AI216" s="15" t="str">
        <f t="shared" si="183"/>
        <v>N/A</v>
      </c>
      <c r="AJ216" s="15" t="str">
        <f t="shared" si="184"/>
        <v>N/A</v>
      </c>
      <c r="AK216" s="15" t="str">
        <f t="shared" si="185"/>
        <v>N/A</v>
      </c>
      <c r="AL216" s="15" t="str">
        <f t="shared" ref="AL216:AL279" si="201">IF(AC216="N/A","N/A",IF(AC216&gt;0,IF(SUM(AG216:AK216)&lt;&gt;AF216,"CHECK","OK"),"N/A"))</f>
        <v>N/A</v>
      </c>
      <c r="AM216" s="15">
        <f t="shared" ref="AM216:AM279" si="202">IF(AD216="N/A", L216+T216, L216+AG216)</f>
        <v>10</v>
      </c>
      <c r="AN216" s="15">
        <f t="shared" ref="AN216:AN279" si="203">IF(AD216="N/A", IF(U216="N/A", "N/A", L216+U216), AD216+AH216)</f>
        <v>8</v>
      </c>
      <c r="AO216" s="15" t="str">
        <f t="shared" ref="AO216:AO279" si="204">IF(AD216="N/A", IF(V216="N/A", "N/A", L216+V216), IF(AI216="N/A", "N/A", AD216+AI216))</f>
        <v>N/A</v>
      </c>
      <c r="AP216" s="15" t="str">
        <f t="shared" ref="AP216:AP279" si="205">IF(AD216="N/A", IF(W216="N/A", "N/A", L216+W216), IF(AJ216="N/A", "N/A", AD216+AJ216))</f>
        <v>N/A</v>
      </c>
      <c r="AQ216" s="15" t="str">
        <f t="shared" ref="AQ216:AQ279" si="206">IF(AD216="N/A", IF(X216="N/A", "N/A", L216+X216), IF(AK216="N/A", "N/A", AD216+AK216))</f>
        <v>N/A</v>
      </c>
      <c r="AR216" s="14" t="s">
        <v>40</v>
      </c>
      <c r="AS216" s="14" t="s">
        <v>40</v>
      </c>
      <c r="AT216" s="14" t="s">
        <v>40</v>
      </c>
      <c r="AU216" s="14" t="s">
        <v>40</v>
      </c>
      <c r="AV216" s="14" t="s">
        <v>40</v>
      </c>
      <c r="AW216" s="14" t="s">
        <v>40</v>
      </c>
      <c r="AX216" s="14" t="s">
        <v>40</v>
      </c>
      <c r="AY216" s="14" t="s">
        <v>40</v>
      </c>
      <c r="AZ216" s="14" t="s">
        <v>40</v>
      </c>
      <c r="BA216" s="14" t="s">
        <v>40</v>
      </c>
      <c r="BB216" s="14" t="s">
        <v>40</v>
      </c>
      <c r="BC216" s="14" t="s">
        <v>40</v>
      </c>
      <c r="BD216" s="14" t="s">
        <v>40</v>
      </c>
      <c r="BE216" s="14" t="s">
        <v>40</v>
      </c>
      <c r="BF216" s="14" t="s">
        <v>40</v>
      </c>
      <c r="BG216" s="14" t="s">
        <v>40</v>
      </c>
      <c r="BH216" s="14" t="s">
        <v>40</v>
      </c>
      <c r="BJ216" s="15">
        <f t="shared" ref="BJ216:BJ279" si="207">IF(AR216="R", $CA216, IF(OR(AR216="P", AR216="T", AR216="N"), 0, IF($C216="DM", $T216, IF(OR(AR216="Y", AR216="IR"),$AM216,IF(AR216="C", IF($BI216="Y", IF($AF216="N/A", $Q216, $AF216), IF($AG216="N/A", $T216,$AG216)))))))</f>
        <v>10</v>
      </c>
      <c r="BK216" s="15">
        <f t="shared" ref="BK216:BK279" si="208">IF(AS216="R", $CA216, IF(OR(AS216="P", AS216="T", AS216="N"), 0, IF($C216="DM", $T216, IF(OR(AS216="Y", AS216="IR"),$AM216,IF(AS216="C", IF($BI216="Y", IF($AF216="N/A", $Q216, $AF216), IF($AG216="N/A", $T216,$AG216)))))))</f>
        <v>10</v>
      </c>
      <c r="BL216" s="15">
        <f t="shared" ref="BL216:BL279" si="209">IF(AT216="R", $CA216, IF(OR(AT216="P", AT216="T", AT216="N"), 0, IF($C216="DM", $T216, IF(OR(AT216="Y", AT216="IR"),$AM216,IF(AT216="C", IF($BI216="Y", IF($AF216="N/A", $Q216, $AF216), IF($AG216="N/A", $T216,$AG216)))))))</f>
        <v>10</v>
      </c>
      <c r="BM216" s="15">
        <f t="shared" ref="BM216:BM279" si="210">IF(AU216="R", $CA216, IF(OR(AU216="P", AU216="T", AU216="N"), 0, IF($C216="DM", $T216, IF(OR(AU216="Y", AU216="IR"),$AM216,IF(AU216="C", IF($BI216="Y", IF($AF216="N/A", $Q216, $AF216), IF($AG216="N/A", $T216,$AG216)))))))</f>
        <v>10</v>
      </c>
      <c r="BN216" s="15">
        <f t="shared" ref="BN216:BN279" si="211">IF(AV216="R", $CA216, IF(OR(AV216="P", AV216="T", AV216="N"), 0, IF($C216="DM", $T216, IF(OR(AV216="Y", AV216="IR"),$AM216,IF(AV216="C", IF($BI216="Y", IF($AF216="N/A", $Q216, $AF216), IF($AG216="N/A", $T216,$AG216)))))))</f>
        <v>10</v>
      </c>
      <c r="BO216" s="15">
        <f t="shared" ref="BO216:BO279" si="212">IF(AW216="R", $CA216, IF(OR(AW216="P", AW216="T", AW216="N"), 0, IF($C216="DM", $T216, IF(OR(AW216="Y", AW216="IR"),$AM216,IF(AW216="C", IF($BI216="Y", IF($AF216="N/A", $Q216, $AF216), IF($AG216="N/A", $T216,$AG216)))))))</f>
        <v>10</v>
      </c>
      <c r="BP216" s="15">
        <f t="shared" ref="BP216:BP279" si="213">IF(AX216="R", $CA216, IF(OR(AX216="P", AX216="T", AX216="N"), 0, IF($C216="DM", $T216, IF(OR(AX216="Y", AX216="IR"),$AM216,IF(AX216="C", IF($BI216="Y", IF($AF216="N/A", $Q216, $AF216), IF($AG216="N/A", $T216,$AG216)))))))</f>
        <v>10</v>
      </c>
      <c r="BQ216" s="15">
        <f t="shared" ref="BQ216:BQ279" si="214">IF(AY216="R", $CA216, IF(OR(AY216="P", AY216="T", AY216="N"), 0, IF($C216="DM", $T216, IF(OR(AY216="Y", AY216="IR"),$AM216,IF(AY216="C", IF($BI216="Y", IF($AF216="N/A", $Q216, $AF216), IF($AG216="N/A", $T216,$AG216)))))))</f>
        <v>10</v>
      </c>
      <c r="BR216" s="15">
        <f t="shared" ref="BR216:BR279" si="215">IF(AZ216="R", $CA216, IF(OR(AZ216="P", AZ216="T", AZ216="N"), 0, IF($C216="DM", $T216, IF(OR(AZ216="Y", AZ216="IR"),$AM216,IF(AZ216="C", IF($BI216="Y", IF($AF216="N/A", $Q216, $AF216), IF($AG216="N/A", $T216,$AG216)))))))</f>
        <v>10</v>
      </c>
      <c r="BS216" s="15">
        <f t="shared" ref="BS216:BS279" si="216">IF(BA216="R", $CA216, IF(OR(BA216="P", BA216="T", BA216="N"), 0, IF($C216="DM", $T216, IF(OR(BA216="Y", BA216="IR"),$AM216,IF(BA216="C", IF($BI216="Y", IF($AF216="N/A", $Q216, $AF216), IF($AG216="N/A", $T216,$AG216)))))))</f>
        <v>10</v>
      </c>
      <c r="BT216" s="15">
        <f t="shared" ref="BT216:BT279" si="217">IF(BB216="R", $CA216, IF(OR(BB216="P", BB216="T", BB216="N"), 0, IF($C216="DM", $T216, IF(OR(BB216="Y", BB216="IR"),$AM216,IF(BB216="C", IF($BI216="Y", IF($BA216="C", IF($AF216="N/A", $Q216, $AF216), IF($AF216="N/A", $T216, $AM216)), IF($AG216="N/A", $T216,$AG216)))))))</f>
        <v>10</v>
      </c>
      <c r="BU216" s="15">
        <f t="shared" ref="BU216:BU279" si="218">IF(BC216="R", $CA216, IF(OR(BC216="P", BC216="T", BC216="N"), 0, IF($C216="DM", $T216, IF(OR(BC216="Y", BC216="IR"),$AM216,IF(BC216="C", IF($BI216="Y", IF($BA216="C", IF($AF216="N/A", $Q216, $AF216), IF($AF216="N/A", $T216, $AM216)), IF($AG216="N/A", $T216,$AG216)))))))</f>
        <v>10</v>
      </c>
      <c r="BV216" s="15">
        <f t="shared" ref="BV216:BV279" si="219">IF(BD216="R", $CA216, IF(OR(BD216="P", BD216="T", BD216="N"), 0, IF($C216="DM", $T216, IF(OR(BD216="Y", BD216="IR"),$AM216,IF(BD216="C", IF($BI216="Y", IF($BA216="C", IF($AF216="N/A", $Q216, $AF216), IF($AF216="N/A", $T216, $AM216)), IF($AG216="N/A", $T216,$AG216)))))))</f>
        <v>10</v>
      </c>
      <c r="BW216" s="15">
        <f t="shared" ref="BW216:BW279" si="220">IF(BE216="R", $CA216, IF(OR(BE216="P", BE216="T", BE216="N"), 0, IF($C216="DM", $T216, IF(OR(BE216="Y", BE216="IR"),$AM216,IF(BE216="C", IF($BI216="Y", IF($BA216="C", IF($AF216="N/A", $Q216, $AF216), IF($AF216="N/A", $T216, $AM216)), IF($AG216="N/A", $T216,$AG216)))))))</f>
        <v>10</v>
      </c>
      <c r="BX216" s="15">
        <f t="shared" ref="BX216:BX279" si="221">IF(BF216="R", $CA216, IF(OR(BF216="P", BF216="T", BF216="N"), 0, IF($C216="DM", $T216, IF(OR(BF216="Y", BF216="IR"),$AM216,IF(BF216="C", IF($BI216="Y", IF($BA216="C", IF($AF216="N/A", $Q216, $AF216), IF($AF216="N/A", $T216, $AM216)), IF($AG216="N/A", $T216,$AG216)))))))</f>
        <v>10</v>
      </c>
      <c r="BY216" s="15">
        <f t="shared" ref="BY216:BY279" si="222">IF(BG216="R", $CA216, IF(OR(BG216="P", BG216="T", BG216="N"), 0, IF($C216="DM", $T216, IF(OR(BG216="Y", BG216="IR"),$AM216,IF(BG216="C", IF($BI216="Y", IF($BA216="C", IF($AF216="N/A", $Q216, $AF216), IF($AF216="N/A", $T216, $AM216)), IF($AG216="N/A", $T216,$AG216)))))))</f>
        <v>10</v>
      </c>
      <c r="BZ216" s="15">
        <f t="shared" ref="BZ216:BZ279" si="223">IF(BH216="R", $CA216, IF(OR(BH216="P", BH216="T", BH216="N"), 0, IF($C216="DM", $T216, IF(OR(BH216="Y", BH216="IR"),$AM216,IF(BH216="C", IF($BI216="Y", IF($BA216="C", IF($AF216="N/A", $Q216, $AF216), IF($AF216="N/A", $T216, $AM216)), IF($AG216="N/A", $T216,$AG216)))))))</f>
        <v>10</v>
      </c>
      <c r="CA216" s="14" t="s">
        <v>75</v>
      </c>
      <c r="CB216" s="15">
        <f t="shared" ref="CB216:CB279" si="224">BZ216</f>
        <v>10</v>
      </c>
      <c r="CC216" s="14">
        <f t="shared" ref="CC216:CC279" si="225">IF(OR($BH216="T", $BH216="R"), 0, IF($BH216="C", IF($BI216="Y", IF($BA216="C", 0, IF(AF216="N/A", Q216-T216, AF216-AG216)), IF($AF216="N/A", U216, AH216)), AN216))</f>
        <v>8</v>
      </c>
      <c r="CD216" s="14" t="str">
        <f t="shared" ref="CD216:CD279" si="226">IF(OR($BH216="T", $BH216="R"), 0, IF($BH216="C", IF($BI216="Y", 0, IF($AF216="N/A", V216, AI216)), AO216))</f>
        <v>N/A</v>
      </c>
      <c r="CE216" s="14" t="str">
        <f t="shared" ref="CE216:CE279" si="227">IF(OR($BH216="T", $BH216="R"), 0, IF($BH216="C", IF($BI216="Y", 0, IF($AF216="N/A", W216, AJ216)), AP216))</f>
        <v>N/A</v>
      </c>
      <c r="CF216" s="14" t="str">
        <f t="shared" ref="CF216:CF279" si="228">IF(OR($BH216="T", $BH216="R"), 0, IF($BH216="C", IF($BI216="Y", 0, IF($AF216="N/A", X216, AK216)), AQ216))</f>
        <v>N/A</v>
      </c>
      <c r="CG216" t="str">
        <f t="shared" ref="CG216:CG279" si="229">IF(AC216="N/A", "S:"&amp;L216&amp;" G:"&amp;M216&amp;" GR:"&amp;Q216, IF(AC216=0, "S:"&amp;L216&amp;" G:"&amp;M216&amp;" GR:"&amp;Q216, "S:"&amp;L216&amp;"/"&amp;AD216&amp;" G:"&amp;AE216&amp;" GR:"&amp;AF216))</f>
        <v>S:6 G:3 GR:6</v>
      </c>
      <c r="CH216" s="6"/>
      <c r="CK216" s="6"/>
      <c r="CL216" s="6"/>
      <c r="CM216" s="6"/>
      <c r="CN216" s="6"/>
      <c r="CO216" s="6"/>
      <c r="CP216" s="6"/>
    </row>
    <row r="217" spans="1:94" x14ac:dyDescent="0.25">
      <c r="A217" s="13">
        <v>5184</v>
      </c>
      <c r="B217" s="14" t="s">
        <v>2765</v>
      </c>
      <c r="C217" s="14" t="s">
        <v>67</v>
      </c>
      <c r="D217" s="14" t="s">
        <v>57</v>
      </c>
      <c r="E217" s="14">
        <f>VLOOKUP(B217, 'Rookie Year'!$A$2:$B$55555,2,FALSE)</f>
        <v>2023</v>
      </c>
      <c r="F217" s="14">
        <v>2023</v>
      </c>
      <c r="G217" s="14" t="s">
        <v>40</v>
      </c>
      <c r="H217" s="14" t="s">
        <v>2178</v>
      </c>
      <c r="I217" s="15">
        <v>3</v>
      </c>
      <c r="J217" s="14">
        <v>4</v>
      </c>
      <c r="K217" s="16">
        <f t="shared" si="189"/>
        <v>0</v>
      </c>
      <c r="L217" s="15">
        <f t="shared" si="190"/>
        <v>3</v>
      </c>
      <c r="M217" s="15">
        <f t="shared" si="191"/>
        <v>0</v>
      </c>
      <c r="N217" s="15">
        <f t="shared" si="192"/>
        <v>0</v>
      </c>
      <c r="O217" s="15">
        <v>0</v>
      </c>
      <c r="P217" s="15">
        <v>0</v>
      </c>
      <c r="Q217" s="15">
        <f t="shared" si="193"/>
        <v>0</v>
      </c>
      <c r="R217" s="14" t="s">
        <v>75</v>
      </c>
      <c r="S217" s="14">
        <f t="shared" si="194"/>
        <v>1</v>
      </c>
      <c r="T217" s="15">
        <v>0</v>
      </c>
      <c r="U217" s="15" t="str">
        <f t="shared" si="186"/>
        <v>N/A</v>
      </c>
      <c r="V217" s="15" t="str">
        <f t="shared" si="187"/>
        <v>N/A</v>
      </c>
      <c r="W217" s="15" t="str">
        <f t="shared" si="182"/>
        <v>N/A</v>
      </c>
      <c r="X217" s="15" t="str">
        <f t="shared" si="195"/>
        <v>N/A</v>
      </c>
      <c r="Y217" s="14" t="str">
        <f t="shared" si="196"/>
        <v>OK</v>
      </c>
      <c r="Z217" s="14" t="str">
        <f t="shared" si="197"/>
        <v>Yes</v>
      </c>
      <c r="AA217" s="17">
        <f>IF(C217="DM", "N/A", IF(Z217="No","N/A",VLOOKUP(B217,'Extension List'!$A$3:$AE$1952,19,FALSE)))</f>
        <v>10</v>
      </c>
      <c r="AB217" s="14">
        <f>IF(C217="DM", "N/A", IF(Z217="No","N/A",VLOOKUP(B217,'Extension List'!$A$3:$AE$1952,21,FALSE)))</f>
        <v>3</v>
      </c>
      <c r="AC217" s="14">
        <v>1</v>
      </c>
      <c r="AD217" s="15">
        <f t="shared" si="198"/>
        <v>7</v>
      </c>
      <c r="AE217" s="15">
        <f t="shared" si="199"/>
        <v>3</v>
      </c>
      <c r="AF217" s="15">
        <f t="shared" si="200"/>
        <v>3</v>
      </c>
      <c r="AG217" s="15">
        <v>2</v>
      </c>
      <c r="AH217" s="15">
        <v>1</v>
      </c>
      <c r="AI217" s="15" t="str">
        <f t="shared" si="183"/>
        <v>N/A</v>
      </c>
      <c r="AJ217" s="15" t="str">
        <f t="shared" si="184"/>
        <v>N/A</v>
      </c>
      <c r="AK217" s="15" t="str">
        <f t="shared" si="185"/>
        <v>N/A</v>
      </c>
      <c r="AL217" s="15" t="str">
        <f t="shared" si="201"/>
        <v>OK</v>
      </c>
      <c r="AM217" s="15">
        <f t="shared" si="202"/>
        <v>5</v>
      </c>
      <c r="AN217" s="15">
        <f t="shared" si="203"/>
        <v>8</v>
      </c>
      <c r="AO217" s="15" t="str">
        <f t="shared" si="204"/>
        <v>N/A</v>
      </c>
      <c r="AP217" s="15" t="str">
        <f t="shared" si="205"/>
        <v>N/A</v>
      </c>
      <c r="AQ217" s="15" t="str">
        <f t="shared" si="206"/>
        <v>N/A</v>
      </c>
      <c r="AR217" s="14" t="s">
        <v>40</v>
      </c>
      <c r="AS217" s="14" t="s">
        <v>40</v>
      </c>
      <c r="AT217" s="14" t="s">
        <v>40</v>
      </c>
      <c r="AU217" s="14" t="s">
        <v>40</v>
      </c>
      <c r="AV217" s="14" t="s">
        <v>40</v>
      </c>
      <c r="AW217" s="14" t="s">
        <v>40</v>
      </c>
      <c r="AX217" s="14" t="s">
        <v>40</v>
      </c>
      <c r="AY217" s="14" t="s">
        <v>40</v>
      </c>
      <c r="AZ217" s="14" t="s">
        <v>40</v>
      </c>
      <c r="BA217" s="14" t="s">
        <v>40</v>
      </c>
      <c r="BB217" s="14" t="s">
        <v>40</v>
      </c>
      <c r="BC217" s="14" t="s">
        <v>40</v>
      </c>
      <c r="BD217" s="14" t="s">
        <v>40</v>
      </c>
      <c r="BE217" s="14" t="s">
        <v>40</v>
      </c>
      <c r="BF217" s="14" t="s">
        <v>40</v>
      </c>
      <c r="BG217" s="14" t="s">
        <v>40</v>
      </c>
      <c r="BH217" s="14" t="s">
        <v>40</v>
      </c>
      <c r="BI217" s="14"/>
      <c r="BJ217" s="15">
        <f t="shared" si="207"/>
        <v>5</v>
      </c>
      <c r="BK217" s="15">
        <f t="shared" si="208"/>
        <v>5</v>
      </c>
      <c r="BL217" s="15">
        <f t="shared" si="209"/>
        <v>5</v>
      </c>
      <c r="BM217" s="15">
        <f t="shared" si="210"/>
        <v>5</v>
      </c>
      <c r="BN217" s="15">
        <f t="shared" si="211"/>
        <v>5</v>
      </c>
      <c r="BO217" s="15">
        <f t="shared" si="212"/>
        <v>5</v>
      </c>
      <c r="BP217" s="15">
        <f t="shared" si="213"/>
        <v>5</v>
      </c>
      <c r="BQ217" s="15">
        <f t="shared" si="214"/>
        <v>5</v>
      </c>
      <c r="BR217" s="15">
        <f t="shared" si="215"/>
        <v>5</v>
      </c>
      <c r="BS217" s="15">
        <f t="shared" si="216"/>
        <v>5</v>
      </c>
      <c r="BT217" s="15">
        <f t="shared" si="217"/>
        <v>5</v>
      </c>
      <c r="BU217" s="15">
        <f t="shared" si="218"/>
        <v>5</v>
      </c>
      <c r="BV217" s="15">
        <f t="shared" si="219"/>
        <v>5</v>
      </c>
      <c r="BW217" s="15">
        <f t="shared" si="220"/>
        <v>5</v>
      </c>
      <c r="BX217" s="15">
        <f t="shared" si="221"/>
        <v>5</v>
      </c>
      <c r="BY217" s="15">
        <f t="shared" si="222"/>
        <v>5</v>
      </c>
      <c r="BZ217" s="15">
        <f t="shared" si="223"/>
        <v>5</v>
      </c>
      <c r="CA217" s="14" t="s">
        <v>75</v>
      </c>
      <c r="CB217" s="15">
        <f t="shared" si="224"/>
        <v>5</v>
      </c>
      <c r="CC217" s="14">
        <f t="shared" si="225"/>
        <v>8</v>
      </c>
      <c r="CD217" s="14" t="str">
        <f t="shared" si="226"/>
        <v>N/A</v>
      </c>
      <c r="CE217" s="14" t="str">
        <f t="shared" si="227"/>
        <v>N/A</v>
      </c>
      <c r="CF217" s="14" t="str">
        <f t="shared" si="228"/>
        <v>N/A</v>
      </c>
      <c r="CG217" t="str">
        <f t="shared" si="229"/>
        <v>S:3/7 G:3 GR:3</v>
      </c>
      <c r="CH217" s="6"/>
      <c r="CK217" s="6"/>
      <c r="CL217" s="6"/>
      <c r="CM217" s="6"/>
      <c r="CN217" s="6"/>
      <c r="CO217" s="6"/>
      <c r="CP217" s="6"/>
    </row>
    <row r="218" spans="1:94" x14ac:dyDescent="0.25">
      <c r="A218" s="13">
        <v>6353</v>
      </c>
      <c r="B218" s="14" t="s">
        <v>3220</v>
      </c>
      <c r="C218" s="14" t="s">
        <v>67</v>
      </c>
      <c r="D218" s="14" t="s">
        <v>57</v>
      </c>
      <c r="E218" s="14">
        <f>VLOOKUP(B218, 'Rookie Year'!$A$2:$B$55555,2,FALSE)</f>
        <v>2024</v>
      </c>
      <c r="F218" s="14">
        <v>2026</v>
      </c>
      <c r="G218" s="14" t="s">
        <v>42</v>
      </c>
      <c r="H218" s="14" t="s">
        <v>2913</v>
      </c>
      <c r="I218" s="15">
        <v>5</v>
      </c>
      <c r="J218" s="14">
        <v>1</v>
      </c>
      <c r="K218" s="16">
        <f t="shared" si="189"/>
        <v>0.25</v>
      </c>
      <c r="L218" s="15">
        <f t="shared" si="190"/>
        <v>3</v>
      </c>
      <c r="M218" s="15">
        <f t="shared" si="191"/>
        <v>2</v>
      </c>
      <c r="N218" s="15">
        <f t="shared" si="192"/>
        <v>2</v>
      </c>
      <c r="O218" s="15">
        <v>0</v>
      </c>
      <c r="P218" s="15">
        <v>0</v>
      </c>
      <c r="Q218" s="15">
        <f t="shared" si="193"/>
        <v>2</v>
      </c>
      <c r="R218" s="14" t="s">
        <v>75</v>
      </c>
      <c r="S218" s="14">
        <f t="shared" si="194"/>
        <v>1</v>
      </c>
      <c r="T218" s="15">
        <f>IF($S218&lt;1, "N/A", $M218)</f>
        <v>2</v>
      </c>
      <c r="U218" s="15" t="str">
        <f t="shared" si="186"/>
        <v>N/A</v>
      </c>
      <c r="V218" s="15" t="str">
        <f t="shared" si="187"/>
        <v>N/A</v>
      </c>
      <c r="W218" s="15" t="str">
        <f t="shared" si="182"/>
        <v>N/A</v>
      </c>
      <c r="X218" s="15" t="str">
        <f t="shared" si="195"/>
        <v>N/A</v>
      </c>
      <c r="Y218" s="14" t="str">
        <f t="shared" si="196"/>
        <v>OK</v>
      </c>
      <c r="Z218" s="14" t="str">
        <f t="shared" si="197"/>
        <v>No</v>
      </c>
      <c r="AA218" s="17" t="str">
        <f>IF(C218="DM", "N/A", IF(Z218="No","N/A",VLOOKUP(B218,'Extension List'!$A$3:$AE$1952,19,FALSE)))</f>
        <v>N/A</v>
      </c>
      <c r="AB218" s="14" t="str">
        <f>IF(C218="DM", "N/A", IF(Z218="No","N/A",VLOOKUP(B218,'Extension List'!$A$3:$AE$1952,21,FALSE)))</f>
        <v>N/A</v>
      </c>
      <c r="AC218" s="14" t="str">
        <f t="shared" si="180"/>
        <v>N/A</v>
      </c>
      <c r="AD218" s="15" t="str">
        <f t="shared" si="198"/>
        <v>N/A</v>
      </c>
      <c r="AE218" s="15" t="str">
        <f t="shared" si="199"/>
        <v>N/A</v>
      </c>
      <c r="AF218" s="15" t="str">
        <f t="shared" si="200"/>
        <v>N/A</v>
      </c>
      <c r="AG218" s="15" t="str">
        <f t="shared" si="188"/>
        <v>N/A</v>
      </c>
      <c r="AH218" s="15" t="str">
        <f t="shared" si="188"/>
        <v>N/A</v>
      </c>
      <c r="AI218" s="15" t="str">
        <f t="shared" si="183"/>
        <v>N/A</v>
      </c>
      <c r="AJ218" s="15" t="str">
        <f t="shared" si="184"/>
        <v>N/A</v>
      </c>
      <c r="AK218" s="15" t="str">
        <f t="shared" si="185"/>
        <v>N/A</v>
      </c>
      <c r="AL218" s="15" t="str">
        <f t="shared" si="201"/>
        <v>N/A</v>
      </c>
      <c r="AM218" s="15">
        <f t="shared" si="202"/>
        <v>5</v>
      </c>
      <c r="AN218" s="15" t="str">
        <f t="shared" si="203"/>
        <v>N/A</v>
      </c>
      <c r="AO218" s="15" t="str">
        <f t="shared" si="204"/>
        <v>N/A</v>
      </c>
      <c r="AP218" s="15" t="str">
        <f t="shared" si="205"/>
        <v>N/A</v>
      </c>
      <c r="AQ218" s="15" t="str">
        <f t="shared" si="206"/>
        <v>N/A</v>
      </c>
      <c r="AR218" s="14" t="s">
        <v>40</v>
      </c>
      <c r="AS218" s="14" t="s">
        <v>40</v>
      </c>
      <c r="AT218" s="14" t="s">
        <v>40</v>
      </c>
      <c r="AU218" s="14" t="s">
        <v>40</v>
      </c>
      <c r="AV218" s="14" t="s">
        <v>40</v>
      </c>
      <c r="AW218" s="14" t="s">
        <v>40</v>
      </c>
      <c r="AX218" s="14" t="s">
        <v>40</v>
      </c>
      <c r="AY218" s="14" t="s">
        <v>40</v>
      </c>
      <c r="AZ218" s="14" t="s">
        <v>40</v>
      </c>
      <c r="BA218" s="14" t="s">
        <v>40</v>
      </c>
      <c r="BB218" s="14" t="s">
        <v>40</v>
      </c>
      <c r="BC218" s="14" t="s">
        <v>40</v>
      </c>
      <c r="BD218" s="14" t="s">
        <v>40</v>
      </c>
      <c r="BE218" s="14" t="s">
        <v>40</v>
      </c>
      <c r="BF218" s="14" t="s">
        <v>40</v>
      </c>
      <c r="BG218" s="14" t="s">
        <v>40</v>
      </c>
      <c r="BH218" s="14" t="s">
        <v>40</v>
      </c>
      <c r="BJ218" s="15">
        <f t="shared" si="207"/>
        <v>5</v>
      </c>
      <c r="BK218" s="15">
        <f t="shared" si="208"/>
        <v>5</v>
      </c>
      <c r="BL218" s="15">
        <f t="shared" si="209"/>
        <v>5</v>
      </c>
      <c r="BM218" s="15">
        <f t="shared" si="210"/>
        <v>5</v>
      </c>
      <c r="BN218" s="15">
        <f t="shared" si="211"/>
        <v>5</v>
      </c>
      <c r="BO218" s="15">
        <f t="shared" si="212"/>
        <v>5</v>
      </c>
      <c r="BP218" s="15">
        <f t="shared" si="213"/>
        <v>5</v>
      </c>
      <c r="BQ218" s="15">
        <f t="shared" si="214"/>
        <v>5</v>
      </c>
      <c r="BR218" s="15">
        <f t="shared" si="215"/>
        <v>5</v>
      </c>
      <c r="BS218" s="15">
        <f t="shared" si="216"/>
        <v>5</v>
      </c>
      <c r="BT218" s="15">
        <f t="shared" si="217"/>
        <v>5</v>
      </c>
      <c r="BU218" s="15">
        <f t="shared" si="218"/>
        <v>5</v>
      </c>
      <c r="BV218" s="15">
        <f t="shared" si="219"/>
        <v>5</v>
      </c>
      <c r="BW218" s="15">
        <f t="shared" si="220"/>
        <v>5</v>
      </c>
      <c r="BX218" s="15">
        <f t="shared" si="221"/>
        <v>5</v>
      </c>
      <c r="BY218" s="15">
        <f t="shared" si="222"/>
        <v>5</v>
      </c>
      <c r="BZ218" s="15">
        <f t="shared" si="223"/>
        <v>5</v>
      </c>
      <c r="CA218" s="14" t="s">
        <v>75</v>
      </c>
      <c r="CB218" s="15">
        <f t="shared" si="224"/>
        <v>5</v>
      </c>
      <c r="CC218" s="14" t="str">
        <f t="shared" si="225"/>
        <v>N/A</v>
      </c>
      <c r="CD218" s="14" t="str">
        <f t="shared" si="226"/>
        <v>N/A</v>
      </c>
      <c r="CE218" s="14" t="str">
        <f t="shared" si="227"/>
        <v>N/A</v>
      </c>
      <c r="CF218" s="14" t="str">
        <f t="shared" si="228"/>
        <v>N/A</v>
      </c>
      <c r="CG218" t="str">
        <f t="shared" si="229"/>
        <v>S:3 G:2 GR:2</v>
      </c>
      <c r="CH218" s="6"/>
      <c r="CK218" s="6"/>
      <c r="CL218" s="6"/>
      <c r="CM218" s="6"/>
      <c r="CN218" s="6"/>
      <c r="CO218" s="6"/>
      <c r="CP218" s="6"/>
    </row>
    <row r="219" spans="1:94" x14ac:dyDescent="0.25">
      <c r="A219" s="13">
        <v>6594</v>
      </c>
      <c r="B219" s="14" t="s">
        <v>3384</v>
      </c>
      <c r="C219" s="14" t="s">
        <v>67</v>
      </c>
      <c r="D219" s="14" t="s">
        <v>57</v>
      </c>
      <c r="E219" s="14">
        <f>VLOOKUP(B219, 'Rookie Year'!$A$2:$B$55555,2,FALSE)</f>
        <v>2026</v>
      </c>
      <c r="F219" s="14">
        <v>2026</v>
      </c>
      <c r="G219" s="14" t="s">
        <v>40</v>
      </c>
      <c r="H219" s="14" t="s">
        <v>3396</v>
      </c>
      <c r="I219" s="15">
        <v>1</v>
      </c>
      <c r="J219" s="14">
        <v>3</v>
      </c>
      <c r="K219" s="16">
        <f t="shared" si="189"/>
        <v>0</v>
      </c>
      <c r="L219" s="15">
        <f t="shared" si="190"/>
        <v>1</v>
      </c>
      <c r="M219" s="15">
        <f t="shared" si="191"/>
        <v>0</v>
      </c>
      <c r="N219" s="15">
        <f t="shared" si="192"/>
        <v>0</v>
      </c>
      <c r="O219" s="15">
        <v>0</v>
      </c>
      <c r="P219" s="15">
        <v>0</v>
      </c>
      <c r="Q219" s="15">
        <f t="shared" si="193"/>
        <v>0</v>
      </c>
      <c r="R219" s="14" t="s">
        <v>75</v>
      </c>
      <c r="S219" s="14">
        <f t="shared" si="194"/>
        <v>3</v>
      </c>
      <c r="T219" s="15">
        <f>IF($S219&lt;1, "N/A", $M219)</f>
        <v>0</v>
      </c>
      <c r="U219" s="15">
        <f t="shared" si="186"/>
        <v>0</v>
      </c>
      <c r="V219" s="15">
        <f t="shared" si="187"/>
        <v>0</v>
      </c>
      <c r="W219" s="15" t="str">
        <f t="shared" si="182"/>
        <v>N/A</v>
      </c>
      <c r="X219" s="15" t="str">
        <f t="shared" si="195"/>
        <v>N/A</v>
      </c>
      <c r="Y219" s="14" t="str">
        <f t="shared" si="196"/>
        <v>OK</v>
      </c>
      <c r="Z219" s="14" t="str">
        <f t="shared" si="197"/>
        <v>No</v>
      </c>
      <c r="AA219" s="17" t="str">
        <f>IF(C219="DM", "N/A", IF(Z219="No","N/A",VLOOKUP(B219,'Extension List'!$A$3:$AE$1952,19,FALSE)))</f>
        <v>N/A</v>
      </c>
      <c r="AB219" s="14" t="str">
        <f>IF(C219="DM", "N/A", IF(Z219="No","N/A",VLOOKUP(B219,'Extension List'!$A$3:$AE$1952,21,FALSE)))</f>
        <v>N/A</v>
      </c>
      <c r="AC219" s="14" t="str">
        <f t="shared" si="180"/>
        <v>N/A</v>
      </c>
      <c r="AD219" s="15" t="str">
        <f t="shared" si="198"/>
        <v>N/A</v>
      </c>
      <c r="AE219" s="15" t="str">
        <f t="shared" si="199"/>
        <v>N/A</v>
      </c>
      <c r="AF219" s="15" t="str">
        <f t="shared" si="200"/>
        <v>N/A</v>
      </c>
      <c r="AG219" s="15" t="str">
        <f t="shared" si="188"/>
        <v>N/A</v>
      </c>
      <c r="AH219" s="15" t="str">
        <f t="shared" si="188"/>
        <v>N/A</v>
      </c>
      <c r="AI219" s="15" t="str">
        <f t="shared" si="183"/>
        <v>N/A</v>
      </c>
      <c r="AJ219" s="15" t="str">
        <f t="shared" si="184"/>
        <v>N/A</v>
      </c>
      <c r="AK219" s="15" t="str">
        <f t="shared" si="185"/>
        <v>N/A</v>
      </c>
      <c r="AL219" s="15" t="str">
        <f t="shared" si="201"/>
        <v>N/A</v>
      </c>
      <c r="AM219" s="15">
        <f t="shared" si="202"/>
        <v>1</v>
      </c>
      <c r="AN219" s="15">
        <f t="shared" si="203"/>
        <v>1</v>
      </c>
      <c r="AO219" s="15">
        <f t="shared" si="204"/>
        <v>1</v>
      </c>
      <c r="AP219" s="15" t="str">
        <f t="shared" si="205"/>
        <v>N/A</v>
      </c>
      <c r="AQ219" s="15" t="str">
        <f t="shared" si="206"/>
        <v>N/A</v>
      </c>
      <c r="AR219" s="14" t="s">
        <v>40</v>
      </c>
      <c r="AS219" s="14" t="s">
        <v>40</v>
      </c>
      <c r="AT219" s="14" t="s">
        <v>40</v>
      </c>
      <c r="AU219" s="14" t="s">
        <v>40</v>
      </c>
      <c r="AV219" s="14" t="s">
        <v>40</v>
      </c>
      <c r="AW219" s="14" t="s">
        <v>40</v>
      </c>
      <c r="AX219" s="14" t="s">
        <v>40</v>
      </c>
      <c r="AY219" s="14" t="s">
        <v>40</v>
      </c>
      <c r="AZ219" s="14" t="s">
        <v>40</v>
      </c>
      <c r="BA219" s="14" t="s">
        <v>40</v>
      </c>
      <c r="BB219" s="14" t="s">
        <v>40</v>
      </c>
      <c r="BC219" s="14" t="s">
        <v>40</v>
      </c>
      <c r="BD219" s="14" t="s">
        <v>40</v>
      </c>
      <c r="BE219" s="14" t="s">
        <v>40</v>
      </c>
      <c r="BF219" s="14" t="s">
        <v>40</v>
      </c>
      <c r="BG219" s="14" t="s">
        <v>40</v>
      </c>
      <c r="BH219" s="14" t="s">
        <v>40</v>
      </c>
      <c r="BJ219" s="15">
        <f t="shared" si="207"/>
        <v>1</v>
      </c>
      <c r="BK219" s="15">
        <f t="shared" si="208"/>
        <v>1</v>
      </c>
      <c r="BL219" s="15">
        <f t="shared" si="209"/>
        <v>1</v>
      </c>
      <c r="BM219" s="15">
        <f t="shared" si="210"/>
        <v>1</v>
      </c>
      <c r="BN219" s="15">
        <f t="shared" si="211"/>
        <v>1</v>
      </c>
      <c r="BO219" s="15">
        <f t="shared" si="212"/>
        <v>1</v>
      </c>
      <c r="BP219" s="15">
        <f t="shared" si="213"/>
        <v>1</v>
      </c>
      <c r="BQ219" s="15">
        <f t="shared" si="214"/>
        <v>1</v>
      </c>
      <c r="BR219" s="15">
        <f t="shared" si="215"/>
        <v>1</v>
      </c>
      <c r="BS219" s="15">
        <f t="shared" si="216"/>
        <v>1</v>
      </c>
      <c r="BT219" s="15">
        <f t="shared" si="217"/>
        <v>1</v>
      </c>
      <c r="BU219" s="15">
        <f t="shared" si="218"/>
        <v>1</v>
      </c>
      <c r="BV219" s="15">
        <f t="shared" si="219"/>
        <v>1</v>
      </c>
      <c r="BW219" s="15">
        <f t="shared" si="220"/>
        <v>1</v>
      </c>
      <c r="BX219" s="15">
        <f t="shared" si="221"/>
        <v>1</v>
      </c>
      <c r="BY219" s="15">
        <f t="shared" si="222"/>
        <v>1</v>
      </c>
      <c r="BZ219" s="15">
        <f t="shared" si="223"/>
        <v>1</v>
      </c>
      <c r="CA219" s="14" t="s">
        <v>75</v>
      </c>
      <c r="CB219" s="15">
        <f t="shared" si="224"/>
        <v>1</v>
      </c>
      <c r="CC219" s="14">
        <f t="shared" si="225"/>
        <v>1</v>
      </c>
      <c r="CD219" s="14">
        <f t="shared" si="226"/>
        <v>1</v>
      </c>
      <c r="CE219" s="14" t="str">
        <f t="shared" si="227"/>
        <v>N/A</v>
      </c>
      <c r="CF219" s="14" t="str">
        <f t="shared" si="228"/>
        <v>N/A</v>
      </c>
      <c r="CG219" t="str">
        <f t="shared" si="229"/>
        <v>S:1 G:0 GR:0</v>
      </c>
      <c r="CH219" s="6"/>
      <c r="CK219" s="6"/>
      <c r="CL219" s="6"/>
      <c r="CM219" s="6"/>
      <c r="CN219" s="6"/>
      <c r="CO219" s="6"/>
      <c r="CP219" s="6"/>
    </row>
    <row r="220" spans="1:94" x14ac:dyDescent="0.25">
      <c r="A220" s="13">
        <v>5668</v>
      </c>
      <c r="B220" s="14" t="s">
        <v>2991</v>
      </c>
      <c r="C220" s="14" t="s">
        <v>67</v>
      </c>
      <c r="D220" s="14" t="s">
        <v>57</v>
      </c>
      <c r="E220" s="14">
        <f>VLOOKUP(B220, 'Rookie Year'!$A$2:$B$55555,2,FALSE)</f>
        <v>2024</v>
      </c>
      <c r="F220" s="14">
        <v>2024</v>
      </c>
      <c r="G220" s="14" t="s">
        <v>40</v>
      </c>
      <c r="H220" s="14" t="s">
        <v>2214</v>
      </c>
      <c r="I220" s="15">
        <v>1</v>
      </c>
      <c r="J220" s="14">
        <v>3</v>
      </c>
      <c r="K220" s="16">
        <f t="shared" si="189"/>
        <v>0</v>
      </c>
      <c r="L220" s="15">
        <f t="shared" si="190"/>
        <v>1</v>
      </c>
      <c r="M220" s="15">
        <f t="shared" si="191"/>
        <v>0</v>
      </c>
      <c r="N220" s="15">
        <f t="shared" si="192"/>
        <v>0</v>
      </c>
      <c r="O220" s="15">
        <v>0</v>
      </c>
      <c r="P220" s="15">
        <v>0</v>
      </c>
      <c r="Q220" s="15">
        <f t="shared" si="193"/>
        <v>0</v>
      </c>
      <c r="R220" s="14" t="s">
        <v>75</v>
      </c>
      <c r="S220" s="14">
        <f t="shared" si="194"/>
        <v>1</v>
      </c>
      <c r="T220" s="15">
        <v>0</v>
      </c>
      <c r="U220" s="15" t="str">
        <f t="shared" si="186"/>
        <v>N/A</v>
      </c>
      <c r="V220" s="15" t="str">
        <f t="shared" si="187"/>
        <v>N/A</v>
      </c>
      <c r="W220" s="15" t="str">
        <f t="shared" si="182"/>
        <v>N/A</v>
      </c>
      <c r="X220" s="15" t="str">
        <f t="shared" si="195"/>
        <v>N/A</v>
      </c>
      <c r="Y220" s="14" t="str">
        <f t="shared" si="196"/>
        <v>OK</v>
      </c>
      <c r="Z220" s="14" t="str">
        <f t="shared" si="197"/>
        <v>Yes</v>
      </c>
      <c r="AA220" s="17">
        <f>IF(C220="DM", "N/A", IF(Z220="No","N/A",VLOOKUP(B220,'Extension List'!$A$3:$AE$1952,19,FALSE)))</f>
        <v>2</v>
      </c>
      <c r="AB220" s="14">
        <f>IF(C220="DM", "N/A", IF(Z220="No","N/A",VLOOKUP(B220,'Extension List'!$A$3:$AE$1952,21,FALSE)))</f>
        <v>1</v>
      </c>
      <c r="AC220" s="14">
        <f t="shared" si="180"/>
        <v>0</v>
      </c>
      <c r="AD220" s="15" t="str">
        <f t="shared" si="198"/>
        <v>N/A</v>
      </c>
      <c r="AE220" s="15" t="str">
        <f t="shared" si="199"/>
        <v>N/A</v>
      </c>
      <c r="AF220" s="15" t="str">
        <f t="shared" si="200"/>
        <v>N/A</v>
      </c>
      <c r="AG220" s="15" t="str">
        <f t="shared" si="188"/>
        <v>N/A</v>
      </c>
      <c r="AH220" s="15" t="str">
        <f t="shared" si="188"/>
        <v>N/A</v>
      </c>
      <c r="AI220" s="15" t="str">
        <f t="shared" si="183"/>
        <v>N/A</v>
      </c>
      <c r="AJ220" s="15" t="str">
        <f t="shared" si="184"/>
        <v>N/A</v>
      </c>
      <c r="AK220" s="15" t="str">
        <f t="shared" si="185"/>
        <v>N/A</v>
      </c>
      <c r="AL220" s="15" t="str">
        <f t="shared" si="201"/>
        <v>N/A</v>
      </c>
      <c r="AM220" s="15">
        <f t="shared" si="202"/>
        <v>1</v>
      </c>
      <c r="AN220" s="15" t="str">
        <f t="shared" si="203"/>
        <v>N/A</v>
      </c>
      <c r="AO220" s="15" t="str">
        <f t="shared" si="204"/>
        <v>N/A</v>
      </c>
      <c r="AP220" s="15" t="str">
        <f t="shared" si="205"/>
        <v>N/A</v>
      </c>
      <c r="AQ220" s="15" t="str">
        <f t="shared" si="206"/>
        <v>N/A</v>
      </c>
      <c r="AR220" s="14" t="s">
        <v>40</v>
      </c>
      <c r="AS220" s="14" t="s">
        <v>40</v>
      </c>
      <c r="AT220" s="14" t="s">
        <v>40</v>
      </c>
      <c r="AU220" s="14" t="s">
        <v>40</v>
      </c>
      <c r="AV220" s="14" t="s">
        <v>40</v>
      </c>
      <c r="AW220" s="14" t="s">
        <v>40</v>
      </c>
      <c r="AX220" s="14" t="s">
        <v>40</v>
      </c>
      <c r="AY220" s="14" t="s">
        <v>40</v>
      </c>
      <c r="AZ220" s="14" t="s">
        <v>40</v>
      </c>
      <c r="BA220" s="14" t="s">
        <v>40</v>
      </c>
      <c r="BB220" s="14" t="s">
        <v>40</v>
      </c>
      <c r="BC220" s="14" t="s">
        <v>40</v>
      </c>
      <c r="BD220" s="14" t="s">
        <v>40</v>
      </c>
      <c r="BE220" s="14" t="s">
        <v>40</v>
      </c>
      <c r="BF220" s="14" t="s">
        <v>40</v>
      </c>
      <c r="BG220" s="14" t="s">
        <v>40</v>
      </c>
      <c r="BH220" s="14" t="s">
        <v>40</v>
      </c>
      <c r="BI220" s="14"/>
      <c r="BJ220" s="15">
        <f t="shared" si="207"/>
        <v>1</v>
      </c>
      <c r="BK220" s="15">
        <f t="shared" si="208"/>
        <v>1</v>
      </c>
      <c r="BL220" s="15">
        <f t="shared" si="209"/>
        <v>1</v>
      </c>
      <c r="BM220" s="15">
        <f t="shared" si="210"/>
        <v>1</v>
      </c>
      <c r="BN220" s="15">
        <f t="shared" si="211"/>
        <v>1</v>
      </c>
      <c r="BO220" s="15">
        <f t="shared" si="212"/>
        <v>1</v>
      </c>
      <c r="BP220" s="15">
        <f t="shared" si="213"/>
        <v>1</v>
      </c>
      <c r="BQ220" s="15">
        <f t="shared" si="214"/>
        <v>1</v>
      </c>
      <c r="BR220" s="15">
        <f t="shared" si="215"/>
        <v>1</v>
      </c>
      <c r="BS220" s="15">
        <f t="shared" si="216"/>
        <v>1</v>
      </c>
      <c r="BT220" s="15">
        <f t="shared" si="217"/>
        <v>1</v>
      </c>
      <c r="BU220" s="15">
        <f t="shared" si="218"/>
        <v>1</v>
      </c>
      <c r="BV220" s="15">
        <f t="shared" si="219"/>
        <v>1</v>
      </c>
      <c r="BW220" s="15">
        <f t="shared" si="220"/>
        <v>1</v>
      </c>
      <c r="BX220" s="15">
        <f t="shared" si="221"/>
        <v>1</v>
      </c>
      <c r="BY220" s="15">
        <f t="shared" si="222"/>
        <v>1</v>
      </c>
      <c r="BZ220" s="15">
        <f t="shared" si="223"/>
        <v>1</v>
      </c>
      <c r="CA220" s="14" t="s">
        <v>75</v>
      </c>
      <c r="CB220" s="15">
        <f t="shared" si="224"/>
        <v>1</v>
      </c>
      <c r="CC220" s="14" t="str">
        <f t="shared" si="225"/>
        <v>N/A</v>
      </c>
      <c r="CD220" s="14" t="str">
        <f t="shared" si="226"/>
        <v>N/A</v>
      </c>
      <c r="CE220" s="14" t="str">
        <f t="shared" si="227"/>
        <v>N/A</v>
      </c>
      <c r="CF220" s="14" t="str">
        <f t="shared" si="228"/>
        <v>N/A</v>
      </c>
      <c r="CG220" t="str">
        <f t="shared" si="229"/>
        <v>S:1 G:0 GR:0</v>
      </c>
      <c r="CH220" s="6"/>
      <c r="CK220" s="6"/>
      <c r="CL220" s="6"/>
      <c r="CM220" s="6"/>
      <c r="CN220" s="6"/>
      <c r="CO220" s="6"/>
      <c r="CP220" s="6"/>
    </row>
    <row r="221" spans="1:94" x14ac:dyDescent="0.25">
      <c r="A221" s="13">
        <v>5698</v>
      </c>
      <c r="B221" s="14" t="s">
        <v>2992</v>
      </c>
      <c r="C221" s="14" t="s">
        <v>68</v>
      </c>
      <c r="D221" s="14" t="s">
        <v>57</v>
      </c>
      <c r="E221" s="14">
        <f>VLOOKUP(B221, 'Rookie Year'!$A$2:$B$55555,2,FALSE)</f>
        <v>2024</v>
      </c>
      <c r="F221" s="14">
        <v>2024</v>
      </c>
      <c r="G221" s="14" t="s">
        <v>40</v>
      </c>
      <c r="H221" s="14" t="s">
        <v>2238</v>
      </c>
      <c r="I221" s="15">
        <v>1</v>
      </c>
      <c r="J221" s="14">
        <v>3</v>
      </c>
      <c r="K221" s="16">
        <f t="shared" si="189"/>
        <v>0</v>
      </c>
      <c r="L221" s="15">
        <f t="shared" si="190"/>
        <v>1</v>
      </c>
      <c r="M221" s="15">
        <f t="shared" si="191"/>
        <v>0</v>
      </c>
      <c r="N221" s="15">
        <f t="shared" si="192"/>
        <v>0</v>
      </c>
      <c r="O221" s="15">
        <v>0</v>
      </c>
      <c r="P221" s="15">
        <v>0</v>
      </c>
      <c r="Q221" s="15">
        <f t="shared" si="193"/>
        <v>0</v>
      </c>
      <c r="R221" s="14" t="s">
        <v>75</v>
      </c>
      <c r="S221" s="14">
        <f t="shared" si="194"/>
        <v>1</v>
      </c>
      <c r="T221" s="15">
        <v>0</v>
      </c>
      <c r="U221" s="15" t="str">
        <f t="shared" si="186"/>
        <v>N/A</v>
      </c>
      <c r="V221" s="15" t="str">
        <f t="shared" si="187"/>
        <v>N/A</v>
      </c>
      <c r="W221" s="15" t="str">
        <f t="shared" si="182"/>
        <v>N/A</v>
      </c>
      <c r="X221" s="15" t="str">
        <f t="shared" si="195"/>
        <v>N/A</v>
      </c>
      <c r="Y221" s="14" t="str">
        <f t="shared" si="196"/>
        <v>OK</v>
      </c>
      <c r="Z221" s="14" t="str">
        <f t="shared" si="197"/>
        <v>Yes</v>
      </c>
      <c r="AA221" s="17">
        <f>IF(C221="DM", "N/A", IF(Z221="No","N/A",VLOOKUP(B221,'Extension List'!$A$3:$AE$1952,19,FALSE)))</f>
        <v>3</v>
      </c>
      <c r="AB221" s="14">
        <f>IF(C221="DM", "N/A", IF(Z221="No","N/A",VLOOKUP(B221,'Extension List'!$A$3:$AE$1952,21,FALSE)))</f>
        <v>1</v>
      </c>
      <c r="AC221" s="14">
        <f t="shared" si="180"/>
        <v>0</v>
      </c>
      <c r="AD221" s="15" t="str">
        <f t="shared" si="198"/>
        <v>N/A</v>
      </c>
      <c r="AE221" s="15" t="str">
        <f t="shared" si="199"/>
        <v>N/A</v>
      </c>
      <c r="AF221" s="15" t="str">
        <f t="shared" si="200"/>
        <v>N/A</v>
      </c>
      <c r="AG221" s="15" t="str">
        <f t="shared" si="188"/>
        <v>N/A</v>
      </c>
      <c r="AH221" s="15" t="str">
        <f t="shared" si="188"/>
        <v>N/A</v>
      </c>
      <c r="AI221" s="15" t="str">
        <f t="shared" si="183"/>
        <v>N/A</v>
      </c>
      <c r="AJ221" s="15" t="str">
        <f t="shared" si="184"/>
        <v>N/A</v>
      </c>
      <c r="AK221" s="15" t="str">
        <f t="shared" si="185"/>
        <v>N/A</v>
      </c>
      <c r="AL221" s="15" t="str">
        <f t="shared" si="201"/>
        <v>N/A</v>
      </c>
      <c r="AM221" s="15">
        <f t="shared" si="202"/>
        <v>1</v>
      </c>
      <c r="AN221" s="15" t="str">
        <f t="shared" si="203"/>
        <v>N/A</v>
      </c>
      <c r="AO221" s="15" t="str">
        <f t="shared" si="204"/>
        <v>N/A</v>
      </c>
      <c r="AP221" s="15" t="str">
        <f t="shared" si="205"/>
        <v>N/A</v>
      </c>
      <c r="AQ221" s="15" t="str">
        <f t="shared" si="206"/>
        <v>N/A</v>
      </c>
      <c r="AR221" s="14" t="s">
        <v>40</v>
      </c>
      <c r="AS221" s="14" t="s">
        <v>40</v>
      </c>
      <c r="AT221" s="14" t="s">
        <v>40</v>
      </c>
      <c r="AU221" s="14" t="s">
        <v>40</v>
      </c>
      <c r="AV221" s="14" t="s">
        <v>40</v>
      </c>
      <c r="AW221" s="14" t="s">
        <v>40</v>
      </c>
      <c r="AX221" s="14" t="s">
        <v>40</v>
      </c>
      <c r="AY221" s="14" t="s">
        <v>40</v>
      </c>
      <c r="AZ221" s="14" t="s">
        <v>40</v>
      </c>
      <c r="BA221" s="14" t="s">
        <v>40</v>
      </c>
      <c r="BB221" s="14" t="s">
        <v>40</v>
      </c>
      <c r="BC221" s="14" t="s">
        <v>40</v>
      </c>
      <c r="BD221" s="14" t="s">
        <v>40</v>
      </c>
      <c r="BE221" s="14" t="s">
        <v>40</v>
      </c>
      <c r="BF221" s="14" t="s">
        <v>40</v>
      </c>
      <c r="BG221" s="14" t="s">
        <v>40</v>
      </c>
      <c r="BH221" s="14" t="s">
        <v>40</v>
      </c>
      <c r="BI221" s="14"/>
      <c r="BJ221" s="15">
        <f t="shared" si="207"/>
        <v>1</v>
      </c>
      <c r="BK221" s="15">
        <f t="shared" si="208"/>
        <v>1</v>
      </c>
      <c r="BL221" s="15">
        <f t="shared" si="209"/>
        <v>1</v>
      </c>
      <c r="BM221" s="15">
        <f t="shared" si="210"/>
        <v>1</v>
      </c>
      <c r="BN221" s="15">
        <f t="shared" si="211"/>
        <v>1</v>
      </c>
      <c r="BO221" s="15">
        <f t="shared" si="212"/>
        <v>1</v>
      </c>
      <c r="BP221" s="15">
        <f t="shared" si="213"/>
        <v>1</v>
      </c>
      <c r="BQ221" s="15">
        <f t="shared" si="214"/>
        <v>1</v>
      </c>
      <c r="BR221" s="15">
        <f t="shared" si="215"/>
        <v>1</v>
      </c>
      <c r="BS221" s="15">
        <f t="shared" si="216"/>
        <v>1</v>
      </c>
      <c r="BT221" s="15">
        <f t="shared" si="217"/>
        <v>1</v>
      </c>
      <c r="BU221" s="15">
        <f t="shared" si="218"/>
        <v>1</v>
      </c>
      <c r="BV221" s="15">
        <f t="shared" si="219"/>
        <v>1</v>
      </c>
      <c r="BW221" s="15">
        <f t="shared" si="220"/>
        <v>1</v>
      </c>
      <c r="BX221" s="15">
        <f t="shared" si="221"/>
        <v>1</v>
      </c>
      <c r="BY221" s="15">
        <f t="shared" si="222"/>
        <v>1</v>
      </c>
      <c r="BZ221" s="15">
        <f t="shared" si="223"/>
        <v>1</v>
      </c>
      <c r="CA221" s="14" t="s">
        <v>75</v>
      </c>
      <c r="CB221" s="15">
        <f t="shared" si="224"/>
        <v>1</v>
      </c>
      <c r="CC221" s="14" t="str">
        <f t="shared" si="225"/>
        <v>N/A</v>
      </c>
      <c r="CD221" s="14" t="str">
        <f t="shared" si="226"/>
        <v>N/A</v>
      </c>
      <c r="CE221" s="14" t="str">
        <f t="shared" si="227"/>
        <v>N/A</v>
      </c>
      <c r="CF221" s="14" t="str">
        <f t="shared" si="228"/>
        <v>N/A</v>
      </c>
      <c r="CG221" t="str">
        <f t="shared" si="229"/>
        <v>S:1 G:0 GR:0</v>
      </c>
      <c r="CH221" s="6"/>
      <c r="CK221" s="6"/>
      <c r="CL221" s="6"/>
      <c r="CM221" s="6"/>
      <c r="CN221" s="6"/>
      <c r="CO221" s="6"/>
      <c r="CP221" s="6"/>
    </row>
    <row r="222" spans="1:94" x14ac:dyDescent="0.25">
      <c r="A222" s="13">
        <v>3123</v>
      </c>
      <c r="B222" s="14" t="s">
        <v>318</v>
      </c>
      <c r="C222" s="14" t="s">
        <v>68</v>
      </c>
      <c r="D222" s="14" t="s">
        <v>57</v>
      </c>
      <c r="E222" s="14">
        <f>VLOOKUP(B222, 'Rookie Year'!$A$2:$B$55555,2,FALSE)</f>
        <v>2019</v>
      </c>
      <c r="F222" s="14">
        <v>2019</v>
      </c>
      <c r="G222" s="14" t="s">
        <v>40</v>
      </c>
      <c r="H222" s="14" t="s">
        <v>1926</v>
      </c>
      <c r="I222" s="15">
        <v>29</v>
      </c>
      <c r="J222" s="14">
        <v>5</v>
      </c>
      <c r="K222" s="16">
        <f t="shared" si="189"/>
        <v>0.6</v>
      </c>
      <c r="L222" s="15">
        <f t="shared" si="190"/>
        <v>11</v>
      </c>
      <c r="M222" s="15">
        <f t="shared" si="191"/>
        <v>18</v>
      </c>
      <c r="N222" s="15">
        <f t="shared" si="192"/>
        <v>90</v>
      </c>
      <c r="O222" s="15">
        <v>36</v>
      </c>
      <c r="P222" s="15">
        <v>18</v>
      </c>
      <c r="Q222" s="15">
        <f t="shared" si="193"/>
        <v>36</v>
      </c>
      <c r="R222" s="14">
        <v>2025</v>
      </c>
      <c r="S222" s="14">
        <f t="shared" si="194"/>
        <v>4</v>
      </c>
      <c r="T222" s="15">
        <v>36</v>
      </c>
      <c r="U222" s="15">
        <v>0</v>
      </c>
      <c r="V222" s="15">
        <v>0</v>
      </c>
      <c r="W222" s="15">
        <v>0</v>
      </c>
      <c r="X222" s="15" t="str">
        <f t="shared" si="195"/>
        <v>N/A</v>
      </c>
      <c r="Y222" s="14" t="str">
        <f t="shared" si="196"/>
        <v>OK</v>
      </c>
      <c r="Z222" s="14" t="str">
        <f t="shared" si="197"/>
        <v>No</v>
      </c>
      <c r="AA222" s="17" t="str">
        <f>IF(C222="DM", "N/A", IF(Z222="No","N/A",VLOOKUP(B222,'Extension List'!$A$3:$AE$1952,19,FALSE)))</f>
        <v>N/A</v>
      </c>
      <c r="AB222" s="14" t="str">
        <f>IF(C222="DM", "N/A", IF(Z222="No","N/A",VLOOKUP(B222,'Extension List'!$A$3:$AE$1952,21,FALSE)))</f>
        <v>N/A</v>
      </c>
      <c r="AC222" s="14" t="str">
        <f t="shared" si="180"/>
        <v>N/A</v>
      </c>
      <c r="AD222" s="15" t="str">
        <f t="shared" si="198"/>
        <v>N/A</v>
      </c>
      <c r="AE222" s="15" t="str">
        <f t="shared" si="199"/>
        <v>N/A</v>
      </c>
      <c r="AF222" s="15" t="str">
        <f t="shared" si="200"/>
        <v>N/A</v>
      </c>
      <c r="AG222" s="15" t="str">
        <f t="shared" si="188"/>
        <v>N/A</v>
      </c>
      <c r="AH222" s="15" t="str">
        <f t="shared" si="188"/>
        <v>N/A</v>
      </c>
      <c r="AI222" s="15" t="str">
        <f t="shared" si="183"/>
        <v>N/A</v>
      </c>
      <c r="AJ222" s="15" t="str">
        <f t="shared" si="184"/>
        <v>N/A</v>
      </c>
      <c r="AK222" s="15" t="str">
        <f t="shared" si="185"/>
        <v>N/A</v>
      </c>
      <c r="AL222" s="15" t="str">
        <f t="shared" si="201"/>
        <v>N/A</v>
      </c>
      <c r="AM222" s="15">
        <f t="shared" si="202"/>
        <v>47</v>
      </c>
      <c r="AN222" s="15">
        <f t="shared" si="203"/>
        <v>11</v>
      </c>
      <c r="AO222" s="15">
        <f t="shared" si="204"/>
        <v>11</v>
      </c>
      <c r="AP222" s="15">
        <f t="shared" si="205"/>
        <v>11</v>
      </c>
      <c r="AQ222" s="15" t="str">
        <f t="shared" si="206"/>
        <v>N/A</v>
      </c>
      <c r="AR222" s="14" t="s">
        <v>40</v>
      </c>
      <c r="AS222" s="14" t="s">
        <v>40</v>
      </c>
      <c r="AT222" s="14" t="s">
        <v>40</v>
      </c>
      <c r="AU222" s="14" t="s">
        <v>40</v>
      </c>
      <c r="AV222" s="14" t="s">
        <v>40</v>
      </c>
      <c r="AW222" s="14" t="s">
        <v>40</v>
      </c>
      <c r="AX222" s="14" t="s">
        <v>40</v>
      </c>
      <c r="AY222" s="14" t="s">
        <v>40</v>
      </c>
      <c r="AZ222" s="14" t="s">
        <v>40</v>
      </c>
      <c r="BA222" s="14" t="s">
        <v>40</v>
      </c>
      <c r="BB222" s="14" t="s">
        <v>40</v>
      </c>
      <c r="BC222" s="14" t="s">
        <v>40</v>
      </c>
      <c r="BD222" s="14" t="s">
        <v>40</v>
      </c>
      <c r="BE222" s="14" t="s">
        <v>40</v>
      </c>
      <c r="BF222" s="14" t="s">
        <v>40</v>
      </c>
      <c r="BG222" s="14" t="s">
        <v>40</v>
      </c>
      <c r="BH222" s="14" t="s">
        <v>40</v>
      </c>
      <c r="BI222" s="14"/>
      <c r="BJ222" s="15">
        <f t="shared" si="207"/>
        <v>47</v>
      </c>
      <c r="BK222" s="15">
        <f t="shared" si="208"/>
        <v>47</v>
      </c>
      <c r="BL222" s="15">
        <f t="shared" si="209"/>
        <v>47</v>
      </c>
      <c r="BM222" s="15">
        <f t="shared" si="210"/>
        <v>47</v>
      </c>
      <c r="BN222" s="15">
        <f t="shared" si="211"/>
        <v>47</v>
      </c>
      <c r="BO222" s="15">
        <f t="shared" si="212"/>
        <v>47</v>
      </c>
      <c r="BP222" s="15">
        <f t="shared" si="213"/>
        <v>47</v>
      </c>
      <c r="BQ222" s="15">
        <f t="shared" si="214"/>
        <v>47</v>
      </c>
      <c r="BR222" s="15">
        <f t="shared" si="215"/>
        <v>47</v>
      </c>
      <c r="BS222" s="15">
        <f t="shared" si="216"/>
        <v>47</v>
      </c>
      <c r="BT222" s="15">
        <f t="shared" si="217"/>
        <v>47</v>
      </c>
      <c r="BU222" s="15">
        <f t="shared" si="218"/>
        <v>47</v>
      </c>
      <c r="BV222" s="15">
        <f t="shared" si="219"/>
        <v>47</v>
      </c>
      <c r="BW222" s="15">
        <f t="shared" si="220"/>
        <v>47</v>
      </c>
      <c r="BX222" s="15">
        <f t="shared" si="221"/>
        <v>47</v>
      </c>
      <c r="BY222" s="15">
        <f t="shared" si="222"/>
        <v>47</v>
      </c>
      <c r="BZ222" s="15">
        <f t="shared" si="223"/>
        <v>47</v>
      </c>
      <c r="CA222" s="14" t="s">
        <v>75</v>
      </c>
      <c r="CB222" s="15">
        <f t="shared" si="224"/>
        <v>47</v>
      </c>
      <c r="CC222" s="14">
        <f t="shared" si="225"/>
        <v>11</v>
      </c>
      <c r="CD222" s="14">
        <f t="shared" si="226"/>
        <v>11</v>
      </c>
      <c r="CE222" s="14">
        <f t="shared" si="227"/>
        <v>11</v>
      </c>
      <c r="CF222" s="14" t="str">
        <f t="shared" si="228"/>
        <v>N/A</v>
      </c>
      <c r="CG222" t="str">
        <f t="shared" si="229"/>
        <v>S:11 G:18 GR:36</v>
      </c>
      <c r="CH222" s="6"/>
      <c r="CK222" s="6"/>
      <c r="CL222" s="6"/>
      <c r="CM222" s="6"/>
      <c r="CN222" s="6"/>
      <c r="CO222" s="6"/>
      <c r="CP222" s="6"/>
    </row>
    <row r="223" spans="1:94" x14ac:dyDescent="0.25">
      <c r="A223" s="13">
        <v>5606</v>
      </c>
      <c r="B223" s="14" t="s">
        <v>2994</v>
      </c>
      <c r="C223" s="14" t="s">
        <v>68</v>
      </c>
      <c r="D223" s="14" t="s">
        <v>57</v>
      </c>
      <c r="E223" s="14">
        <f>VLOOKUP(B223, 'Rookie Year'!$A$2:$B$55555,2,FALSE)</f>
        <v>2024</v>
      </c>
      <c r="F223" s="14">
        <v>2024</v>
      </c>
      <c r="G223" s="14" t="s">
        <v>40</v>
      </c>
      <c r="H223" s="14" t="s">
        <v>2157</v>
      </c>
      <c r="I223" s="15">
        <v>9</v>
      </c>
      <c r="J223" s="14">
        <v>4</v>
      </c>
      <c r="K223" s="16">
        <f t="shared" si="189"/>
        <v>0.25</v>
      </c>
      <c r="L223" s="15">
        <f t="shared" si="190"/>
        <v>6</v>
      </c>
      <c r="M223" s="15">
        <f t="shared" si="191"/>
        <v>3</v>
      </c>
      <c r="N223" s="15">
        <f t="shared" si="192"/>
        <v>12</v>
      </c>
      <c r="O223" s="15">
        <v>12</v>
      </c>
      <c r="P223" s="15">
        <v>0</v>
      </c>
      <c r="Q223" s="15">
        <f t="shared" si="193"/>
        <v>0</v>
      </c>
      <c r="R223" s="14" t="s">
        <v>75</v>
      </c>
      <c r="S223" s="14">
        <f t="shared" si="194"/>
        <v>2</v>
      </c>
      <c r="T223" s="15">
        <v>0</v>
      </c>
      <c r="U223" s="15">
        <v>0</v>
      </c>
      <c r="V223" s="15" t="str">
        <f>IF($S223&lt;3, "N/A", $M223)</f>
        <v>N/A</v>
      </c>
      <c r="W223" s="15" t="str">
        <f t="shared" ref="W223:W246" si="230">IF($S223&lt;4, "N/A", $M223)</f>
        <v>N/A</v>
      </c>
      <c r="X223" s="15" t="str">
        <f t="shared" si="195"/>
        <v>N/A</v>
      </c>
      <c r="Y223" s="14" t="str">
        <f t="shared" si="196"/>
        <v>OK</v>
      </c>
      <c r="Z223" s="14" t="str">
        <f t="shared" si="197"/>
        <v>No</v>
      </c>
      <c r="AA223" s="17" t="str">
        <f>IF(C223="DM", "N/A", IF(Z223="No","N/A",VLOOKUP(B223,'Extension List'!$A$3:$AE$1952,19,FALSE)))</f>
        <v>N/A</v>
      </c>
      <c r="AB223" s="14" t="str">
        <f>IF(C223="DM", "N/A", IF(Z223="No","N/A",VLOOKUP(B223,'Extension List'!$A$3:$AE$1952,21,FALSE)))</f>
        <v>N/A</v>
      </c>
      <c r="AC223" s="14" t="str">
        <f t="shared" si="180"/>
        <v>N/A</v>
      </c>
      <c r="AD223" s="15" t="str">
        <f t="shared" si="198"/>
        <v>N/A</v>
      </c>
      <c r="AE223" s="15" t="str">
        <f t="shared" si="199"/>
        <v>N/A</v>
      </c>
      <c r="AF223" s="15" t="str">
        <f t="shared" si="200"/>
        <v>N/A</v>
      </c>
      <c r="AG223" s="15" t="str">
        <f t="shared" si="188"/>
        <v>N/A</v>
      </c>
      <c r="AH223" s="15" t="str">
        <f t="shared" si="188"/>
        <v>N/A</v>
      </c>
      <c r="AI223" s="15" t="str">
        <f t="shared" si="183"/>
        <v>N/A</v>
      </c>
      <c r="AJ223" s="15" t="str">
        <f t="shared" si="184"/>
        <v>N/A</v>
      </c>
      <c r="AK223" s="15" t="str">
        <f t="shared" si="185"/>
        <v>N/A</v>
      </c>
      <c r="AL223" s="15" t="str">
        <f t="shared" si="201"/>
        <v>N/A</v>
      </c>
      <c r="AM223" s="15">
        <f t="shared" si="202"/>
        <v>6</v>
      </c>
      <c r="AN223" s="15">
        <f t="shared" si="203"/>
        <v>6</v>
      </c>
      <c r="AO223" s="15" t="str">
        <f t="shared" si="204"/>
        <v>N/A</v>
      </c>
      <c r="AP223" s="15" t="str">
        <f t="shared" si="205"/>
        <v>N/A</v>
      </c>
      <c r="AQ223" s="15" t="str">
        <f t="shared" si="206"/>
        <v>N/A</v>
      </c>
      <c r="AR223" s="14" t="s">
        <v>40</v>
      </c>
      <c r="AS223" s="14" t="s">
        <v>40</v>
      </c>
      <c r="AT223" s="14" t="s">
        <v>40</v>
      </c>
      <c r="AU223" s="14" t="s">
        <v>40</v>
      </c>
      <c r="AV223" s="14" t="s">
        <v>40</v>
      </c>
      <c r="AW223" s="14" t="s">
        <v>40</v>
      </c>
      <c r="AX223" s="14" t="s">
        <v>40</v>
      </c>
      <c r="AY223" s="14" t="s">
        <v>40</v>
      </c>
      <c r="AZ223" s="14" t="s">
        <v>40</v>
      </c>
      <c r="BA223" s="14" t="s">
        <v>40</v>
      </c>
      <c r="BB223" s="14" t="s">
        <v>40</v>
      </c>
      <c r="BC223" s="14" t="s">
        <v>40</v>
      </c>
      <c r="BD223" s="14" t="s">
        <v>40</v>
      </c>
      <c r="BE223" s="14" t="s">
        <v>40</v>
      </c>
      <c r="BF223" s="14" t="s">
        <v>40</v>
      </c>
      <c r="BG223" s="14" t="s">
        <v>40</v>
      </c>
      <c r="BH223" s="14" t="s">
        <v>40</v>
      </c>
      <c r="BI223" s="14"/>
      <c r="BJ223" s="15">
        <f t="shared" si="207"/>
        <v>6</v>
      </c>
      <c r="BK223" s="15">
        <f t="shared" si="208"/>
        <v>6</v>
      </c>
      <c r="BL223" s="15">
        <f t="shared" si="209"/>
        <v>6</v>
      </c>
      <c r="BM223" s="15">
        <f t="shared" si="210"/>
        <v>6</v>
      </c>
      <c r="BN223" s="15">
        <f t="shared" si="211"/>
        <v>6</v>
      </c>
      <c r="BO223" s="15">
        <f t="shared" si="212"/>
        <v>6</v>
      </c>
      <c r="BP223" s="15">
        <f t="shared" si="213"/>
        <v>6</v>
      </c>
      <c r="BQ223" s="15">
        <f t="shared" si="214"/>
        <v>6</v>
      </c>
      <c r="BR223" s="15">
        <f t="shared" si="215"/>
        <v>6</v>
      </c>
      <c r="BS223" s="15">
        <f t="shared" si="216"/>
        <v>6</v>
      </c>
      <c r="BT223" s="15">
        <f t="shared" si="217"/>
        <v>6</v>
      </c>
      <c r="BU223" s="15">
        <f t="shared" si="218"/>
        <v>6</v>
      </c>
      <c r="BV223" s="15">
        <f t="shared" si="219"/>
        <v>6</v>
      </c>
      <c r="BW223" s="15">
        <f t="shared" si="220"/>
        <v>6</v>
      </c>
      <c r="BX223" s="15">
        <f t="shared" si="221"/>
        <v>6</v>
      </c>
      <c r="BY223" s="15">
        <f t="shared" si="222"/>
        <v>6</v>
      </c>
      <c r="BZ223" s="15">
        <f t="shared" si="223"/>
        <v>6</v>
      </c>
      <c r="CA223" s="14" t="s">
        <v>75</v>
      </c>
      <c r="CB223" s="15">
        <f t="shared" si="224"/>
        <v>6</v>
      </c>
      <c r="CC223" s="14">
        <f t="shared" si="225"/>
        <v>6</v>
      </c>
      <c r="CD223" s="14" t="str">
        <f t="shared" si="226"/>
        <v>N/A</v>
      </c>
      <c r="CE223" s="14" t="str">
        <f t="shared" si="227"/>
        <v>N/A</v>
      </c>
      <c r="CF223" s="14" t="str">
        <f t="shared" si="228"/>
        <v>N/A</v>
      </c>
      <c r="CG223" t="str">
        <f t="shared" si="229"/>
        <v>S:6 G:3 GR:0</v>
      </c>
      <c r="CH223" s="6"/>
      <c r="CK223" s="6"/>
      <c r="CL223" s="6"/>
      <c r="CM223" s="6"/>
      <c r="CN223" s="6"/>
      <c r="CO223" s="6"/>
      <c r="CP223" s="6"/>
    </row>
    <row r="224" spans="1:94" x14ac:dyDescent="0.25">
      <c r="A224" s="13">
        <v>4153</v>
      </c>
      <c r="B224" s="14" t="s">
        <v>2910</v>
      </c>
      <c r="C224" s="14" t="s">
        <v>68</v>
      </c>
      <c r="D224" s="14" t="s">
        <v>57</v>
      </c>
      <c r="E224" s="14">
        <f>VLOOKUP(B224, 'Rookie Year'!$A$2:$B$55555,2,FALSE)</f>
        <v>2021</v>
      </c>
      <c r="F224" s="14">
        <v>2021</v>
      </c>
      <c r="G224" s="14" t="s">
        <v>40</v>
      </c>
      <c r="H224" s="14" t="s">
        <v>2156</v>
      </c>
      <c r="I224" s="15">
        <v>38</v>
      </c>
      <c r="J224" s="14">
        <v>5</v>
      </c>
      <c r="K224" s="16">
        <f t="shared" si="189"/>
        <v>0.6</v>
      </c>
      <c r="L224" s="15">
        <f t="shared" si="190"/>
        <v>15</v>
      </c>
      <c r="M224" s="15">
        <f t="shared" si="191"/>
        <v>23</v>
      </c>
      <c r="N224" s="15">
        <f t="shared" si="192"/>
        <v>115</v>
      </c>
      <c r="O224" s="15">
        <v>103</v>
      </c>
      <c r="P224" s="15">
        <v>0</v>
      </c>
      <c r="Q224" s="15">
        <f t="shared" si="193"/>
        <v>12</v>
      </c>
      <c r="R224" s="14">
        <v>2024</v>
      </c>
      <c r="S224" s="14">
        <f t="shared" si="194"/>
        <v>3</v>
      </c>
      <c r="T224" s="15">
        <v>4</v>
      </c>
      <c r="U224" s="15">
        <v>4</v>
      </c>
      <c r="V224" s="15">
        <v>4</v>
      </c>
      <c r="W224" s="15" t="str">
        <f t="shared" si="230"/>
        <v>N/A</v>
      </c>
      <c r="X224" s="15" t="str">
        <f t="shared" si="195"/>
        <v>N/A</v>
      </c>
      <c r="Y224" s="14" t="str">
        <f t="shared" si="196"/>
        <v>OK</v>
      </c>
      <c r="Z224" s="14" t="str">
        <f t="shared" si="197"/>
        <v>No</v>
      </c>
      <c r="AA224" s="17" t="str">
        <f>IF(C224="DM", "N/A", IF(Z224="No","N/A",VLOOKUP(B224,'Extension List'!$A$3:$AE$1952,19,FALSE)))</f>
        <v>N/A</v>
      </c>
      <c r="AB224" s="14" t="str">
        <f>IF(C224="DM", "N/A", IF(Z224="No","N/A",VLOOKUP(B224,'Extension List'!$A$3:$AE$1952,21,FALSE)))</f>
        <v>N/A</v>
      </c>
      <c r="AC224" s="14" t="str">
        <f t="shared" si="180"/>
        <v>N/A</v>
      </c>
      <c r="AD224" s="15" t="str">
        <f t="shared" si="198"/>
        <v>N/A</v>
      </c>
      <c r="AE224" s="15" t="str">
        <f t="shared" si="199"/>
        <v>N/A</v>
      </c>
      <c r="AF224" s="15" t="str">
        <f t="shared" si="200"/>
        <v>N/A</v>
      </c>
      <c r="AG224" s="15" t="str">
        <f t="shared" si="188"/>
        <v>N/A</v>
      </c>
      <c r="AH224" s="15" t="str">
        <f t="shared" si="188"/>
        <v>N/A</v>
      </c>
      <c r="AI224" s="15" t="str">
        <f t="shared" si="183"/>
        <v>N/A</v>
      </c>
      <c r="AJ224" s="15" t="str">
        <f t="shared" si="184"/>
        <v>N/A</v>
      </c>
      <c r="AK224" s="15" t="str">
        <f t="shared" si="185"/>
        <v>N/A</v>
      </c>
      <c r="AL224" s="15" t="str">
        <f t="shared" si="201"/>
        <v>N/A</v>
      </c>
      <c r="AM224" s="15">
        <f t="shared" si="202"/>
        <v>19</v>
      </c>
      <c r="AN224" s="15">
        <f t="shared" si="203"/>
        <v>19</v>
      </c>
      <c r="AO224" s="15">
        <f t="shared" si="204"/>
        <v>19</v>
      </c>
      <c r="AP224" s="15" t="str">
        <f t="shared" si="205"/>
        <v>N/A</v>
      </c>
      <c r="AQ224" s="15" t="str">
        <f t="shared" si="206"/>
        <v>N/A</v>
      </c>
      <c r="AR224" s="14" t="s">
        <v>40</v>
      </c>
      <c r="AS224" s="14" t="s">
        <v>40</v>
      </c>
      <c r="AT224" s="14" t="s">
        <v>40</v>
      </c>
      <c r="AU224" s="14" t="s">
        <v>40</v>
      </c>
      <c r="AV224" s="14" t="s">
        <v>40</v>
      </c>
      <c r="AW224" s="14" t="s">
        <v>40</v>
      </c>
      <c r="AX224" s="14" t="s">
        <v>40</v>
      </c>
      <c r="AY224" s="14" t="s">
        <v>40</v>
      </c>
      <c r="AZ224" s="14" t="s">
        <v>40</v>
      </c>
      <c r="BA224" s="14" t="s">
        <v>40</v>
      </c>
      <c r="BB224" s="14" t="s">
        <v>40</v>
      </c>
      <c r="BC224" s="14" t="s">
        <v>40</v>
      </c>
      <c r="BD224" s="14" t="s">
        <v>40</v>
      </c>
      <c r="BE224" s="14" t="s">
        <v>40</v>
      </c>
      <c r="BF224" s="14" t="s">
        <v>40</v>
      </c>
      <c r="BG224" s="14" t="s">
        <v>40</v>
      </c>
      <c r="BH224" s="14" t="s">
        <v>40</v>
      </c>
      <c r="BI224" s="14"/>
      <c r="BJ224" s="15">
        <f t="shared" si="207"/>
        <v>19</v>
      </c>
      <c r="BK224" s="15">
        <f t="shared" si="208"/>
        <v>19</v>
      </c>
      <c r="BL224" s="15">
        <f t="shared" si="209"/>
        <v>19</v>
      </c>
      <c r="BM224" s="15">
        <f t="shared" si="210"/>
        <v>19</v>
      </c>
      <c r="BN224" s="15">
        <f t="shared" si="211"/>
        <v>19</v>
      </c>
      <c r="BO224" s="15">
        <f t="shared" si="212"/>
        <v>19</v>
      </c>
      <c r="BP224" s="15">
        <f t="shared" si="213"/>
        <v>19</v>
      </c>
      <c r="BQ224" s="15">
        <f t="shared" si="214"/>
        <v>19</v>
      </c>
      <c r="BR224" s="15">
        <f t="shared" si="215"/>
        <v>19</v>
      </c>
      <c r="BS224" s="15">
        <f t="shared" si="216"/>
        <v>19</v>
      </c>
      <c r="BT224" s="15">
        <f t="shared" si="217"/>
        <v>19</v>
      </c>
      <c r="BU224" s="15">
        <f t="shared" si="218"/>
        <v>19</v>
      </c>
      <c r="BV224" s="15">
        <f t="shared" si="219"/>
        <v>19</v>
      </c>
      <c r="BW224" s="15">
        <f t="shared" si="220"/>
        <v>19</v>
      </c>
      <c r="BX224" s="15">
        <f t="shared" si="221"/>
        <v>19</v>
      </c>
      <c r="BY224" s="15">
        <f t="shared" si="222"/>
        <v>19</v>
      </c>
      <c r="BZ224" s="15">
        <f t="shared" si="223"/>
        <v>19</v>
      </c>
      <c r="CA224" s="14" t="s">
        <v>75</v>
      </c>
      <c r="CB224" s="15">
        <f t="shared" si="224"/>
        <v>19</v>
      </c>
      <c r="CC224" s="14">
        <f t="shared" si="225"/>
        <v>19</v>
      </c>
      <c r="CD224" s="14">
        <f t="shared" si="226"/>
        <v>19</v>
      </c>
      <c r="CE224" s="14" t="str">
        <f t="shared" si="227"/>
        <v>N/A</v>
      </c>
      <c r="CF224" s="14" t="str">
        <f t="shared" si="228"/>
        <v>N/A</v>
      </c>
      <c r="CG224" t="str">
        <f t="shared" si="229"/>
        <v>S:15 G:23 GR:12</v>
      </c>
      <c r="CH224" s="6"/>
      <c r="CK224" s="6"/>
      <c r="CL224" s="6"/>
      <c r="CM224" s="6"/>
      <c r="CN224" s="6"/>
      <c r="CO224" s="6"/>
      <c r="CP224" s="6"/>
    </row>
    <row r="225" spans="1:94" x14ac:dyDescent="0.25">
      <c r="A225" s="13">
        <v>6038</v>
      </c>
      <c r="B225" s="14" t="s">
        <v>3139</v>
      </c>
      <c r="C225" s="14" t="s">
        <v>68</v>
      </c>
      <c r="D225" s="14" t="s">
        <v>57</v>
      </c>
      <c r="E225" s="14">
        <v>2025</v>
      </c>
      <c r="F225" s="14">
        <v>2025</v>
      </c>
      <c r="G225" s="14" t="s">
        <v>40</v>
      </c>
      <c r="H225" s="14" t="s">
        <v>2182</v>
      </c>
      <c r="I225" s="15">
        <v>2</v>
      </c>
      <c r="J225" s="14">
        <v>3</v>
      </c>
      <c r="K225" s="16">
        <f t="shared" si="189"/>
        <v>0</v>
      </c>
      <c r="L225" s="15">
        <f t="shared" si="190"/>
        <v>2</v>
      </c>
      <c r="M225" s="15">
        <f t="shared" si="191"/>
        <v>0</v>
      </c>
      <c r="N225" s="15">
        <f t="shared" si="192"/>
        <v>0</v>
      </c>
      <c r="O225" s="15">
        <v>0</v>
      </c>
      <c r="P225" s="15">
        <v>0</v>
      </c>
      <c r="Q225" s="15">
        <f t="shared" si="193"/>
        <v>0</v>
      </c>
      <c r="R225" s="14" t="s">
        <v>75</v>
      </c>
      <c r="S225" s="14">
        <f t="shared" si="194"/>
        <v>2</v>
      </c>
      <c r="T225" s="15">
        <v>0</v>
      </c>
      <c r="U225" s="15">
        <v>0</v>
      </c>
      <c r="V225" s="15" t="str">
        <f t="shared" ref="V225:V232" si="231">IF($S225&lt;3, "N/A", $M225)</f>
        <v>N/A</v>
      </c>
      <c r="W225" s="15" t="str">
        <f t="shared" si="230"/>
        <v>N/A</v>
      </c>
      <c r="X225" s="15" t="str">
        <f t="shared" si="195"/>
        <v>N/A</v>
      </c>
      <c r="Y225" s="14" t="str">
        <f t="shared" si="196"/>
        <v>OK</v>
      </c>
      <c r="Z225" s="14" t="str">
        <f t="shared" si="197"/>
        <v>No</v>
      </c>
      <c r="AA225" s="17" t="str">
        <f>IF(C225="DM", "N/A", IF(Z225="No","N/A",VLOOKUP(B225,'Extension List'!$A$3:$AE$1952,19,FALSE)))</f>
        <v>N/A</v>
      </c>
      <c r="AB225" s="14" t="str">
        <f>IF(C225="DM", "N/A", IF(Z225="No","N/A",VLOOKUP(B225,'Extension List'!$A$3:$AE$1952,21,FALSE)))</f>
        <v>N/A</v>
      </c>
      <c r="AC225" s="14" t="str">
        <f t="shared" si="180"/>
        <v>N/A</v>
      </c>
      <c r="AD225" s="15" t="str">
        <f t="shared" si="198"/>
        <v>N/A</v>
      </c>
      <c r="AE225" s="15" t="str">
        <f t="shared" si="199"/>
        <v>N/A</v>
      </c>
      <c r="AF225" s="15" t="str">
        <f t="shared" si="200"/>
        <v>N/A</v>
      </c>
      <c r="AG225" s="15" t="str">
        <f t="shared" si="188"/>
        <v>N/A</v>
      </c>
      <c r="AH225" s="15" t="str">
        <f t="shared" si="188"/>
        <v>N/A</v>
      </c>
      <c r="AI225" s="15" t="str">
        <f t="shared" si="183"/>
        <v>N/A</v>
      </c>
      <c r="AJ225" s="15" t="str">
        <f t="shared" si="184"/>
        <v>N/A</v>
      </c>
      <c r="AK225" s="15" t="str">
        <f t="shared" si="185"/>
        <v>N/A</v>
      </c>
      <c r="AL225" s="15" t="str">
        <f t="shared" si="201"/>
        <v>N/A</v>
      </c>
      <c r="AM225" s="15">
        <f t="shared" si="202"/>
        <v>2</v>
      </c>
      <c r="AN225" s="15">
        <f t="shared" si="203"/>
        <v>2</v>
      </c>
      <c r="AO225" s="15" t="str">
        <f t="shared" si="204"/>
        <v>N/A</v>
      </c>
      <c r="AP225" s="15" t="str">
        <f t="shared" si="205"/>
        <v>N/A</v>
      </c>
      <c r="AQ225" s="15" t="str">
        <f t="shared" si="206"/>
        <v>N/A</v>
      </c>
      <c r="AR225" s="14" t="s">
        <v>40</v>
      </c>
      <c r="AS225" s="14" t="s">
        <v>40</v>
      </c>
      <c r="AT225" s="14" t="s">
        <v>40</v>
      </c>
      <c r="AU225" s="14" t="s">
        <v>40</v>
      </c>
      <c r="AV225" s="14" t="s">
        <v>40</v>
      </c>
      <c r="AW225" s="14" t="s">
        <v>40</v>
      </c>
      <c r="AX225" s="14" t="s">
        <v>40</v>
      </c>
      <c r="AY225" s="14" t="s">
        <v>40</v>
      </c>
      <c r="AZ225" s="14" t="s">
        <v>40</v>
      </c>
      <c r="BA225" s="14" t="s">
        <v>40</v>
      </c>
      <c r="BB225" s="14" t="s">
        <v>40</v>
      </c>
      <c r="BC225" s="14" t="s">
        <v>40</v>
      </c>
      <c r="BD225" s="14" t="s">
        <v>40</v>
      </c>
      <c r="BE225" s="14" t="s">
        <v>40</v>
      </c>
      <c r="BF225" s="14" t="s">
        <v>40</v>
      </c>
      <c r="BG225" s="14" t="s">
        <v>40</v>
      </c>
      <c r="BH225" s="14" t="s">
        <v>40</v>
      </c>
      <c r="BJ225" s="15">
        <f t="shared" si="207"/>
        <v>2</v>
      </c>
      <c r="BK225" s="15">
        <f t="shared" si="208"/>
        <v>2</v>
      </c>
      <c r="BL225" s="15">
        <f t="shared" si="209"/>
        <v>2</v>
      </c>
      <c r="BM225" s="15">
        <f t="shared" si="210"/>
        <v>2</v>
      </c>
      <c r="BN225" s="15">
        <f t="shared" si="211"/>
        <v>2</v>
      </c>
      <c r="BO225" s="15">
        <f t="shared" si="212"/>
        <v>2</v>
      </c>
      <c r="BP225" s="15">
        <f t="shared" si="213"/>
        <v>2</v>
      </c>
      <c r="BQ225" s="15">
        <f t="shared" si="214"/>
        <v>2</v>
      </c>
      <c r="BR225" s="15">
        <f t="shared" si="215"/>
        <v>2</v>
      </c>
      <c r="BS225" s="15">
        <f t="shared" si="216"/>
        <v>2</v>
      </c>
      <c r="BT225" s="15">
        <f t="shared" si="217"/>
        <v>2</v>
      </c>
      <c r="BU225" s="15">
        <f t="shared" si="218"/>
        <v>2</v>
      </c>
      <c r="BV225" s="15">
        <f t="shared" si="219"/>
        <v>2</v>
      </c>
      <c r="BW225" s="15">
        <f t="shared" si="220"/>
        <v>2</v>
      </c>
      <c r="BX225" s="15">
        <f t="shared" si="221"/>
        <v>2</v>
      </c>
      <c r="BY225" s="15">
        <f t="shared" si="222"/>
        <v>2</v>
      </c>
      <c r="BZ225" s="15">
        <f t="shared" si="223"/>
        <v>2</v>
      </c>
      <c r="CA225" s="14" t="s">
        <v>75</v>
      </c>
      <c r="CB225" s="15">
        <f t="shared" si="224"/>
        <v>2</v>
      </c>
      <c r="CC225" s="14">
        <f t="shared" si="225"/>
        <v>2</v>
      </c>
      <c r="CD225" s="14" t="str">
        <f t="shared" si="226"/>
        <v>N/A</v>
      </c>
      <c r="CE225" s="14" t="str">
        <f t="shared" si="227"/>
        <v>N/A</v>
      </c>
      <c r="CF225" s="14" t="str">
        <f t="shared" si="228"/>
        <v>N/A</v>
      </c>
      <c r="CG225" t="str">
        <f t="shared" si="229"/>
        <v>S:2 G:0 GR:0</v>
      </c>
      <c r="CH225" s="6"/>
      <c r="CK225" s="6"/>
      <c r="CL225" s="6"/>
      <c r="CM225" s="6"/>
      <c r="CN225" s="6"/>
      <c r="CO225" s="6"/>
      <c r="CP225" s="6"/>
    </row>
    <row r="226" spans="1:94" x14ac:dyDescent="0.25">
      <c r="A226" s="13">
        <v>6061</v>
      </c>
      <c r="B226" s="14" t="s">
        <v>3162</v>
      </c>
      <c r="C226" s="14" t="s">
        <v>68</v>
      </c>
      <c r="D226" s="14" t="s">
        <v>57</v>
      </c>
      <c r="E226" s="14">
        <v>2025</v>
      </c>
      <c r="F226" s="14">
        <v>2025</v>
      </c>
      <c r="G226" s="14" t="s">
        <v>40</v>
      </c>
      <c r="H226" s="14" t="s">
        <v>2204</v>
      </c>
      <c r="I226" s="15">
        <v>1</v>
      </c>
      <c r="J226" s="14">
        <v>3</v>
      </c>
      <c r="K226" s="16">
        <f t="shared" si="189"/>
        <v>0</v>
      </c>
      <c r="L226" s="15">
        <f t="shared" si="190"/>
        <v>1</v>
      </c>
      <c r="M226" s="15">
        <f t="shared" si="191"/>
        <v>0</v>
      </c>
      <c r="N226" s="15">
        <f t="shared" si="192"/>
        <v>0</v>
      </c>
      <c r="O226" s="15">
        <v>0</v>
      </c>
      <c r="P226" s="15">
        <v>0</v>
      </c>
      <c r="Q226" s="15">
        <f t="shared" si="193"/>
        <v>0</v>
      </c>
      <c r="R226" s="14" t="s">
        <v>75</v>
      </c>
      <c r="S226" s="14">
        <f t="shared" si="194"/>
        <v>2</v>
      </c>
      <c r="T226" s="15">
        <v>0</v>
      </c>
      <c r="U226" s="15">
        <v>0</v>
      </c>
      <c r="V226" s="15" t="str">
        <f t="shared" si="231"/>
        <v>N/A</v>
      </c>
      <c r="W226" s="15" t="str">
        <f t="shared" si="230"/>
        <v>N/A</v>
      </c>
      <c r="X226" s="15" t="str">
        <f t="shared" si="195"/>
        <v>N/A</v>
      </c>
      <c r="Y226" s="14" t="str">
        <f t="shared" si="196"/>
        <v>OK</v>
      </c>
      <c r="Z226" s="14" t="str">
        <f t="shared" si="197"/>
        <v>No</v>
      </c>
      <c r="AA226" s="17" t="str">
        <f>IF(C226="DM", "N/A", IF(Z226="No","N/A",VLOOKUP(B226,'Extension List'!$A$3:$AE$1952,19,FALSE)))</f>
        <v>N/A</v>
      </c>
      <c r="AB226" s="14" t="str">
        <f>IF(C226="DM", "N/A", IF(Z226="No","N/A",VLOOKUP(B226,'Extension List'!$A$3:$AE$1952,21,FALSE)))</f>
        <v>N/A</v>
      </c>
      <c r="AC226" s="14" t="str">
        <f t="shared" si="180"/>
        <v>N/A</v>
      </c>
      <c r="AD226" s="15" t="str">
        <f t="shared" si="198"/>
        <v>N/A</v>
      </c>
      <c r="AE226" s="15" t="str">
        <f t="shared" si="199"/>
        <v>N/A</v>
      </c>
      <c r="AF226" s="15" t="str">
        <f t="shared" si="200"/>
        <v>N/A</v>
      </c>
      <c r="AG226" s="15" t="str">
        <f t="shared" si="188"/>
        <v>N/A</v>
      </c>
      <c r="AH226" s="15" t="str">
        <f t="shared" si="188"/>
        <v>N/A</v>
      </c>
      <c r="AI226" s="15" t="str">
        <f t="shared" si="183"/>
        <v>N/A</v>
      </c>
      <c r="AJ226" s="15" t="str">
        <f t="shared" si="184"/>
        <v>N/A</v>
      </c>
      <c r="AK226" s="15" t="str">
        <f t="shared" si="185"/>
        <v>N/A</v>
      </c>
      <c r="AL226" s="15" t="str">
        <f t="shared" si="201"/>
        <v>N/A</v>
      </c>
      <c r="AM226" s="15">
        <f t="shared" si="202"/>
        <v>1</v>
      </c>
      <c r="AN226" s="15">
        <f t="shared" si="203"/>
        <v>1</v>
      </c>
      <c r="AO226" s="15" t="str">
        <f t="shared" si="204"/>
        <v>N/A</v>
      </c>
      <c r="AP226" s="15" t="str">
        <f t="shared" si="205"/>
        <v>N/A</v>
      </c>
      <c r="AQ226" s="15" t="str">
        <f t="shared" si="206"/>
        <v>N/A</v>
      </c>
      <c r="AR226" s="14" t="s">
        <v>40</v>
      </c>
      <c r="AS226" s="14" t="s">
        <v>40</v>
      </c>
      <c r="AT226" s="14" t="s">
        <v>40</v>
      </c>
      <c r="AU226" s="14" t="s">
        <v>40</v>
      </c>
      <c r="AV226" s="14" t="s">
        <v>40</v>
      </c>
      <c r="AW226" s="14" t="s">
        <v>40</v>
      </c>
      <c r="AX226" s="14" t="s">
        <v>40</v>
      </c>
      <c r="AY226" s="14" t="s">
        <v>40</v>
      </c>
      <c r="AZ226" s="14" t="s">
        <v>40</v>
      </c>
      <c r="BA226" s="14" t="s">
        <v>40</v>
      </c>
      <c r="BB226" s="14" t="s">
        <v>40</v>
      </c>
      <c r="BC226" s="14" t="s">
        <v>40</v>
      </c>
      <c r="BD226" s="14" t="s">
        <v>40</v>
      </c>
      <c r="BE226" s="14" t="s">
        <v>40</v>
      </c>
      <c r="BF226" s="14" t="s">
        <v>40</v>
      </c>
      <c r="BG226" s="14" t="s">
        <v>40</v>
      </c>
      <c r="BH226" s="14" t="s">
        <v>40</v>
      </c>
      <c r="BJ226" s="15">
        <f t="shared" si="207"/>
        <v>1</v>
      </c>
      <c r="BK226" s="15">
        <f t="shared" si="208"/>
        <v>1</v>
      </c>
      <c r="BL226" s="15">
        <f t="shared" si="209"/>
        <v>1</v>
      </c>
      <c r="BM226" s="15">
        <f t="shared" si="210"/>
        <v>1</v>
      </c>
      <c r="BN226" s="15">
        <f t="shared" si="211"/>
        <v>1</v>
      </c>
      <c r="BO226" s="15">
        <f t="shared" si="212"/>
        <v>1</v>
      </c>
      <c r="BP226" s="15">
        <f t="shared" si="213"/>
        <v>1</v>
      </c>
      <c r="BQ226" s="15">
        <f t="shared" si="214"/>
        <v>1</v>
      </c>
      <c r="BR226" s="15">
        <f t="shared" si="215"/>
        <v>1</v>
      </c>
      <c r="BS226" s="15">
        <f t="shared" si="216"/>
        <v>1</v>
      </c>
      <c r="BT226" s="15">
        <f t="shared" si="217"/>
        <v>1</v>
      </c>
      <c r="BU226" s="15">
        <f t="shared" si="218"/>
        <v>1</v>
      </c>
      <c r="BV226" s="15">
        <f t="shared" si="219"/>
        <v>1</v>
      </c>
      <c r="BW226" s="15">
        <f t="shared" si="220"/>
        <v>1</v>
      </c>
      <c r="BX226" s="15">
        <f t="shared" si="221"/>
        <v>1</v>
      </c>
      <c r="BY226" s="15">
        <f t="shared" si="222"/>
        <v>1</v>
      </c>
      <c r="BZ226" s="15">
        <f t="shared" si="223"/>
        <v>1</v>
      </c>
      <c r="CA226" s="14" t="s">
        <v>75</v>
      </c>
      <c r="CB226" s="15">
        <f t="shared" si="224"/>
        <v>1</v>
      </c>
      <c r="CC226" s="14">
        <f t="shared" si="225"/>
        <v>1</v>
      </c>
      <c r="CD226" s="14" t="str">
        <f t="shared" si="226"/>
        <v>N/A</v>
      </c>
      <c r="CE226" s="14" t="str">
        <f t="shared" si="227"/>
        <v>N/A</v>
      </c>
      <c r="CF226" s="14" t="str">
        <f t="shared" si="228"/>
        <v>N/A</v>
      </c>
      <c r="CG226" t="str">
        <f t="shared" si="229"/>
        <v>S:1 G:0 GR:0</v>
      </c>
      <c r="CH226" s="6"/>
      <c r="CK226" s="6"/>
      <c r="CL226" s="6"/>
      <c r="CM226" s="6"/>
      <c r="CN226" s="6"/>
      <c r="CO226" s="6"/>
      <c r="CP226" s="6"/>
    </row>
    <row r="227" spans="1:94" x14ac:dyDescent="0.25">
      <c r="A227" s="13">
        <v>5980</v>
      </c>
      <c r="B227" s="14" t="s">
        <v>2470</v>
      </c>
      <c r="C227" s="14" t="s">
        <v>69</v>
      </c>
      <c r="D227" s="14" t="s">
        <v>57</v>
      </c>
      <c r="E227" s="14">
        <f>VLOOKUP(B227, 'Rookie Year'!$A$2:$B$55555,2,FALSE)</f>
        <v>2019</v>
      </c>
      <c r="F227" s="14">
        <v>2025</v>
      </c>
      <c r="G227" s="14" t="s">
        <v>42</v>
      </c>
      <c r="H227" s="14" t="s">
        <v>1927</v>
      </c>
      <c r="I227" s="15">
        <v>6</v>
      </c>
      <c r="J227" s="14">
        <v>2</v>
      </c>
      <c r="K227" s="16">
        <f t="shared" si="189"/>
        <v>0.25</v>
      </c>
      <c r="L227" s="15">
        <f t="shared" si="190"/>
        <v>4</v>
      </c>
      <c r="M227" s="15">
        <f t="shared" si="191"/>
        <v>2</v>
      </c>
      <c r="N227" s="15">
        <f t="shared" si="192"/>
        <v>4</v>
      </c>
      <c r="O227" s="15">
        <v>2</v>
      </c>
      <c r="P227" s="15">
        <v>0</v>
      </c>
      <c r="Q227" s="15">
        <f t="shared" si="193"/>
        <v>2</v>
      </c>
      <c r="R227" s="14" t="s">
        <v>75</v>
      </c>
      <c r="S227" s="14">
        <f t="shared" si="194"/>
        <v>1</v>
      </c>
      <c r="T227" s="15">
        <v>2</v>
      </c>
      <c r="U227" s="15" t="str">
        <f>IF($S227&lt;2, "N/A", $M227)</f>
        <v>N/A</v>
      </c>
      <c r="V227" s="15" t="str">
        <f t="shared" si="231"/>
        <v>N/A</v>
      </c>
      <c r="W227" s="15" t="str">
        <f t="shared" si="230"/>
        <v>N/A</v>
      </c>
      <c r="X227" s="15" t="str">
        <f t="shared" si="195"/>
        <v>N/A</v>
      </c>
      <c r="Y227" s="14" t="str">
        <f t="shared" si="196"/>
        <v>OK</v>
      </c>
      <c r="Z227" s="14" t="str">
        <f t="shared" si="197"/>
        <v>Yes</v>
      </c>
      <c r="AA227" s="17">
        <f>IF(C227="DM", "N/A", IF(Z227="No","N/A",VLOOKUP(B227,'Extension List'!$A$3:$AE$1952,19,FALSE)))</f>
        <v>6</v>
      </c>
      <c r="AB227" s="14">
        <f>IF(C227="DM", "N/A", IF(Z227="No","N/A",VLOOKUP(B227,'Extension List'!$A$3:$AE$1952,21,FALSE)))</f>
        <v>1</v>
      </c>
      <c r="AC227" s="14">
        <f t="shared" si="180"/>
        <v>0</v>
      </c>
      <c r="AD227" s="15" t="str">
        <f t="shared" si="198"/>
        <v>N/A</v>
      </c>
      <c r="AE227" s="15" t="str">
        <f t="shared" si="199"/>
        <v>N/A</v>
      </c>
      <c r="AF227" s="15" t="str">
        <f t="shared" si="200"/>
        <v>N/A</v>
      </c>
      <c r="AG227" s="15" t="str">
        <f t="shared" si="188"/>
        <v>N/A</v>
      </c>
      <c r="AH227" s="15" t="str">
        <f t="shared" si="188"/>
        <v>N/A</v>
      </c>
      <c r="AI227" s="15" t="str">
        <f t="shared" si="183"/>
        <v>N/A</v>
      </c>
      <c r="AJ227" s="15" t="str">
        <f t="shared" si="184"/>
        <v>N/A</v>
      </c>
      <c r="AK227" s="15" t="str">
        <f t="shared" si="185"/>
        <v>N/A</v>
      </c>
      <c r="AL227" s="15" t="str">
        <f t="shared" si="201"/>
        <v>N/A</v>
      </c>
      <c r="AM227" s="15">
        <f t="shared" si="202"/>
        <v>6</v>
      </c>
      <c r="AN227" s="15" t="str">
        <f t="shared" si="203"/>
        <v>N/A</v>
      </c>
      <c r="AO227" s="15" t="str">
        <f t="shared" si="204"/>
        <v>N/A</v>
      </c>
      <c r="AP227" s="15" t="str">
        <f t="shared" si="205"/>
        <v>N/A</v>
      </c>
      <c r="AQ227" s="15" t="str">
        <f t="shared" si="206"/>
        <v>N/A</v>
      </c>
      <c r="AR227" s="14" t="s">
        <v>40</v>
      </c>
      <c r="AS227" s="14" t="s">
        <v>40</v>
      </c>
      <c r="AT227" s="14" t="s">
        <v>40</v>
      </c>
      <c r="AU227" s="14" t="s">
        <v>40</v>
      </c>
      <c r="AV227" s="14" t="s">
        <v>40</v>
      </c>
      <c r="AW227" s="14" t="s">
        <v>40</v>
      </c>
      <c r="AX227" s="14" t="s">
        <v>40</v>
      </c>
      <c r="AY227" s="14" t="s">
        <v>40</v>
      </c>
      <c r="AZ227" s="14" t="s">
        <v>40</v>
      </c>
      <c r="BA227" s="14" t="s">
        <v>40</v>
      </c>
      <c r="BB227" s="14" t="s">
        <v>40</v>
      </c>
      <c r="BC227" s="14" t="s">
        <v>40</v>
      </c>
      <c r="BD227" s="14" t="s">
        <v>40</v>
      </c>
      <c r="BE227" s="14" t="s">
        <v>40</v>
      </c>
      <c r="BF227" s="14" t="s">
        <v>40</v>
      </c>
      <c r="BG227" s="14" t="s">
        <v>40</v>
      </c>
      <c r="BH227" s="14" t="s">
        <v>40</v>
      </c>
      <c r="BJ227" s="15">
        <f t="shared" si="207"/>
        <v>6</v>
      </c>
      <c r="BK227" s="15">
        <f t="shared" si="208"/>
        <v>6</v>
      </c>
      <c r="BL227" s="15">
        <f t="shared" si="209"/>
        <v>6</v>
      </c>
      <c r="BM227" s="15">
        <f t="shared" si="210"/>
        <v>6</v>
      </c>
      <c r="BN227" s="15">
        <f t="shared" si="211"/>
        <v>6</v>
      </c>
      <c r="BO227" s="15">
        <f t="shared" si="212"/>
        <v>6</v>
      </c>
      <c r="BP227" s="15">
        <f t="shared" si="213"/>
        <v>6</v>
      </c>
      <c r="BQ227" s="15">
        <f t="shared" si="214"/>
        <v>6</v>
      </c>
      <c r="BR227" s="15">
        <f t="shared" si="215"/>
        <v>6</v>
      </c>
      <c r="BS227" s="15">
        <f t="shared" si="216"/>
        <v>6</v>
      </c>
      <c r="BT227" s="15">
        <f t="shared" si="217"/>
        <v>6</v>
      </c>
      <c r="BU227" s="15">
        <f t="shared" si="218"/>
        <v>6</v>
      </c>
      <c r="BV227" s="15">
        <f t="shared" si="219"/>
        <v>6</v>
      </c>
      <c r="BW227" s="15">
        <f t="shared" si="220"/>
        <v>6</v>
      </c>
      <c r="BX227" s="15">
        <f t="shared" si="221"/>
        <v>6</v>
      </c>
      <c r="BY227" s="15">
        <f t="shared" si="222"/>
        <v>6</v>
      </c>
      <c r="BZ227" s="15">
        <f t="shared" si="223"/>
        <v>6</v>
      </c>
      <c r="CA227" s="14" t="s">
        <v>75</v>
      </c>
      <c r="CB227" s="15">
        <f t="shared" si="224"/>
        <v>6</v>
      </c>
      <c r="CC227" s="14" t="str">
        <f t="shared" si="225"/>
        <v>N/A</v>
      </c>
      <c r="CD227" s="14" t="str">
        <f t="shared" si="226"/>
        <v>N/A</v>
      </c>
      <c r="CE227" s="14" t="str">
        <f t="shared" si="227"/>
        <v>N/A</v>
      </c>
      <c r="CF227" s="14" t="str">
        <f t="shared" si="228"/>
        <v>N/A</v>
      </c>
      <c r="CG227" t="str">
        <f t="shared" si="229"/>
        <v>S:4 G:2 GR:2</v>
      </c>
      <c r="CH227" s="6"/>
      <c r="CK227" s="6"/>
      <c r="CL227" s="6"/>
      <c r="CM227" s="6"/>
      <c r="CN227" s="6"/>
      <c r="CO227" s="6"/>
      <c r="CP227" s="6"/>
    </row>
    <row r="228" spans="1:94" x14ac:dyDescent="0.25">
      <c r="A228" s="13">
        <v>5234</v>
      </c>
      <c r="B228" s="14" t="s">
        <v>2811</v>
      </c>
      <c r="C228" s="14" t="s">
        <v>69</v>
      </c>
      <c r="D228" s="14" t="s">
        <v>57</v>
      </c>
      <c r="E228" s="14">
        <f>VLOOKUP(B228, 'Rookie Year'!$A$2:$B$55555,2,FALSE)</f>
        <v>2023</v>
      </c>
      <c r="F228" s="14">
        <v>2023</v>
      </c>
      <c r="G228" s="14" t="s">
        <v>40</v>
      </c>
      <c r="H228" s="14" t="s">
        <v>2218</v>
      </c>
      <c r="I228" s="15">
        <v>1</v>
      </c>
      <c r="J228" s="14">
        <v>2</v>
      </c>
      <c r="K228" s="16">
        <f t="shared" si="189"/>
        <v>0.25</v>
      </c>
      <c r="L228" s="15">
        <f t="shared" si="190"/>
        <v>0</v>
      </c>
      <c r="M228" s="15">
        <f t="shared" si="191"/>
        <v>1</v>
      </c>
      <c r="N228" s="15">
        <f t="shared" si="192"/>
        <v>2</v>
      </c>
      <c r="O228" s="15">
        <v>0</v>
      </c>
      <c r="P228" s="15">
        <v>1</v>
      </c>
      <c r="Q228" s="15">
        <f t="shared" si="193"/>
        <v>1</v>
      </c>
      <c r="R228" s="14">
        <v>2025</v>
      </c>
      <c r="S228" s="14">
        <f t="shared" si="194"/>
        <v>1</v>
      </c>
      <c r="T228" s="15">
        <v>1</v>
      </c>
      <c r="U228" s="15" t="str">
        <f>IF($S228&lt;2, "N/A", $M228)</f>
        <v>N/A</v>
      </c>
      <c r="V228" s="15" t="str">
        <f t="shared" si="231"/>
        <v>N/A</v>
      </c>
      <c r="W228" s="15" t="str">
        <f t="shared" si="230"/>
        <v>N/A</v>
      </c>
      <c r="X228" s="15" t="str">
        <f t="shared" si="195"/>
        <v>N/A</v>
      </c>
      <c r="Y228" s="14" t="str">
        <f t="shared" si="196"/>
        <v>OK</v>
      </c>
      <c r="Z228" s="14" t="str">
        <f t="shared" si="197"/>
        <v>Yes</v>
      </c>
      <c r="AA228" s="17">
        <f>IF(C228="DM", "N/A", IF(Z228="No","N/A",VLOOKUP(B228,'Extension List'!$A$3:$AE$1952,19,FALSE)))</f>
        <v>6</v>
      </c>
      <c r="AB228" s="14">
        <f>IF(C228="DM", "N/A", IF(Z228="No","N/A",VLOOKUP(B228,'Extension List'!$A$3:$AE$1952,21,FALSE)))</f>
        <v>1</v>
      </c>
      <c r="AC228" s="14">
        <f t="shared" si="180"/>
        <v>0</v>
      </c>
      <c r="AD228" s="15" t="str">
        <f t="shared" si="198"/>
        <v>N/A</v>
      </c>
      <c r="AE228" s="15" t="str">
        <f t="shared" si="199"/>
        <v>N/A</v>
      </c>
      <c r="AF228" s="15" t="str">
        <f t="shared" si="200"/>
        <v>N/A</v>
      </c>
      <c r="AG228" s="15" t="str">
        <f t="shared" si="188"/>
        <v>N/A</v>
      </c>
      <c r="AH228" s="15" t="str">
        <f t="shared" si="188"/>
        <v>N/A</v>
      </c>
      <c r="AI228" s="15" t="str">
        <f t="shared" si="183"/>
        <v>N/A</v>
      </c>
      <c r="AJ228" s="15" t="str">
        <f t="shared" si="184"/>
        <v>N/A</v>
      </c>
      <c r="AK228" s="15" t="str">
        <f t="shared" si="185"/>
        <v>N/A</v>
      </c>
      <c r="AL228" s="15" t="str">
        <f t="shared" si="201"/>
        <v>N/A</v>
      </c>
      <c r="AM228" s="15">
        <f t="shared" si="202"/>
        <v>1</v>
      </c>
      <c r="AN228" s="15" t="str">
        <f t="shared" si="203"/>
        <v>N/A</v>
      </c>
      <c r="AO228" s="15" t="str">
        <f t="shared" si="204"/>
        <v>N/A</v>
      </c>
      <c r="AP228" s="15" t="str">
        <f t="shared" si="205"/>
        <v>N/A</v>
      </c>
      <c r="AQ228" s="15" t="str">
        <f t="shared" si="206"/>
        <v>N/A</v>
      </c>
      <c r="AR228" s="14" t="s">
        <v>40</v>
      </c>
      <c r="AS228" s="14" t="s">
        <v>40</v>
      </c>
      <c r="AT228" s="14" t="s">
        <v>40</v>
      </c>
      <c r="AU228" s="14" t="s">
        <v>40</v>
      </c>
      <c r="AV228" s="14" t="s">
        <v>40</v>
      </c>
      <c r="AW228" s="14" t="s">
        <v>40</v>
      </c>
      <c r="AX228" s="14" t="s">
        <v>40</v>
      </c>
      <c r="AY228" s="14" t="s">
        <v>40</v>
      </c>
      <c r="AZ228" s="14" t="s">
        <v>40</v>
      </c>
      <c r="BA228" s="14" t="s">
        <v>40</v>
      </c>
      <c r="BB228" s="14" t="s">
        <v>40</v>
      </c>
      <c r="BC228" s="14" t="s">
        <v>40</v>
      </c>
      <c r="BD228" s="14" t="s">
        <v>40</v>
      </c>
      <c r="BE228" s="14" t="s">
        <v>40</v>
      </c>
      <c r="BF228" s="14" t="s">
        <v>40</v>
      </c>
      <c r="BG228" s="14" t="s">
        <v>40</v>
      </c>
      <c r="BH228" s="14" t="s">
        <v>40</v>
      </c>
      <c r="BI228" s="14"/>
      <c r="BJ228" s="15">
        <f t="shared" si="207"/>
        <v>1</v>
      </c>
      <c r="BK228" s="15">
        <f t="shared" si="208"/>
        <v>1</v>
      </c>
      <c r="BL228" s="15">
        <f t="shared" si="209"/>
        <v>1</v>
      </c>
      <c r="BM228" s="15">
        <f t="shared" si="210"/>
        <v>1</v>
      </c>
      <c r="BN228" s="15">
        <f t="shared" si="211"/>
        <v>1</v>
      </c>
      <c r="BO228" s="15">
        <f t="shared" si="212"/>
        <v>1</v>
      </c>
      <c r="BP228" s="15">
        <f t="shared" si="213"/>
        <v>1</v>
      </c>
      <c r="BQ228" s="15">
        <f t="shared" si="214"/>
        <v>1</v>
      </c>
      <c r="BR228" s="15">
        <f t="shared" si="215"/>
        <v>1</v>
      </c>
      <c r="BS228" s="15">
        <f t="shared" si="216"/>
        <v>1</v>
      </c>
      <c r="BT228" s="15">
        <f t="shared" si="217"/>
        <v>1</v>
      </c>
      <c r="BU228" s="15">
        <f t="shared" si="218"/>
        <v>1</v>
      </c>
      <c r="BV228" s="15">
        <f t="shared" si="219"/>
        <v>1</v>
      </c>
      <c r="BW228" s="15">
        <f t="shared" si="220"/>
        <v>1</v>
      </c>
      <c r="BX228" s="15">
        <f t="shared" si="221"/>
        <v>1</v>
      </c>
      <c r="BY228" s="15">
        <f t="shared" si="222"/>
        <v>1</v>
      </c>
      <c r="BZ228" s="15">
        <f t="shared" si="223"/>
        <v>1</v>
      </c>
      <c r="CA228" s="14" t="s">
        <v>75</v>
      </c>
      <c r="CB228" s="15">
        <f t="shared" si="224"/>
        <v>1</v>
      </c>
      <c r="CC228" s="14" t="str">
        <f t="shared" si="225"/>
        <v>N/A</v>
      </c>
      <c r="CD228" s="14" t="str">
        <f t="shared" si="226"/>
        <v>N/A</v>
      </c>
      <c r="CE228" s="14" t="str">
        <f t="shared" si="227"/>
        <v>N/A</v>
      </c>
      <c r="CF228" s="14" t="str">
        <f t="shared" si="228"/>
        <v>N/A</v>
      </c>
      <c r="CG228" t="str">
        <f t="shared" si="229"/>
        <v>S:0 G:1 GR:1</v>
      </c>
      <c r="CH228" s="6"/>
      <c r="CK228" s="6"/>
      <c r="CL228" s="6"/>
      <c r="CM228" s="6"/>
      <c r="CN228" s="6"/>
      <c r="CO228" s="6"/>
      <c r="CP228" s="6"/>
    </row>
    <row r="229" spans="1:94" x14ac:dyDescent="0.25">
      <c r="A229" s="13">
        <v>5729</v>
      </c>
      <c r="B229" s="14" t="s">
        <v>2267</v>
      </c>
      <c r="C229" s="14" t="s">
        <v>69</v>
      </c>
      <c r="D229" s="14" t="s">
        <v>57</v>
      </c>
      <c r="E229" s="14">
        <f>VLOOKUP(B229, 'Rookie Year'!$A$2:$B$55555,2,FALSE)</f>
        <v>2019</v>
      </c>
      <c r="F229" s="14">
        <v>2025</v>
      </c>
      <c r="G229" s="14" t="s">
        <v>42</v>
      </c>
      <c r="H229" s="14" t="s">
        <v>2913</v>
      </c>
      <c r="I229" s="15">
        <v>5</v>
      </c>
      <c r="J229" s="14">
        <v>2</v>
      </c>
      <c r="K229" s="16">
        <f t="shared" si="189"/>
        <v>0.25</v>
      </c>
      <c r="L229" s="15">
        <f t="shared" si="190"/>
        <v>3</v>
      </c>
      <c r="M229" s="15">
        <f t="shared" si="191"/>
        <v>2</v>
      </c>
      <c r="N229" s="15">
        <f t="shared" si="192"/>
        <v>4</v>
      </c>
      <c r="O229" s="15">
        <v>2</v>
      </c>
      <c r="P229" s="15">
        <v>0</v>
      </c>
      <c r="Q229" s="15">
        <f t="shared" si="193"/>
        <v>2</v>
      </c>
      <c r="R229" s="14" t="s">
        <v>75</v>
      </c>
      <c r="S229" s="14">
        <f t="shared" si="194"/>
        <v>1</v>
      </c>
      <c r="T229" s="15">
        <v>2</v>
      </c>
      <c r="U229" s="15" t="str">
        <f>IF($S229&lt;2, "N/A", $M229)</f>
        <v>N/A</v>
      </c>
      <c r="V229" s="15" t="str">
        <f t="shared" si="231"/>
        <v>N/A</v>
      </c>
      <c r="W229" s="15" t="str">
        <f t="shared" si="230"/>
        <v>N/A</v>
      </c>
      <c r="X229" s="15" t="str">
        <f t="shared" si="195"/>
        <v>N/A</v>
      </c>
      <c r="Y229" s="14" t="str">
        <f t="shared" si="196"/>
        <v>OK</v>
      </c>
      <c r="Z229" s="14" t="str">
        <f t="shared" si="197"/>
        <v>Yes</v>
      </c>
      <c r="AA229" s="17">
        <f>IF(C229="DM", "N/A", IF(Z229="No","N/A",VLOOKUP(B229,'Extension List'!$A$3:$AE$1952,19,FALSE)))</f>
        <v>21</v>
      </c>
      <c r="AB229" s="14">
        <f>IF(C229="DM", "N/A", IF(Z229="No","N/A",VLOOKUP(B229,'Extension List'!$A$3:$AE$1952,21,FALSE)))</f>
        <v>4</v>
      </c>
      <c r="AC229" s="14">
        <f t="shared" si="180"/>
        <v>0</v>
      </c>
      <c r="AD229" s="15" t="str">
        <f t="shared" si="198"/>
        <v>N/A</v>
      </c>
      <c r="AE229" s="15" t="str">
        <f t="shared" si="199"/>
        <v>N/A</v>
      </c>
      <c r="AF229" s="15" t="str">
        <f t="shared" si="200"/>
        <v>N/A</v>
      </c>
      <c r="AG229" s="15" t="str">
        <f t="shared" si="188"/>
        <v>N/A</v>
      </c>
      <c r="AH229" s="15" t="str">
        <f t="shared" si="188"/>
        <v>N/A</v>
      </c>
      <c r="AI229" s="15" t="str">
        <f t="shared" si="183"/>
        <v>N/A</v>
      </c>
      <c r="AJ229" s="15" t="str">
        <f t="shared" si="184"/>
        <v>N/A</v>
      </c>
      <c r="AK229" s="15" t="str">
        <f t="shared" si="185"/>
        <v>N/A</v>
      </c>
      <c r="AL229" s="15" t="str">
        <f t="shared" si="201"/>
        <v>N/A</v>
      </c>
      <c r="AM229" s="15">
        <f t="shared" si="202"/>
        <v>5</v>
      </c>
      <c r="AN229" s="15" t="str">
        <f t="shared" si="203"/>
        <v>N/A</v>
      </c>
      <c r="AO229" s="15" t="str">
        <f t="shared" si="204"/>
        <v>N/A</v>
      </c>
      <c r="AP229" s="15" t="str">
        <f t="shared" si="205"/>
        <v>N/A</v>
      </c>
      <c r="AQ229" s="15" t="str">
        <f t="shared" si="206"/>
        <v>N/A</v>
      </c>
      <c r="AR229" s="14" t="s">
        <v>40</v>
      </c>
      <c r="AS229" s="14" t="s">
        <v>40</v>
      </c>
      <c r="AT229" s="14" t="s">
        <v>40</v>
      </c>
      <c r="AU229" s="14" t="s">
        <v>40</v>
      </c>
      <c r="AV229" s="14" t="s">
        <v>40</v>
      </c>
      <c r="AW229" s="14" t="s">
        <v>40</v>
      </c>
      <c r="AX229" s="14" t="s">
        <v>40</v>
      </c>
      <c r="AY229" s="14" t="s">
        <v>40</v>
      </c>
      <c r="AZ229" s="14" t="s">
        <v>40</v>
      </c>
      <c r="BA229" s="14" t="s">
        <v>40</v>
      </c>
      <c r="BB229" s="14" t="s">
        <v>40</v>
      </c>
      <c r="BC229" s="14" t="s">
        <v>40</v>
      </c>
      <c r="BD229" s="14" t="s">
        <v>40</v>
      </c>
      <c r="BE229" s="14" t="s">
        <v>40</v>
      </c>
      <c r="BF229" s="14" t="s">
        <v>40</v>
      </c>
      <c r="BG229" s="14" t="s">
        <v>40</v>
      </c>
      <c r="BH229" s="14" t="s">
        <v>40</v>
      </c>
      <c r="BI229" s="14"/>
      <c r="BJ229" s="15">
        <f t="shared" si="207"/>
        <v>5</v>
      </c>
      <c r="BK229" s="15">
        <f t="shared" si="208"/>
        <v>5</v>
      </c>
      <c r="BL229" s="15">
        <f t="shared" si="209"/>
        <v>5</v>
      </c>
      <c r="BM229" s="15">
        <f t="shared" si="210"/>
        <v>5</v>
      </c>
      <c r="BN229" s="15">
        <f t="shared" si="211"/>
        <v>5</v>
      </c>
      <c r="BO229" s="15">
        <f t="shared" si="212"/>
        <v>5</v>
      </c>
      <c r="BP229" s="15">
        <f t="shared" si="213"/>
        <v>5</v>
      </c>
      <c r="BQ229" s="15">
        <f t="shared" si="214"/>
        <v>5</v>
      </c>
      <c r="BR229" s="15">
        <f t="shared" si="215"/>
        <v>5</v>
      </c>
      <c r="BS229" s="15">
        <f t="shared" si="216"/>
        <v>5</v>
      </c>
      <c r="BT229" s="15">
        <f t="shared" si="217"/>
        <v>5</v>
      </c>
      <c r="BU229" s="15">
        <f t="shared" si="218"/>
        <v>5</v>
      </c>
      <c r="BV229" s="15">
        <f t="shared" si="219"/>
        <v>5</v>
      </c>
      <c r="BW229" s="15">
        <f t="shared" si="220"/>
        <v>5</v>
      </c>
      <c r="BX229" s="15">
        <f t="shared" si="221"/>
        <v>5</v>
      </c>
      <c r="BY229" s="15">
        <f t="shared" si="222"/>
        <v>5</v>
      </c>
      <c r="BZ229" s="15">
        <f t="shared" si="223"/>
        <v>5</v>
      </c>
      <c r="CA229" s="14" t="s">
        <v>75</v>
      </c>
      <c r="CB229" s="15">
        <f t="shared" si="224"/>
        <v>5</v>
      </c>
      <c r="CC229" s="14" t="str">
        <f t="shared" si="225"/>
        <v>N/A</v>
      </c>
      <c r="CD229" s="14" t="str">
        <f t="shared" si="226"/>
        <v>N/A</v>
      </c>
      <c r="CE229" s="14" t="str">
        <f t="shared" si="227"/>
        <v>N/A</v>
      </c>
      <c r="CF229" s="14" t="str">
        <f t="shared" si="228"/>
        <v>N/A</v>
      </c>
      <c r="CG229" t="str">
        <f t="shared" si="229"/>
        <v>S:3 G:2 GR:2</v>
      </c>
      <c r="CH229" s="6"/>
      <c r="CK229" s="6"/>
      <c r="CL229" s="6"/>
      <c r="CM229" s="6"/>
      <c r="CN229" s="6"/>
      <c r="CO229" s="6"/>
      <c r="CP229" s="6"/>
    </row>
    <row r="230" spans="1:94" x14ac:dyDescent="0.25">
      <c r="A230" s="13">
        <v>5644</v>
      </c>
      <c r="B230" s="14" t="s">
        <v>2996</v>
      </c>
      <c r="C230" s="14" t="s">
        <v>69</v>
      </c>
      <c r="D230" s="14" t="s">
        <v>57</v>
      </c>
      <c r="E230" s="14">
        <f>VLOOKUP(B230, 'Rookie Year'!$A$2:$B$55555,2,FALSE)</f>
        <v>2024</v>
      </c>
      <c r="F230" s="14">
        <v>2024</v>
      </c>
      <c r="G230" s="14" t="s">
        <v>40</v>
      </c>
      <c r="H230" s="14" t="s">
        <v>2195</v>
      </c>
      <c r="I230" s="15">
        <v>1</v>
      </c>
      <c r="J230" s="14">
        <v>3</v>
      </c>
      <c r="K230" s="16">
        <f t="shared" si="189"/>
        <v>0</v>
      </c>
      <c r="L230" s="15">
        <f t="shared" si="190"/>
        <v>1</v>
      </c>
      <c r="M230" s="15">
        <f t="shared" si="191"/>
        <v>0</v>
      </c>
      <c r="N230" s="15">
        <f t="shared" si="192"/>
        <v>0</v>
      </c>
      <c r="O230" s="15">
        <v>0</v>
      </c>
      <c r="P230" s="15">
        <v>0</v>
      </c>
      <c r="Q230" s="15">
        <f t="shared" si="193"/>
        <v>0</v>
      </c>
      <c r="R230" s="14" t="s">
        <v>75</v>
      </c>
      <c r="S230" s="14">
        <f t="shared" si="194"/>
        <v>1</v>
      </c>
      <c r="T230" s="15">
        <v>0</v>
      </c>
      <c r="U230" s="15" t="str">
        <f>IF($S230&lt;2, "N/A", $M230)</f>
        <v>N/A</v>
      </c>
      <c r="V230" s="15" t="str">
        <f t="shared" si="231"/>
        <v>N/A</v>
      </c>
      <c r="W230" s="15" t="str">
        <f t="shared" si="230"/>
        <v>N/A</v>
      </c>
      <c r="X230" s="15" t="str">
        <f t="shared" si="195"/>
        <v>N/A</v>
      </c>
      <c r="Y230" s="14" t="str">
        <f t="shared" si="196"/>
        <v>OK</v>
      </c>
      <c r="Z230" s="14" t="str">
        <f t="shared" si="197"/>
        <v>Yes</v>
      </c>
      <c r="AA230" s="17">
        <f>IF(C230="DM", "N/A", IF(Z230="No","N/A",VLOOKUP(B230,'Extension List'!$A$3:$AE$1952,19,FALSE)))</f>
        <v>11</v>
      </c>
      <c r="AB230" s="14">
        <f>IF(C230="DM", "N/A", IF(Z230="No","N/A",VLOOKUP(B230,'Extension List'!$A$3:$AE$1952,21,FALSE)))</f>
        <v>3</v>
      </c>
      <c r="AC230" s="14">
        <f t="shared" ref="AC230:AC257" si="232">IF(AA230="N/A", "N/A", 0)</f>
        <v>0</v>
      </c>
      <c r="AD230" s="15" t="str">
        <f t="shared" si="198"/>
        <v>N/A</v>
      </c>
      <c r="AE230" s="15" t="str">
        <f t="shared" si="199"/>
        <v>N/A</v>
      </c>
      <c r="AF230" s="15" t="str">
        <f t="shared" si="200"/>
        <v>N/A</v>
      </c>
      <c r="AG230" s="15" t="str">
        <f t="shared" si="188"/>
        <v>N/A</v>
      </c>
      <c r="AH230" s="15" t="str">
        <f t="shared" si="188"/>
        <v>N/A</v>
      </c>
      <c r="AI230" s="15" t="str">
        <f t="shared" si="183"/>
        <v>N/A</v>
      </c>
      <c r="AJ230" s="15" t="str">
        <f t="shared" si="184"/>
        <v>N/A</v>
      </c>
      <c r="AK230" s="15" t="str">
        <f t="shared" si="185"/>
        <v>N/A</v>
      </c>
      <c r="AL230" s="15" t="str">
        <f t="shared" si="201"/>
        <v>N/A</v>
      </c>
      <c r="AM230" s="15">
        <f t="shared" si="202"/>
        <v>1</v>
      </c>
      <c r="AN230" s="15" t="str">
        <f t="shared" si="203"/>
        <v>N/A</v>
      </c>
      <c r="AO230" s="15" t="str">
        <f t="shared" si="204"/>
        <v>N/A</v>
      </c>
      <c r="AP230" s="15" t="str">
        <f t="shared" si="205"/>
        <v>N/A</v>
      </c>
      <c r="AQ230" s="15" t="str">
        <f t="shared" si="206"/>
        <v>N/A</v>
      </c>
      <c r="AR230" s="14" t="s">
        <v>40</v>
      </c>
      <c r="AS230" s="14" t="s">
        <v>40</v>
      </c>
      <c r="AT230" s="14" t="s">
        <v>40</v>
      </c>
      <c r="AU230" s="14" t="s">
        <v>40</v>
      </c>
      <c r="AV230" s="14" t="s">
        <v>40</v>
      </c>
      <c r="AW230" s="14" t="s">
        <v>40</v>
      </c>
      <c r="AX230" s="14" t="s">
        <v>40</v>
      </c>
      <c r="AY230" s="14" t="s">
        <v>40</v>
      </c>
      <c r="AZ230" s="14" t="s">
        <v>40</v>
      </c>
      <c r="BA230" s="14" t="s">
        <v>40</v>
      </c>
      <c r="BB230" s="14" t="s">
        <v>40</v>
      </c>
      <c r="BC230" s="14" t="s">
        <v>40</v>
      </c>
      <c r="BD230" s="14" t="s">
        <v>40</v>
      </c>
      <c r="BE230" s="14" t="s">
        <v>40</v>
      </c>
      <c r="BF230" s="14" t="s">
        <v>40</v>
      </c>
      <c r="BG230" s="14" t="s">
        <v>40</v>
      </c>
      <c r="BH230" s="14" t="s">
        <v>40</v>
      </c>
      <c r="BI230" s="14"/>
      <c r="BJ230" s="15">
        <f t="shared" si="207"/>
        <v>1</v>
      </c>
      <c r="BK230" s="15">
        <f t="shared" si="208"/>
        <v>1</v>
      </c>
      <c r="BL230" s="15">
        <f t="shared" si="209"/>
        <v>1</v>
      </c>
      <c r="BM230" s="15">
        <f t="shared" si="210"/>
        <v>1</v>
      </c>
      <c r="BN230" s="15">
        <f t="shared" si="211"/>
        <v>1</v>
      </c>
      <c r="BO230" s="15">
        <f t="shared" si="212"/>
        <v>1</v>
      </c>
      <c r="BP230" s="15">
        <f t="shared" si="213"/>
        <v>1</v>
      </c>
      <c r="BQ230" s="15">
        <f t="shared" si="214"/>
        <v>1</v>
      </c>
      <c r="BR230" s="15">
        <f t="shared" si="215"/>
        <v>1</v>
      </c>
      <c r="BS230" s="15">
        <f t="shared" si="216"/>
        <v>1</v>
      </c>
      <c r="BT230" s="15">
        <f t="shared" si="217"/>
        <v>1</v>
      </c>
      <c r="BU230" s="15">
        <f t="shared" si="218"/>
        <v>1</v>
      </c>
      <c r="BV230" s="15">
        <f t="shared" si="219"/>
        <v>1</v>
      </c>
      <c r="BW230" s="15">
        <f t="shared" si="220"/>
        <v>1</v>
      </c>
      <c r="BX230" s="15">
        <f t="shared" si="221"/>
        <v>1</v>
      </c>
      <c r="BY230" s="15">
        <f t="shared" si="222"/>
        <v>1</v>
      </c>
      <c r="BZ230" s="15">
        <f t="shared" si="223"/>
        <v>1</v>
      </c>
      <c r="CA230" s="14" t="s">
        <v>75</v>
      </c>
      <c r="CB230" s="15">
        <f t="shared" si="224"/>
        <v>1</v>
      </c>
      <c r="CC230" s="14" t="str">
        <f t="shared" si="225"/>
        <v>N/A</v>
      </c>
      <c r="CD230" s="14" t="str">
        <f t="shared" si="226"/>
        <v>N/A</v>
      </c>
      <c r="CE230" s="14" t="str">
        <f t="shared" si="227"/>
        <v>N/A</v>
      </c>
      <c r="CF230" s="14" t="str">
        <f t="shared" si="228"/>
        <v>N/A</v>
      </c>
      <c r="CG230" t="str">
        <f t="shared" si="229"/>
        <v>S:1 G:0 GR:0</v>
      </c>
      <c r="CH230" s="6"/>
      <c r="CK230" s="6"/>
      <c r="CL230" s="6"/>
      <c r="CM230" s="6"/>
      <c r="CN230" s="6"/>
      <c r="CO230" s="6"/>
      <c r="CP230" s="6"/>
    </row>
    <row r="231" spans="1:94" x14ac:dyDescent="0.25">
      <c r="A231" s="13">
        <v>6500</v>
      </c>
      <c r="B231" s="14" t="s">
        <v>3290</v>
      </c>
      <c r="C231" s="14" t="s">
        <v>69</v>
      </c>
      <c r="D231" s="14" t="s">
        <v>57</v>
      </c>
      <c r="E231" s="14">
        <f>VLOOKUP(B231, 'Rookie Year'!$A$2:$B$55555,2,FALSE)</f>
        <v>2026</v>
      </c>
      <c r="F231" s="14">
        <v>2026</v>
      </c>
      <c r="G231" s="14" t="s">
        <v>40</v>
      </c>
      <c r="H231" s="14" t="s">
        <v>2164</v>
      </c>
      <c r="I231" s="15">
        <v>6</v>
      </c>
      <c r="J231" s="14">
        <v>4</v>
      </c>
      <c r="K231" s="16">
        <f t="shared" si="189"/>
        <v>0.25</v>
      </c>
      <c r="L231" s="15">
        <f t="shared" si="190"/>
        <v>4</v>
      </c>
      <c r="M231" s="15">
        <f t="shared" si="191"/>
        <v>2</v>
      </c>
      <c r="N231" s="15">
        <f t="shared" si="192"/>
        <v>8</v>
      </c>
      <c r="O231" s="15">
        <v>0</v>
      </c>
      <c r="P231" s="15">
        <v>0</v>
      </c>
      <c r="Q231" s="15">
        <f t="shared" si="193"/>
        <v>8</v>
      </c>
      <c r="R231" s="14" t="s">
        <v>75</v>
      </c>
      <c r="S231" s="14">
        <f t="shared" si="194"/>
        <v>4</v>
      </c>
      <c r="T231" s="15">
        <f>IF($S231&lt;1, "N/A", $M231)</f>
        <v>2</v>
      </c>
      <c r="U231" s="15">
        <f>IF($S231&lt;2, "N/A", $M231)</f>
        <v>2</v>
      </c>
      <c r="V231" s="15">
        <f t="shared" si="231"/>
        <v>2</v>
      </c>
      <c r="W231" s="15">
        <f t="shared" si="230"/>
        <v>2</v>
      </c>
      <c r="X231" s="15" t="str">
        <f t="shared" si="195"/>
        <v>N/A</v>
      </c>
      <c r="Y231" s="14" t="str">
        <f t="shared" si="196"/>
        <v>OK</v>
      </c>
      <c r="Z231" s="14" t="str">
        <f t="shared" si="197"/>
        <v>No</v>
      </c>
      <c r="AA231" s="17" t="str">
        <f>IF(C231="DM", "N/A", IF(Z231="No","N/A",VLOOKUP(B231,'Extension List'!$A$3:$AE$1952,19,FALSE)))</f>
        <v>N/A</v>
      </c>
      <c r="AB231" s="14" t="str">
        <f>IF(C231="DM", "N/A", IF(Z231="No","N/A",VLOOKUP(B231,'Extension List'!$A$3:$AE$1952,21,FALSE)))</f>
        <v>N/A</v>
      </c>
      <c r="AC231" s="14" t="str">
        <f t="shared" si="232"/>
        <v>N/A</v>
      </c>
      <c r="AD231" s="15" t="str">
        <f t="shared" si="198"/>
        <v>N/A</v>
      </c>
      <c r="AE231" s="15" t="str">
        <f t="shared" si="199"/>
        <v>N/A</v>
      </c>
      <c r="AF231" s="15" t="str">
        <f t="shared" si="200"/>
        <v>N/A</v>
      </c>
      <c r="AG231" s="15" t="str">
        <f t="shared" si="188"/>
        <v>N/A</v>
      </c>
      <c r="AH231" s="15" t="str">
        <f t="shared" si="188"/>
        <v>N/A</v>
      </c>
      <c r="AI231" s="15" t="str">
        <f t="shared" si="183"/>
        <v>N/A</v>
      </c>
      <c r="AJ231" s="15" t="str">
        <f t="shared" si="184"/>
        <v>N/A</v>
      </c>
      <c r="AK231" s="15" t="str">
        <f t="shared" si="185"/>
        <v>N/A</v>
      </c>
      <c r="AL231" s="15" t="str">
        <f t="shared" si="201"/>
        <v>N/A</v>
      </c>
      <c r="AM231" s="15">
        <f t="shared" si="202"/>
        <v>6</v>
      </c>
      <c r="AN231" s="15">
        <f t="shared" si="203"/>
        <v>6</v>
      </c>
      <c r="AO231" s="15">
        <f t="shared" si="204"/>
        <v>6</v>
      </c>
      <c r="AP231" s="15">
        <f t="shared" si="205"/>
        <v>6</v>
      </c>
      <c r="AQ231" s="15" t="str">
        <f t="shared" si="206"/>
        <v>N/A</v>
      </c>
      <c r="AR231" s="14" t="s">
        <v>40</v>
      </c>
      <c r="AS231" s="14" t="s">
        <v>40</v>
      </c>
      <c r="AT231" s="14" t="s">
        <v>40</v>
      </c>
      <c r="AU231" s="14" t="s">
        <v>40</v>
      </c>
      <c r="AV231" s="14" t="s">
        <v>40</v>
      </c>
      <c r="AW231" s="14" t="s">
        <v>40</v>
      </c>
      <c r="AX231" s="14" t="s">
        <v>40</v>
      </c>
      <c r="AY231" s="14" t="s">
        <v>40</v>
      </c>
      <c r="AZ231" s="14" t="s">
        <v>40</v>
      </c>
      <c r="BA231" s="14" t="s">
        <v>40</v>
      </c>
      <c r="BB231" s="14" t="s">
        <v>40</v>
      </c>
      <c r="BC231" s="14" t="s">
        <v>40</v>
      </c>
      <c r="BD231" s="14" t="s">
        <v>40</v>
      </c>
      <c r="BE231" s="14" t="s">
        <v>40</v>
      </c>
      <c r="BF231" s="14" t="s">
        <v>40</v>
      </c>
      <c r="BG231" s="14" t="s">
        <v>40</v>
      </c>
      <c r="BH231" s="14" t="s">
        <v>40</v>
      </c>
      <c r="BJ231" s="15">
        <f t="shared" si="207"/>
        <v>6</v>
      </c>
      <c r="BK231" s="15">
        <f t="shared" si="208"/>
        <v>6</v>
      </c>
      <c r="BL231" s="15">
        <f t="shared" si="209"/>
        <v>6</v>
      </c>
      <c r="BM231" s="15">
        <f t="shared" si="210"/>
        <v>6</v>
      </c>
      <c r="BN231" s="15">
        <f t="shared" si="211"/>
        <v>6</v>
      </c>
      <c r="BO231" s="15">
        <f t="shared" si="212"/>
        <v>6</v>
      </c>
      <c r="BP231" s="15">
        <f t="shared" si="213"/>
        <v>6</v>
      </c>
      <c r="BQ231" s="15">
        <f t="shared" si="214"/>
        <v>6</v>
      </c>
      <c r="BR231" s="15">
        <f t="shared" si="215"/>
        <v>6</v>
      </c>
      <c r="BS231" s="15">
        <f t="shared" si="216"/>
        <v>6</v>
      </c>
      <c r="BT231" s="15">
        <f t="shared" si="217"/>
        <v>6</v>
      </c>
      <c r="BU231" s="15">
        <f t="shared" si="218"/>
        <v>6</v>
      </c>
      <c r="BV231" s="15">
        <f t="shared" si="219"/>
        <v>6</v>
      </c>
      <c r="BW231" s="15">
        <f t="shared" si="220"/>
        <v>6</v>
      </c>
      <c r="BX231" s="15">
        <f t="shared" si="221"/>
        <v>6</v>
      </c>
      <c r="BY231" s="15">
        <f t="shared" si="222"/>
        <v>6</v>
      </c>
      <c r="BZ231" s="15">
        <f t="shared" si="223"/>
        <v>6</v>
      </c>
      <c r="CA231" s="14" t="s">
        <v>75</v>
      </c>
      <c r="CB231" s="15">
        <f t="shared" si="224"/>
        <v>6</v>
      </c>
      <c r="CC231" s="14">
        <f t="shared" si="225"/>
        <v>6</v>
      </c>
      <c r="CD231" s="14">
        <f t="shared" si="226"/>
        <v>6</v>
      </c>
      <c r="CE231" s="14">
        <f t="shared" si="227"/>
        <v>6</v>
      </c>
      <c r="CF231" s="14" t="str">
        <f t="shared" si="228"/>
        <v>N/A</v>
      </c>
      <c r="CG231" t="str">
        <f t="shared" si="229"/>
        <v>S:4 G:2 GR:8</v>
      </c>
      <c r="CH231" s="6"/>
      <c r="CK231" s="6"/>
      <c r="CL231" s="6"/>
      <c r="CM231" s="6"/>
      <c r="CN231" s="6"/>
      <c r="CO231" s="6"/>
      <c r="CP231" s="6"/>
    </row>
    <row r="232" spans="1:94" x14ac:dyDescent="0.25">
      <c r="A232" s="13">
        <v>4199</v>
      </c>
      <c r="B232" s="14" t="s">
        <v>2385</v>
      </c>
      <c r="C232" s="14" t="s">
        <v>69</v>
      </c>
      <c r="D232" s="14" t="s">
        <v>57</v>
      </c>
      <c r="E232" s="14">
        <f>VLOOKUP(B232, 'Rookie Year'!$A$2:$B$55555,2,FALSE)</f>
        <v>2021</v>
      </c>
      <c r="F232" s="14">
        <v>2021</v>
      </c>
      <c r="G232" s="14" t="s">
        <v>40</v>
      </c>
      <c r="H232" s="14" t="s">
        <v>2201</v>
      </c>
      <c r="I232" s="15">
        <v>10</v>
      </c>
      <c r="J232" s="14">
        <v>3</v>
      </c>
      <c r="K232" s="16">
        <f t="shared" si="189"/>
        <v>0.25</v>
      </c>
      <c r="L232" s="15">
        <f t="shared" si="190"/>
        <v>7</v>
      </c>
      <c r="M232" s="15">
        <f t="shared" si="191"/>
        <v>3</v>
      </c>
      <c r="N232" s="15">
        <f t="shared" si="192"/>
        <v>9</v>
      </c>
      <c r="O232" s="15">
        <v>3</v>
      </c>
      <c r="P232" s="15">
        <v>2</v>
      </c>
      <c r="Q232" s="15">
        <f t="shared" si="193"/>
        <v>4</v>
      </c>
      <c r="R232" s="14">
        <v>2025</v>
      </c>
      <c r="S232" s="14">
        <f t="shared" si="194"/>
        <v>2</v>
      </c>
      <c r="T232" s="15">
        <v>3</v>
      </c>
      <c r="U232" s="15">
        <v>1</v>
      </c>
      <c r="V232" s="15" t="str">
        <f t="shared" si="231"/>
        <v>N/A</v>
      </c>
      <c r="W232" s="15" t="str">
        <f t="shared" si="230"/>
        <v>N/A</v>
      </c>
      <c r="X232" s="15" t="str">
        <f t="shared" si="195"/>
        <v>N/A</v>
      </c>
      <c r="Y232" s="14" t="str">
        <f t="shared" si="196"/>
        <v>OK</v>
      </c>
      <c r="Z232" s="14" t="str">
        <f t="shared" si="197"/>
        <v>No</v>
      </c>
      <c r="AA232" s="17" t="str">
        <f>IF(C232="DM", "N/A", IF(Z232="No","N/A",VLOOKUP(B232,'Extension List'!$A$3:$AE$1952,19,FALSE)))</f>
        <v>N/A</v>
      </c>
      <c r="AB232" s="14" t="str">
        <f>IF(C232="DM", "N/A", IF(Z232="No","N/A",VLOOKUP(B232,'Extension List'!$A$3:$AE$1952,21,FALSE)))</f>
        <v>N/A</v>
      </c>
      <c r="AC232" s="14" t="str">
        <f t="shared" si="232"/>
        <v>N/A</v>
      </c>
      <c r="AD232" s="15" t="str">
        <f t="shared" si="198"/>
        <v>N/A</v>
      </c>
      <c r="AE232" s="15" t="str">
        <f t="shared" si="199"/>
        <v>N/A</v>
      </c>
      <c r="AF232" s="15" t="str">
        <f t="shared" si="200"/>
        <v>N/A</v>
      </c>
      <c r="AG232" s="15" t="str">
        <f t="shared" si="188"/>
        <v>N/A</v>
      </c>
      <c r="AH232" s="15" t="str">
        <f t="shared" si="188"/>
        <v>N/A</v>
      </c>
      <c r="AI232" s="15" t="str">
        <f t="shared" si="183"/>
        <v>N/A</v>
      </c>
      <c r="AJ232" s="15" t="str">
        <f t="shared" si="184"/>
        <v>N/A</v>
      </c>
      <c r="AK232" s="15" t="str">
        <f t="shared" si="185"/>
        <v>N/A</v>
      </c>
      <c r="AL232" s="15" t="str">
        <f t="shared" si="201"/>
        <v>N/A</v>
      </c>
      <c r="AM232" s="15">
        <f t="shared" si="202"/>
        <v>10</v>
      </c>
      <c r="AN232" s="15">
        <f t="shared" si="203"/>
        <v>8</v>
      </c>
      <c r="AO232" s="15" t="str">
        <f t="shared" si="204"/>
        <v>N/A</v>
      </c>
      <c r="AP232" s="15" t="str">
        <f t="shared" si="205"/>
        <v>N/A</v>
      </c>
      <c r="AQ232" s="15" t="str">
        <f t="shared" si="206"/>
        <v>N/A</v>
      </c>
      <c r="AR232" s="14" t="s">
        <v>40</v>
      </c>
      <c r="AS232" s="14" t="s">
        <v>40</v>
      </c>
      <c r="AT232" s="14" t="s">
        <v>40</v>
      </c>
      <c r="AU232" s="14" t="s">
        <v>40</v>
      </c>
      <c r="AV232" s="14" t="s">
        <v>40</v>
      </c>
      <c r="AW232" s="14" t="s">
        <v>40</v>
      </c>
      <c r="AX232" s="14" t="s">
        <v>40</v>
      </c>
      <c r="AY232" s="14" t="s">
        <v>40</v>
      </c>
      <c r="AZ232" s="14" t="s">
        <v>40</v>
      </c>
      <c r="BA232" s="14" t="s">
        <v>40</v>
      </c>
      <c r="BB232" s="14" t="s">
        <v>40</v>
      </c>
      <c r="BC232" s="14" t="s">
        <v>40</v>
      </c>
      <c r="BD232" s="14" t="s">
        <v>40</v>
      </c>
      <c r="BE232" s="14" t="s">
        <v>40</v>
      </c>
      <c r="BF232" s="14" t="s">
        <v>40</v>
      </c>
      <c r="BG232" s="14" t="s">
        <v>40</v>
      </c>
      <c r="BH232" s="14" t="s">
        <v>40</v>
      </c>
      <c r="BI232" s="14"/>
      <c r="BJ232" s="15">
        <f t="shared" si="207"/>
        <v>10</v>
      </c>
      <c r="BK232" s="15">
        <f t="shared" si="208"/>
        <v>10</v>
      </c>
      <c r="BL232" s="15">
        <f t="shared" si="209"/>
        <v>10</v>
      </c>
      <c r="BM232" s="15">
        <f t="shared" si="210"/>
        <v>10</v>
      </c>
      <c r="BN232" s="15">
        <f t="shared" si="211"/>
        <v>10</v>
      </c>
      <c r="BO232" s="15">
        <f t="shared" si="212"/>
        <v>10</v>
      </c>
      <c r="BP232" s="15">
        <f t="shared" si="213"/>
        <v>10</v>
      </c>
      <c r="BQ232" s="15">
        <f t="shared" si="214"/>
        <v>10</v>
      </c>
      <c r="BR232" s="15">
        <f t="shared" si="215"/>
        <v>10</v>
      </c>
      <c r="BS232" s="15">
        <f t="shared" si="216"/>
        <v>10</v>
      </c>
      <c r="BT232" s="15">
        <f t="shared" si="217"/>
        <v>10</v>
      </c>
      <c r="BU232" s="15">
        <f t="shared" si="218"/>
        <v>10</v>
      </c>
      <c r="BV232" s="15">
        <f t="shared" si="219"/>
        <v>10</v>
      </c>
      <c r="BW232" s="15">
        <f t="shared" si="220"/>
        <v>10</v>
      </c>
      <c r="BX232" s="15">
        <f t="shared" si="221"/>
        <v>10</v>
      </c>
      <c r="BY232" s="15">
        <f t="shared" si="222"/>
        <v>10</v>
      </c>
      <c r="BZ232" s="15">
        <f t="shared" si="223"/>
        <v>10</v>
      </c>
      <c r="CA232" s="14" t="s">
        <v>75</v>
      </c>
      <c r="CB232" s="15">
        <f t="shared" si="224"/>
        <v>10</v>
      </c>
      <c r="CC232" s="14">
        <f t="shared" si="225"/>
        <v>8</v>
      </c>
      <c r="CD232" s="14" t="str">
        <f t="shared" si="226"/>
        <v>N/A</v>
      </c>
      <c r="CE232" s="14" t="str">
        <f t="shared" si="227"/>
        <v>N/A</v>
      </c>
      <c r="CF232" s="14" t="str">
        <f t="shared" si="228"/>
        <v>N/A</v>
      </c>
      <c r="CG232" t="str">
        <f t="shared" si="229"/>
        <v>S:7 G:3 GR:4</v>
      </c>
      <c r="CH232" s="6"/>
      <c r="CK232" s="6"/>
      <c r="CL232" s="6"/>
      <c r="CM232" s="6"/>
      <c r="CN232" s="6"/>
      <c r="CO232" s="6"/>
      <c r="CP232" s="6"/>
    </row>
    <row r="233" spans="1:94" x14ac:dyDescent="0.25">
      <c r="A233" s="13">
        <v>5986</v>
      </c>
      <c r="B233" s="14" t="s">
        <v>1565</v>
      </c>
      <c r="C233" s="14" t="s">
        <v>69</v>
      </c>
      <c r="D233" s="14" t="s">
        <v>57</v>
      </c>
      <c r="E233" s="14">
        <f>VLOOKUP(B233, 'Rookie Year'!$A$2:$B$55555,2,FALSE)</f>
        <v>2018</v>
      </c>
      <c r="F233" s="14">
        <v>2025</v>
      </c>
      <c r="G233" s="14" t="s">
        <v>42</v>
      </c>
      <c r="H233" s="14" t="s">
        <v>1927</v>
      </c>
      <c r="I233" s="15">
        <v>32</v>
      </c>
      <c r="J233" s="14">
        <v>4</v>
      </c>
      <c r="K233" s="16">
        <f t="shared" si="189"/>
        <v>0.6</v>
      </c>
      <c r="L233" s="15">
        <f t="shared" si="190"/>
        <v>12</v>
      </c>
      <c r="M233" s="15">
        <f t="shared" si="191"/>
        <v>20</v>
      </c>
      <c r="N233" s="15">
        <f t="shared" si="192"/>
        <v>80</v>
      </c>
      <c r="O233" s="15">
        <v>20</v>
      </c>
      <c r="P233" s="15">
        <v>0</v>
      </c>
      <c r="Q233" s="15">
        <f t="shared" si="193"/>
        <v>60</v>
      </c>
      <c r="R233" s="14" t="s">
        <v>75</v>
      </c>
      <c r="S233" s="14">
        <f t="shared" si="194"/>
        <v>3</v>
      </c>
      <c r="T233" s="15">
        <v>20</v>
      </c>
      <c r="U233" s="15">
        <v>20</v>
      </c>
      <c r="V233" s="15">
        <v>20</v>
      </c>
      <c r="W233" s="15" t="str">
        <f t="shared" si="230"/>
        <v>N/A</v>
      </c>
      <c r="X233" s="15" t="str">
        <f t="shared" si="195"/>
        <v>N/A</v>
      </c>
      <c r="Y233" s="14" t="str">
        <f t="shared" si="196"/>
        <v>OK</v>
      </c>
      <c r="Z233" s="14" t="str">
        <f t="shared" si="197"/>
        <v>No</v>
      </c>
      <c r="AA233" s="17" t="str">
        <f>IF(C233="DM", "N/A", IF(Z233="No","N/A",VLOOKUP(B233,'Extension List'!$A$3:$AE$1952,19,FALSE)))</f>
        <v>N/A</v>
      </c>
      <c r="AB233" s="14" t="str">
        <f>IF(C233="DM", "N/A", IF(Z233="No","N/A",VLOOKUP(B233,'Extension List'!$A$3:$AE$1952,21,FALSE)))</f>
        <v>N/A</v>
      </c>
      <c r="AC233" s="14" t="str">
        <f t="shared" si="232"/>
        <v>N/A</v>
      </c>
      <c r="AD233" s="15" t="str">
        <f t="shared" si="198"/>
        <v>N/A</v>
      </c>
      <c r="AE233" s="15" t="str">
        <f t="shared" si="199"/>
        <v>N/A</v>
      </c>
      <c r="AF233" s="15" t="str">
        <f t="shared" si="200"/>
        <v>N/A</v>
      </c>
      <c r="AG233" s="15" t="str">
        <f t="shared" si="188"/>
        <v>N/A</v>
      </c>
      <c r="AH233" s="15" t="str">
        <f t="shared" si="188"/>
        <v>N/A</v>
      </c>
      <c r="AI233" s="15" t="str">
        <f t="shared" si="183"/>
        <v>N/A</v>
      </c>
      <c r="AJ233" s="15" t="str">
        <f t="shared" si="184"/>
        <v>N/A</v>
      </c>
      <c r="AK233" s="15" t="str">
        <f t="shared" si="185"/>
        <v>N/A</v>
      </c>
      <c r="AL233" s="15" t="str">
        <f t="shared" si="201"/>
        <v>N/A</v>
      </c>
      <c r="AM233" s="15">
        <f t="shared" si="202"/>
        <v>32</v>
      </c>
      <c r="AN233" s="15">
        <f t="shared" si="203"/>
        <v>32</v>
      </c>
      <c r="AO233" s="15">
        <f t="shared" si="204"/>
        <v>32</v>
      </c>
      <c r="AP233" s="15" t="str">
        <f t="shared" si="205"/>
        <v>N/A</v>
      </c>
      <c r="AQ233" s="15" t="str">
        <f t="shared" si="206"/>
        <v>N/A</v>
      </c>
      <c r="AR233" s="14" t="s">
        <v>40</v>
      </c>
      <c r="AS233" s="14" t="s">
        <v>40</v>
      </c>
      <c r="AT233" s="14" t="s">
        <v>40</v>
      </c>
      <c r="AU233" s="14" t="s">
        <v>40</v>
      </c>
      <c r="AV233" s="14" t="s">
        <v>40</v>
      </c>
      <c r="AW233" s="14" t="s">
        <v>40</v>
      </c>
      <c r="AX233" s="14" t="s">
        <v>40</v>
      </c>
      <c r="AY233" s="14" t="s">
        <v>40</v>
      </c>
      <c r="AZ233" s="14" t="s">
        <v>40</v>
      </c>
      <c r="BA233" s="14" t="s">
        <v>40</v>
      </c>
      <c r="BB233" s="14" t="s">
        <v>40</v>
      </c>
      <c r="BC233" s="14" t="s">
        <v>40</v>
      </c>
      <c r="BD233" s="14" t="s">
        <v>40</v>
      </c>
      <c r="BE233" s="14" t="s">
        <v>40</v>
      </c>
      <c r="BF233" s="14" t="s">
        <v>40</v>
      </c>
      <c r="BG233" s="14" t="s">
        <v>40</v>
      </c>
      <c r="BH233" s="14" t="s">
        <v>40</v>
      </c>
      <c r="BJ233" s="15">
        <f t="shared" si="207"/>
        <v>32</v>
      </c>
      <c r="BK233" s="15">
        <f t="shared" si="208"/>
        <v>32</v>
      </c>
      <c r="BL233" s="15">
        <f t="shared" si="209"/>
        <v>32</v>
      </c>
      <c r="BM233" s="15">
        <f t="shared" si="210"/>
        <v>32</v>
      </c>
      <c r="BN233" s="15">
        <f t="shared" si="211"/>
        <v>32</v>
      </c>
      <c r="BO233" s="15">
        <f t="shared" si="212"/>
        <v>32</v>
      </c>
      <c r="BP233" s="15">
        <f t="shared" si="213"/>
        <v>32</v>
      </c>
      <c r="BQ233" s="15">
        <f t="shared" si="214"/>
        <v>32</v>
      </c>
      <c r="BR233" s="15">
        <f t="shared" si="215"/>
        <v>32</v>
      </c>
      <c r="BS233" s="15">
        <f t="shared" si="216"/>
        <v>32</v>
      </c>
      <c r="BT233" s="15">
        <f t="shared" si="217"/>
        <v>32</v>
      </c>
      <c r="BU233" s="15">
        <f t="shared" si="218"/>
        <v>32</v>
      </c>
      <c r="BV233" s="15">
        <f t="shared" si="219"/>
        <v>32</v>
      </c>
      <c r="BW233" s="15">
        <f t="shared" si="220"/>
        <v>32</v>
      </c>
      <c r="BX233" s="15">
        <f t="shared" si="221"/>
        <v>32</v>
      </c>
      <c r="BY233" s="15">
        <f t="shared" si="222"/>
        <v>32</v>
      </c>
      <c r="BZ233" s="15">
        <f t="shared" si="223"/>
        <v>32</v>
      </c>
      <c r="CA233" s="14" t="s">
        <v>75</v>
      </c>
      <c r="CB233" s="15">
        <f t="shared" si="224"/>
        <v>32</v>
      </c>
      <c r="CC233" s="14">
        <f t="shared" si="225"/>
        <v>32</v>
      </c>
      <c r="CD233" s="14">
        <f t="shared" si="226"/>
        <v>32</v>
      </c>
      <c r="CE233" s="14" t="str">
        <f t="shared" si="227"/>
        <v>N/A</v>
      </c>
      <c r="CF233" s="14" t="str">
        <f t="shared" si="228"/>
        <v>N/A</v>
      </c>
      <c r="CG233" t="str">
        <f t="shared" si="229"/>
        <v>S:12 G:20 GR:60</v>
      </c>
      <c r="CH233" s="6"/>
      <c r="CK233" s="6"/>
      <c r="CL233" s="6"/>
      <c r="CM233" s="6"/>
      <c r="CN233" s="6"/>
      <c r="CO233" s="6"/>
      <c r="CP233" s="6"/>
    </row>
    <row r="234" spans="1:94" x14ac:dyDescent="0.25">
      <c r="A234" s="13">
        <v>6467</v>
      </c>
      <c r="B234" s="14" t="s">
        <v>1777</v>
      </c>
      <c r="C234" s="14" t="s">
        <v>69</v>
      </c>
      <c r="D234" s="14" t="s">
        <v>57</v>
      </c>
      <c r="E234" s="14">
        <f>VLOOKUP(B234, 'Rookie Year'!$A$2:$B$55555,2,FALSE)</f>
        <v>2019</v>
      </c>
      <c r="F234" s="14">
        <v>2026</v>
      </c>
      <c r="G234" s="14" t="s">
        <v>42</v>
      </c>
      <c r="H234" s="14" t="s">
        <v>1927</v>
      </c>
      <c r="I234" s="15">
        <v>8</v>
      </c>
      <c r="J234" s="14">
        <v>2</v>
      </c>
      <c r="K234" s="16">
        <f t="shared" si="189"/>
        <v>0.25</v>
      </c>
      <c r="L234" s="15">
        <f t="shared" si="190"/>
        <v>6</v>
      </c>
      <c r="M234" s="15">
        <f t="shared" si="191"/>
        <v>2</v>
      </c>
      <c r="N234" s="15">
        <f t="shared" si="192"/>
        <v>4</v>
      </c>
      <c r="O234" s="15">
        <v>0</v>
      </c>
      <c r="P234" s="15">
        <v>0</v>
      </c>
      <c r="Q234" s="15">
        <f t="shared" si="193"/>
        <v>4</v>
      </c>
      <c r="R234" s="14" t="s">
        <v>75</v>
      </c>
      <c r="S234" s="14">
        <f t="shared" si="194"/>
        <v>2</v>
      </c>
      <c r="T234" s="15">
        <f>IF($S234&lt;1, "N/A", $M234)</f>
        <v>2</v>
      </c>
      <c r="U234" s="15">
        <f>IF($S234&lt;2, "N/A", $M234)</f>
        <v>2</v>
      </c>
      <c r="V234" s="15" t="str">
        <f>IF($S234&lt;3, "N/A", $M234)</f>
        <v>N/A</v>
      </c>
      <c r="W234" s="15" t="str">
        <f t="shared" si="230"/>
        <v>N/A</v>
      </c>
      <c r="X234" s="15" t="str">
        <f t="shared" si="195"/>
        <v>N/A</v>
      </c>
      <c r="Y234" s="14" t="str">
        <f t="shared" si="196"/>
        <v>OK</v>
      </c>
      <c r="Z234" s="14" t="str">
        <f t="shared" si="197"/>
        <v>No</v>
      </c>
      <c r="AA234" s="17" t="str">
        <f>IF(C234="DM", "N/A", IF(Z234="No","N/A",VLOOKUP(B234,'Extension List'!$A$3:$AE$1952,19,FALSE)))</f>
        <v>N/A</v>
      </c>
      <c r="AB234" s="14" t="str">
        <f>IF(C234="DM", "N/A", IF(Z234="No","N/A",VLOOKUP(B234,'Extension List'!$A$3:$AE$1952,21,FALSE)))</f>
        <v>N/A</v>
      </c>
      <c r="AC234" s="14" t="str">
        <f t="shared" si="232"/>
        <v>N/A</v>
      </c>
      <c r="AD234" s="15" t="str">
        <f t="shared" si="198"/>
        <v>N/A</v>
      </c>
      <c r="AE234" s="15" t="str">
        <f t="shared" si="199"/>
        <v>N/A</v>
      </c>
      <c r="AF234" s="15" t="str">
        <f t="shared" si="200"/>
        <v>N/A</v>
      </c>
      <c r="AG234" s="15" t="str">
        <f t="shared" ref="AG234:AH257" si="233">IF($AF234="N/A", "N/A", "TBC")</f>
        <v>N/A</v>
      </c>
      <c r="AH234" s="15" t="str">
        <f t="shared" si="233"/>
        <v>N/A</v>
      </c>
      <c r="AI234" s="15" t="str">
        <f t="shared" si="183"/>
        <v>N/A</v>
      </c>
      <c r="AJ234" s="15" t="str">
        <f t="shared" si="184"/>
        <v>N/A</v>
      </c>
      <c r="AK234" s="15" t="str">
        <f t="shared" si="185"/>
        <v>N/A</v>
      </c>
      <c r="AL234" s="15" t="str">
        <f t="shared" si="201"/>
        <v>N/A</v>
      </c>
      <c r="AM234" s="15">
        <f t="shared" si="202"/>
        <v>8</v>
      </c>
      <c r="AN234" s="15">
        <f t="shared" si="203"/>
        <v>8</v>
      </c>
      <c r="AO234" s="15" t="str">
        <f t="shared" si="204"/>
        <v>N/A</v>
      </c>
      <c r="AP234" s="15" t="str">
        <f t="shared" si="205"/>
        <v>N/A</v>
      </c>
      <c r="AQ234" s="15" t="str">
        <f t="shared" si="206"/>
        <v>N/A</v>
      </c>
      <c r="AR234" s="14" t="s">
        <v>40</v>
      </c>
      <c r="AS234" s="14" t="s">
        <v>40</v>
      </c>
      <c r="AT234" s="14" t="s">
        <v>40</v>
      </c>
      <c r="AU234" s="14" t="s">
        <v>40</v>
      </c>
      <c r="AV234" s="14" t="s">
        <v>40</v>
      </c>
      <c r="AW234" s="14" t="s">
        <v>40</v>
      </c>
      <c r="AX234" s="14" t="s">
        <v>40</v>
      </c>
      <c r="AY234" s="14" t="s">
        <v>40</v>
      </c>
      <c r="AZ234" s="14" t="s">
        <v>40</v>
      </c>
      <c r="BA234" s="14" t="s">
        <v>40</v>
      </c>
      <c r="BB234" s="14" t="s">
        <v>40</v>
      </c>
      <c r="BC234" s="14" t="s">
        <v>40</v>
      </c>
      <c r="BD234" s="14" t="s">
        <v>40</v>
      </c>
      <c r="BE234" s="14" t="s">
        <v>40</v>
      </c>
      <c r="BF234" s="14" t="s">
        <v>40</v>
      </c>
      <c r="BG234" s="14" t="s">
        <v>40</v>
      </c>
      <c r="BH234" s="14" t="s">
        <v>40</v>
      </c>
      <c r="BJ234" s="15">
        <f t="shared" si="207"/>
        <v>8</v>
      </c>
      <c r="BK234" s="15">
        <f t="shared" si="208"/>
        <v>8</v>
      </c>
      <c r="BL234" s="15">
        <f t="shared" si="209"/>
        <v>8</v>
      </c>
      <c r="BM234" s="15">
        <f t="shared" si="210"/>
        <v>8</v>
      </c>
      <c r="BN234" s="15">
        <f t="shared" si="211"/>
        <v>8</v>
      </c>
      <c r="BO234" s="15">
        <f t="shared" si="212"/>
        <v>8</v>
      </c>
      <c r="BP234" s="15">
        <f t="shared" si="213"/>
        <v>8</v>
      </c>
      <c r="BQ234" s="15">
        <f t="shared" si="214"/>
        <v>8</v>
      </c>
      <c r="BR234" s="15">
        <f t="shared" si="215"/>
        <v>8</v>
      </c>
      <c r="BS234" s="15">
        <f t="shared" si="216"/>
        <v>8</v>
      </c>
      <c r="BT234" s="15">
        <f t="shared" si="217"/>
        <v>8</v>
      </c>
      <c r="BU234" s="15">
        <f t="shared" si="218"/>
        <v>8</v>
      </c>
      <c r="BV234" s="15">
        <f t="shared" si="219"/>
        <v>8</v>
      </c>
      <c r="BW234" s="15">
        <f t="shared" si="220"/>
        <v>8</v>
      </c>
      <c r="BX234" s="15">
        <f t="shared" si="221"/>
        <v>8</v>
      </c>
      <c r="BY234" s="15">
        <f t="shared" si="222"/>
        <v>8</v>
      </c>
      <c r="BZ234" s="15">
        <f t="shared" si="223"/>
        <v>8</v>
      </c>
      <c r="CA234" s="14" t="s">
        <v>75</v>
      </c>
      <c r="CB234" s="15">
        <f t="shared" si="224"/>
        <v>8</v>
      </c>
      <c r="CC234" s="14">
        <f t="shared" si="225"/>
        <v>8</v>
      </c>
      <c r="CD234" s="14" t="str">
        <f t="shared" si="226"/>
        <v>N/A</v>
      </c>
      <c r="CE234" s="14" t="str">
        <f t="shared" si="227"/>
        <v>N/A</v>
      </c>
      <c r="CF234" s="14" t="str">
        <f t="shared" si="228"/>
        <v>N/A</v>
      </c>
      <c r="CG234" t="str">
        <f t="shared" si="229"/>
        <v>S:6 G:2 GR:4</v>
      </c>
      <c r="CH234" s="6"/>
      <c r="CK234" s="6"/>
      <c r="CL234" s="6"/>
      <c r="CM234" s="6"/>
      <c r="CN234" s="6"/>
      <c r="CO234" s="6"/>
      <c r="CP234" s="6"/>
    </row>
    <row r="235" spans="1:94" x14ac:dyDescent="0.25">
      <c r="A235" s="13">
        <v>6565</v>
      </c>
      <c r="B235" s="14" t="s">
        <v>3355</v>
      </c>
      <c r="C235" s="14" t="s">
        <v>70</v>
      </c>
      <c r="D235" s="14" t="s">
        <v>57</v>
      </c>
      <c r="E235" s="14">
        <f>VLOOKUP(B235, 'Rookie Year'!$A$2:$B$55555,2,FALSE)</f>
        <v>2026</v>
      </c>
      <c r="F235" s="14">
        <v>2026</v>
      </c>
      <c r="G235" s="14" t="s">
        <v>40</v>
      </c>
      <c r="H235" s="14" t="s">
        <v>2222</v>
      </c>
      <c r="I235" s="15">
        <v>1</v>
      </c>
      <c r="J235" s="14">
        <v>3</v>
      </c>
      <c r="K235" s="16">
        <f t="shared" si="189"/>
        <v>0</v>
      </c>
      <c r="L235" s="15">
        <f t="shared" si="190"/>
        <v>1</v>
      </c>
      <c r="M235" s="15">
        <f t="shared" si="191"/>
        <v>0</v>
      </c>
      <c r="N235" s="15">
        <f t="shared" si="192"/>
        <v>0</v>
      </c>
      <c r="O235" s="15">
        <v>0</v>
      </c>
      <c r="P235" s="15">
        <v>0</v>
      </c>
      <c r="Q235" s="15">
        <f t="shared" si="193"/>
        <v>0</v>
      </c>
      <c r="R235" s="14" t="s">
        <v>75</v>
      </c>
      <c r="S235" s="14">
        <f t="shared" si="194"/>
        <v>3</v>
      </c>
      <c r="T235" s="15">
        <f>IF($S235&lt;1, "N/A", $M235)</f>
        <v>0</v>
      </c>
      <c r="U235" s="15">
        <f>IF($S235&lt;2, "N/A", $M235)</f>
        <v>0</v>
      </c>
      <c r="V235" s="15">
        <f>IF($S235&lt;3, "N/A", $M235)</f>
        <v>0</v>
      </c>
      <c r="W235" s="15" t="str">
        <f t="shared" si="230"/>
        <v>N/A</v>
      </c>
      <c r="X235" s="15" t="str">
        <f t="shared" si="195"/>
        <v>N/A</v>
      </c>
      <c r="Y235" s="14" t="str">
        <f t="shared" si="196"/>
        <v>OK</v>
      </c>
      <c r="Z235" s="14" t="str">
        <f t="shared" si="197"/>
        <v>No</v>
      </c>
      <c r="AA235" s="17" t="str">
        <f>IF(C235="DM", "N/A", IF(Z235="No","N/A",VLOOKUP(B235,'Extension List'!$A$3:$AE$1952,19,FALSE)))</f>
        <v>N/A</v>
      </c>
      <c r="AB235" s="14" t="str">
        <f>IF(C235="DM", "N/A", IF(Z235="No","N/A",VLOOKUP(B235,'Extension List'!$A$3:$AE$1952,21,FALSE)))</f>
        <v>N/A</v>
      </c>
      <c r="AC235" s="14" t="str">
        <f t="shared" si="232"/>
        <v>N/A</v>
      </c>
      <c r="AD235" s="15" t="str">
        <f t="shared" si="198"/>
        <v>N/A</v>
      </c>
      <c r="AE235" s="15" t="str">
        <f t="shared" si="199"/>
        <v>N/A</v>
      </c>
      <c r="AF235" s="15" t="str">
        <f t="shared" si="200"/>
        <v>N/A</v>
      </c>
      <c r="AG235" s="15" t="str">
        <f t="shared" si="233"/>
        <v>N/A</v>
      </c>
      <c r="AH235" s="15" t="str">
        <f t="shared" si="233"/>
        <v>N/A</v>
      </c>
      <c r="AI235" s="15" t="str">
        <f t="shared" si="183"/>
        <v>N/A</v>
      </c>
      <c r="AJ235" s="15" t="str">
        <f t="shared" si="184"/>
        <v>N/A</v>
      </c>
      <c r="AK235" s="15" t="str">
        <f t="shared" si="185"/>
        <v>N/A</v>
      </c>
      <c r="AL235" s="15" t="str">
        <f t="shared" si="201"/>
        <v>N/A</v>
      </c>
      <c r="AM235" s="15">
        <f t="shared" si="202"/>
        <v>1</v>
      </c>
      <c r="AN235" s="15">
        <f t="shared" si="203"/>
        <v>1</v>
      </c>
      <c r="AO235" s="15">
        <f t="shared" si="204"/>
        <v>1</v>
      </c>
      <c r="AP235" s="15" t="str">
        <f t="shared" si="205"/>
        <v>N/A</v>
      </c>
      <c r="AQ235" s="15" t="str">
        <f t="shared" si="206"/>
        <v>N/A</v>
      </c>
      <c r="AR235" s="14" t="s">
        <v>40</v>
      </c>
      <c r="AS235" s="14" t="s">
        <v>40</v>
      </c>
      <c r="AT235" s="14" t="s">
        <v>40</v>
      </c>
      <c r="AU235" s="14" t="s">
        <v>40</v>
      </c>
      <c r="AV235" s="14" t="s">
        <v>40</v>
      </c>
      <c r="AW235" s="14" t="s">
        <v>40</v>
      </c>
      <c r="AX235" s="14" t="s">
        <v>40</v>
      </c>
      <c r="AY235" s="14" t="s">
        <v>40</v>
      </c>
      <c r="AZ235" s="14" t="s">
        <v>40</v>
      </c>
      <c r="BA235" s="14" t="s">
        <v>40</v>
      </c>
      <c r="BB235" s="14" t="s">
        <v>40</v>
      </c>
      <c r="BC235" s="14" t="s">
        <v>40</v>
      </c>
      <c r="BD235" s="14" t="s">
        <v>40</v>
      </c>
      <c r="BE235" s="14" t="s">
        <v>40</v>
      </c>
      <c r="BF235" s="14" t="s">
        <v>40</v>
      </c>
      <c r="BG235" s="14" t="s">
        <v>40</v>
      </c>
      <c r="BH235" s="14" t="s">
        <v>40</v>
      </c>
      <c r="BJ235" s="15">
        <f t="shared" si="207"/>
        <v>1</v>
      </c>
      <c r="BK235" s="15">
        <f t="shared" si="208"/>
        <v>1</v>
      </c>
      <c r="BL235" s="15">
        <f t="shared" si="209"/>
        <v>1</v>
      </c>
      <c r="BM235" s="15">
        <f t="shared" si="210"/>
        <v>1</v>
      </c>
      <c r="BN235" s="15">
        <f t="shared" si="211"/>
        <v>1</v>
      </c>
      <c r="BO235" s="15">
        <f t="shared" si="212"/>
        <v>1</v>
      </c>
      <c r="BP235" s="15">
        <f t="shared" si="213"/>
        <v>1</v>
      </c>
      <c r="BQ235" s="15">
        <f t="shared" si="214"/>
        <v>1</v>
      </c>
      <c r="BR235" s="15">
        <f t="shared" si="215"/>
        <v>1</v>
      </c>
      <c r="BS235" s="15">
        <f t="shared" si="216"/>
        <v>1</v>
      </c>
      <c r="BT235" s="15">
        <f t="shared" si="217"/>
        <v>1</v>
      </c>
      <c r="BU235" s="15">
        <f t="shared" si="218"/>
        <v>1</v>
      </c>
      <c r="BV235" s="15">
        <f t="shared" si="219"/>
        <v>1</v>
      </c>
      <c r="BW235" s="15">
        <f t="shared" si="220"/>
        <v>1</v>
      </c>
      <c r="BX235" s="15">
        <f t="shared" si="221"/>
        <v>1</v>
      </c>
      <c r="BY235" s="15">
        <f t="shared" si="222"/>
        <v>1</v>
      </c>
      <c r="BZ235" s="15">
        <f t="shared" si="223"/>
        <v>1</v>
      </c>
      <c r="CA235" s="14" t="s">
        <v>75</v>
      </c>
      <c r="CB235" s="15">
        <f t="shared" si="224"/>
        <v>1</v>
      </c>
      <c r="CC235" s="14">
        <f t="shared" si="225"/>
        <v>1</v>
      </c>
      <c r="CD235" s="14">
        <f t="shared" si="226"/>
        <v>1</v>
      </c>
      <c r="CE235" s="14" t="str">
        <f t="shared" si="227"/>
        <v>N/A</v>
      </c>
      <c r="CF235" s="14" t="str">
        <f t="shared" si="228"/>
        <v>N/A</v>
      </c>
      <c r="CG235" t="str">
        <f t="shared" si="229"/>
        <v>S:1 G:0 GR:0</v>
      </c>
      <c r="CH235" s="6"/>
      <c r="CK235" s="6"/>
      <c r="CL235" s="6"/>
      <c r="CM235" s="6"/>
      <c r="CN235" s="6"/>
      <c r="CO235" s="6"/>
      <c r="CP235" s="6"/>
    </row>
    <row r="236" spans="1:94" x14ac:dyDescent="0.25">
      <c r="A236" s="13">
        <v>6466</v>
      </c>
      <c r="B236" s="14" t="s">
        <v>2982</v>
      </c>
      <c r="C236" s="14" t="s">
        <v>70</v>
      </c>
      <c r="D236" s="14" t="s">
        <v>57</v>
      </c>
      <c r="E236" s="14">
        <f>VLOOKUP(B236, 'Rookie Year'!$A$2:$B$55555,2,FALSE)</f>
        <v>2024</v>
      </c>
      <c r="F236" s="14">
        <v>2026</v>
      </c>
      <c r="G236" s="14" t="s">
        <v>42</v>
      </c>
      <c r="H236" s="14" t="s">
        <v>1927</v>
      </c>
      <c r="I236" s="15">
        <v>4</v>
      </c>
      <c r="J236" s="14">
        <v>3</v>
      </c>
      <c r="K236" s="16">
        <f t="shared" si="189"/>
        <v>0.25</v>
      </c>
      <c r="L236" s="15">
        <f t="shared" si="190"/>
        <v>3</v>
      </c>
      <c r="M236" s="15">
        <f t="shared" si="191"/>
        <v>1</v>
      </c>
      <c r="N236" s="15">
        <f t="shared" si="192"/>
        <v>3</v>
      </c>
      <c r="O236" s="15">
        <v>0</v>
      </c>
      <c r="P236" s="15">
        <v>0</v>
      </c>
      <c r="Q236" s="15">
        <f t="shared" si="193"/>
        <v>3</v>
      </c>
      <c r="R236" s="14" t="s">
        <v>75</v>
      </c>
      <c r="S236" s="14">
        <f t="shared" si="194"/>
        <v>3</v>
      </c>
      <c r="T236" s="15">
        <f>IF($S236&lt;1, "N/A", $M236)</f>
        <v>1</v>
      </c>
      <c r="U236" s="15">
        <f>IF($S236&lt;2, "N/A", $M236)</f>
        <v>1</v>
      </c>
      <c r="V236" s="15">
        <f>IF($S236&lt;3, "N/A", $M236)</f>
        <v>1</v>
      </c>
      <c r="W236" s="15" t="str">
        <f t="shared" si="230"/>
        <v>N/A</v>
      </c>
      <c r="X236" s="15" t="str">
        <f t="shared" si="195"/>
        <v>N/A</v>
      </c>
      <c r="Y236" s="14" t="str">
        <f t="shared" si="196"/>
        <v>OK</v>
      </c>
      <c r="Z236" s="14" t="str">
        <f t="shared" si="197"/>
        <v>No</v>
      </c>
      <c r="AA236" s="17" t="str">
        <f>IF(C236="DM", "N/A", IF(Z236="No","N/A",VLOOKUP(B236,'Extension List'!$A$3:$AE$1952,19,FALSE)))</f>
        <v>N/A</v>
      </c>
      <c r="AB236" s="14" t="str">
        <f>IF(C236="DM", "N/A", IF(Z236="No","N/A",VLOOKUP(B236,'Extension List'!$A$3:$AE$1952,21,FALSE)))</f>
        <v>N/A</v>
      </c>
      <c r="AC236" s="14" t="str">
        <f t="shared" si="232"/>
        <v>N/A</v>
      </c>
      <c r="AD236" s="15" t="str">
        <f t="shared" si="198"/>
        <v>N/A</v>
      </c>
      <c r="AE236" s="15" t="str">
        <f t="shared" si="199"/>
        <v>N/A</v>
      </c>
      <c r="AF236" s="15" t="str">
        <f t="shared" si="200"/>
        <v>N/A</v>
      </c>
      <c r="AG236" s="15" t="str">
        <f t="shared" si="233"/>
        <v>N/A</v>
      </c>
      <c r="AH236" s="15" t="str">
        <f t="shared" si="233"/>
        <v>N/A</v>
      </c>
      <c r="AI236" s="15" t="str">
        <f t="shared" si="183"/>
        <v>N/A</v>
      </c>
      <c r="AJ236" s="15" t="str">
        <f t="shared" si="184"/>
        <v>N/A</v>
      </c>
      <c r="AK236" s="15" t="str">
        <f t="shared" si="185"/>
        <v>N/A</v>
      </c>
      <c r="AL236" s="15" t="str">
        <f t="shared" si="201"/>
        <v>N/A</v>
      </c>
      <c r="AM236" s="15">
        <f t="shared" si="202"/>
        <v>4</v>
      </c>
      <c r="AN236" s="15">
        <f t="shared" si="203"/>
        <v>4</v>
      </c>
      <c r="AO236" s="15">
        <f t="shared" si="204"/>
        <v>4</v>
      </c>
      <c r="AP236" s="15" t="str">
        <f t="shared" si="205"/>
        <v>N/A</v>
      </c>
      <c r="AQ236" s="15" t="str">
        <f t="shared" si="206"/>
        <v>N/A</v>
      </c>
      <c r="AR236" s="14" t="s">
        <v>40</v>
      </c>
      <c r="AS236" s="14" t="s">
        <v>40</v>
      </c>
      <c r="AT236" s="14" t="s">
        <v>40</v>
      </c>
      <c r="AU236" s="14" t="s">
        <v>40</v>
      </c>
      <c r="AV236" s="14" t="s">
        <v>40</v>
      </c>
      <c r="AW236" s="14" t="s">
        <v>40</v>
      </c>
      <c r="AX236" s="14" t="s">
        <v>40</v>
      </c>
      <c r="AY236" s="14" t="s">
        <v>40</v>
      </c>
      <c r="AZ236" s="14" t="s">
        <v>40</v>
      </c>
      <c r="BA236" s="14" t="s">
        <v>40</v>
      </c>
      <c r="BB236" s="14" t="s">
        <v>40</v>
      </c>
      <c r="BC236" s="14" t="s">
        <v>40</v>
      </c>
      <c r="BD236" s="14" t="s">
        <v>40</v>
      </c>
      <c r="BE236" s="14" t="s">
        <v>40</v>
      </c>
      <c r="BF236" s="14" t="s">
        <v>40</v>
      </c>
      <c r="BG236" s="14" t="s">
        <v>40</v>
      </c>
      <c r="BH236" s="14" t="s">
        <v>40</v>
      </c>
      <c r="BJ236" s="15">
        <f t="shared" si="207"/>
        <v>4</v>
      </c>
      <c r="BK236" s="15">
        <f t="shared" si="208"/>
        <v>4</v>
      </c>
      <c r="BL236" s="15">
        <f t="shared" si="209"/>
        <v>4</v>
      </c>
      <c r="BM236" s="15">
        <f t="shared" si="210"/>
        <v>4</v>
      </c>
      <c r="BN236" s="15">
        <f t="shared" si="211"/>
        <v>4</v>
      </c>
      <c r="BO236" s="15">
        <f t="shared" si="212"/>
        <v>4</v>
      </c>
      <c r="BP236" s="15">
        <f t="shared" si="213"/>
        <v>4</v>
      </c>
      <c r="BQ236" s="15">
        <f t="shared" si="214"/>
        <v>4</v>
      </c>
      <c r="BR236" s="15">
        <f t="shared" si="215"/>
        <v>4</v>
      </c>
      <c r="BS236" s="15">
        <f t="shared" si="216"/>
        <v>4</v>
      </c>
      <c r="BT236" s="15">
        <f t="shared" si="217"/>
        <v>4</v>
      </c>
      <c r="BU236" s="15">
        <f t="shared" si="218"/>
        <v>4</v>
      </c>
      <c r="BV236" s="15">
        <f t="shared" si="219"/>
        <v>4</v>
      </c>
      <c r="BW236" s="15">
        <f t="shared" si="220"/>
        <v>4</v>
      </c>
      <c r="BX236" s="15">
        <f t="shared" si="221"/>
        <v>4</v>
      </c>
      <c r="BY236" s="15">
        <f t="shared" si="222"/>
        <v>4</v>
      </c>
      <c r="BZ236" s="15">
        <f t="shared" si="223"/>
        <v>4</v>
      </c>
      <c r="CA236" s="14" t="s">
        <v>75</v>
      </c>
      <c r="CB236" s="15">
        <f t="shared" si="224"/>
        <v>4</v>
      </c>
      <c r="CC236" s="14">
        <f t="shared" si="225"/>
        <v>4</v>
      </c>
      <c r="CD236" s="14">
        <f t="shared" si="226"/>
        <v>4</v>
      </c>
      <c r="CE236" s="14" t="str">
        <f t="shared" si="227"/>
        <v>N/A</v>
      </c>
      <c r="CF236" s="14" t="str">
        <f t="shared" si="228"/>
        <v>N/A</v>
      </c>
      <c r="CG236" t="str">
        <f t="shared" si="229"/>
        <v>S:3 G:1 GR:3</v>
      </c>
      <c r="CH236" s="6"/>
      <c r="CK236" s="6"/>
      <c r="CL236" s="6"/>
      <c r="CM236" s="6"/>
      <c r="CN236" s="6"/>
      <c r="CO236" s="6"/>
      <c r="CP236" s="6"/>
    </row>
    <row r="237" spans="1:94" x14ac:dyDescent="0.25">
      <c r="A237" s="13">
        <v>5652</v>
      </c>
      <c r="B237" s="14" t="s">
        <v>2997</v>
      </c>
      <c r="C237" s="14" t="s">
        <v>70</v>
      </c>
      <c r="D237" s="14" t="s">
        <v>57</v>
      </c>
      <c r="E237" s="14">
        <f>VLOOKUP(B237, 'Rookie Year'!$A$2:$B$55555,2,FALSE)</f>
        <v>2024</v>
      </c>
      <c r="F237" s="14">
        <v>2024</v>
      </c>
      <c r="G237" s="14" t="s">
        <v>40</v>
      </c>
      <c r="H237" s="14" t="s">
        <v>2203</v>
      </c>
      <c r="I237" s="15">
        <v>1</v>
      </c>
      <c r="J237" s="14">
        <v>3</v>
      </c>
      <c r="K237" s="16">
        <f t="shared" si="189"/>
        <v>0</v>
      </c>
      <c r="L237" s="15">
        <f t="shared" si="190"/>
        <v>1</v>
      </c>
      <c r="M237" s="15">
        <f t="shared" si="191"/>
        <v>0</v>
      </c>
      <c r="N237" s="15">
        <f t="shared" si="192"/>
        <v>0</v>
      </c>
      <c r="O237" s="15">
        <v>0</v>
      </c>
      <c r="P237" s="15">
        <v>0</v>
      </c>
      <c r="Q237" s="15">
        <f t="shared" si="193"/>
        <v>0</v>
      </c>
      <c r="R237" s="14" t="s">
        <v>75</v>
      </c>
      <c r="S237" s="14">
        <f t="shared" si="194"/>
        <v>1</v>
      </c>
      <c r="T237" s="15">
        <v>0</v>
      </c>
      <c r="U237" s="15" t="str">
        <f>IF($S237&lt;2, "N/A", $M237)</f>
        <v>N/A</v>
      </c>
      <c r="V237" s="15" t="str">
        <f>IF($S237&lt;3, "N/A", $M237)</f>
        <v>N/A</v>
      </c>
      <c r="W237" s="15" t="str">
        <f t="shared" si="230"/>
        <v>N/A</v>
      </c>
      <c r="X237" s="15" t="str">
        <f t="shared" si="195"/>
        <v>N/A</v>
      </c>
      <c r="Y237" s="14" t="str">
        <f t="shared" si="196"/>
        <v>OK</v>
      </c>
      <c r="Z237" s="14" t="str">
        <f t="shared" si="197"/>
        <v>Yes</v>
      </c>
      <c r="AA237" s="17">
        <f>IF(C237="DM", "N/A", IF(Z237="No","N/A",VLOOKUP(B237,'Extension List'!$A$3:$AE$1952,19,FALSE)))</f>
        <v>1</v>
      </c>
      <c r="AB237" s="14">
        <f>IF(C237="DM", "N/A", IF(Z237="No","N/A",VLOOKUP(B237,'Extension List'!$A$3:$AE$1952,21,FALSE)))</f>
        <v>1</v>
      </c>
      <c r="AC237" s="14">
        <v>1</v>
      </c>
      <c r="AD237" s="15">
        <f t="shared" si="198"/>
        <v>0</v>
      </c>
      <c r="AE237" s="15">
        <f t="shared" si="199"/>
        <v>1</v>
      </c>
      <c r="AF237" s="15">
        <f t="shared" si="200"/>
        <v>1</v>
      </c>
      <c r="AG237" s="15">
        <v>0</v>
      </c>
      <c r="AH237" s="15">
        <v>1</v>
      </c>
      <c r="AI237" s="15" t="str">
        <f t="shared" si="183"/>
        <v>N/A</v>
      </c>
      <c r="AJ237" s="15" t="str">
        <f t="shared" si="184"/>
        <v>N/A</v>
      </c>
      <c r="AK237" s="15" t="str">
        <f t="shared" si="185"/>
        <v>N/A</v>
      </c>
      <c r="AL237" s="15" t="str">
        <f t="shared" si="201"/>
        <v>OK</v>
      </c>
      <c r="AM237" s="15">
        <f t="shared" si="202"/>
        <v>1</v>
      </c>
      <c r="AN237" s="15">
        <f t="shared" si="203"/>
        <v>1</v>
      </c>
      <c r="AO237" s="15" t="str">
        <f t="shared" si="204"/>
        <v>N/A</v>
      </c>
      <c r="AP237" s="15" t="str">
        <f t="shared" si="205"/>
        <v>N/A</v>
      </c>
      <c r="AQ237" s="15" t="str">
        <f t="shared" si="206"/>
        <v>N/A</v>
      </c>
      <c r="AR237" s="14" t="s">
        <v>40</v>
      </c>
      <c r="AS237" s="14" t="s">
        <v>40</v>
      </c>
      <c r="AT237" s="14" t="s">
        <v>40</v>
      </c>
      <c r="AU237" s="14" t="s">
        <v>40</v>
      </c>
      <c r="AV237" s="14" t="s">
        <v>40</v>
      </c>
      <c r="AW237" s="14" t="s">
        <v>40</v>
      </c>
      <c r="AX237" s="14" t="s">
        <v>40</v>
      </c>
      <c r="AY237" s="14" t="s">
        <v>40</v>
      </c>
      <c r="AZ237" s="14" t="s">
        <v>40</v>
      </c>
      <c r="BA237" s="14" t="s">
        <v>40</v>
      </c>
      <c r="BB237" s="14" t="s">
        <v>40</v>
      </c>
      <c r="BC237" s="14" t="s">
        <v>40</v>
      </c>
      <c r="BD237" s="14" t="s">
        <v>40</v>
      </c>
      <c r="BE237" s="14" t="s">
        <v>40</v>
      </c>
      <c r="BF237" s="14" t="s">
        <v>40</v>
      </c>
      <c r="BG237" s="14" t="s">
        <v>40</v>
      </c>
      <c r="BH237" s="14" t="s">
        <v>40</v>
      </c>
      <c r="BI237" s="14"/>
      <c r="BJ237" s="15">
        <f t="shared" si="207"/>
        <v>1</v>
      </c>
      <c r="BK237" s="15">
        <f t="shared" si="208"/>
        <v>1</v>
      </c>
      <c r="BL237" s="15">
        <f t="shared" si="209"/>
        <v>1</v>
      </c>
      <c r="BM237" s="15">
        <f t="shared" si="210"/>
        <v>1</v>
      </c>
      <c r="BN237" s="15">
        <f t="shared" si="211"/>
        <v>1</v>
      </c>
      <c r="BO237" s="15">
        <f t="shared" si="212"/>
        <v>1</v>
      </c>
      <c r="BP237" s="15">
        <f t="shared" si="213"/>
        <v>1</v>
      </c>
      <c r="BQ237" s="15">
        <f t="shared" si="214"/>
        <v>1</v>
      </c>
      <c r="BR237" s="15">
        <f t="shared" si="215"/>
        <v>1</v>
      </c>
      <c r="BS237" s="15">
        <f t="shared" si="216"/>
        <v>1</v>
      </c>
      <c r="BT237" s="15">
        <f t="shared" si="217"/>
        <v>1</v>
      </c>
      <c r="BU237" s="15">
        <f t="shared" si="218"/>
        <v>1</v>
      </c>
      <c r="BV237" s="15">
        <f t="shared" si="219"/>
        <v>1</v>
      </c>
      <c r="BW237" s="15">
        <f t="shared" si="220"/>
        <v>1</v>
      </c>
      <c r="BX237" s="15">
        <f t="shared" si="221"/>
        <v>1</v>
      </c>
      <c r="BY237" s="15">
        <f t="shared" si="222"/>
        <v>1</v>
      </c>
      <c r="BZ237" s="15">
        <f t="shared" si="223"/>
        <v>1</v>
      </c>
      <c r="CA237" s="14" t="s">
        <v>75</v>
      </c>
      <c r="CB237" s="15">
        <f t="shared" si="224"/>
        <v>1</v>
      </c>
      <c r="CC237" s="14">
        <f t="shared" si="225"/>
        <v>1</v>
      </c>
      <c r="CD237" s="14" t="str">
        <f t="shared" si="226"/>
        <v>N/A</v>
      </c>
      <c r="CE237" s="14" t="str">
        <f t="shared" si="227"/>
        <v>N/A</v>
      </c>
      <c r="CF237" s="14" t="str">
        <f t="shared" si="228"/>
        <v>N/A</v>
      </c>
      <c r="CG237" t="str">
        <f t="shared" si="229"/>
        <v>S:1/0 G:1 GR:1</v>
      </c>
      <c r="CH237" s="6"/>
      <c r="CK237" s="6"/>
      <c r="CL237" s="6"/>
      <c r="CM237" s="6"/>
      <c r="CN237" s="6"/>
      <c r="CO237" s="6"/>
      <c r="CP237" s="6"/>
    </row>
    <row r="238" spans="1:94" x14ac:dyDescent="0.25">
      <c r="A238" s="13">
        <v>1995</v>
      </c>
      <c r="B238" s="14" t="s">
        <v>171</v>
      </c>
      <c r="C238" s="14" t="s">
        <v>71</v>
      </c>
      <c r="D238" s="14" t="s">
        <v>57</v>
      </c>
      <c r="E238" s="14">
        <f>VLOOKUP(B238, 'Rookie Year'!$A$2:$B$55555,2,FALSE)</f>
        <v>2017</v>
      </c>
      <c r="F238" s="14">
        <v>2017</v>
      </c>
      <c r="G238" s="14" t="s">
        <v>40</v>
      </c>
      <c r="H238" s="14" t="s">
        <v>1926</v>
      </c>
      <c r="I238" s="15">
        <v>11</v>
      </c>
      <c r="J238" s="14">
        <v>3</v>
      </c>
      <c r="K238" s="16">
        <f t="shared" si="189"/>
        <v>0.25</v>
      </c>
      <c r="L238" s="15">
        <f t="shared" si="190"/>
        <v>8</v>
      </c>
      <c r="M238" s="15">
        <f t="shared" si="191"/>
        <v>3</v>
      </c>
      <c r="N238" s="15">
        <f t="shared" si="192"/>
        <v>9</v>
      </c>
      <c r="O238" s="15">
        <v>6</v>
      </c>
      <c r="P238" s="15">
        <v>-7</v>
      </c>
      <c r="Q238" s="15">
        <f t="shared" si="193"/>
        <v>10</v>
      </c>
      <c r="R238" s="14">
        <v>2025</v>
      </c>
      <c r="S238" s="14">
        <f t="shared" si="194"/>
        <v>2</v>
      </c>
      <c r="T238" s="15">
        <v>6</v>
      </c>
      <c r="U238" s="15">
        <v>4</v>
      </c>
      <c r="V238" s="15" t="str">
        <f>IF($S238&lt;3, "N/A", $M238)</f>
        <v>N/A</v>
      </c>
      <c r="W238" s="15" t="str">
        <f t="shared" si="230"/>
        <v>N/A</v>
      </c>
      <c r="X238" s="15" t="str">
        <f t="shared" si="195"/>
        <v>N/A</v>
      </c>
      <c r="Y238" s="14" t="str">
        <f t="shared" si="196"/>
        <v>OK</v>
      </c>
      <c r="Z238" s="14" t="str">
        <f t="shared" si="197"/>
        <v>No</v>
      </c>
      <c r="AA238" s="17" t="str">
        <f>IF(C238="DM", "N/A", IF(Z238="No","N/A",VLOOKUP(B238,'Extension List'!$A$3:$AE$1952,19,FALSE)))</f>
        <v>N/A</v>
      </c>
      <c r="AB238" s="14" t="str">
        <f>IF(C238="DM", "N/A", IF(Z238="No","N/A",VLOOKUP(B238,'Extension List'!$A$3:$AE$1952,21,FALSE)))</f>
        <v>N/A</v>
      </c>
      <c r="AC238" s="14" t="str">
        <f t="shared" si="232"/>
        <v>N/A</v>
      </c>
      <c r="AD238" s="15" t="str">
        <f t="shared" si="198"/>
        <v>N/A</v>
      </c>
      <c r="AE238" s="15" t="str">
        <f t="shared" si="199"/>
        <v>N/A</v>
      </c>
      <c r="AF238" s="15" t="str">
        <f t="shared" si="200"/>
        <v>N/A</v>
      </c>
      <c r="AG238" s="15" t="str">
        <f t="shared" si="233"/>
        <v>N/A</v>
      </c>
      <c r="AH238" s="15" t="str">
        <f t="shared" si="233"/>
        <v>N/A</v>
      </c>
      <c r="AI238" s="15" t="str">
        <f t="shared" ref="AI238:AI259" si="234">IF($AF238="N/A","N/A",IF(AC238&gt;1,"TBC","N/A"))</f>
        <v>N/A</v>
      </c>
      <c r="AJ238" s="15" t="str">
        <f t="shared" ref="AJ238:AJ259" si="235">IF($AF238="N/A","N/A",IF(AC238&gt;2,"TBC","N/A"))</f>
        <v>N/A</v>
      </c>
      <c r="AK238" s="15" t="str">
        <f t="shared" ref="AK238:AK259" si="236">IF($AF238="N/A","N/A",IF(AC238&gt;3,"TBC","N/A"))</f>
        <v>N/A</v>
      </c>
      <c r="AL238" s="15" t="str">
        <f t="shared" si="201"/>
        <v>N/A</v>
      </c>
      <c r="AM238" s="15">
        <f t="shared" si="202"/>
        <v>14</v>
      </c>
      <c r="AN238" s="15">
        <f t="shared" si="203"/>
        <v>12</v>
      </c>
      <c r="AO238" s="15" t="str">
        <f t="shared" si="204"/>
        <v>N/A</v>
      </c>
      <c r="AP238" s="15" t="str">
        <f t="shared" si="205"/>
        <v>N/A</v>
      </c>
      <c r="AQ238" s="15" t="str">
        <f t="shared" si="206"/>
        <v>N/A</v>
      </c>
      <c r="AR238" s="14" t="s">
        <v>40</v>
      </c>
      <c r="AS238" s="14" t="s">
        <v>40</v>
      </c>
      <c r="AT238" s="14" t="s">
        <v>40</v>
      </c>
      <c r="AU238" s="14" t="s">
        <v>40</v>
      </c>
      <c r="AV238" s="14" t="s">
        <v>40</v>
      </c>
      <c r="AW238" s="14" t="s">
        <v>40</v>
      </c>
      <c r="AX238" s="14" t="s">
        <v>40</v>
      </c>
      <c r="AY238" s="14" t="s">
        <v>40</v>
      </c>
      <c r="AZ238" s="14" t="s">
        <v>40</v>
      </c>
      <c r="BA238" s="14" t="s">
        <v>40</v>
      </c>
      <c r="BB238" s="14" t="s">
        <v>40</v>
      </c>
      <c r="BC238" s="14" t="s">
        <v>40</v>
      </c>
      <c r="BD238" s="14" t="s">
        <v>40</v>
      </c>
      <c r="BE238" s="14" t="s">
        <v>40</v>
      </c>
      <c r="BF238" s="14" t="s">
        <v>40</v>
      </c>
      <c r="BG238" s="14" t="s">
        <v>40</v>
      </c>
      <c r="BH238" s="14" t="s">
        <v>40</v>
      </c>
      <c r="BI238" s="14"/>
      <c r="BJ238" s="15">
        <f t="shared" si="207"/>
        <v>14</v>
      </c>
      <c r="BK238" s="15">
        <f t="shared" si="208"/>
        <v>14</v>
      </c>
      <c r="BL238" s="15">
        <f t="shared" si="209"/>
        <v>14</v>
      </c>
      <c r="BM238" s="15">
        <f t="shared" si="210"/>
        <v>14</v>
      </c>
      <c r="BN238" s="15">
        <f t="shared" si="211"/>
        <v>14</v>
      </c>
      <c r="BO238" s="15">
        <f t="shared" si="212"/>
        <v>14</v>
      </c>
      <c r="BP238" s="15">
        <f t="shared" si="213"/>
        <v>14</v>
      </c>
      <c r="BQ238" s="15">
        <f t="shared" si="214"/>
        <v>14</v>
      </c>
      <c r="BR238" s="15">
        <f t="shared" si="215"/>
        <v>14</v>
      </c>
      <c r="BS238" s="15">
        <f t="shared" si="216"/>
        <v>14</v>
      </c>
      <c r="BT238" s="15">
        <f t="shared" si="217"/>
        <v>14</v>
      </c>
      <c r="BU238" s="15">
        <f t="shared" si="218"/>
        <v>14</v>
      </c>
      <c r="BV238" s="15">
        <f t="shared" si="219"/>
        <v>14</v>
      </c>
      <c r="BW238" s="15">
        <f t="shared" si="220"/>
        <v>14</v>
      </c>
      <c r="BX238" s="15">
        <f t="shared" si="221"/>
        <v>14</v>
      </c>
      <c r="BY238" s="15">
        <f t="shared" si="222"/>
        <v>14</v>
      </c>
      <c r="BZ238" s="15">
        <f t="shared" si="223"/>
        <v>14</v>
      </c>
      <c r="CA238" s="14" t="s">
        <v>75</v>
      </c>
      <c r="CB238" s="15">
        <f t="shared" si="224"/>
        <v>14</v>
      </c>
      <c r="CC238" s="14">
        <f t="shared" si="225"/>
        <v>12</v>
      </c>
      <c r="CD238" s="14" t="str">
        <f t="shared" si="226"/>
        <v>N/A</v>
      </c>
      <c r="CE238" s="14" t="str">
        <f t="shared" si="227"/>
        <v>N/A</v>
      </c>
      <c r="CF238" s="14" t="str">
        <f t="shared" si="228"/>
        <v>N/A</v>
      </c>
      <c r="CG238" t="str">
        <f t="shared" si="229"/>
        <v>S:8 G:3 GR:10</v>
      </c>
      <c r="CH238" s="6"/>
      <c r="CK238" s="6"/>
      <c r="CL238" s="6"/>
      <c r="CM238" s="6"/>
      <c r="CN238" s="6"/>
      <c r="CO238" s="6"/>
      <c r="CP238" s="6"/>
    </row>
    <row r="239" spans="1:94" x14ac:dyDescent="0.25">
      <c r="A239" s="13">
        <v>5774</v>
      </c>
      <c r="B239" s="14" t="s">
        <v>2609</v>
      </c>
      <c r="C239" s="14" t="s">
        <v>71</v>
      </c>
      <c r="D239" s="14" t="s">
        <v>57</v>
      </c>
      <c r="E239" s="14">
        <f>VLOOKUP(B239, 'Rookie Year'!$A$2:$B$55555,2,FALSE)</f>
        <v>2022</v>
      </c>
      <c r="F239" s="14">
        <v>2025</v>
      </c>
      <c r="G239" s="14" t="s">
        <v>42</v>
      </c>
      <c r="H239" s="14" t="s">
        <v>2913</v>
      </c>
      <c r="I239" s="15">
        <v>11</v>
      </c>
      <c r="J239" s="14">
        <v>4</v>
      </c>
      <c r="K239" s="16">
        <f t="shared" si="189"/>
        <v>0.25</v>
      </c>
      <c r="L239" s="15">
        <f t="shared" si="190"/>
        <v>8</v>
      </c>
      <c r="M239" s="15">
        <f t="shared" si="191"/>
        <v>3</v>
      </c>
      <c r="N239" s="15">
        <f t="shared" si="192"/>
        <v>12</v>
      </c>
      <c r="O239" s="15">
        <v>3</v>
      </c>
      <c r="P239" s="15">
        <v>0</v>
      </c>
      <c r="Q239" s="15">
        <f t="shared" si="193"/>
        <v>9</v>
      </c>
      <c r="R239" s="14" t="s">
        <v>75</v>
      </c>
      <c r="S239" s="14">
        <f t="shared" si="194"/>
        <v>3</v>
      </c>
      <c r="T239" s="15">
        <v>3</v>
      </c>
      <c r="U239" s="15">
        <v>3</v>
      </c>
      <c r="V239" s="15">
        <v>3</v>
      </c>
      <c r="W239" s="15" t="str">
        <f t="shared" si="230"/>
        <v>N/A</v>
      </c>
      <c r="X239" s="15" t="str">
        <f t="shared" si="195"/>
        <v>N/A</v>
      </c>
      <c r="Y239" s="14" t="str">
        <f t="shared" si="196"/>
        <v>OK</v>
      </c>
      <c r="Z239" s="14" t="str">
        <f t="shared" si="197"/>
        <v>No</v>
      </c>
      <c r="AA239" s="17" t="str">
        <f>IF(C239="DM", "N/A", IF(Z239="No","N/A",VLOOKUP(B239,'Extension List'!$A$3:$AE$1952,19,FALSE)))</f>
        <v>N/A</v>
      </c>
      <c r="AB239" s="14" t="str">
        <f>IF(C239="DM", "N/A", IF(Z239="No","N/A",VLOOKUP(B239,'Extension List'!$A$3:$AE$1952,21,FALSE)))</f>
        <v>N/A</v>
      </c>
      <c r="AC239" s="14" t="str">
        <f t="shared" si="232"/>
        <v>N/A</v>
      </c>
      <c r="AD239" s="15" t="str">
        <f t="shared" si="198"/>
        <v>N/A</v>
      </c>
      <c r="AE239" s="15" t="str">
        <f t="shared" si="199"/>
        <v>N/A</v>
      </c>
      <c r="AF239" s="15" t="str">
        <f t="shared" si="200"/>
        <v>N/A</v>
      </c>
      <c r="AG239" s="15" t="str">
        <f t="shared" si="233"/>
        <v>N/A</v>
      </c>
      <c r="AH239" s="15" t="str">
        <f t="shared" si="233"/>
        <v>N/A</v>
      </c>
      <c r="AI239" s="15" t="str">
        <f t="shared" si="234"/>
        <v>N/A</v>
      </c>
      <c r="AJ239" s="15" t="str">
        <f t="shared" si="235"/>
        <v>N/A</v>
      </c>
      <c r="AK239" s="15" t="str">
        <f t="shared" si="236"/>
        <v>N/A</v>
      </c>
      <c r="AL239" s="15" t="str">
        <f t="shared" si="201"/>
        <v>N/A</v>
      </c>
      <c r="AM239" s="15">
        <f t="shared" si="202"/>
        <v>11</v>
      </c>
      <c r="AN239" s="15">
        <f t="shared" si="203"/>
        <v>11</v>
      </c>
      <c r="AO239" s="15">
        <f t="shared" si="204"/>
        <v>11</v>
      </c>
      <c r="AP239" s="15" t="str">
        <f t="shared" si="205"/>
        <v>N/A</v>
      </c>
      <c r="AQ239" s="15" t="str">
        <f t="shared" si="206"/>
        <v>N/A</v>
      </c>
      <c r="AR239" s="14" t="s">
        <v>40</v>
      </c>
      <c r="AS239" s="14" t="s">
        <v>40</v>
      </c>
      <c r="AT239" s="14" t="s">
        <v>40</v>
      </c>
      <c r="AU239" s="14" t="s">
        <v>40</v>
      </c>
      <c r="AV239" s="14" t="s">
        <v>40</v>
      </c>
      <c r="AW239" s="14" t="s">
        <v>40</v>
      </c>
      <c r="AX239" s="14" t="s">
        <v>40</v>
      </c>
      <c r="AY239" s="14" t="s">
        <v>40</v>
      </c>
      <c r="AZ239" s="14" t="s">
        <v>40</v>
      </c>
      <c r="BA239" s="14" t="s">
        <v>40</v>
      </c>
      <c r="BB239" s="14" t="s">
        <v>40</v>
      </c>
      <c r="BC239" s="14" t="s">
        <v>40</v>
      </c>
      <c r="BD239" s="14" t="s">
        <v>40</v>
      </c>
      <c r="BE239" s="14" t="s">
        <v>40</v>
      </c>
      <c r="BF239" s="14" t="s">
        <v>40</v>
      </c>
      <c r="BG239" s="14" t="s">
        <v>40</v>
      </c>
      <c r="BH239" s="14" t="s">
        <v>40</v>
      </c>
      <c r="BI239" s="14"/>
      <c r="BJ239" s="15">
        <f t="shared" si="207"/>
        <v>11</v>
      </c>
      <c r="BK239" s="15">
        <f t="shared" si="208"/>
        <v>11</v>
      </c>
      <c r="BL239" s="15">
        <f t="shared" si="209"/>
        <v>11</v>
      </c>
      <c r="BM239" s="15">
        <f t="shared" si="210"/>
        <v>11</v>
      </c>
      <c r="BN239" s="15">
        <f t="shared" si="211"/>
        <v>11</v>
      </c>
      <c r="BO239" s="15">
        <f t="shared" si="212"/>
        <v>11</v>
      </c>
      <c r="BP239" s="15">
        <f t="shared" si="213"/>
        <v>11</v>
      </c>
      <c r="BQ239" s="15">
        <f t="shared" si="214"/>
        <v>11</v>
      </c>
      <c r="BR239" s="15">
        <f t="shared" si="215"/>
        <v>11</v>
      </c>
      <c r="BS239" s="15">
        <f t="shared" si="216"/>
        <v>11</v>
      </c>
      <c r="BT239" s="15">
        <f t="shared" si="217"/>
        <v>11</v>
      </c>
      <c r="BU239" s="15">
        <f t="shared" si="218"/>
        <v>11</v>
      </c>
      <c r="BV239" s="15">
        <f t="shared" si="219"/>
        <v>11</v>
      </c>
      <c r="BW239" s="15">
        <f t="shared" si="220"/>
        <v>11</v>
      </c>
      <c r="BX239" s="15">
        <f t="shared" si="221"/>
        <v>11</v>
      </c>
      <c r="BY239" s="15">
        <f t="shared" si="222"/>
        <v>11</v>
      </c>
      <c r="BZ239" s="15">
        <f t="shared" si="223"/>
        <v>11</v>
      </c>
      <c r="CA239" s="14" t="s">
        <v>75</v>
      </c>
      <c r="CB239" s="15">
        <f t="shared" si="224"/>
        <v>11</v>
      </c>
      <c r="CC239" s="14">
        <f t="shared" si="225"/>
        <v>11</v>
      </c>
      <c r="CD239" s="14">
        <f t="shared" si="226"/>
        <v>11</v>
      </c>
      <c r="CE239" s="14" t="str">
        <f t="shared" si="227"/>
        <v>N/A</v>
      </c>
      <c r="CF239" s="14" t="str">
        <f t="shared" si="228"/>
        <v>N/A</v>
      </c>
      <c r="CG239" t="str">
        <f t="shared" si="229"/>
        <v>S:8 G:3 GR:9</v>
      </c>
      <c r="CH239" s="6"/>
      <c r="CK239" s="6"/>
      <c r="CL239" s="6"/>
      <c r="CM239" s="6"/>
      <c r="CN239" s="6"/>
      <c r="CO239" s="6"/>
      <c r="CP239" s="6"/>
    </row>
    <row r="240" spans="1:94" x14ac:dyDescent="0.25">
      <c r="A240" s="13">
        <v>6585</v>
      </c>
      <c r="B240" s="14" t="s">
        <v>3375</v>
      </c>
      <c r="C240" s="14" t="s">
        <v>71</v>
      </c>
      <c r="D240" s="14" t="s">
        <v>57</v>
      </c>
      <c r="E240" s="14">
        <f>VLOOKUP(B240, 'Rookie Year'!$A$2:$B$55555,2,FALSE)</f>
        <v>2026</v>
      </c>
      <c r="F240" s="14">
        <v>2026</v>
      </c>
      <c r="G240" s="14" t="s">
        <v>40</v>
      </c>
      <c r="H240" s="14" t="s">
        <v>2238</v>
      </c>
      <c r="I240" s="15">
        <v>1</v>
      </c>
      <c r="J240" s="14">
        <v>3</v>
      </c>
      <c r="K240" s="16">
        <f t="shared" si="189"/>
        <v>0</v>
      </c>
      <c r="L240" s="15">
        <f t="shared" si="190"/>
        <v>1</v>
      </c>
      <c r="M240" s="15">
        <f t="shared" si="191"/>
        <v>0</v>
      </c>
      <c r="N240" s="15">
        <f t="shared" si="192"/>
        <v>0</v>
      </c>
      <c r="O240" s="15">
        <v>0</v>
      </c>
      <c r="P240" s="15">
        <v>0</v>
      </c>
      <c r="Q240" s="15">
        <f t="shared" si="193"/>
        <v>0</v>
      </c>
      <c r="R240" s="14" t="s">
        <v>75</v>
      </c>
      <c r="S240" s="14">
        <f t="shared" si="194"/>
        <v>3</v>
      </c>
      <c r="T240" s="15">
        <f>IF($S240&lt;1, "N/A", $M240)</f>
        <v>0</v>
      </c>
      <c r="U240" s="15">
        <f t="shared" ref="U240:U246" si="237">IF($S240&lt;2, "N/A", $M240)</f>
        <v>0</v>
      </c>
      <c r="V240" s="15">
        <f t="shared" ref="V240:V246" si="238">IF($S240&lt;3, "N/A", $M240)</f>
        <v>0</v>
      </c>
      <c r="W240" s="15" t="str">
        <f t="shared" si="230"/>
        <v>N/A</v>
      </c>
      <c r="X240" s="15" t="str">
        <f t="shared" si="195"/>
        <v>N/A</v>
      </c>
      <c r="Y240" s="14" t="str">
        <f t="shared" si="196"/>
        <v>OK</v>
      </c>
      <c r="Z240" s="14" t="str">
        <f t="shared" si="197"/>
        <v>No</v>
      </c>
      <c r="AA240" s="17" t="str">
        <f>IF(C240="DM", "N/A", IF(Z240="No","N/A",VLOOKUP(B240,'Extension List'!$A$3:$AE$1952,19,FALSE)))</f>
        <v>N/A</v>
      </c>
      <c r="AB240" s="14" t="str">
        <f>IF(C240="DM", "N/A", IF(Z240="No","N/A",VLOOKUP(B240,'Extension List'!$A$3:$AE$1952,21,FALSE)))</f>
        <v>N/A</v>
      </c>
      <c r="AC240" s="14" t="str">
        <f t="shared" si="232"/>
        <v>N/A</v>
      </c>
      <c r="AD240" s="15" t="str">
        <f t="shared" si="198"/>
        <v>N/A</v>
      </c>
      <c r="AE240" s="15" t="str">
        <f t="shared" si="199"/>
        <v>N/A</v>
      </c>
      <c r="AF240" s="15" t="str">
        <f t="shared" si="200"/>
        <v>N/A</v>
      </c>
      <c r="AG240" s="15" t="str">
        <f t="shared" si="233"/>
        <v>N/A</v>
      </c>
      <c r="AH240" s="15" t="str">
        <f t="shared" si="233"/>
        <v>N/A</v>
      </c>
      <c r="AI240" s="15" t="str">
        <f t="shared" si="234"/>
        <v>N/A</v>
      </c>
      <c r="AJ240" s="15" t="str">
        <f t="shared" si="235"/>
        <v>N/A</v>
      </c>
      <c r="AK240" s="15" t="str">
        <f t="shared" si="236"/>
        <v>N/A</v>
      </c>
      <c r="AL240" s="15" t="str">
        <f t="shared" si="201"/>
        <v>N/A</v>
      </c>
      <c r="AM240" s="15">
        <f t="shared" si="202"/>
        <v>1</v>
      </c>
      <c r="AN240" s="15">
        <f t="shared" si="203"/>
        <v>1</v>
      </c>
      <c r="AO240" s="15">
        <f t="shared" si="204"/>
        <v>1</v>
      </c>
      <c r="AP240" s="15" t="str">
        <f t="shared" si="205"/>
        <v>N/A</v>
      </c>
      <c r="AQ240" s="15" t="str">
        <f t="shared" si="206"/>
        <v>N/A</v>
      </c>
      <c r="AR240" s="14" t="s">
        <v>40</v>
      </c>
      <c r="AS240" s="14" t="s">
        <v>40</v>
      </c>
      <c r="AT240" s="14" t="s">
        <v>40</v>
      </c>
      <c r="AU240" s="14" t="s">
        <v>40</v>
      </c>
      <c r="AV240" s="14" t="s">
        <v>40</v>
      </c>
      <c r="AW240" s="14" t="s">
        <v>40</v>
      </c>
      <c r="AX240" s="14" t="s">
        <v>40</v>
      </c>
      <c r="AY240" s="14" t="s">
        <v>40</v>
      </c>
      <c r="AZ240" s="14" t="s">
        <v>40</v>
      </c>
      <c r="BA240" s="14" t="s">
        <v>40</v>
      </c>
      <c r="BB240" s="14" t="s">
        <v>40</v>
      </c>
      <c r="BC240" s="14" t="s">
        <v>40</v>
      </c>
      <c r="BD240" s="14" t="s">
        <v>40</v>
      </c>
      <c r="BE240" s="14" t="s">
        <v>40</v>
      </c>
      <c r="BF240" s="14" t="s">
        <v>40</v>
      </c>
      <c r="BG240" s="14" t="s">
        <v>40</v>
      </c>
      <c r="BH240" s="14" t="s">
        <v>40</v>
      </c>
      <c r="BJ240" s="15">
        <f t="shared" si="207"/>
        <v>1</v>
      </c>
      <c r="BK240" s="15">
        <f t="shared" si="208"/>
        <v>1</v>
      </c>
      <c r="BL240" s="15">
        <f t="shared" si="209"/>
        <v>1</v>
      </c>
      <c r="BM240" s="15">
        <f t="shared" si="210"/>
        <v>1</v>
      </c>
      <c r="BN240" s="15">
        <f t="shared" si="211"/>
        <v>1</v>
      </c>
      <c r="BO240" s="15">
        <f t="shared" si="212"/>
        <v>1</v>
      </c>
      <c r="BP240" s="15">
        <f t="shared" si="213"/>
        <v>1</v>
      </c>
      <c r="BQ240" s="15">
        <f t="shared" si="214"/>
        <v>1</v>
      </c>
      <c r="BR240" s="15">
        <f t="shared" si="215"/>
        <v>1</v>
      </c>
      <c r="BS240" s="15">
        <f t="shared" si="216"/>
        <v>1</v>
      </c>
      <c r="BT240" s="15">
        <f t="shared" si="217"/>
        <v>1</v>
      </c>
      <c r="BU240" s="15">
        <f t="shared" si="218"/>
        <v>1</v>
      </c>
      <c r="BV240" s="15">
        <f t="shared" si="219"/>
        <v>1</v>
      </c>
      <c r="BW240" s="15">
        <f t="shared" si="220"/>
        <v>1</v>
      </c>
      <c r="BX240" s="15">
        <f t="shared" si="221"/>
        <v>1</v>
      </c>
      <c r="BY240" s="15">
        <f t="shared" si="222"/>
        <v>1</v>
      </c>
      <c r="BZ240" s="15">
        <f t="shared" si="223"/>
        <v>1</v>
      </c>
      <c r="CA240" s="14" t="s">
        <v>75</v>
      </c>
      <c r="CB240" s="15">
        <f t="shared" si="224"/>
        <v>1</v>
      </c>
      <c r="CC240" s="14">
        <f t="shared" si="225"/>
        <v>1</v>
      </c>
      <c r="CD240" s="14">
        <f t="shared" si="226"/>
        <v>1</v>
      </c>
      <c r="CE240" s="14" t="str">
        <f t="shared" si="227"/>
        <v>N/A</v>
      </c>
      <c r="CF240" s="14" t="str">
        <f t="shared" si="228"/>
        <v>N/A</v>
      </c>
      <c r="CG240" t="str">
        <f t="shared" si="229"/>
        <v>S:1 G:0 GR:0</v>
      </c>
      <c r="CH240" s="6"/>
      <c r="CK240" s="6"/>
      <c r="CL240" s="6"/>
      <c r="CM240" s="6"/>
      <c r="CN240" s="6"/>
      <c r="CO240" s="6"/>
      <c r="CP240" s="6"/>
    </row>
    <row r="241" spans="1:94" x14ac:dyDescent="0.25">
      <c r="A241" s="13">
        <v>6464</v>
      </c>
      <c r="B241" s="14" t="s">
        <v>2861</v>
      </c>
      <c r="C241" s="14" t="s">
        <v>71</v>
      </c>
      <c r="D241" s="14" t="s">
        <v>57</v>
      </c>
      <c r="E241" s="14">
        <f>VLOOKUP(B241, 'Rookie Year'!$A$2:$B$55555,2,FALSE)</f>
        <v>2023</v>
      </c>
      <c r="F241" s="14">
        <v>2026</v>
      </c>
      <c r="G241" s="14" t="s">
        <v>42</v>
      </c>
      <c r="H241" s="14" t="s">
        <v>1927</v>
      </c>
      <c r="I241" s="15">
        <v>2</v>
      </c>
      <c r="J241" s="14">
        <v>2</v>
      </c>
      <c r="K241" s="16">
        <f t="shared" si="189"/>
        <v>0.25</v>
      </c>
      <c r="L241" s="15">
        <f t="shared" si="190"/>
        <v>1</v>
      </c>
      <c r="M241" s="15">
        <f t="shared" si="191"/>
        <v>1</v>
      </c>
      <c r="N241" s="15">
        <f t="shared" si="192"/>
        <v>2</v>
      </c>
      <c r="O241" s="15">
        <v>0</v>
      </c>
      <c r="P241" s="15">
        <v>0</v>
      </c>
      <c r="Q241" s="15">
        <f t="shared" si="193"/>
        <v>2</v>
      </c>
      <c r="R241" s="14" t="s">
        <v>75</v>
      </c>
      <c r="S241" s="14">
        <f t="shared" si="194"/>
        <v>2</v>
      </c>
      <c r="T241" s="15">
        <f>IF($S241&lt;1, "N/A", $M241)</f>
        <v>1</v>
      </c>
      <c r="U241" s="15">
        <f t="shared" si="237"/>
        <v>1</v>
      </c>
      <c r="V241" s="15" t="str">
        <f t="shared" si="238"/>
        <v>N/A</v>
      </c>
      <c r="W241" s="15" t="str">
        <f t="shared" si="230"/>
        <v>N/A</v>
      </c>
      <c r="X241" s="15" t="str">
        <f t="shared" si="195"/>
        <v>N/A</v>
      </c>
      <c r="Y241" s="14" t="str">
        <f t="shared" si="196"/>
        <v>OK</v>
      </c>
      <c r="Z241" s="14" t="str">
        <f t="shared" si="197"/>
        <v>No</v>
      </c>
      <c r="AA241" s="17" t="str">
        <f>IF(C241="DM", "N/A", IF(Z241="No","N/A",VLOOKUP(B241,'Extension List'!$A$3:$AE$1952,19,FALSE)))</f>
        <v>N/A</v>
      </c>
      <c r="AB241" s="14" t="str">
        <f>IF(C241="DM", "N/A", IF(Z241="No","N/A",VLOOKUP(B241,'Extension List'!$A$3:$AE$1952,21,FALSE)))</f>
        <v>N/A</v>
      </c>
      <c r="AC241" s="14" t="str">
        <f t="shared" si="232"/>
        <v>N/A</v>
      </c>
      <c r="AD241" s="15" t="str">
        <f t="shared" si="198"/>
        <v>N/A</v>
      </c>
      <c r="AE241" s="15" t="str">
        <f t="shared" si="199"/>
        <v>N/A</v>
      </c>
      <c r="AF241" s="15" t="str">
        <f t="shared" si="200"/>
        <v>N/A</v>
      </c>
      <c r="AG241" s="15" t="str">
        <f t="shared" si="233"/>
        <v>N/A</v>
      </c>
      <c r="AH241" s="15" t="str">
        <f t="shared" si="233"/>
        <v>N/A</v>
      </c>
      <c r="AI241" s="15" t="str">
        <f t="shared" si="234"/>
        <v>N/A</v>
      </c>
      <c r="AJ241" s="15" t="str">
        <f t="shared" si="235"/>
        <v>N/A</v>
      </c>
      <c r="AK241" s="15" t="str">
        <f t="shared" si="236"/>
        <v>N/A</v>
      </c>
      <c r="AL241" s="15" t="str">
        <f t="shared" si="201"/>
        <v>N/A</v>
      </c>
      <c r="AM241" s="15">
        <f t="shared" si="202"/>
        <v>2</v>
      </c>
      <c r="AN241" s="15">
        <f t="shared" si="203"/>
        <v>2</v>
      </c>
      <c r="AO241" s="15" t="str">
        <f t="shared" si="204"/>
        <v>N/A</v>
      </c>
      <c r="AP241" s="15" t="str">
        <f t="shared" si="205"/>
        <v>N/A</v>
      </c>
      <c r="AQ241" s="15" t="str">
        <f t="shared" si="206"/>
        <v>N/A</v>
      </c>
      <c r="AR241" s="14" t="s">
        <v>40</v>
      </c>
      <c r="AS241" s="14" t="s">
        <v>40</v>
      </c>
      <c r="AT241" s="14" t="s">
        <v>40</v>
      </c>
      <c r="AU241" s="14" t="s">
        <v>40</v>
      </c>
      <c r="AV241" s="14" t="s">
        <v>40</v>
      </c>
      <c r="AW241" s="14" t="s">
        <v>40</v>
      </c>
      <c r="AX241" s="14" t="s">
        <v>40</v>
      </c>
      <c r="AY241" s="14" t="s">
        <v>40</v>
      </c>
      <c r="AZ241" s="14" t="s">
        <v>40</v>
      </c>
      <c r="BA241" s="14" t="s">
        <v>40</v>
      </c>
      <c r="BB241" s="14" t="s">
        <v>40</v>
      </c>
      <c r="BC241" s="14" t="s">
        <v>40</v>
      </c>
      <c r="BD241" s="14" t="s">
        <v>40</v>
      </c>
      <c r="BE241" s="14" t="s">
        <v>40</v>
      </c>
      <c r="BF241" s="14" t="s">
        <v>40</v>
      </c>
      <c r="BG241" s="14" t="s">
        <v>40</v>
      </c>
      <c r="BH241" s="14" t="s">
        <v>40</v>
      </c>
      <c r="BJ241" s="15">
        <f t="shared" si="207"/>
        <v>2</v>
      </c>
      <c r="BK241" s="15">
        <f t="shared" si="208"/>
        <v>2</v>
      </c>
      <c r="BL241" s="15">
        <f t="shared" si="209"/>
        <v>2</v>
      </c>
      <c r="BM241" s="15">
        <f t="shared" si="210"/>
        <v>2</v>
      </c>
      <c r="BN241" s="15">
        <f t="shared" si="211"/>
        <v>2</v>
      </c>
      <c r="BO241" s="15">
        <f t="shared" si="212"/>
        <v>2</v>
      </c>
      <c r="BP241" s="15">
        <f t="shared" si="213"/>
        <v>2</v>
      </c>
      <c r="BQ241" s="15">
        <f t="shared" si="214"/>
        <v>2</v>
      </c>
      <c r="BR241" s="15">
        <f t="shared" si="215"/>
        <v>2</v>
      </c>
      <c r="BS241" s="15">
        <f t="shared" si="216"/>
        <v>2</v>
      </c>
      <c r="BT241" s="15">
        <f t="shared" si="217"/>
        <v>2</v>
      </c>
      <c r="BU241" s="15">
        <f t="shared" si="218"/>
        <v>2</v>
      </c>
      <c r="BV241" s="15">
        <f t="shared" si="219"/>
        <v>2</v>
      </c>
      <c r="BW241" s="15">
        <f t="shared" si="220"/>
        <v>2</v>
      </c>
      <c r="BX241" s="15">
        <f t="shared" si="221"/>
        <v>2</v>
      </c>
      <c r="BY241" s="15">
        <f t="shared" si="222"/>
        <v>2</v>
      </c>
      <c r="BZ241" s="15">
        <f t="shared" si="223"/>
        <v>2</v>
      </c>
      <c r="CA241" s="14" t="s">
        <v>75</v>
      </c>
      <c r="CB241" s="15">
        <f t="shared" si="224"/>
        <v>2</v>
      </c>
      <c r="CC241" s="14">
        <f t="shared" si="225"/>
        <v>2</v>
      </c>
      <c r="CD241" s="14" t="str">
        <f t="shared" si="226"/>
        <v>N/A</v>
      </c>
      <c r="CE241" s="14" t="str">
        <f t="shared" si="227"/>
        <v>N/A</v>
      </c>
      <c r="CF241" s="14" t="str">
        <f t="shared" si="228"/>
        <v>N/A</v>
      </c>
      <c r="CG241" t="str">
        <f t="shared" si="229"/>
        <v>S:1 G:1 GR:2</v>
      </c>
      <c r="CH241" s="6"/>
      <c r="CK241" s="6"/>
      <c r="CL241" s="6"/>
      <c r="CM241" s="6"/>
      <c r="CN241" s="6"/>
      <c r="CO241" s="6"/>
      <c r="CP241" s="6"/>
    </row>
    <row r="242" spans="1:94" x14ac:dyDescent="0.25">
      <c r="A242" s="13">
        <v>5688</v>
      </c>
      <c r="B242" s="14" t="s">
        <v>2998</v>
      </c>
      <c r="C242" s="14" t="s">
        <v>71</v>
      </c>
      <c r="D242" s="14" t="s">
        <v>57</v>
      </c>
      <c r="E242" s="14">
        <f>VLOOKUP(B242, 'Rookie Year'!$A$2:$B$55555,2,FALSE)</f>
        <v>2024</v>
      </c>
      <c r="F242" s="14">
        <v>2024</v>
      </c>
      <c r="G242" s="14" t="s">
        <v>40</v>
      </c>
      <c r="H242" s="14" t="s">
        <v>2231</v>
      </c>
      <c r="I242" s="15">
        <v>1</v>
      </c>
      <c r="J242" s="14">
        <v>3</v>
      </c>
      <c r="K242" s="16">
        <f t="shared" si="189"/>
        <v>0</v>
      </c>
      <c r="L242" s="15">
        <f t="shared" si="190"/>
        <v>1</v>
      </c>
      <c r="M242" s="15">
        <f t="shared" si="191"/>
        <v>0</v>
      </c>
      <c r="N242" s="15">
        <f t="shared" si="192"/>
        <v>0</v>
      </c>
      <c r="O242" s="15">
        <v>0</v>
      </c>
      <c r="P242" s="15">
        <v>0</v>
      </c>
      <c r="Q242" s="15">
        <f t="shared" si="193"/>
        <v>0</v>
      </c>
      <c r="R242" s="14" t="s">
        <v>75</v>
      </c>
      <c r="S242" s="14">
        <f t="shared" si="194"/>
        <v>1</v>
      </c>
      <c r="T242" s="15">
        <v>0</v>
      </c>
      <c r="U242" s="15" t="str">
        <f t="shared" si="237"/>
        <v>N/A</v>
      </c>
      <c r="V242" s="15" t="str">
        <f t="shared" si="238"/>
        <v>N/A</v>
      </c>
      <c r="W242" s="15" t="str">
        <f t="shared" si="230"/>
        <v>N/A</v>
      </c>
      <c r="X242" s="15" t="str">
        <f t="shared" si="195"/>
        <v>N/A</v>
      </c>
      <c r="Y242" s="14" t="str">
        <f t="shared" si="196"/>
        <v>OK</v>
      </c>
      <c r="Z242" s="14" t="str">
        <f t="shared" si="197"/>
        <v>Yes</v>
      </c>
      <c r="AA242" s="17">
        <f>IF(C242="DM", "N/A", IF(Z242="No","N/A",VLOOKUP(B242,'Extension List'!$A$3:$AE$1952,19,FALSE)))</f>
        <v>1</v>
      </c>
      <c r="AB242" s="14">
        <f>IF(C242="DM", "N/A", IF(Z242="No","N/A",VLOOKUP(B242,'Extension List'!$A$3:$AE$1952,21,FALSE)))</f>
        <v>1</v>
      </c>
      <c r="AC242" s="14">
        <f t="shared" si="232"/>
        <v>0</v>
      </c>
      <c r="AD242" s="15" t="str">
        <f t="shared" si="198"/>
        <v>N/A</v>
      </c>
      <c r="AE242" s="15" t="str">
        <f t="shared" si="199"/>
        <v>N/A</v>
      </c>
      <c r="AF242" s="15" t="str">
        <f t="shared" si="200"/>
        <v>N/A</v>
      </c>
      <c r="AG242" s="15" t="str">
        <f t="shared" si="233"/>
        <v>N/A</v>
      </c>
      <c r="AH242" s="15" t="str">
        <f t="shared" si="233"/>
        <v>N/A</v>
      </c>
      <c r="AI242" s="15" t="str">
        <f t="shared" si="234"/>
        <v>N/A</v>
      </c>
      <c r="AJ242" s="15" t="str">
        <f t="shared" si="235"/>
        <v>N/A</v>
      </c>
      <c r="AK242" s="15" t="str">
        <f t="shared" si="236"/>
        <v>N/A</v>
      </c>
      <c r="AL242" s="15" t="str">
        <f t="shared" si="201"/>
        <v>N/A</v>
      </c>
      <c r="AM242" s="15">
        <f t="shared" si="202"/>
        <v>1</v>
      </c>
      <c r="AN242" s="15" t="str">
        <f t="shared" si="203"/>
        <v>N/A</v>
      </c>
      <c r="AO242" s="15" t="str">
        <f t="shared" si="204"/>
        <v>N/A</v>
      </c>
      <c r="AP242" s="15" t="str">
        <f t="shared" si="205"/>
        <v>N/A</v>
      </c>
      <c r="AQ242" s="15" t="str">
        <f t="shared" si="206"/>
        <v>N/A</v>
      </c>
      <c r="AR242" s="14" t="s">
        <v>40</v>
      </c>
      <c r="AS242" s="14" t="s">
        <v>40</v>
      </c>
      <c r="AT242" s="14" t="s">
        <v>40</v>
      </c>
      <c r="AU242" s="14" t="s">
        <v>40</v>
      </c>
      <c r="AV242" s="14" t="s">
        <v>40</v>
      </c>
      <c r="AW242" s="14" t="s">
        <v>40</v>
      </c>
      <c r="AX242" s="14" t="s">
        <v>40</v>
      </c>
      <c r="AY242" s="14" t="s">
        <v>40</v>
      </c>
      <c r="AZ242" s="14" t="s">
        <v>40</v>
      </c>
      <c r="BA242" s="14" t="s">
        <v>40</v>
      </c>
      <c r="BB242" s="14" t="s">
        <v>40</v>
      </c>
      <c r="BC242" s="14" t="s">
        <v>40</v>
      </c>
      <c r="BD242" s="14" t="s">
        <v>40</v>
      </c>
      <c r="BE242" s="14" t="s">
        <v>40</v>
      </c>
      <c r="BF242" s="14" t="s">
        <v>40</v>
      </c>
      <c r="BG242" s="14" t="s">
        <v>40</v>
      </c>
      <c r="BH242" s="14" t="s">
        <v>40</v>
      </c>
      <c r="BI242" s="14"/>
      <c r="BJ242" s="15">
        <f t="shared" si="207"/>
        <v>1</v>
      </c>
      <c r="BK242" s="15">
        <f t="shared" si="208"/>
        <v>1</v>
      </c>
      <c r="BL242" s="15">
        <f t="shared" si="209"/>
        <v>1</v>
      </c>
      <c r="BM242" s="15">
        <f t="shared" si="210"/>
        <v>1</v>
      </c>
      <c r="BN242" s="15">
        <f t="shared" si="211"/>
        <v>1</v>
      </c>
      <c r="BO242" s="15">
        <f t="shared" si="212"/>
        <v>1</v>
      </c>
      <c r="BP242" s="15">
        <f t="shared" si="213"/>
        <v>1</v>
      </c>
      <c r="BQ242" s="15">
        <f t="shared" si="214"/>
        <v>1</v>
      </c>
      <c r="BR242" s="15">
        <f t="shared" si="215"/>
        <v>1</v>
      </c>
      <c r="BS242" s="15">
        <f t="shared" si="216"/>
        <v>1</v>
      </c>
      <c r="BT242" s="15">
        <f t="shared" si="217"/>
        <v>1</v>
      </c>
      <c r="BU242" s="15">
        <f t="shared" si="218"/>
        <v>1</v>
      </c>
      <c r="BV242" s="15">
        <f t="shared" si="219"/>
        <v>1</v>
      </c>
      <c r="BW242" s="15">
        <f t="shared" si="220"/>
        <v>1</v>
      </c>
      <c r="BX242" s="15">
        <f t="shared" si="221"/>
        <v>1</v>
      </c>
      <c r="BY242" s="15">
        <f t="shared" si="222"/>
        <v>1</v>
      </c>
      <c r="BZ242" s="15">
        <f t="shared" si="223"/>
        <v>1</v>
      </c>
      <c r="CA242" s="14" t="s">
        <v>75</v>
      </c>
      <c r="CB242" s="15">
        <f t="shared" si="224"/>
        <v>1</v>
      </c>
      <c r="CC242" s="14" t="str">
        <f t="shared" si="225"/>
        <v>N/A</v>
      </c>
      <c r="CD242" s="14" t="str">
        <f t="shared" si="226"/>
        <v>N/A</v>
      </c>
      <c r="CE242" s="14" t="str">
        <f t="shared" si="227"/>
        <v>N/A</v>
      </c>
      <c r="CF242" s="14" t="str">
        <f t="shared" si="228"/>
        <v>N/A</v>
      </c>
      <c r="CG242" t="str">
        <f t="shared" si="229"/>
        <v>S:1 G:0 GR:0</v>
      </c>
      <c r="CH242" s="6"/>
      <c r="CK242" s="6"/>
      <c r="CL242" s="6"/>
      <c r="CM242" s="6"/>
      <c r="CN242" s="6"/>
      <c r="CO242" s="6"/>
      <c r="CP242" s="6"/>
    </row>
    <row r="243" spans="1:94" x14ac:dyDescent="0.25">
      <c r="A243" s="13">
        <v>2593</v>
      </c>
      <c r="B243" s="14" t="s">
        <v>840</v>
      </c>
      <c r="C243" s="14" t="s">
        <v>72</v>
      </c>
      <c r="D243" s="14" t="s">
        <v>57</v>
      </c>
      <c r="E243" s="14">
        <f>VLOOKUP(B243, 'Rookie Year'!$A$2:$B$55555,2,FALSE)</f>
        <v>2018</v>
      </c>
      <c r="F243" s="14">
        <v>2018</v>
      </c>
      <c r="G243" s="14" t="s">
        <v>40</v>
      </c>
      <c r="H243" s="14" t="s">
        <v>1926</v>
      </c>
      <c r="I243" s="15">
        <v>9</v>
      </c>
      <c r="J243" s="14">
        <v>4</v>
      </c>
      <c r="K243" s="16">
        <f t="shared" si="189"/>
        <v>0.25</v>
      </c>
      <c r="L243" s="15">
        <f t="shared" si="190"/>
        <v>6</v>
      </c>
      <c r="M243" s="15">
        <f t="shared" si="191"/>
        <v>3</v>
      </c>
      <c r="N243" s="15">
        <f t="shared" si="192"/>
        <v>12</v>
      </c>
      <c r="O243" s="15">
        <v>9</v>
      </c>
      <c r="P243" s="15">
        <v>0</v>
      </c>
      <c r="Q243" s="15">
        <f t="shared" si="193"/>
        <v>3</v>
      </c>
      <c r="R243" s="14">
        <v>2023</v>
      </c>
      <c r="S243" s="14">
        <f t="shared" si="194"/>
        <v>1</v>
      </c>
      <c r="T243" s="15">
        <v>3</v>
      </c>
      <c r="U243" s="15" t="str">
        <f t="shared" si="237"/>
        <v>N/A</v>
      </c>
      <c r="V243" s="15" t="str">
        <f t="shared" si="238"/>
        <v>N/A</v>
      </c>
      <c r="W243" s="15" t="str">
        <f t="shared" si="230"/>
        <v>N/A</v>
      </c>
      <c r="X243" s="15" t="str">
        <f t="shared" si="195"/>
        <v>N/A</v>
      </c>
      <c r="Y243" s="14" t="str">
        <f t="shared" si="196"/>
        <v>OK</v>
      </c>
      <c r="Z243" s="14" t="str">
        <f t="shared" si="197"/>
        <v>No</v>
      </c>
      <c r="AA243" s="17" t="str">
        <f>IF(C243="DM", "N/A", IF(Z243="No","N/A",VLOOKUP(B243,'Extension List'!$A$3:$AE$1952,19,FALSE)))</f>
        <v>N/A</v>
      </c>
      <c r="AB243" s="14" t="str">
        <f>IF(C243="DM", "N/A", IF(Z243="No","N/A",VLOOKUP(B243,'Extension List'!$A$3:$AE$1952,21,FALSE)))</f>
        <v>N/A</v>
      </c>
      <c r="AC243" s="14" t="str">
        <f t="shared" si="232"/>
        <v>N/A</v>
      </c>
      <c r="AD243" s="15" t="str">
        <f t="shared" si="198"/>
        <v>N/A</v>
      </c>
      <c r="AE243" s="15" t="str">
        <f t="shared" si="199"/>
        <v>N/A</v>
      </c>
      <c r="AF243" s="15" t="str">
        <f t="shared" si="200"/>
        <v>N/A</v>
      </c>
      <c r="AG243" s="15" t="str">
        <f t="shared" si="233"/>
        <v>N/A</v>
      </c>
      <c r="AH243" s="15" t="str">
        <f t="shared" si="233"/>
        <v>N/A</v>
      </c>
      <c r="AI243" s="15" t="str">
        <f t="shared" si="234"/>
        <v>N/A</v>
      </c>
      <c r="AJ243" s="15" t="str">
        <f t="shared" si="235"/>
        <v>N/A</v>
      </c>
      <c r="AK243" s="15" t="str">
        <f t="shared" si="236"/>
        <v>N/A</v>
      </c>
      <c r="AL243" s="15" t="str">
        <f t="shared" si="201"/>
        <v>N/A</v>
      </c>
      <c r="AM243" s="15">
        <f t="shared" si="202"/>
        <v>9</v>
      </c>
      <c r="AN243" s="15" t="str">
        <f t="shared" si="203"/>
        <v>N/A</v>
      </c>
      <c r="AO243" s="15" t="str">
        <f t="shared" si="204"/>
        <v>N/A</v>
      </c>
      <c r="AP243" s="15" t="str">
        <f t="shared" si="205"/>
        <v>N/A</v>
      </c>
      <c r="AQ243" s="15" t="str">
        <f t="shared" si="206"/>
        <v>N/A</v>
      </c>
      <c r="AR243" s="14" t="s">
        <v>40</v>
      </c>
      <c r="AS243" s="14" t="s">
        <v>40</v>
      </c>
      <c r="AT243" s="14" t="s">
        <v>40</v>
      </c>
      <c r="AU243" s="14" t="s">
        <v>40</v>
      </c>
      <c r="AV243" s="14" t="s">
        <v>40</v>
      </c>
      <c r="AW243" s="14" t="s">
        <v>40</v>
      </c>
      <c r="AX243" s="14" t="s">
        <v>40</v>
      </c>
      <c r="AY243" s="14" t="s">
        <v>40</v>
      </c>
      <c r="AZ243" s="14" t="s">
        <v>40</v>
      </c>
      <c r="BA243" s="14" t="s">
        <v>40</v>
      </c>
      <c r="BB243" s="14" t="s">
        <v>40</v>
      </c>
      <c r="BC243" s="14" t="s">
        <v>40</v>
      </c>
      <c r="BD243" s="14" t="s">
        <v>40</v>
      </c>
      <c r="BE243" s="14" t="s">
        <v>40</v>
      </c>
      <c r="BF243" s="14" t="s">
        <v>40</v>
      </c>
      <c r="BG243" s="14" t="s">
        <v>40</v>
      </c>
      <c r="BH243" s="14" t="s">
        <v>40</v>
      </c>
      <c r="BI243" s="14"/>
      <c r="BJ243" s="15">
        <f t="shared" si="207"/>
        <v>3</v>
      </c>
      <c r="BK243" s="15">
        <f t="shared" si="208"/>
        <v>3</v>
      </c>
      <c r="BL243" s="15">
        <f t="shared" si="209"/>
        <v>3</v>
      </c>
      <c r="BM243" s="15">
        <f t="shared" si="210"/>
        <v>3</v>
      </c>
      <c r="BN243" s="15">
        <f t="shared" si="211"/>
        <v>3</v>
      </c>
      <c r="BO243" s="15">
        <f t="shared" si="212"/>
        <v>3</v>
      </c>
      <c r="BP243" s="15">
        <f t="shared" si="213"/>
        <v>3</v>
      </c>
      <c r="BQ243" s="15">
        <f t="shared" si="214"/>
        <v>3</v>
      </c>
      <c r="BR243" s="15">
        <f t="shared" si="215"/>
        <v>3</v>
      </c>
      <c r="BS243" s="15">
        <f t="shared" si="216"/>
        <v>3</v>
      </c>
      <c r="BT243" s="15">
        <f t="shared" si="217"/>
        <v>3</v>
      </c>
      <c r="BU243" s="15">
        <f t="shared" si="218"/>
        <v>3</v>
      </c>
      <c r="BV243" s="15">
        <f t="shared" si="219"/>
        <v>3</v>
      </c>
      <c r="BW243" s="15">
        <f t="shared" si="220"/>
        <v>3</v>
      </c>
      <c r="BX243" s="15">
        <f t="shared" si="221"/>
        <v>3</v>
      </c>
      <c r="BY243" s="15">
        <f t="shared" si="222"/>
        <v>3</v>
      </c>
      <c r="BZ243" s="15">
        <f t="shared" si="223"/>
        <v>3</v>
      </c>
      <c r="CA243" s="14" t="s">
        <v>75</v>
      </c>
      <c r="CB243" s="15">
        <f t="shared" si="224"/>
        <v>3</v>
      </c>
      <c r="CC243" s="14" t="str">
        <f t="shared" si="225"/>
        <v>N/A</v>
      </c>
      <c r="CD243" s="14" t="str">
        <f t="shared" si="226"/>
        <v>N/A</v>
      </c>
      <c r="CE243" s="14" t="str">
        <f t="shared" si="227"/>
        <v>N/A</v>
      </c>
      <c r="CF243" s="14" t="str">
        <f t="shared" si="228"/>
        <v>N/A</v>
      </c>
      <c r="CG243" t="str">
        <f t="shared" si="229"/>
        <v>S:6 G:3 GR:3</v>
      </c>
      <c r="CH243" s="6"/>
      <c r="CK243" s="6"/>
      <c r="CL243" s="6"/>
      <c r="CM243" s="6"/>
      <c r="CN243" s="6"/>
      <c r="CO243" s="6"/>
      <c r="CP243" s="6"/>
    </row>
    <row r="244" spans="1:94" x14ac:dyDescent="0.25">
      <c r="A244" s="13">
        <v>5958</v>
      </c>
      <c r="B244" s="14" t="s">
        <v>1559</v>
      </c>
      <c r="C244" s="14" t="s">
        <v>72</v>
      </c>
      <c r="D244" s="14" t="s">
        <v>57</v>
      </c>
      <c r="E244" s="14">
        <f>VLOOKUP(B244, 'Rookie Year'!$A$2:$B$55555,2,FALSE)</f>
        <v>2017</v>
      </c>
      <c r="F244" s="14">
        <v>2025</v>
      </c>
      <c r="G244" s="14" t="s">
        <v>42</v>
      </c>
      <c r="H244" s="14" t="s">
        <v>1927</v>
      </c>
      <c r="I244" s="15">
        <v>4</v>
      </c>
      <c r="J244" s="14">
        <v>2</v>
      </c>
      <c r="K244" s="16">
        <f t="shared" si="189"/>
        <v>0.25</v>
      </c>
      <c r="L244" s="15">
        <f t="shared" si="190"/>
        <v>3</v>
      </c>
      <c r="M244" s="15">
        <f t="shared" si="191"/>
        <v>1</v>
      </c>
      <c r="N244" s="15">
        <f t="shared" si="192"/>
        <v>2</v>
      </c>
      <c r="O244" s="15">
        <v>1</v>
      </c>
      <c r="P244" s="15">
        <v>0</v>
      </c>
      <c r="Q244" s="15">
        <f t="shared" si="193"/>
        <v>1</v>
      </c>
      <c r="R244" s="14" t="s">
        <v>75</v>
      </c>
      <c r="S244" s="14">
        <f t="shared" si="194"/>
        <v>1</v>
      </c>
      <c r="T244" s="15">
        <v>1</v>
      </c>
      <c r="U244" s="15" t="str">
        <f t="shared" si="237"/>
        <v>N/A</v>
      </c>
      <c r="V244" s="15" t="str">
        <f t="shared" si="238"/>
        <v>N/A</v>
      </c>
      <c r="W244" s="15" t="str">
        <f t="shared" si="230"/>
        <v>N/A</v>
      </c>
      <c r="X244" s="15" t="str">
        <f t="shared" si="195"/>
        <v>N/A</v>
      </c>
      <c r="Y244" s="14" t="str">
        <f t="shared" si="196"/>
        <v>OK</v>
      </c>
      <c r="Z244" s="14" t="str">
        <f t="shared" si="197"/>
        <v>No</v>
      </c>
      <c r="AA244" s="17" t="str">
        <f>IF(C244="DM", "N/A", IF(Z244="No","N/A",VLOOKUP(B244,'Extension List'!$A$3:$AE$1952,19,FALSE)))</f>
        <v>N/A</v>
      </c>
      <c r="AB244" s="14" t="str">
        <f>IF(C244="DM", "N/A", IF(Z244="No","N/A",VLOOKUP(B244,'Extension List'!$A$3:$AE$1952,21,FALSE)))</f>
        <v>N/A</v>
      </c>
      <c r="AC244" s="14" t="str">
        <f t="shared" si="232"/>
        <v>N/A</v>
      </c>
      <c r="AD244" s="15" t="str">
        <f t="shared" si="198"/>
        <v>N/A</v>
      </c>
      <c r="AE244" s="15" t="str">
        <f t="shared" si="199"/>
        <v>N/A</v>
      </c>
      <c r="AF244" s="15" t="str">
        <f t="shared" si="200"/>
        <v>N/A</v>
      </c>
      <c r="AG244" s="15" t="str">
        <f t="shared" si="233"/>
        <v>N/A</v>
      </c>
      <c r="AH244" s="15" t="str">
        <f t="shared" si="233"/>
        <v>N/A</v>
      </c>
      <c r="AI244" s="15" t="str">
        <f t="shared" si="234"/>
        <v>N/A</v>
      </c>
      <c r="AJ244" s="15" t="str">
        <f t="shared" si="235"/>
        <v>N/A</v>
      </c>
      <c r="AK244" s="15" t="str">
        <f t="shared" si="236"/>
        <v>N/A</v>
      </c>
      <c r="AL244" s="15" t="str">
        <f t="shared" si="201"/>
        <v>N/A</v>
      </c>
      <c r="AM244" s="15">
        <f t="shared" si="202"/>
        <v>4</v>
      </c>
      <c r="AN244" s="15" t="str">
        <f t="shared" si="203"/>
        <v>N/A</v>
      </c>
      <c r="AO244" s="15" t="str">
        <f t="shared" si="204"/>
        <v>N/A</v>
      </c>
      <c r="AP244" s="15" t="str">
        <f t="shared" si="205"/>
        <v>N/A</v>
      </c>
      <c r="AQ244" s="15" t="str">
        <f t="shared" si="206"/>
        <v>N/A</v>
      </c>
      <c r="AR244" s="14" t="s">
        <v>40</v>
      </c>
      <c r="AS244" s="14" t="s">
        <v>40</v>
      </c>
      <c r="AT244" s="14" t="s">
        <v>40</v>
      </c>
      <c r="AU244" s="14" t="s">
        <v>40</v>
      </c>
      <c r="AV244" s="14" t="s">
        <v>40</v>
      </c>
      <c r="AW244" s="14" t="s">
        <v>40</v>
      </c>
      <c r="AX244" s="14" t="s">
        <v>40</v>
      </c>
      <c r="AY244" s="14" t="s">
        <v>40</v>
      </c>
      <c r="AZ244" s="14" t="s">
        <v>40</v>
      </c>
      <c r="BA244" s="14" t="s">
        <v>40</v>
      </c>
      <c r="BB244" s="14" t="s">
        <v>40</v>
      </c>
      <c r="BC244" s="14" t="s">
        <v>40</v>
      </c>
      <c r="BD244" s="14" t="s">
        <v>40</v>
      </c>
      <c r="BE244" s="14" t="s">
        <v>40</v>
      </c>
      <c r="BF244" s="14" t="s">
        <v>40</v>
      </c>
      <c r="BG244" s="14" t="s">
        <v>40</v>
      </c>
      <c r="BH244" s="14" t="s">
        <v>40</v>
      </c>
      <c r="BJ244" s="15">
        <f t="shared" si="207"/>
        <v>1</v>
      </c>
      <c r="BK244" s="15">
        <f t="shared" si="208"/>
        <v>1</v>
      </c>
      <c r="BL244" s="15">
        <f t="shared" si="209"/>
        <v>1</v>
      </c>
      <c r="BM244" s="15">
        <f t="shared" si="210"/>
        <v>1</v>
      </c>
      <c r="BN244" s="15">
        <f t="shared" si="211"/>
        <v>1</v>
      </c>
      <c r="BO244" s="15">
        <f t="shared" si="212"/>
        <v>1</v>
      </c>
      <c r="BP244" s="15">
        <f t="shared" si="213"/>
        <v>1</v>
      </c>
      <c r="BQ244" s="15">
        <f t="shared" si="214"/>
        <v>1</v>
      </c>
      <c r="BR244" s="15">
        <f t="shared" si="215"/>
        <v>1</v>
      </c>
      <c r="BS244" s="15">
        <f t="shared" si="216"/>
        <v>1</v>
      </c>
      <c r="BT244" s="15">
        <f t="shared" si="217"/>
        <v>1</v>
      </c>
      <c r="BU244" s="15">
        <f t="shared" si="218"/>
        <v>1</v>
      </c>
      <c r="BV244" s="15">
        <f t="shared" si="219"/>
        <v>1</v>
      </c>
      <c r="BW244" s="15">
        <f t="shared" si="220"/>
        <v>1</v>
      </c>
      <c r="BX244" s="15">
        <f t="shared" si="221"/>
        <v>1</v>
      </c>
      <c r="BY244" s="15">
        <f t="shared" si="222"/>
        <v>1</v>
      </c>
      <c r="BZ244" s="15">
        <f t="shared" si="223"/>
        <v>1</v>
      </c>
      <c r="CA244" s="14" t="s">
        <v>75</v>
      </c>
      <c r="CB244" s="15">
        <f t="shared" si="224"/>
        <v>1</v>
      </c>
      <c r="CC244" s="14" t="str">
        <f t="shared" si="225"/>
        <v>N/A</v>
      </c>
      <c r="CD244" s="14" t="str">
        <f t="shared" si="226"/>
        <v>N/A</v>
      </c>
      <c r="CE244" s="14" t="str">
        <f t="shared" si="227"/>
        <v>N/A</v>
      </c>
      <c r="CF244" s="14" t="str">
        <f t="shared" si="228"/>
        <v>N/A</v>
      </c>
      <c r="CG244" t="str">
        <f t="shared" si="229"/>
        <v>S:3 G:1 GR:1</v>
      </c>
      <c r="CH244" s="6"/>
      <c r="CK244" s="6"/>
      <c r="CL244" s="6"/>
      <c r="CM244" s="6"/>
      <c r="CN244" s="6"/>
      <c r="CO244" s="6"/>
      <c r="CP244" s="6"/>
    </row>
    <row r="245" spans="1:94" x14ac:dyDescent="0.25">
      <c r="A245" s="13">
        <v>5728</v>
      </c>
      <c r="B245" s="14" t="s">
        <v>2829</v>
      </c>
      <c r="C245" s="14" t="s">
        <v>72</v>
      </c>
      <c r="D245" s="14" t="s">
        <v>57</v>
      </c>
      <c r="E245" s="14">
        <f>VLOOKUP(B245, 'Rookie Year'!$A$2:$B$55555,2,FALSE)</f>
        <v>2023</v>
      </c>
      <c r="F245" s="14">
        <v>2025</v>
      </c>
      <c r="G245" s="14" t="s">
        <v>42</v>
      </c>
      <c r="H245" s="14" t="s">
        <v>2913</v>
      </c>
      <c r="I245" s="15">
        <v>5</v>
      </c>
      <c r="J245" s="14">
        <v>2</v>
      </c>
      <c r="K245" s="16">
        <f t="shared" si="189"/>
        <v>0.25</v>
      </c>
      <c r="L245" s="15">
        <f t="shared" si="190"/>
        <v>3</v>
      </c>
      <c r="M245" s="15">
        <f t="shared" si="191"/>
        <v>2</v>
      </c>
      <c r="N245" s="15">
        <f t="shared" si="192"/>
        <v>4</v>
      </c>
      <c r="O245" s="15">
        <v>2</v>
      </c>
      <c r="P245" s="15">
        <v>0</v>
      </c>
      <c r="Q245" s="15">
        <f t="shared" si="193"/>
        <v>2</v>
      </c>
      <c r="R245" s="14" t="s">
        <v>75</v>
      </c>
      <c r="S245" s="14">
        <f t="shared" si="194"/>
        <v>1</v>
      </c>
      <c r="T245" s="15">
        <v>2</v>
      </c>
      <c r="U245" s="15" t="str">
        <f t="shared" si="237"/>
        <v>N/A</v>
      </c>
      <c r="V245" s="15" t="str">
        <f t="shared" si="238"/>
        <v>N/A</v>
      </c>
      <c r="W245" s="15" t="str">
        <f t="shared" si="230"/>
        <v>N/A</v>
      </c>
      <c r="X245" s="15" t="str">
        <f t="shared" si="195"/>
        <v>N/A</v>
      </c>
      <c r="Y245" s="14" t="str">
        <f t="shared" si="196"/>
        <v>OK</v>
      </c>
      <c r="Z245" s="14" t="str">
        <f t="shared" si="197"/>
        <v>No</v>
      </c>
      <c r="AA245" s="17" t="str">
        <f>IF(C245="DM", "N/A", IF(Z245="No","N/A",VLOOKUP(B245,'Extension List'!$A$3:$AE$1952,19,FALSE)))</f>
        <v>N/A</v>
      </c>
      <c r="AB245" s="14" t="str">
        <f>IF(C245="DM", "N/A", IF(Z245="No","N/A",VLOOKUP(B245,'Extension List'!$A$3:$AE$1952,21,FALSE)))</f>
        <v>N/A</v>
      </c>
      <c r="AC245" s="14" t="str">
        <f t="shared" si="232"/>
        <v>N/A</v>
      </c>
      <c r="AD245" s="15" t="str">
        <f t="shared" si="198"/>
        <v>N/A</v>
      </c>
      <c r="AE245" s="15" t="str">
        <f t="shared" si="199"/>
        <v>N/A</v>
      </c>
      <c r="AF245" s="15" t="str">
        <f t="shared" si="200"/>
        <v>N/A</v>
      </c>
      <c r="AG245" s="15" t="str">
        <f t="shared" si="233"/>
        <v>N/A</v>
      </c>
      <c r="AH245" s="15" t="str">
        <f t="shared" si="233"/>
        <v>N/A</v>
      </c>
      <c r="AI245" s="15" t="str">
        <f t="shared" si="234"/>
        <v>N/A</v>
      </c>
      <c r="AJ245" s="15" t="str">
        <f t="shared" si="235"/>
        <v>N/A</v>
      </c>
      <c r="AK245" s="15" t="str">
        <f t="shared" si="236"/>
        <v>N/A</v>
      </c>
      <c r="AL245" s="15" t="str">
        <f t="shared" si="201"/>
        <v>N/A</v>
      </c>
      <c r="AM245" s="15">
        <f t="shared" si="202"/>
        <v>5</v>
      </c>
      <c r="AN245" s="15" t="str">
        <f t="shared" si="203"/>
        <v>N/A</v>
      </c>
      <c r="AO245" s="15" t="str">
        <f t="shared" si="204"/>
        <v>N/A</v>
      </c>
      <c r="AP245" s="15" t="str">
        <f t="shared" si="205"/>
        <v>N/A</v>
      </c>
      <c r="AQ245" s="15" t="str">
        <f t="shared" si="206"/>
        <v>N/A</v>
      </c>
      <c r="AR245" s="14" t="s">
        <v>40</v>
      </c>
      <c r="AS245" s="14" t="s">
        <v>40</v>
      </c>
      <c r="AT245" s="14" t="s">
        <v>40</v>
      </c>
      <c r="AU245" s="14" t="s">
        <v>40</v>
      </c>
      <c r="AV245" s="14" t="s">
        <v>40</v>
      </c>
      <c r="AW245" s="14" t="s">
        <v>40</v>
      </c>
      <c r="AX245" s="14" t="s">
        <v>40</v>
      </c>
      <c r="AY245" s="14" t="s">
        <v>40</v>
      </c>
      <c r="AZ245" s="14" t="s">
        <v>40</v>
      </c>
      <c r="BA245" s="14" t="s">
        <v>40</v>
      </c>
      <c r="BB245" s="14" t="s">
        <v>40</v>
      </c>
      <c r="BC245" s="14" t="s">
        <v>40</v>
      </c>
      <c r="BD245" s="14" t="s">
        <v>40</v>
      </c>
      <c r="BE245" s="14" t="s">
        <v>40</v>
      </c>
      <c r="BF245" s="14" t="s">
        <v>40</v>
      </c>
      <c r="BG245" s="14" t="s">
        <v>40</v>
      </c>
      <c r="BH245" s="14" t="s">
        <v>40</v>
      </c>
      <c r="BI245" s="14"/>
      <c r="BJ245" s="15">
        <f t="shared" si="207"/>
        <v>2</v>
      </c>
      <c r="BK245" s="15">
        <f t="shared" si="208"/>
        <v>2</v>
      </c>
      <c r="BL245" s="15">
        <f t="shared" si="209"/>
        <v>2</v>
      </c>
      <c r="BM245" s="15">
        <f t="shared" si="210"/>
        <v>2</v>
      </c>
      <c r="BN245" s="15">
        <f t="shared" si="211"/>
        <v>2</v>
      </c>
      <c r="BO245" s="15">
        <f t="shared" si="212"/>
        <v>2</v>
      </c>
      <c r="BP245" s="15">
        <f t="shared" si="213"/>
        <v>2</v>
      </c>
      <c r="BQ245" s="15">
        <f t="shared" si="214"/>
        <v>2</v>
      </c>
      <c r="BR245" s="15">
        <f t="shared" si="215"/>
        <v>2</v>
      </c>
      <c r="BS245" s="15">
        <f t="shared" si="216"/>
        <v>2</v>
      </c>
      <c r="BT245" s="15">
        <f t="shared" si="217"/>
        <v>2</v>
      </c>
      <c r="BU245" s="15">
        <f t="shared" si="218"/>
        <v>2</v>
      </c>
      <c r="BV245" s="15">
        <f t="shared" si="219"/>
        <v>2</v>
      </c>
      <c r="BW245" s="15">
        <f t="shared" si="220"/>
        <v>2</v>
      </c>
      <c r="BX245" s="15">
        <f t="shared" si="221"/>
        <v>2</v>
      </c>
      <c r="BY245" s="15">
        <f t="shared" si="222"/>
        <v>2</v>
      </c>
      <c r="BZ245" s="15">
        <f t="shared" si="223"/>
        <v>2</v>
      </c>
      <c r="CA245" s="14" t="s">
        <v>75</v>
      </c>
      <c r="CB245" s="15">
        <f t="shared" si="224"/>
        <v>2</v>
      </c>
      <c r="CC245" s="14" t="str">
        <f t="shared" si="225"/>
        <v>N/A</v>
      </c>
      <c r="CD245" s="14" t="str">
        <f t="shared" si="226"/>
        <v>N/A</v>
      </c>
      <c r="CE245" s="14" t="str">
        <f t="shared" si="227"/>
        <v>N/A</v>
      </c>
      <c r="CF245" s="14" t="str">
        <f t="shared" si="228"/>
        <v>N/A</v>
      </c>
      <c r="CG245" t="str">
        <f t="shared" si="229"/>
        <v>S:3 G:2 GR:2</v>
      </c>
      <c r="CH245" s="6"/>
      <c r="CK245" s="6"/>
      <c r="CL245" s="6"/>
      <c r="CM245" s="6"/>
      <c r="CN245" s="6"/>
      <c r="CO245" s="6"/>
      <c r="CP245" s="6"/>
    </row>
    <row r="246" spans="1:94" x14ac:dyDescent="0.25">
      <c r="A246" s="13">
        <v>6360</v>
      </c>
      <c r="B246" s="14" t="s">
        <v>677</v>
      </c>
      <c r="C246" s="14" t="s">
        <v>61</v>
      </c>
      <c r="D246" s="14" t="s">
        <v>54</v>
      </c>
      <c r="E246" s="14">
        <f>VLOOKUP(B246, 'Rookie Year'!$A$2:$B$55555,2,FALSE)</f>
        <v>2016</v>
      </c>
      <c r="F246" s="14">
        <v>2026</v>
      </c>
      <c r="G246" s="14" t="s">
        <v>42</v>
      </c>
      <c r="H246" s="14" t="s">
        <v>1927</v>
      </c>
      <c r="I246" s="15">
        <v>1</v>
      </c>
      <c r="J246" s="14">
        <v>1</v>
      </c>
      <c r="K246" s="16">
        <f t="shared" si="189"/>
        <v>0.25</v>
      </c>
      <c r="L246" s="15">
        <f t="shared" si="190"/>
        <v>0</v>
      </c>
      <c r="M246" s="15">
        <f t="shared" si="191"/>
        <v>1</v>
      </c>
      <c r="N246" s="15">
        <f t="shared" si="192"/>
        <v>1</v>
      </c>
      <c r="O246" s="15">
        <v>0</v>
      </c>
      <c r="P246" s="15">
        <v>0</v>
      </c>
      <c r="Q246" s="15">
        <f t="shared" si="193"/>
        <v>1</v>
      </c>
      <c r="R246" s="14" t="s">
        <v>75</v>
      </c>
      <c r="S246" s="14">
        <f t="shared" si="194"/>
        <v>1</v>
      </c>
      <c r="T246" s="15">
        <f>IF($S246&lt;1, "N/A", $M246)</f>
        <v>1</v>
      </c>
      <c r="U246" s="15" t="str">
        <f t="shared" si="237"/>
        <v>N/A</v>
      </c>
      <c r="V246" s="15" t="str">
        <f t="shared" si="238"/>
        <v>N/A</v>
      </c>
      <c r="W246" s="15" t="str">
        <f t="shared" si="230"/>
        <v>N/A</v>
      </c>
      <c r="X246" s="15" t="str">
        <f t="shared" si="195"/>
        <v>N/A</v>
      </c>
      <c r="Y246" s="14" t="str">
        <f t="shared" si="196"/>
        <v>OK</v>
      </c>
      <c r="Z246" s="14" t="str">
        <f t="shared" si="197"/>
        <v>No</v>
      </c>
      <c r="AA246" s="17" t="str">
        <f>IF(C246="DM", "N/A", IF(Z246="No","N/A",VLOOKUP(B246,'Extension List'!$A$3:$AE$1952,19,FALSE)))</f>
        <v>N/A</v>
      </c>
      <c r="AB246" s="14" t="str">
        <f>IF(C246="DM", "N/A", IF(Z246="No","N/A",VLOOKUP(B246,'Extension List'!$A$3:$AE$1952,21,FALSE)))</f>
        <v>N/A</v>
      </c>
      <c r="AC246" s="14" t="str">
        <f t="shared" si="232"/>
        <v>N/A</v>
      </c>
      <c r="AD246" s="15" t="str">
        <f t="shared" si="198"/>
        <v>N/A</v>
      </c>
      <c r="AE246" s="15" t="str">
        <f t="shared" si="199"/>
        <v>N/A</v>
      </c>
      <c r="AF246" s="15" t="str">
        <f t="shared" si="200"/>
        <v>N/A</v>
      </c>
      <c r="AG246" s="15" t="str">
        <f t="shared" si="233"/>
        <v>N/A</v>
      </c>
      <c r="AH246" s="15" t="str">
        <f t="shared" si="233"/>
        <v>N/A</v>
      </c>
      <c r="AI246" s="15" t="str">
        <f t="shared" si="234"/>
        <v>N/A</v>
      </c>
      <c r="AJ246" s="15" t="str">
        <f t="shared" si="235"/>
        <v>N/A</v>
      </c>
      <c r="AK246" s="15" t="str">
        <f t="shared" si="236"/>
        <v>N/A</v>
      </c>
      <c r="AL246" s="15" t="str">
        <f t="shared" si="201"/>
        <v>N/A</v>
      </c>
      <c r="AM246" s="15">
        <f t="shared" si="202"/>
        <v>1</v>
      </c>
      <c r="AN246" s="15" t="str">
        <f t="shared" si="203"/>
        <v>N/A</v>
      </c>
      <c r="AO246" s="15" t="str">
        <f t="shared" si="204"/>
        <v>N/A</v>
      </c>
      <c r="AP246" s="15" t="str">
        <f t="shared" si="205"/>
        <v>N/A</v>
      </c>
      <c r="AQ246" s="15" t="str">
        <f t="shared" si="206"/>
        <v>N/A</v>
      </c>
      <c r="AR246" s="14" t="s">
        <v>40</v>
      </c>
      <c r="AS246" s="14" t="s">
        <v>40</v>
      </c>
      <c r="AT246" s="14" t="s">
        <v>40</v>
      </c>
      <c r="AU246" s="14" t="s">
        <v>40</v>
      </c>
      <c r="AV246" s="14" t="s">
        <v>40</v>
      </c>
      <c r="AW246" s="14" t="s">
        <v>40</v>
      </c>
      <c r="AX246" s="14" t="s">
        <v>40</v>
      </c>
      <c r="AY246" s="14" t="s">
        <v>40</v>
      </c>
      <c r="AZ246" s="14" t="s">
        <v>40</v>
      </c>
      <c r="BA246" s="14" t="s">
        <v>40</v>
      </c>
      <c r="BB246" s="14" t="s">
        <v>40</v>
      </c>
      <c r="BC246" s="14" t="s">
        <v>40</v>
      </c>
      <c r="BD246" s="14" t="s">
        <v>40</v>
      </c>
      <c r="BE246" s="14" t="s">
        <v>40</v>
      </c>
      <c r="BF246" s="14" t="s">
        <v>40</v>
      </c>
      <c r="BG246" s="14" t="s">
        <v>40</v>
      </c>
      <c r="BH246" s="14" t="s">
        <v>40</v>
      </c>
      <c r="BJ246" s="15">
        <f t="shared" si="207"/>
        <v>1</v>
      </c>
      <c r="BK246" s="15">
        <f t="shared" si="208"/>
        <v>1</v>
      </c>
      <c r="BL246" s="15">
        <f t="shared" si="209"/>
        <v>1</v>
      </c>
      <c r="BM246" s="15">
        <f t="shared" si="210"/>
        <v>1</v>
      </c>
      <c r="BN246" s="15">
        <f t="shared" si="211"/>
        <v>1</v>
      </c>
      <c r="BO246" s="15">
        <f t="shared" si="212"/>
        <v>1</v>
      </c>
      <c r="BP246" s="15">
        <f t="shared" si="213"/>
        <v>1</v>
      </c>
      <c r="BQ246" s="15">
        <f t="shared" si="214"/>
        <v>1</v>
      </c>
      <c r="BR246" s="15">
        <f t="shared" si="215"/>
        <v>1</v>
      </c>
      <c r="BS246" s="15">
        <f t="shared" si="216"/>
        <v>1</v>
      </c>
      <c r="BT246" s="15">
        <f t="shared" si="217"/>
        <v>1</v>
      </c>
      <c r="BU246" s="15">
        <f t="shared" si="218"/>
        <v>1</v>
      </c>
      <c r="BV246" s="15">
        <f t="shared" si="219"/>
        <v>1</v>
      </c>
      <c r="BW246" s="15">
        <f t="shared" si="220"/>
        <v>1</v>
      </c>
      <c r="BX246" s="15">
        <f t="shared" si="221"/>
        <v>1</v>
      </c>
      <c r="BY246" s="15">
        <f t="shared" si="222"/>
        <v>1</v>
      </c>
      <c r="BZ246" s="15">
        <f t="shared" si="223"/>
        <v>1</v>
      </c>
      <c r="CA246" s="14" t="s">
        <v>75</v>
      </c>
      <c r="CB246" s="15">
        <f t="shared" si="224"/>
        <v>1</v>
      </c>
      <c r="CC246" s="14" t="str">
        <f t="shared" si="225"/>
        <v>N/A</v>
      </c>
      <c r="CD246" s="14" t="str">
        <f t="shared" si="226"/>
        <v>N/A</v>
      </c>
      <c r="CE246" s="14" t="str">
        <f t="shared" si="227"/>
        <v>N/A</v>
      </c>
      <c r="CF246" s="14" t="str">
        <f t="shared" si="228"/>
        <v>N/A</v>
      </c>
      <c r="CG246" t="str">
        <f t="shared" si="229"/>
        <v>S:0 G:1 GR:1</v>
      </c>
      <c r="CH246" s="6"/>
      <c r="CK246" s="6"/>
      <c r="CL246" s="6"/>
      <c r="CM246" s="6"/>
      <c r="CN246" s="6"/>
      <c r="CO246" s="6"/>
      <c r="CP246" s="6"/>
    </row>
    <row r="247" spans="1:94" x14ac:dyDescent="0.25">
      <c r="A247" s="13">
        <v>4034</v>
      </c>
      <c r="B247" s="14" t="s">
        <v>890</v>
      </c>
      <c r="C247" s="14" t="s">
        <v>61</v>
      </c>
      <c r="D247" s="14" t="s">
        <v>54</v>
      </c>
      <c r="E247" s="14">
        <f>VLOOKUP(B247, 'Rookie Year'!$A$2:$B$55555,2,FALSE)</f>
        <v>2018</v>
      </c>
      <c r="F247" s="14">
        <v>2021</v>
      </c>
      <c r="G247" s="14" t="s">
        <v>42</v>
      </c>
      <c r="H247" s="14" t="s">
        <v>1927</v>
      </c>
      <c r="I247" s="15">
        <v>58</v>
      </c>
      <c r="J247" s="14">
        <v>5</v>
      </c>
      <c r="K247" s="16">
        <f t="shared" si="189"/>
        <v>0.75</v>
      </c>
      <c r="L247" s="15">
        <f t="shared" si="190"/>
        <v>14</v>
      </c>
      <c r="M247" s="15">
        <f t="shared" si="191"/>
        <v>44</v>
      </c>
      <c r="N247" s="15">
        <f t="shared" si="192"/>
        <v>220</v>
      </c>
      <c r="O247" s="15">
        <v>110</v>
      </c>
      <c r="P247" s="15">
        <v>44</v>
      </c>
      <c r="Q247" s="15">
        <f t="shared" si="193"/>
        <v>66</v>
      </c>
      <c r="R247" s="14">
        <v>2025</v>
      </c>
      <c r="S247" s="14">
        <f t="shared" si="194"/>
        <v>4</v>
      </c>
      <c r="T247" s="15">
        <v>66</v>
      </c>
      <c r="U247" s="15">
        <v>0</v>
      </c>
      <c r="V247" s="15">
        <v>0</v>
      </c>
      <c r="W247" s="15">
        <v>0</v>
      </c>
      <c r="X247" s="15" t="str">
        <f t="shared" si="195"/>
        <v>N/A</v>
      </c>
      <c r="Y247" s="14" t="str">
        <f t="shared" si="196"/>
        <v>OK</v>
      </c>
      <c r="Z247" s="14" t="str">
        <f t="shared" si="197"/>
        <v>No</v>
      </c>
      <c r="AA247" s="17" t="str">
        <f>IF(C247="DM", "N/A", IF(Z247="No","N/A",VLOOKUP(B247,'Extension List'!$A$3:$AE$1952,19,FALSE)))</f>
        <v>N/A</v>
      </c>
      <c r="AB247" s="14" t="str">
        <f>IF(C247="DM", "N/A", IF(Z247="No","N/A",VLOOKUP(B247,'Extension List'!$A$3:$AE$1952,21,FALSE)))</f>
        <v>N/A</v>
      </c>
      <c r="AC247" s="14" t="str">
        <f t="shared" si="232"/>
        <v>N/A</v>
      </c>
      <c r="AD247" s="15" t="str">
        <f t="shared" si="198"/>
        <v>N/A</v>
      </c>
      <c r="AE247" s="15" t="str">
        <f t="shared" si="199"/>
        <v>N/A</v>
      </c>
      <c r="AF247" s="15" t="str">
        <f t="shared" si="200"/>
        <v>N/A</v>
      </c>
      <c r="AG247" s="15" t="str">
        <f t="shared" si="233"/>
        <v>N/A</v>
      </c>
      <c r="AH247" s="15" t="str">
        <f t="shared" si="233"/>
        <v>N/A</v>
      </c>
      <c r="AI247" s="15" t="str">
        <f t="shared" si="234"/>
        <v>N/A</v>
      </c>
      <c r="AJ247" s="15" t="str">
        <f t="shared" si="235"/>
        <v>N/A</v>
      </c>
      <c r="AK247" s="15" t="str">
        <f t="shared" si="236"/>
        <v>N/A</v>
      </c>
      <c r="AL247" s="15" t="str">
        <f t="shared" si="201"/>
        <v>N/A</v>
      </c>
      <c r="AM247" s="15">
        <f t="shared" si="202"/>
        <v>80</v>
      </c>
      <c r="AN247" s="15">
        <f t="shared" si="203"/>
        <v>14</v>
      </c>
      <c r="AO247" s="15">
        <f t="shared" si="204"/>
        <v>14</v>
      </c>
      <c r="AP247" s="15">
        <f t="shared" si="205"/>
        <v>14</v>
      </c>
      <c r="AQ247" s="15" t="str">
        <f t="shared" si="206"/>
        <v>N/A</v>
      </c>
      <c r="AR247" s="14" t="s">
        <v>40</v>
      </c>
      <c r="AS247" s="14" t="s">
        <v>40</v>
      </c>
      <c r="AT247" s="14" t="s">
        <v>40</v>
      </c>
      <c r="AU247" s="14" t="s">
        <v>40</v>
      </c>
      <c r="AV247" s="14" t="s">
        <v>40</v>
      </c>
      <c r="AW247" s="14" t="s">
        <v>40</v>
      </c>
      <c r="AX247" s="14" t="s">
        <v>40</v>
      </c>
      <c r="AY247" s="14" t="s">
        <v>40</v>
      </c>
      <c r="AZ247" s="14" t="s">
        <v>40</v>
      </c>
      <c r="BA247" s="14" t="s">
        <v>40</v>
      </c>
      <c r="BB247" s="14" t="s">
        <v>40</v>
      </c>
      <c r="BC247" s="14" t="s">
        <v>40</v>
      </c>
      <c r="BD247" s="14" t="s">
        <v>40</v>
      </c>
      <c r="BE247" s="14" t="s">
        <v>40</v>
      </c>
      <c r="BF247" s="14" t="s">
        <v>40</v>
      </c>
      <c r="BG247" s="14" t="s">
        <v>40</v>
      </c>
      <c r="BH247" s="14" t="s">
        <v>40</v>
      </c>
      <c r="BI247" s="14"/>
      <c r="BJ247" s="15">
        <f t="shared" si="207"/>
        <v>80</v>
      </c>
      <c r="BK247" s="15">
        <f t="shared" si="208"/>
        <v>80</v>
      </c>
      <c r="BL247" s="15">
        <f t="shared" si="209"/>
        <v>80</v>
      </c>
      <c r="BM247" s="15">
        <f t="shared" si="210"/>
        <v>80</v>
      </c>
      <c r="BN247" s="15">
        <f t="shared" si="211"/>
        <v>80</v>
      </c>
      <c r="BO247" s="15">
        <f t="shared" si="212"/>
        <v>80</v>
      </c>
      <c r="BP247" s="15">
        <f t="shared" si="213"/>
        <v>80</v>
      </c>
      <c r="BQ247" s="15">
        <f t="shared" si="214"/>
        <v>80</v>
      </c>
      <c r="BR247" s="15">
        <f t="shared" si="215"/>
        <v>80</v>
      </c>
      <c r="BS247" s="15">
        <f t="shared" si="216"/>
        <v>80</v>
      </c>
      <c r="BT247" s="15">
        <f t="shared" si="217"/>
        <v>80</v>
      </c>
      <c r="BU247" s="15">
        <f t="shared" si="218"/>
        <v>80</v>
      </c>
      <c r="BV247" s="15">
        <f t="shared" si="219"/>
        <v>80</v>
      </c>
      <c r="BW247" s="15">
        <f t="shared" si="220"/>
        <v>80</v>
      </c>
      <c r="BX247" s="15">
        <f t="shared" si="221"/>
        <v>80</v>
      </c>
      <c r="BY247" s="15">
        <f t="shared" si="222"/>
        <v>80</v>
      </c>
      <c r="BZ247" s="15">
        <f t="shared" si="223"/>
        <v>80</v>
      </c>
      <c r="CA247" s="14" t="s">
        <v>75</v>
      </c>
      <c r="CB247" s="15">
        <f t="shared" si="224"/>
        <v>80</v>
      </c>
      <c r="CC247" s="14">
        <f t="shared" si="225"/>
        <v>14</v>
      </c>
      <c r="CD247" s="14">
        <f t="shared" si="226"/>
        <v>14</v>
      </c>
      <c r="CE247" s="14">
        <f t="shared" si="227"/>
        <v>14</v>
      </c>
      <c r="CF247" s="14" t="str">
        <f t="shared" si="228"/>
        <v>N/A</v>
      </c>
      <c r="CG247" t="str">
        <f t="shared" si="229"/>
        <v>S:14 G:44 GR:66</v>
      </c>
      <c r="CH247" s="6"/>
      <c r="CK247" s="6"/>
      <c r="CL247" s="6"/>
      <c r="CM247" s="6"/>
      <c r="CN247" s="6"/>
      <c r="CO247" s="6"/>
      <c r="CP247" s="6"/>
    </row>
    <row r="248" spans="1:94" x14ac:dyDescent="0.25">
      <c r="A248" s="13">
        <v>6510</v>
      </c>
      <c r="B248" s="14" t="s">
        <v>3300</v>
      </c>
      <c r="C248" s="14" t="s">
        <v>61</v>
      </c>
      <c r="D248" s="14" t="s">
        <v>54</v>
      </c>
      <c r="E248" s="14">
        <f>VLOOKUP(B248, 'Rookie Year'!$A$2:$B$55555,2,FALSE)</f>
        <v>2026</v>
      </c>
      <c r="F248" s="14">
        <v>2026</v>
      </c>
      <c r="G248" s="14" t="s">
        <v>40</v>
      </c>
      <c r="H248" s="14" t="s">
        <v>2174</v>
      </c>
      <c r="I248" s="15">
        <v>3</v>
      </c>
      <c r="J248" s="14">
        <v>4</v>
      </c>
      <c r="K248" s="16">
        <f t="shared" si="189"/>
        <v>0</v>
      </c>
      <c r="L248" s="15">
        <f t="shared" si="190"/>
        <v>3</v>
      </c>
      <c r="M248" s="15">
        <f t="shared" si="191"/>
        <v>0</v>
      </c>
      <c r="N248" s="15">
        <f t="shared" si="192"/>
        <v>0</v>
      </c>
      <c r="O248" s="15">
        <v>0</v>
      </c>
      <c r="P248" s="15">
        <v>0</v>
      </c>
      <c r="Q248" s="15">
        <f t="shared" si="193"/>
        <v>0</v>
      </c>
      <c r="R248" s="14" t="s">
        <v>75</v>
      </c>
      <c r="S248" s="14">
        <f t="shared" si="194"/>
        <v>4</v>
      </c>
      <c r="T248" s="15">
        <f>IF($S248&lt;1, "N/A", $M248)</f>
        <v>0</v>
      </c>
      <c r="U248" s="15">
        <f>IF($S248&lt;2, "N/A", $M248)</f>
        <v>0</v>
      </c>
      <c r="V248" s="15">
        <f>IF($S248&lt;3, "N/A", $M248)</f>
        <v>0</v>
      </c>
      <c r="W248" s="15">
        <f>IF($S248&lt;4, "N/A", $M248)</f>
        <v>0</v>
      </c>
      <c r="X248" s="15" t="str">
        <f t="shared" si="195"/>
        <v>N/A</v>
      </c>
      <c r="Y248" s="14" t="str">
        <f t="shared" si="196"/>
        <v>OK</v>
      </c>
      <c r="Z248" s="14" t="str">
        <f t="shared" si="197"/>
        <v>No</v>
      </c>
      <c r="AA248" s="17" t="str">
        <f>IF(C248="DM", "N/A", IF(Z248="No","N/A",VLOOKUP(B248,'Extension List'!$A$3:$AE$1952,19,FALSE)))</f>
        <v>N/A</v>
      </c>
      <c r="AB248" s="14" t="str">
        <f>IF(C248="DM", "N/A", IF(Z248="No","N/A",VLOOKUP(B248,'Extension List'!$A$3:$AE$1952,21,FALSE)))</f>
        <v>N/A</v>
      </c>
      <c r="AC248" s="14" t="str">
        <f t="shared" si="232"/>
        <v>N/A</v>
      </c>
      <c r="AD248" s="15" t="str">
        <f t="shared" si="198"/>
        <v>N/A</v>
      </c>
      <c r="AE248" s="15" t="str">
        <f t="shared" si="199"/>
        <v>N/A</v>
      </c>
      <c r="AF248" s="15" t="str">
        <f t="shared" si="200"/>
        <v>N/A</v>
      </c>
      <c r="AG248" s="15" t="str">
        <f t="shared" si="233"/>
        <v>N/A</v>
      </c>
      <c r="AH248" s="15" t="str">
        <f t="shared" si="233"/>
        <v>N/A</v>
      </c>
      <c r="AI248" s="15" t="str">
        <f t="shared" si="234"/>
        <v>N/A</v>
      </c>
      <c r="AJ248" s="15" t="str">
        <f t="shared" si="235"/>
        <v>N/A</v>
      </c>
      <c r="AK248" s="15" t="str">
        <f t="shared" si="236"/>
        <v>N/A</v>
      </c>
      <c r="AL248" s="15" t="str">
        <f t="shared" si="201"/>
        <v>N/A</v>
      </c>
      <c r="AM248" s="15">
        <f t="shared" si="202"/>
        <v>3</v>
      </c>
      <c r="AN248" s="15">
        <f t="shared" si="203"/>
        <v>3</v>
      </c>
      <c r="AO248" s="15">
        <f t="shared" si="204"/>
        <v>3</v>
      </c>
      <c r="AP248" s="15">
        <f t="shared" si="205"/>
        <v>3</v>
      </c>
      <c r="AQ248" s="15" t="str">
        <f t="shared" si="206"/>
        <v>N/A</v>
      </c>
      <c r="AR248" s="14" t="s">
        <v>40</v>
      </c>
      <c r="AS248" s="14" t="s">
        <v>40</v>
      </c>
      <c r="AT248" s="14" t="s">
        <v>40</v>
      </c>
      <c r="AU248" s="14" t="s">
        <v>40</v>
      </c>
      <c r="AV248" s="14" t="s">
        <v>40</v>
      </c>
      <c r="AW248" s="14" t="s">
        <v>40</v>
      </c>
      <c r="AX248" s="14" t="s">
        <v>40</v>
      </c>
      <c r="AY248" s="14" t="s">
        <v>40</v>
      </c>
      <c r="AZ248" s="14" t="s">
        <v>40</v>
      </c>
      <c r="BA248" s="14" t="s">
        <v>40</v>
      </c>
      <c r="BB248" s="14" t="s">
        <v>40</v>
      </c>
      <c r="BC248" s="14" t="s">
        <v>40</v>
      </c>
      <c r="BD248" s="14" t="s">
        <v>40</v>
      </c>
      <c r="BE248" s="14" t="s">
        <v>40</v>
      </c>
      <c r="BF248" s="14" t="s">
        <v>40</v>
      </c>
      <c r="BG248" s="14" t="s">
        <v>40</v>
      </c>
      <c r="BH248" s="14" t="s">
        <v>40</v>
      </c>
      <c r="BJ248" s="15">
        <f t="shared" si="207"/>
        <v>3</v>
      </c>
      <c r="BK248" s="15">
        <f t="shared" si="208"/>
        <v>3</v>
      </c>
      <c r="BL248" s="15">
        <f t="shared" si="209"/>
        <v>3</v>
      </c>
      <c r="BM248" s="15">
        <f t="shared" si="210"/>
        <v>3</v>
      </c>
      <c r="BN248" s="15">
        <f t="shared" si="211"/>
        <v>3</v>
      </c>
      <c r="BO248" s="15">
        <f t="shared" si="212"/>
        <v>3</v>
      </c>
      <c r="BP248" s="15">
        <f t="shared" si="213"/>
        <v>3</v>
      </c>
      <c r="BQ248" s="15">
        <f t="shared" si="214"/>
        <v>3</v>
      </c>
      <c r="BR248" s="15">
        <f t="shared" si="215"/>
        <v>3</v>
      </c>
      <c r="BS248" s="15">
        <f t="shared" si="216"/>
        <v>3</v>
      </c>
      <c r="BT248" s="15">
        <f t="shared" si="217"/>
        <v>3</v>
      </c>
      <c r="BU248" s="15">
        <f t="shared" si="218"/>
        <v>3</v>
      </c>
      <c r="BV248" s="15">
        <f t="shared" si="219"/>
        <v>3</v>
      </c>
      <c r="BW248" s="15">
        <f t="shared" si="220"/>
        <v>3</v>
      </c>
      <c r="BX248" s="15">
        <f t="shared" si="221"/>
        <v>3</v>
      </c>
      <c r="BY248" s="15">
        <f t="shared" si="222"/>
        <v>3</v>
      </c>
      <c r="BZ248" s="15">
        <f t="shared" si="223"/>
        <v>3</v>
      </c>
      <c r="CA248" s="14" t="s">
        <v>75</v>
      </c>
      <c r="CB248" s="15">
        <f t="shared" si="224"/>
        <v>3</v>
      </c>
      <c r="CC248" s="14">
        <f t="shared" si="225"/>
        <v>3</v>
      </c>
      <c r="CD248" s="14">
        <f t="shared" si="226"/>
        <v>3</v>
      </c>
      <c r="CE248" s="14">
        <f t="shared" si="227"/>
        <v>3</v>
      </c>
      <c r="CF248" s="14" t="str">
        <f t="shared" si="228"/>
        <v>N/A</v>
      </c>
      <c r="CG248" t="str">
        <f t="shared" si="229"/>
        <v>S:3 G:0 GR:0</v>
      </c>
      <c r="CH248" s="6"/>
      <c r="CK248" s="6"/>
      <c r="CL248" s="6"/>
      <c r="CM248" s="6"/>
      <c r="CN248" s="6"/>
      <c r="CO248" s="6"/>
      <c r="CP248" s="6"/>
    </row>
    <row r="249" spans="1:94" x14ac:dyDescent="0.25">
      <c r="A249" s="13">
        <v>5677</v>
      </c>
      <c r="B249" s="14" t="s">
        <v>2999</v>
      </c>
      <c r="C249" s="14" t="s">
        <v>61</v>
      </c>
      <c r="D249" s="14" t="s">
        <v>54</v>
      </c>
      <c r="E249" s="14">
        <f>VLOOKUP(B249, 'Rookie Year'!$A$2:$B$55555,2,FALSE)</f>
        <v>2024</v>
      </c>
      <c r="F249" s="14">
        <v>2024</v>
      </c>
      <c r="G249" s="14" t="s">
        <v>40</v>
      </c>
      <c r="H249" s="14" t="s">
        <v>2652</v>
      </c>
      <c r="I249" s="15">
        <v>1</v>
      </c>
      <c r="J249" s="14">
        <v>3</v>
      </c>
      <c r="K249" s="16">
        <f t="shared" si="189"/>
        <v>0</v>
      </c>
      <c r="L249" s="15">
        <f t="shared" si="190"/>
        <v>1</v>
      </c>
      <c r="M249" s="15">
        <f t="shared" si="191"/>
        <v>0</v>
      </c>
      <c r="N249" s="15">
        <f t="shared" si="192"/>
        <v>0</v>
      </c>
      <c r="O249" s="15">
        <v>0</v>
      </c>
      <c r="P249" s="15">
        <v>0</v>
      </c>
      <c r="Q249" s="15">
        <f t="shared" si="193"/>
        <v>0</v>
      </c>
      <c r="R249" s="14" t="s">
        <v>75</v>
      </c>
      <c r="S249" s="14">
        <f t="shared" si="194"/>
        <v>1</v>
      </c>
      <c r="T249" s="15">
        <v>0</v>
      </c>
      <c r="U249" s="15" t="str">
        <f>IF($S249&lt;2, "N/A", $M249)</f>
        <v>N/A</v>
      </c>
      <c r="V249" s="15" t="str">
        <f>IF($S249&lt;3, "N/A", $M249)</f>
        <v>N/A</v>
      </c>
      <c r="W249" s="15" t="str">
        <f>IF($S249&lt;4, "N/A", $M249)</f>
        <v>N/A</v>
      </c>
      <c r="X249" s="15" t="str">
        <f t="shared" si="195"/>
        <v>N/A</v>
      </c>
      <c r="Y249" s="14" t="str">
        <f t="shared" si="196"/>
        <v>OK</v>
      </c>
      <c r="Z249" s="14" t="str">
        <f t="shared" si="197"/>
        <v>Yes</v>
      </c>
      <c r="AA249" s="17">
        <f>IF(C249="DM", "N/A", IF(Z249="No","N/A",VLOOKUP(B249,'Extension List'!$A$3:$AE$1952,19,FALSE)))</f>
        <v>1</v>
      </c>
      <c r="AB249" s="14">
        <f>IF(C249="DM", "N/A", IF(Z249="No","N/A",VLOOKUP(B249,'Extension List'!$A$3:$AE$1952,21,FALSE)))</f>
        <v>1</v>
      </c>
      <c r="AC249" s="14">
        <f t="shared" si="232"/>
        <v>0</v>
      </c>
      <c r="AD249" s="15" t="str">
        <f t="shared" si="198"/>
        <v>N/A</v>
      </c>
      <c r="AE249" s="15" t="str">
        <f t="shared" si="199"/>
        <v>N/A</v>
      </c>
      <c r="AF249" s="15" t="str">
        <f t="shared" si="200"/>
        <v>N/A</v>
      </c>
      <c r="AG249" s="15" t="str">
        <f t="shared" si="233"/>
        <v>N/A</v>
      </c>
      <c r="AH249" s="15" t="str">
        <f t="shared" si="233"/>
        <v>N/A</v>
      </c>
      <c r="AI249" s="15" t="str">
        <f t="shared" si="234"/>
        <v>N/A</v>
      </c>
      <c r="AJ249" s="15" t="str">
        <f t="shared" si="235"/>
        <v>N/A</v>
      </c>
      <c r="AK249" s="15" t="str">
        <f t="shared" si="236"/>
        <v>N/A</v>
      </c>
      <c r="AL249" s="15" t="str">
        <f t="shared" si="201"/>
        <v>N/A</v>
      </c>
      <c r="AM249" s="15">
        <f t="shared" si="202"/>
        <v>1</v>
      </c>
      <c r="AN249" s="15" t="str">
        <f t="shared" si="203"/>
        <v>N/A</v>
      </c>
      <c r="AO249" s="15" t="str">
        <f t="shared" si="204"/>
        <v>N/A</v>
      </c>
      <c r="AP249" s="15" t="str">
        <f t="shared" si="205"/>
        <v>N/A</v>
      </c>
      <c r="AQ249" s="15" t="str">
        <f t="shared" si="206"/>
        <v>N/A</v>
      </c>
      <c r="AR249" s="14" t="s">
        <v>40</v>
      </c>
      <c r="AS249" s="14" t="s">
        <v>40</v>
      </c>
      <c r="AT249" s="14" t="s">
        <v>40</v>
      </c>
      <c r="AU249" s="14" t="s">
        <v>40</v>
      </c>
      <c r="AV249" s="14" t="s">
        <v>40</v>
      </c>
      <c r="AW249" s="14" t="s">
        <v>40</v>
      </c>
      <c r="AX249" s="14" t="s">
        <v>40</v>
      </c>
      <c r="AY249" s="14" t="s">
        <v>40</v>
      </c>
      <c r="AZ249" s="14" t="s">
        <v>40</v>
      </c>
      <c r="BA249" s="14" t="s">
        <v>40</v>
      </c>
      <c r="BB249" s="14" t="s">
        <v>40</v>
      </c>
      <c r="BC249" s="14" t="s">
        <v>40</v>
      </c>
      <c r="BD249" s="14" t="s">
        <v>40</v>
      </c>
      <c r="BE249" s="14" t="s">
        <v>40</v>
      </c>
      <c r="BF249" s="14" t="s">
        <v>40</v>
      </c>
      <c r="BG249" s="14" t="s">
        <v>40</v>
      </c>
      <c r="BH249" s="14" t="s">
        <v>40</v>
      </c>
      <c r="BI249" s="14"/>
      <c r="BJ249" s="15">
        <f t="shared" si="207"/>
        <v>1</v>
      </c>
      <c r="BK249" s="15">
        <f t="shared" si="208"/>
        <v>1</v>
      </c>
      <c r="BL249" s="15">
        <f t="shared" si="209"/>
        <v>1</v>
      </c>
      <c r="BM249" s="15">
        <f t="shared" si="210"/>
        <v>1</v>
      </c>
      <c r="BN249" s="15">
        <f t="shared" si="211"/>
        <v>1</v>
      </c>
      <c r="BO249" s="15">
        <f t="shared" si="212"/>
        <v>1</v>
      </c>
      <c r="BP249" s="15">
        <f t="shared" si="213"/>
        <v>1</v>
      </c>
      <c r="BQ249" s="15">
        <f t="shared" si="214"/>
        <v>1</v>
      </c>
      <c r="BR249" s="15">
        <f t="shared" si="215"/>
        <v>1</v>
      </c>
      <c r="BS249" s="15">
        <f t="shared" si="216"/>
        <v>1</v>
      </c>
      <c r="BT249" s="15">
        <f t="shared" si="217"/>
        <v>1</v>
      </c>
      <c r="BU249" s="15">
        <f t="shared" si="218"/>
        <v>1</v>
      </c>
      <c r="BV249" s="15">
        <f t="shared" si="219"/>
        <v>1</v>
      </c>
      <c r="BW249" s="15">
        <f t="shared" si="220"/>
        <v>1</v>
      </c>
      <c r="BX249" s="15">
        <f t="shared" si="221"/>
        <v>1</v>
      </c>
      <c r="BY249" s="15">
        <f t="shared" si="222"/>
        <v>1</v>
      </c>
      <c r="BZ249" s="15">
        <f t="shared" si="223"/>
        <v>1</v>
      </c>
      <c r="CA249" s="14" t="s">
        <v>75</v>
      </c>
      <c r="CB249" s="15">
        <f t="shared" si="224"/>
        <v>1</v>
      </c>
      <c r="CC249" s="14" t="str">
        <f t="shared" si="225"/>
        <v>N/A</v>
      </c>
      <c r="CD249" s="14" t="str">
        <f t="shared" si="226"/>
        <v>N/A</v>
      </c>
      <c r="CE249" s="14" t="str">
        <f t="shared" si="227"/>
        <v>N/A</v>
      </c>
      <c r="CF249" s="14" t="str">
        <f t="shared" si="228"/>
        <v>N/A</v>
      </c>
      <c r="CG249" t="str">
        <f t="shared" si="229"/>
        <v>S:1 G:0 GR:0</v>
      </c>
      <c r="CH249" s="6"/>
      <c r="CK249" s="6"/>
      <c r="CL249" s="6"/>
      <c r="CM249" s="6"/>
      <c r="CN249" s="6"/>
      <c r="CO249" s="6"/>
      <c r="CP249" s="6"/>
    </row>
    <row r="250" spans="1:94" x14ac:dyDescent="0.25">
      <c r="A250" s="13">
        <v>3637</v>
      </c>
      <c r="B250" s="14" t="s">
        <v>2052</v>
      </c>
      <c r="C250" s="14" t="s">
        <v>61</v>
      </c>
      <c r="D250" s="14" t="s">
        <v>54</v>
      </c>
      <c r="E250" s="14">
        <f>VLOOKUP(B250, 'Rookie Year'!$A$2:$B$55555,2,FALSE)</f>
        <v>2020</v>
      </c>
      <c r="F250" s="14">
        <v>2020</v>
      </c>
      <c r="G250" s="14" t="s">
        <v>40</v>
      </c>
      <c r="H250" s="14" t="s">
        <v>2173</v>
      </c>
      <c r="I250" s="15">
        <v>6</v>
      </c>
      <c r="J250" s="14">
        <v>4</v>
      </c>
      <c r="K250" s="16">
        <f t="shared" si="189"/>
        <v>0.25</v>
      </c>
      <c r="L250" s="15">
        <f t="shared" si="190"/>
        <v>4</v>
      </c>
      <c r="M250" s="15">
        <f t="shared" si="191"/>
        <v>2</v>
      </c>
      <c r="N250" s="15">
        <f t="shared" si="192"/>
        <v>8</v>
      </c>
      <c r="O250" s="15">
        <v>8</v>
      </c>
      <c r="P250" s="15">
        <v>0</v>
      </c>
      <c r="Q250" s="15">
        <f t="shared" si="193"/>
        <v>0</v>
      </c>
      <c r="R250" s="14">
        <v>2023</v>
      </c>
      <c r="S250" s="14">
        <f t="shared" si="194"/>
        <v>1</v>
      </c>
      <c r="T250" s="15">
        <v>0</v>
      </c>
      <c r="U250" s="15" t="str">
        <f>IF($S250&lt;2, "N/A", $M250)</f>
        <v>N/A</v>
      </c>
      <c r="V250" s="15" t="str">
        <f>IF($S250&lt;3, "N/A", $M250)</f>
        <v>N/A</v>
      </c>
      <c r="W250" s="15" t="str">
        <f>IF($S250&lt;4, "N/A", $M250)</f>
        <v>N/A</v>
      </c>
      <c r="X250" s="15" t="str">
        <f t="shared" si="195"/>
        <v>N/A</v>
      </c>
      <c r="Y250" s="14" t="str">
        <f t="shared" si="196"/>
        <v>OK</v>
      </c>
      <c r="Z250" s="14" t="str">
        <f t="shared" si="197"/>
        <v>Yes</v>
      </c>
      <c r="AA250" s="17">
        <f>IF(C250="DM", "N/A", IF(Z250="No","N/A",VLOOKUP(B250,'Extension List'!$A$3:$AE$1952,19,FALSE)))</f>
        <v>13</v>
      </c>
      <c r="AB250" s="14">
        <f>IF(C250="DM", "N/A", IF(Z250="No","N/A",VLOOKUP(B250,'Extension List'!$A$3:$AE$1952,21,FALSE)))</f>
        <v>4</v>
      </c>
      <c r="AC250" s="14">
        <f t="shared" si="232"/>
        <v>0</v>
      </c>
      <c r="AD250" s="15" t="str">
        <f t="shared" si="198"/>
        <v>N/A</v>
      </c>
      <c r="AE250" s="15" t="str">
        <f t="shared" si="199"/>
        <v>N/A</v>
      </c>
      <c r="AF250" s="15" t="str">
        <f t="shared" si="200"/>
        <v>N/A</v>
      </c>
      <c r="AG250" s="15" t="str">
        <f t="shared" si="233"/>
        <v>N/A</v>
      </c>
      <c r="AH250" s="15" t="str">
        <f t="shared" si="233"/>
        <v>N/A</v>
      </c>
      <c r="AI250" s="15" t="str">
        <f t="shared" si="234"/>
        <v>N/A</v>
      </c>
      <c r="AJ250" s="15" t="str">
        <f t="shared" si="235"/>
        <v>N/A</v>
      </c>
      <c r="AK250" s="15" t="str">
        <f t="shared" si="236"/>
        <v>N/A</v>
      </c>
      <c r="AL250" s="15" t="str">
        <f t="shared" si="201"/>
        <v>N/A</v>
      </c>
      <c r="AM250" s="15">
        <f t="shared" si="202"/>
        <v>4</v>
      </c>
      <c r="AN250" s="15" t="str">
        <f t="shared" si="203"/>
        <v>N/A</v>
      </c>
      <c r="AO250" s="15" t="str">
        <f t="shared" si="204"/>
        <v>N/A</v>
      </c>
      <c r="AP250" s="15" t="str">
        <f t="shared" si="205"/>
        <v>N/A</v>
      </c>
      <c r="AQ250" s="15" t="str">
        <f t="shared" si="206"/>
        <v>N/A</v>
      </c>
      <c r="AR250" s="14" t="s">
        <v>40</v>
      </c>
      <c r="AS250" s="14" t="s">
        <v>40</v>
      </c>
      <c r="AT250" s="14" t="s">
        <v>40</v>
      </c>
      <c r="AU250" s="14" t="s">
        <v>40</v>
      </c>
      <c r="AV250" s="14" t="s">
        <v>40</v>
      </c>
      <c r="AW250" s="14" t="s">
        <v>40</v>
      </c>
      <c r="AX250" s="14" t="s">
        <v>40</v>
      </c>
      <c r="AY250" s="14" t="s">
        <v>40</v>
      </c>
      <c r="AZ250" s="14" t="s">
        <v>40</v>
      </c>
      <c r="BA250" s="14" t="s">
        <v>40</v>
      </c>
      <c r="BB250" s="14" t="s">
        <v>40</v>
      </c>
      <c r="BC250" s="14" t="s">
        <v>40</v>
      </c>
      <c r="BD250" s="14" t="s">
        <v>40</v>
      </c>
      <c r="BE250" s="14" t="s">
        <v>40</v>
      </c>
      <c r="BF250" s="14" t="s">
        <v>40</v>
      </c>
      <c r="BG250" s="14" t="s">
        <v>40</v>
      </c>
      <c r="BH250" s="14" t="s">
        <v>40</v>
      </c>
      <c r="BI250" s="14"/>
      <c r="BJ250" s="15">
        <f t="shared" si="207"/>
        <v>4</v>
      </c>
      <c r="BK250" s="15">
        <f t="shared" si="208"/>
        <v>4</v>
      </c>
      <c r="BL250" s="15">
        <f t="shared" si="209"/>
        <v>4</v>
      </c>
      <c r="BM250" s="15">
        <f t="shared" si="210"/>
        <v>4</v>
      </c>
      <c r="BN250" s="15">
        <f t="shared" si="211"/>
        <v>4</v>
      </c>
      <c r="BO250" s="15">
        <f t="shared" si="212"/>
        <v>4</v>
      </c>
      <c r="BP250" s="15">
        <f t="shared" si="213"/>
        <v>4</v>
      </c>
      <c r="BQ250" s="15">
        <f t="shared" si="214"/>
        <v>4</v>
      </c>
      <c r="BR250" s="15">
        <f t="shared" si="215"/>
        <v>4</v>
      </c>
      <c r="BS250" s="15">
        <f t="shared" si="216"/>
        <v>4</v>
      </c>
      <c r="BT250" s="15">
        <f t="shared" si="217"/>
        <v>4</v>
      </c>
      <c r="BU250" s="15">
        <f t="shared" si="218"/>
        <v>4</v>
      </c>
      <c r="BV250" s="15">
        <f t="shared" si="219"/>
        <v>4</v>
      </c>
      <c r="BW250" s="15">
        <f t="shared" si="220"/>
        <v>4</v>
      </c>
      <c r="BX250" s="15">
        <f t="shared" si="221"/>
        <v>4</v>
      </c>
      <c r="BY250" s="15">
        <f t="shared" si="222"/>
        <v>4</v>
      </c>
      <c r="BZ250" s="15">
        <f t="shared" si="223"/>
        <v>4</v>
      </c>
      <c r="CA250" s="14" t="s">
        <v>75</v>
      </c>
      <c r="CB250" s="15">
        <f t="shared" si="224"/>
        <v>4</v>
      </c>
      <c r="CC250" s="14" t="str">
        <f t="shared" si="225"/>
        <v>N/A</v>
      </c>
      <c r="CD250" s="14" t="str">
        <f t="shared" si="226"/>
        <v>N/A</v>
      </c>
      <c r="CE250" s="14" t="str">
        <f t="shared" si="227"/>
        <v>N/A</v>
      </c>
      <c r="CF250" s="14" t="str">
        <f t="shared" si="228"/>
        <v>N/A</v>
      </c>
      <c r="CG250" t="str">
        <f t="shared" si="229"/>
        <v>S:4 G:2 GR:0</v>
      </c>
      <c r="CH250" s="6"/>
      <c r="CK250" s="6"/>
      <c r="CL250" s="6"/>
      <c r="CM250" s="6"/>
      <c r="CN250" s="6"/>
      <c r="CO250" s="6"/>
      <c r="CP250" s="6"/>
    </row>
    <row r="251" spans="1:94" x14ac:dyDescent="0.25">
      <c r="A251" s="13">
        <v>6499</v>
      </c>
      <c r="B251" s="14" t="s">
        <v>3289</v>
      </c>
      <c r="C251" s="14" t="s">
        <v>62</v>
      </c>
      <c r="D251" s="14" t="s">
        <v>54</v>
      </c>
      <c r="E251" s="14">
        <f>VLOOKUP(B251, 'Rookie Year'!$A$2:$B$55555,2,FALSE)</f>
        <v>2026</v>
      </c>
      <c r="F251" s="14">
        <v>2026</v>
      </c>
      <c r="G251" s="14" t="s">
        <v>40</v>
      </c>
      <c r="H251" s="14" t="s">
        <v>2163</v>
      </c>
      <c r="I251" s="15">
        <v>6</v>
      </c>
      <c r="J251" s="14">
        <v>4</v>
      </c>
      <c r="K251" s="16">
        <f t="shared" si="189"/>
        <v>0.25</v>
      </c>
      <c r="L251" s="15">
        <f t="shared" si="190"/>
        <v>4</v>
      </c>
      <c r="M251" s="15">
        <f t="shared" si="191"/>
        <v>2</v>
      </c>
      <c r="N251" s="15">
        <f t="shared" si="192"/>
        <v>8</v>
      </c>
      <c r="O251" s="15">
        <v>0</v>
      </c>
      <c r="P251" s="15">
        <v>0</v>
      </c>
      <c r="Q251" s="15">
        <f t="shared" si="193"/>
        <v>8</v>
      </c>
      <c r="R251" s="14" t="s">
        <v>75</v>
      </c>
      <c r="S251" s="14">
        <f t="shared" si="194"/>
        <v>4</v>
      </c>
      <c r="T251" s="15">
        <v>8</v>
      </c>
      <c r="U251" s="15">
        <v>0</v>
      </c>
      <c r="V251" s="15">
        <v>0</v>
      </c>
      <c r="W251" s="15">
        <v>0</v>
      </c>
      <c r="X251" s="15" t="str">
        <f t="shared" si="195"/>
        <v>N/A</v>
      </c>
      <c r="Y251" s="14" t="str">
        <f t="shared" si="196"/>
        <v>OK</v>
      </c>
      <c r="Z251" s="14" t="str">
        <f t="shared" si="197"/>
        <v>No</v>
      </c>
      <c r="AA251" s="17" t="str">
        <f>IF(C251="DM", "N/A", IF(Z251="No","N/A",VLOOKUP(B251,'Extension List'!$A$3:$AE$1952,19,FALSE)))</f>
        <v>N/A</v>
      </c>
      <c r="AB251" s="14" t="str">
        <f>IF(C251="DM", "N/A", IF(Z251="No","N/A",VLOOKUP(B251,'Extension List'!$A$3:$AE$1952,21,FALSE)))</f>
        <v>N/A</v>
      </c>
      <c r="AC251" s="14" t="str">
        <f t="shared" si="232"/>
        <v>N/A</v>
      </c>
      <c r="AD251" s="15" t="str">
        <f t="shared" si="198"/>
        <v>N/A</v>
      </c>
      <c r="AE251" s="15" t="str">
        <f t="shared" si="199"/>
        <v>N/A</v>
      </c>
      <c r="AF251" s="15" t="str">
        <f t="shared" si="200"/>
        <v>N/A</v>
      </c>
      <c r="AG251" s="15" t="str">
        <f t="shared" si="233"/>
        <v>N/A</v>
      </c>
      <c r="AH251" s="15" t="str">
        <f t="shared" si="233"/>
        <v>N/A</v>
      </c>
      <c r="AI251" s="15" t="str">
        <f t="shared" si="234"/>
        <v>N/A</v>
      </c>
      <c r="AJ251" s="15" t="str">
        <f t="shared" si="235"/>
        <v>N/A</v>
      </c>
      <c r="AK251" s="15" t="str">
        <f t="shared" si="236"/>
        <v>N/A</v>
      </c>
      <c r="AL251" s="15" t="str">
        <f t="shared" si="201"/>
        <v>N/A</v>
      </c>
      <c r="AM251" s="15">
        <f t="shared" si="202"/>
        <v>12</v>
      </c>
      <c r="AN251" s="15">
        <f t="shared" si="203"/>
        <v>4</v>
      </c>
      <c r="AO251" s="15">
        <f t="shared" si="204"/>
        <v>4</v>
      </c>
      <c r="AP251" s="15">
        <f t="shared" si="205"/>
        <v>4</v>
      </c>
      <c r="AQ251" s="15" t="str">
        <f t="shared" si="206"/>
        <v>N/A</v>
      </c>
      <c r="AR251" s="14" t="s">
        <v>40</v>
      </c>
      <c r="AS251" s="14" t="s">
        <v>40</v>
      </c>
      <c r="AT251" s="14" t="s">
        <v>40</v>
      </c>
      <c r="AU251" s="14" t="s">
        <v>40</v>
      </c>
      <c r="AV251" s="14" t="s">
        <v>40</v>
      </c>
      <c r="AW251" s="14" t="s">
        <v>40</v>
      </c>
      <c r="AX251" s="14" t="s">
        <v>40</v>
      </c>
      <c r="AY251" s="14" t="s">
        <v>40</v>
      </c>
      <c r="AZ251" s="14" t="s">
        <v>40</v>
      </c>
      <c r="BA251" s="14" t="s">
        <v>40</v>
      </c>
      <c r="BB251" s="14" t="s">
        <v>40</v>
      </c>
      <c r="BC251" s="14" t="s">
        <v>40</v>
      </c>
      <c r="BD251" s="14" t="s">
        <v>40</v>
      </c>
      <c r="BE251" s="14" t="s">
        <v>40</v>
      </c>
      <c r="BF251" s="14" t="s">
        <v>40</v>
      </c>
      <c r="BG251" s="14" t="s">
        <v>40</v>
      </c>
      <c r="BH251" s="14" t="s">
        <v>40</v>
      </c>
      <c r="BJ251" s="15">
        <f t="shared" si="207"/>
        <v>12</v>
      </c>
      <c r="BK251" s="15">
        <f t="shared" si="208"/>
        <v>12</v>
      </c>
      <c r="BL251" s="15">
        <f t="shared" si="209"/>
        <v>12</v>
      </c>
      <c r="BM251" s="15">
        <f t="shared" si="210"/>
        <v>12</v>
      </c>
      <c r="BN251" s="15">
        <f t="shared" si="211"/>
        <v>12</v>
      </c>
      <c r="BO251" s="15">
        <f t="shared" si="212"/>
        <v>12</v>
      </c>
      <c r="BP251" s="15">
        <f t="shared" si="213"/>
        <v>12</v>
      </c>
      <c r="BQ251" s="15">
        <f t="shared" si="214"/>
        <v>12</v>
      </c>
      <c r="BR251" s="15">
        <f t="shared" si="215"/>
        <v>12</v>
      </c>
      <c r="BS251" s="15">
        <f t="shared" si="216"/>
        <v>12</v>
      </c>
      <c r="BT251" s="15">
        <f t="shared" si="217"/>
        <v>12</v>
      </c>
      <c r="BU251" s="15">
        <f t="shared" si="218"/>
        <v>12</v>
      </c>
      <c r="BV251" s="15">
        <f t="shared" si="219"/>
        <v>12</v>
      </c>
      <c r="BW251" s="15">
        <f t="shared" si="220"/>
        <v>12</v>
      </c>
      <c r="BX251" s="15">
        <f t="shared" si="221"/>
        <v>12</v>
      </c>
      <c r="BY251" s="15">
        <f t="shared" si="222"/>
        <v>12</v>
      </c>
      <c r="BZ251" s="15">
        <f t="shared" si="223"/>
        <v>12</v>
      </c>
      <c r="CA251" s="14" t="s">
        <v>75</v>
      </c>
      <c r="CB251" s="15">
        <f t="shared" si="224"/>
        <v>12</v>
      </c>
      <c r="CC251" s="14">
        <f t="shared" si="225"/>
        <v>4</v>
      </c>
      <c r="CD251" s="14">
        <f t="shared" si="226"/>
        <v>4</v>
      </c>
      <c r="CE251" s="14">
        <f t="shared" si="227"/>
        <v>4</v>
      </c>
      <c r="CF251" s="14" t="str">
        <f t="shared" si="228"/>
        <v>N/A</v>
      </c>
      <c r="CG251" t="str">
        <f t="shared" si="229"/>
        <v>S:4 G:2 GR:8</v>
      </c>
      <c r="CH251" s="6"/>
      <c r="CK251" s="6"/>
      <c r="CL251" s="6"/>
      <c r="CM251" s="6"/>
      <c r="CN251" s="6"/>
      <c r="CO251" s="6"/>
      <c r="CP251" s="6"/>
    </row>
    <row r="252" spans="1:94" x14ac:dyDescent="0.25">
      <c r="A252" s="13">
        <v>6039</v>
      </c>
      <c r="B252" s="14" t="s">
        <v>3140</v>
      </c>
      <c r="C252" s="14" t="s">
        <v>62</v>
      </c>
      <c r="D252" s="14" t="s">
        <v>54</v>
      </c>
      <c r="E252" s="14">
        <v>2025</v>
      </c>
      <c r="F252" s="14">
        <v>2025</v>
      </c>
      <c r="G252" s="14" t="s">
        <v>40</v>
      </c>
      <c r="H252" s="14" t="s">
        <v>2183</v>
      </c>
      <c r="I252" s="15">
        <v>2</v>
      </c>
      <c r="J252" s="14">
        <v>3</v>
      </c>
      <c r="K252" s="16">
        <f t="shared" si="189"/>
        <v>0</v>
      </c>
      <c r="L252" s="15">
        <f t="shared" si="190"/>
        <v>2</v>
      </c>
      <c r="M252" s="15">
        <f t="shared" si="191"/>
        <v>0</v>
      </c>
      <c r="N252" s="15">
        <f t="shared" si="192"/>
        <v>0</v>
      </c>
      <c r="O252" s="15">
        <v>0</v>
      </c>
      <c r="P252" s="15">
        <v>0</v>
      </c>
      <c r="Q252" s="15">
        <f t="shared" si="193"/>
        <v>0</v>
      </c>
      <c r="R252" s="14" t="s">
        <v>75</v>
      </c>
      <c r="S252" s="14">
        <f t="shared" si="194"/>
        <v>2</v>
      </c>
      <c r="T252" s="15">
        <v>0</v>
      </c>
      <c r="U252" s="15">
        <v>0</v>
      </c>
      <c r="V252" s="15" t="str">
        <f>IF($S252&lt;3, "N/A", $M252)</f>
        <v>N/A</v>
      </c>
      <c r="W252" s="15" t="str">
        <f t="shared" ref="W252:W260" si="239">IF($S252&lt;4, "N/A", $M252)</f>
        <v>N/A</v>
      </c>
      <c r="X252" s="15" t="str">
        <f t="shared" si="195"/>
        <v>N/A</v>
      </c>
      <c r="Y252" s="14" t="str">
        <f t="shared" si="196"/>
        <v>OK</v>
      </c>
      <c r="Z252" s="14" t="str">
        <f t="shared" si="197"/>
        <v>No</v>
      </c>
      <c r="AA252" s="17" t="str">
        <f>IF(C252="DM", "N/A", IF(Z252="No","N/A",VLOOKUP(B252,'Extension List'!$A$3:$AE$1952,19,FALSE)))</f>
        <v>N/A</v>
      </c>
      <c r="AB252" s="14" t="str">
        <f>IF(C252="DM", "N/A", IF(Z252="No","N/A",VLOOKUP(B252,'Extension List'!$A$3:$AE$1952,21,FALSE)))</f>
        <v>N/A</v>
      </c>
      <c r="AC252" s="14" t="str">
        <f t="shared" si="232"/>
        <v>N/A</v>
      </c>
      <c r="AD252" s="15" t="str">
        <f t="shared" si="198"/>
        <v>N/A</v>
      </c>
      <c r="AE252" s="15" t="str">
        <f t="shared" si="199"/>
        <v>N/A</v>
      </c>
      <c r="AF252" s="15" t="str">
        <f t="shared" si="200"/>
        <v>N/A</v>
      </c>
      <c r="AG252" s="15" t="str">
        <f t="shared" si="233"/>
        <v>N/A</v>
      </c>
      <c r="AH252" s="15" t="str">
        <f t="shared" si="233"/>
        <v>N/A</v>
      </c>
      <c r="AI252" s="15" t="str">
        <f t="shared" si="234"/>
        <v>N/A</v>
      </c>
      <c r="AJ252" s="15" t="str">
        <f t="shared" si="235"/>
        <v>N/A</v>
      </c>
      <c r="AK252" s="15" t="str">
        <f t="shared" si="236"/>
        <v>N/A</v>
      </c>
      <c r="AL252" s="15" t="str">
        <f t="shared" si="201"/>
        <v>N/A</v>
      </c>
      <c r="AM252" s="15">
        <f t="shared" si="202"/>
        <v>2</v>
      </c>
      <c r="AN252" s="15">
        <f t="shared" si="203"/>
        <v>2</v>
      </c>
      <c r="AO252" s="15" t="str">
        <f t="shared" si="204"/>
        <v>N/A</v>
      </c>
      <c r="AP252" s="15" t="str">
        <f t="shared" si="205"/>
        <v>N/A</v>
      </c>
      <c r="AQ252" s="15" t="str">
        <f t="shared" si="206"/>
        <v>N/A</v>
      </c>
      <c r="AR252" s="14" t="s">
        <v>40</v>
      </c>
      <c r="AS252" s="14" t="s">
        <v>40</v>
      </c>
      <c r="AT252" s="14" t="s">
        <v>40</v>
      </c>
      <c r="AU252" s="14" t="s">
        <v>40</v>
      </c>
      <c r="AV252" s="14" t="s">
        <v>40</v>
      </c>
      <c r="AW252" s="14" t="s">
        <v>40</v>
      </c>
      <c r="AX252" s="14" t="s">
        <v>40</v>
      </c>
      <c r="AY252" s="14" t="s">
        <v>40</v>
      </c>
      <c r="AZ252" s="14" t="s">
        <v>40</v>
      </c>
      <c r="BA252" s="14" t="s">
        <v>40</v>
      </c>
      <c r="BB252" s="14" t="s">
        <v>40</v>
      </c>
      <c r="BC252" s="14" t="s">
        <v>40</v>
      </c>
      <c r="BD252" s="14" t="s">
        <v>40</v>
      </c>
      <c r="BE252" s="14" t="s">
        <v>40</v>
      </c>
      <c r="BF252" s="14" t="s">
        <v>40</v>
      </c>
      <c r="BG252" s="14" t="s">
        <v>40</v>
      </c>
      <c r="BH252" s="14" t="s">
        <v>40</v>
      </c>
      <c r="BJ252" s="15">
        <f t="shared" si="207"/>
        <v>2</v>
      </c>
      <c r="BK252" s="15">
        <f t="shared" si="208"/>
        <v>2</v>
      </c>
      <c r="BL252" s="15">
        <f t="shared" si="209"/>
        <v>2</v>
      </c>
      <c r="BM252" s="15">
        <f t="shared" si="210"/>
        <v>2</v>
      </c>
      <c r="BN252" s="15">
        <f t="shared" si="211"/>
        <v>2</v>
      </c>
      <c r="BO252" s="15">
        <f t="shared" si="212"/>
        <v>2</v>
      </c>
      <c r="BP252" s="15">
        <f t="shared" si="213"/>
        <v>2</v>
      </c>
      <c r="BQ252" s="15">
        <f t="shared" si="214"/>
        <v>2</v>
      </c>
      <c r="BR252" s="15">
        <f t="shared" si="215"/>
        <v>2</v>
      </c>
      <c r="BS252" s="15">
        <f t="shared" si="216"/>
        <v>2</v>
      </c>
      <c r="BT252" s="15">
        <f t="shared" si="217"/>
        <v>2</v>
      </c>
      <c r="BU252" s="15">
        <f t="shared" si="218"/>
        <v>2</v>
      </c>
      <c r="BV252" s="15">
        <f t="shared" si="219"/>
        <v>2</v>
      </c>
      <c r="BW252" s="15">
        <f t="shared" si="220"/>
        <v>2</v>
      </c>
      <c r="BX252" s="15">
        <f t="shared" si="221"/>
        <v>2</v>
      </c>
      <c r="BY252" s="15">
        <f t="shared" si="222"/>
        <v>2</v>
      </c>
      <c r="BZ252" s="15">
        <f t="shared" si="223"/>
        <v>2</v>
      </c>
      <c r="CA252" s="14" t="s">
        <v>75</v>
      </c>
      <c r="CB252" s="15">
        <f t="shared" si="224"/>
        <v>2</v>
      </c>
      <c r="CC252" s="14">
        <f t="shared" si="225"/>
        <v>2</v>
      </c>
      <c r="CD252" s="14" t="str">
        <f t="shared" si="226"/>
        <v>N/A</v>
      </c>
      <c r="CE252" s="14" t="str">
        <f t="shared" si="227"/>
        <v>N/A</v>
      </c>
      <c r="CF252" s="14" t="str">
        <f t="shared" si="228"/>
        <v>N/A</v>
      </c>
      <c r="CG252" t="str">
        <f t="shared" si="229"/>
        <v>S:2 G:0 GR:0</v>
      </c>
      <c r="CH252" s="6"/>
      <c r="CK252" s="6"/>
      <c r="CL252" s="6"/>
      <c r="CM252" s="6"/>
      <c r="CN252" s="6"/>
      <c r="CO252" s="6"/>
      <c r="CP252" s="6"/>
    </row>
    <row r="253" spans="1:94" x14ac:dyDescent="0.25">
      <c r="A253" s="13">
        <v>6575</v>
      </c>
      <c r="B253" s="14" t="s">
        <v>3365</v>
      </c>
      <c r="C253" s="14" t="s">
        <v>62</v>
      </c>
      <c r="D253" s="14" t="s">
        <v>54</v>
      </c>
      <c r="E253" s="14">
        <f>VLOOKUP(B253, 'Rookie Year'!$A$2:$B$55555,2,FALSE)</f>
        <v>2026</v>
      </c>
      <c r="F253" s="14">
        <v>2026</v>
      </c>
      <c r="G253" s="14" t="s">
        <v>40</v>
      </c>
      <c r="H253" s="14" t="s">
        <v>2231</v>
      </c>
      <c r="I253" s="15">
        <v>1</v>
      </c>
      <c r="J253" s="14">
        <v>3</v>
      </c>
      <c r="K253" s="16">
        <f t="shared" si="189"/>
        <v>0</v>
      </c>
      <c r="L253" s="15">
        <f t="shared" si="190"/>
        <v>1</v>
      </c>
      <c r="M253" s="15">
        <f t="shared" si="191"/>
        <v>0</v>
      </c>
      <c r="N253" s="15">
        <f t="shared" si="192"/>
        <v>0</v>
      </c>
      <c r="O253" s="15">
        <v>0</v>
      </c>
      <c r="P253" s="15">
        <v>0</v>
      </c>
      <c r="Q253" s="15">
        <f t="shared" si="193"/>
        <v>0</v>
      </c>
      <c r="R253" s="14" t="s">
        <v>75</v>
      </c>
      <c r="S253" s="14">
        <f t="shared" si="194"/>
        <v>3</v>
      </c>
      <c r="T253" s="15">
        <f>IF($S253&lt;1, "N/A", $M253)</f>
        <v>0</v>
      </c>
      <c r="U253" s="15">
        <f>IF($S253&lt;2, "N/A", $M253)</f>
        <v>0</v>
      </c>
      <c r="V253" s="15">
        <f>IF($S253&lt;3, "N/A", $M253)</f>
        <v>0</v>
      </c>
      <c r="W253" s="15" t="str">
        <f t="shared" si="239"/>
        <v>N/A</v>
      </c>
      <c r="X253" s="15" t="str">
        <f t="shared" si="195"/>
        <v>N/A</v>
      </c>
      <c r="Y253" s="14" t="str">
        <f t="shared" si="196"/>
        <v>OK</v>
      </c>
      <c r="Z253" s="14" t="str">
        <f t="shared" si="197"/>
        <v>No</v>
      </c>
      <c r="AA253" s="17" t="str">
        <f>IF(C253="DM", "N/A", IF(Z253="No","N/A",VLOOKUP(B253,'Extension List'!$A$3:$AE$1952,19,FALSE)))</f>
        <v>N/A</v>
      </c>
      <c r="AB253" s="14" t="str">
        <f>IF(C253="DM", "N/A", IF(Z253="No","N/A",VLOOKUP(B253,'Extension List'!$A$3:$AE$1952,21,FALSE)))</f>
        <v>N/A</v>
      </c>
      <c r="AC253" s="14" t="str">
        <f t="shared" si="232"/>
        <v>N/A</v>
      </c>
      <c r="AD253" s="15" t="str">
        <f t="shared" si="198"/>
        <v>N/A</v>
      </c>
      <c r="AE253" s="15" t="str">
        <f t="shared" si="199"/>
        <v>N/A</v>
      </c>
      <c r="AF253" s="15" t="str">
        <f t="shared" si="200"/>
        <v>N/A</v>
      </c>
      <c r="AG253" s="15" t="str">
        <f t="shared" si="233"/>
        <v>N/A</v>
      </c>
      <c r="AH253" s="15" t="str">
        <f t="shared" si="233"/>
        <v>N/A</v>
      </c>
      <c r="AI253" s="15" t="str">
        <f t="shared" si="234"/>
        <v>N/A</v>
      </c>
      <c r="AJ253" s="15" t="str">
        <f t="shared" si="235"/>
        <v>N/A</v>
      </c>
      <c r="AK253" s="15" t="str">
        <f t="shared" si="236"/>
        <v>N/A</v>
      </c>
      <c r="AL253" s="15" t="str">
        <f t="shared" si="201"/>
        <v>N/A</v>
      </c>
      <c r="AM253" s="15">
        <f t="shared" si="202"/>
        <v>1</v>
      </c>
      <c r="AN253" s="15">
        <f t="shared" si="203"/>
        <v>1</v>
      </c>
      <c r="AO253" s="15">
        <f t="shared" si="204"/>
        <v>1</v>
      </c>
      <c r="AP253" s="15" t="str">
        <f t="shared" si="205"/>
        <v>N/A</v>
      </c>
      <c r="AQ253" s="15" t="str">
        <f t="shared" si="206"/>
        <v>N/A</v>
      </c>
      <c r="AR253" s="14" t="s">
        <v>40</v>
      </c>
      <c r="AS253" s="14" t="s">
        <v>40</v>
      </c>
      <c r="AT253" s="14" t="s">
        <v>40</v>
      </c>
      <c r="AU253" s="14" t="s">
        <v>40</v>
      </c>
      <c r="AV253" s="14" t="s">
        <v>40</v>
      </c>
      <c r="AW253" s="14" t="s">
        <v>40</v>
      </c>
      <c r="AX253" s="14" t="s">
        <v>40</v>
      </c>
      <c r="AY253" s="14" t="s">
        <v>40</v>
      </c>
      <c r="AZ253" s="14" t="s">
        <v>40</v>
      </c>
      <c r="BA253" s="14" t="s">
        <v>40</v>
      </c>
      <c r="BB253" s="14" t="s">
        <v>40</v>
      </c>
      <c r="BC253" s="14" t="s">
        <v>40</v>
      </c>
      <c r="BD253" s="14" t="s">
        <v>40</v>
      </c>
      <c r="BE253" s="14" t="s">
        <v>40</v>
      </c>
      <c r="BF253" s="14" t="s">
        <v>40</v>
      </c>
      <c r="BG253" s="14" t="s">
        <v>40</v>
      </c>
      <c r="BH253" s="14" t="s">
        <v>40</v>
      </c>
      <c r="BJ253" s="15">
        <f t="shared" si="207"/>
        <v>1</v>
      </c>
      <c r="BK253" s="15">
        <f t="shared" si="208"/>
        <v>1</v>
      </c>
      <c r="BL253" s="15">
        <f t="shared" si="209"/>
        <v>1</v>
      </c>
      <c r="BM253" s="15">
        <f t="shared" si="210"/>
        <v>1</v>
      </c>
      <c r="BN253" s="15">
        <f t="shared" si="211"/>
        <v>1</v>
      </c>
      <c r="BO253" s="15">
        <f t="shared" si="212"/>
        <v>1</v>
      </c>
      <c r="BP253" s="15">
        <f t="shared" si="213"/>
        <v>1</v>
      </c>
      <c r="BQ253" s="15">
        <f t="shared" si="214"/>
        <v>1</v>
      </c>
      <c r="BR253" s="15">
        <f t="shared" si="215"/>
        <v>1</v>
      </c>
      <c r="BS253" s="15">
        <f t="shared" si="216"/>
        <v>1</v>
      </c>
      <c r="BT253" s="15">
        <f t="shared" si="217"/>
        <v>1</v>
      </c>
      <c r="BU253" s="15">
        <f t="shared" si="218"/>
        <v>1</v>
      </c>
      <c r="BV253" s="15">
        <f t="shared" si="219"/>
        <v>1</v>
      </c>
      <c r="BW253" s="15">
        <f t="shared" si="220"/>
        <v>1</v>
      </c>
      <c r="BX253" s="15">
        <f t="shared" si="221"/>
        <v>1</v>
      </c>
      <c r="BY253" s="15">
        <f t="shared" si="222"/>
        <v>1</v>
      </c>
      <c r="BZ253" s="15">
        <f t="shared" si="223"/>
        <v>1</v>
      </c>
      <c r="CA253" s="14" t="s">
        <v>75</v>
      </c>
      <c r="CB253" s="15">
        <f t="shared" si="224"/>
        <v>1</v>
      </c>
      <c r="CC253" s="14">
        <f t="shared" si="225"/>
        <v>1</v>
      </c>
      <c r="CD253" s="14">
        <f t="shared" si="226"/>
        <v>1</v>
      </c>
      <c r="CE253" s="14" t="str">
        <f t="shared" si="227"/>
        <v>N/A</v>
      </c>
      <c r="CF253" s="14" t="str">
        <f t="shared" si="228"/>
        <v>N/A</v>
      </c>
      <c r="CG253" t="str">
        <f t="shared" si="229"/>
        <v>S:1 G:0 GR:0</v>
      </c>
      <c r="CH253" s="6"/>
      <c r="CK253" s="6"/>
      <c r="CL253" s="6"/>
      <c r="CM253" s="6"/>
      <c r="CN253" s="6"/>
      <c r="CO253" s="6"/>
      <c r="CP253" s="6"/>
    </row>
    <row r="254" spans="1:94" x14ac:dyDescent="0.25">
      <c r="A254" s="13">
        <v>5590</v>
      </c>
      <c r="B254" s="14" t="s">
        <v>787</v>
      </c>
      <c r="C254" s="14" t="s">
        <v>62</v>
      </c>
      <c r="D254" s="14" t="s">
        <v>54</v>
      </c>
      <c r="E254" s="14">
        <f>VLOOKUP(B254, 'Rookie Year'!$A$2:$B$55555,2,FALSE)</f>
        <v>2016</v>
      </c>
      <c r="F254" s="14">
        <v>2024</v>
      </c>
      <c r="G254" s="14" t="s">
        <v>42</v>
      </c>
      <c r="H254" s="14" t="s">
        <v>1927</v>
      </c>
      <c r="I254" s="15">
        <v>79</v>
      </c>
      <c r="J254" s="14">
        <v>2</v>
      </c>
      <c r="K254" s="16">
        <f t="shared" si="189"/>
        <v>0.75</v>
      </c>
      <c r="L254" s="15">
        <f t="shared" si="190"/>
        <v>19</v>
      </c>
      <c r="M254" s="15">
        <f t="shared" si="191"/>
        <v>60</v>
      </c>
      <c r="N254" s="15">
        <f t="shared" si="192"/>
        <v>120</v>
      </c>
      <c r="O254" s="15">
        <v>60</v>
      </c>
      <c r="P254" s="15">
        <v>60</v>
      </c>
      <c r="Q254" s="15">
        <f t="shared" si="193"/>
        <v>0</v>
      </c>
      <c r="R254" s="14">
        <v>2025</v>
      </c>
      <c r="S254" s="14">
        <f t="shared" si="194"/>
        <v>1</v>
      </c>
      <c r="T254" s="15">
        <v>0</v>
      </c>
      <c r="U254" s="15" t="str">
        <f>IF($S254&lt;2, "N/A", $M254)</f>
        <v>N/A</v>
      </c>
      <c r="V254" s="15" t="str">
        <f>IF($S254&lt;3, "N/A", $M254)</f>
        <v>N/A</v>
      </c>
      <c r="W254" s="15" t="str">
        <f t="shared" si="239"/>
        <v>N/A</v>
      </c>
      <c r="X254" s="15" t="str">
        <f t="shared" si="195"/>
        <v>N/A</v>
      </c>
      <c r="Y254" s="14" t="str">
        <f t="shared" si="196"/>
        <v>OK</v>
      </c>
      <c r="Z254" s="14" t="str">
        <f t="shared" si="197"/>
        <v>Yes</v>
      </c>
      <c r="AA254" s="17">
        <f>IF(C254="DM", "N/A", IF(Z254="No","N/A",VLOOKUP(B254,'Extension List'!$A$3:$AE$1952,19,FALSE)))</f>
        <v>79</v>
      </c>
      <c r="AB254" s="14">
        <f>IF(C254="DM", "N/A", IF(Z254="No","N/A",VLOOKUP(B254,'Extension List'!$A$3:$AE$1952,21,FALSE)))</f>
        <v>4</v>
      </c>
      <c r="AC254" s="14">
        <f t="shared" si="232"/>
        <v>0</v>
      </c>
      <c r="AD254" s="15" t="str">
        <f t="shared" si="198"/>
        <v>N/A</v>
      </c>
      <c r="AE254" s="15" t="str">
        <f t="shared" si="199"/>
        <v>N/A</v>
      </c>
      <c r="AF254" s="15" t="str">
        <f t="shared" si="200"/>
        <v>N/A</v>
      </c>
      <c r="AG254" s="15" t="str">
        <f t="shared" si="233"/>
        <v>N/A</v>
      </c>
      <c r="AH254" s="15" t="str">
        <f t="shared" si="233"/>
        <v>N/A</v>
      </c>
      <c r="AI254" s="15" t="str">
        <f t="shared" si="234"/>
        <v>N/A</v>
      </c>
      <c r="AJ254" s="15" t="str">
        <f t="shared" si="235"/>
        <v>N/A</v>
      </c>
      <c r="AK254" s="15" t="str">
        <f t="shared" si="236"/>
        <v>N/A</v>
      </c>
      <c r="AL254" s="15" t="str">
        <f t="shared" si="201"/>
        <v>N/A</v>
      </c>
      <c r="AM254" s="15">
        <f t="shared" si="202"/>
        <v>19</v>
      </c>
      <c r="AN254" s="15" t="str">
        <f t="shared" si="203"/>
        <v>N/A</v>
      </c>
      <c r="AO254" s="15" t="str">
        <f t="shared" si="204"/>
        <v>N/A</v>
      </c>
      <c r="AP254" s="15" t="str">
        <f t="shared" si="205"/>
        <v>N/A</v>
      </c>
      <c r="AQ254" s="15" t="str">
        <f t="shared" si="206"/>
        <v>N/A</v>
      </c>
      <c r="AR254" s="14" t="s">
        <v>40</v>
      </c>
      <c r="AS254" s="14" t="s">
        <v>40</v>
      </c>
      <c r="AT254" s="14" t="s">
        <v>40</v>
      </c>
      <c r="AU254" s="14" t="s">
        <v>40</v>
      </c>
      <c r="AV254" s="14" t="s">
        <v>40</v>
      </c>
      <c r="AW254" s="14" t="s">
        <v>40</v>
      </c>
      <c r="AX254" s="14" t="s">
        <v>40</v>
      </c>
      <c r="AY254" s="14" t="s">
        <v>40</v>
      </c>
      <c r="AZ254" s="14" t="s">
        <v>40</v>
      </c>
      <c r="BA254" s="14" t="s">
        <v>40</v>
      </c>
      <c r="BB254" s="14" t="s">
        <v>40</v>
      </c>
      <c r="BC254" s="14" t="s">
        <v>40</v>
      </c>
      <c r="BD254" s="14" t="s">
        <v>40</v>
      </c>
      <c r="BE254" s="14" t="s">
        <v>40</v>
      </c>
      <c r="BF254" s="14" t="s">
        <v>40</v>
      </c>
      <c r="BG254" s="14" t="s">
        <v>40</v>
      </c>
      <c r="BH254" s="14" t="s">
        <v>40</v>
      </c>
      <c r="BI254" s="14"/>
      <c r="BJ254" s="15">
        <f t="shared" si="207"/>
        <v>19</v>
      </c>
      <c r="BK254" s="15">
        <f t="shared" si="208"/>
        <v>19</v>
      </c>
      <c r="BL254" s="15">
        <f t="shared" si="209"/>
        <v>19</v>
      </c>
      <c r="BM254" s="15">
        <f t="shared" si="210"/>
        <v>19</v>
      </c>
      <c r="BN254" s="15">
        <f t="shared" si="211"/>
        <v>19</v>
      </c>
      <c r="BO254" s="15">
        <f t="shared" si="212"/>
        <v>19</v>
      </c>
      <c r="BP254" s="15">
        <f t="shared" si="213"/>
        <v>19</v>
      </c>
      <c r="BQ254" s="15">
        <f t="shared" si="214"/>
        <v>19</v>
      </c>
      <c r="BR254" s="15">
        <f t="shared" si="215"/>
        <v>19</v>
      </c>
      <c r="BS254" s="15">
        <f t="shared" si="216"/>
        <v>19</v>
      </c>
      <c r="BT254" s="15">
        <f t="shared" si="217"/>
        <v>19</v>
      </c>
      <c r="BU254" s="15">
        <f t="shared" si="218"/>
        <v>19</v>
      </c>
      <c r="BV254" s="15">
        <f t="shared" si="219"/>
        <v>19</v>
      </c>
      <c r="BW254" s="15">
        <f t="shared" si="220"/>
        <v>19</v>
      </c>
      <c r="BX254" s="15">
        <f t="shared" si="221"/>
        <v>19</v>
      </c>
      <c r="BY254" s="15">
        <f t="shared" si="222"/>
        <v>19</v>
      </c>
      <c r="BZ254" s="15">
        <f t="shared" si="223"/>
        <v>19</v>
      </c>
      <c r="CA254" s="14" t="s">
        <v>75</v>
      </c>
      <c r="CB254" s="15">
        <f t="shared" si="224"/>
        <v>19</v>
      </c>
      <c r="CC254" s="14" t="str">
        <f t="shared" si="225"/>
        <v>N/A</v>
      </c>
      <c r="CD254" s="14" t="str">
        <f t="shared" si="226"/>
        <v>N/A</v>
      </c>
      <c r="CE254" s="14" t="str">
        <f t="shared" si="227"/>
        <v>N/A</v>
      </c>
      <c r="CF254" s="14" t="str">
        <f t="shared" si="228"/>
        <v>N/A</v>
      </c>
      <c r="CG254" t="str">
        <f t="shared" si="229"/>
        <v>S:19 G:60 GR:0</v>
      </c>
      <c r="CH254" s="6"/>
      <c r="CK254" s="6"/>
      <c r="CL254" s="6"/>
      <c r="CM254" s="6"/>
      <c r="CN254" s="6"/>
      <c r="CO254" s="6"/>
      <c r="CP254" s="6"/>
    </row>
    <row r="255" spans="1:94" x14ac:dyDescent="0.25">
      <c r="A255" s="13">
        <v>6368</v>
      </c>
      <c r="B255" s="14" t="s">
        <v>810</v>
      </c>
      <c r="C255" s="14" t="s">
        <v>62</v>
      </c>
      <c r="D255" s="14" t="s">
        <v>54</v>
      </c>
      <c r="E255" s="14">
        <f>VLOOKUP(B255, 'Rookie Year'!$A$2:$B$55555,2,FALSE)</f>
        <v>2019</v>
      </c>
      <c r="F255" s="14">
        <v>2026</v>
      </c>
      <c r="G255" s="14" t="s">
        <v>42</v>
      </c>
      <c r="H255" s="14" t="s">
        <v>1927</v>
      </c>
      <c r="I255" s="15">
        <v>1</v>
      </c>
      <c r="J255" s="14">
        <v>1</v>
      </c>
      <c r="K255" s="16">
        <f t="shared" si="189"/>
        <v>0.25</v>
      </c>
      <c r="L255" s="15">
        <f t="shared" si="190"/>
        <v>0</v>
      </c>
      <c r="M255" s="15">
        <f t="shared" si="191"/>
        <v>1</v>
      </c>
      <c r="N255" s="15">
        <f t="shared" si="192"/>
        <v>1</v>
      </c>
      <c r="O255" s="15">
        <v>0</v>
      </c>
      <c r="P255" s="15">
        <v>0</v>
      </c>
      <c r="Q255" s="15">
        <f t="shared" si="193"/>
        <v>1</v>
      </c>
      <c r="R255" s="14" t="s">
        <v>75</v>
      </c>
      <c r="S255" s="14">
        <f t="shared" si="194"/>
        <v>1</v>
      </c>
      <c r="T255" s="15">
        <f>IF($S255&lt;1, "N/A", $M255)</f>
        <v>1</v>
      </c>
      <c r="U255" s="15" t="str">
        <f>IF($S255&lt;2, "N/A", $M255)</f>
        <v>N/A</v>
      </c>
      <c r="V255" s="15" t="str">
        <f>IF($S255&lt;3, "N/A", $M255)</f>
        <v>N/A</v>
      </c>
      <c r="W255" s="15" t="str">
        <f t="shared" si="239"/>
        <v>N/A</v>
      </c>
      <c r="X255" s="15" t="str">
        <f t="shared" si="195"/>
        <v>N/A</v>
      </c>
      <c r="Y255" s="14" t="str">
        <f t="shared" si="196"/>
        <v>OK</v>
      </c>
      <c r="Z255" s="14" t="str">
        <f t="shared" si="197"/>
        <v>No</v>
      </c>
      <c r="AA255" s="17" t="str">
        <f>IF(C255="DM", "N/A", IF(Z255="No","N/A",VLOOKUP(B255,'Extension List'!$A$3:$AE$1952,19,FALSE)))</f>
        <v>N/A</v>
      </c>
      <c r="AB255" s="14" t="str">
        <f>IF(C255="DM", "N/A", IF(Z255="No","N/A",VLOOKUP(B255,'Extension List'!$A$3:$AE$1952,21,FALSE)))</f>
        <v>N/A</v>
      </c>
      <c r="AC255" s="14" t="str">
        <f t="shared" si="232"/>
        <v>N/A</v>
      </c>
      <c r="AD255" s="15" t="str">
        <f t="shared" si="198"/>
        <v>N/A</v>
      </c>
      <c r="AE255" s="15" t="str">
        <f t="shared" si="199"/>
        <v>N/A</v>
      </c>
      <c r="AF255" s="15" t="str">
        <f t="shared" si="200"/>
        <v>N/A</v>
      </c>
      <c r="AG255" s="15" t="str">
        <f t="shared" si="233"/>
        <v>N/A</v>
      </c>
      <c r="AH255" s="15" t="str">
        <f t="shared" si="233"/>
        <v>N/A</v>
      </c>
      <c r="AI255" s="15" t="str">
        <f t="shared" si="234"/>
        <v>N/A</v>
      </c>
      <c r="AJ255" s="15" t="str">
        <f t="shared" si="235"/>
        <v>N/A</v>
      </c>
      <c r="AK255" s="15" t="str">
        <f t="shared" si="236"/>
        <v>N/A</v>
      </c>
      <c r="AL255" s="15" t="str">
        <f t="shared" si="201"/>
        <v>N/A</v>
      </c>
      <c r="AM255" s="15">
        <f t="shared" si="202"/>
        <v>1</v>
      </c>
      <c r="AN255" s="15" t="str">
        <f t="shared" si="203"/>
        <v>N/A</v>
      </c>
      <c r="AO255" s="15" t="str">
        <f t="shared" si="204"/>
        <v>N/A</v>
      </c>
      <c r="AP255" s="15" t="str">
        <f t="shared" si="205"/>
        <v>N/A</v>
      </c>
      <c r="AQ255" s="15" t="str">
        <f t="shared" si="206"/>
        <v>N/A</v>
      </c>
      <c r="AR255" s="14" t="s">
        <v>40</v>
      </c>
      <c r="AS255" s="14" t="s">
        <v>40</v>
      </c>
      <c r="AT255" s="14" t="s">
        <v>40</v>
      </c>
      <c r="AU255" s="14" t="s">
        <v>40</v>
      </c>
      <c r="AV255" s="14" t="s">
        <v>40</v>
      </c>
      <c r="AW255" s="14" t="s">
        <v>40</v>
      </c>
      <c r="AX255" s="14" t="s">
        <v>40</v>
      </c>
      <c r="AY255" s="14" t="s">
        <v>40</v>
      </c>
      <c r="AZ255" s="14" t="s">
        <v>40</v>
      </c>
      <c r="BA255" s="14" t="s">
        <v>40</v>
      </c>
      <c r="BB255" s="14" t="s">
        <v>40</v>
      </c>
      <c r="BC255" s="14" t="s">
        <v>40</v>
      </c>
      <c r="BD255" s="14" t="s">
        <v>40</v>
      </c>
      <c r="BE255" s="14" t="s">
        <v>40</v>
      </c>
      <c r="BF255" s="14" t="s">
        <v>40</v>
      </c>
      <c r="BG255" s="14" t="s">
        <v>40</v>
      </c>
      <c r="BH255" s="14" t="s">
        <v>40</v>
      </c>
      <c r="BJ255" s="15">
        <f t="shared" si="207"/>
        <v>1</v>
      </c>
      <c r="BK255" s="15">
        <f t="shared" si="208"/>
        <v>1</v>
      </c>
      <c r="BL255" s="15">
        <f t="shared" si="209"/>
        <v>1</v>
      </c>
      <c r="BM255" s="15">
        <f t="shared" si="210"/>
        <v>1</v>
      </c>
      <c r="BN255" s="15">
        <f t="shared" si="211"/>
        <v>1</v>
      </c>
      <c r="BO255" s="15">
        <f t="shared" si="212"/>
        <v>1</v>
      </c>
      <c r="BP255" s="15">
        <f t="shared" si="213"/>
        <v>1</v>
      </c>
      <c r="BQ255" s="15">
        <f t="shared" si="214"/>
        <v>1</v>
      </c>
      <c r="BR255" s="15">
        <f t="shared" si="215"/>
        <v>1</v>
      </c>
      <c r="BS255" s="15">
        <f t="shared" si="216"/>
        <v>1</v>
      </c>
      <c r="BT255" s="15">
        <f t="shared" si="217"/>
        <v>1</v>
      </c>
      <c r="BU255" s="15">
        <f t="shared" si="218"/>
        <v>1</v>
      </c>
      <c r="BV255" s="15">
        <f t="shared" si="219"/>
        <v>1</v>
      </c>
      <c r="BW255" s="15">
        <f t="shared" si="220"/>
        <v>1</v>
      </c>
      <c r="BX255" s="15">
        <f t="shared" si="221"/>
        <v>1</v>
      </c>
      <c r="BY255" s="15">
        <f t="shared" si="222"/>
        <v>1</v>
      </c>
      <c r="BZ255" s="15">
        <f t="shared" si="223"/>
        <v>1</v>
      </c>
      <c r="CA255" s="14" t="s">
        <v>75</v>
      </c>
      <c r="CB255" s="15">
        <f t="shared" si="224"/>
        <v>1</v>
      </c>
      <c r="CC255" s="14" t="str">
        <f t="shared" si="225"/>
        <v>N/A</v>
      </c>
      <c r="CD255" s="14" t="str">
        <f t="shared" si="226"/>
        <v>N/A</v>
      </c>
      <c r="CE255" s="14" t="str">
        <f t="shared" si="227"/>
        <v>N/A</v>
      </c>
      <c r="CF255" s="14" t="str">
        <f t="shared" si="228"/>
        <v>N/A</v>
      </c>
      <c r="CG255" t="str">
        <f t="shared" si="229"/>
        <v>S:0 G:1 GR:1</v>
      </c>
      <c r="CH255" s="6"/>
      <c r="CK255" s="6"/>
      <c r="CL255" s="6"/>
      <c r="CM255" s="6"/>
      <c r="CN255" s="6"/>
      <c r="CO255" s="6"/>
      <c r="CP255" s="6"/>
    </row>
    <row r="256" spans="1:94" x14ac:dyDescent="0.25">
      <c r="A256" s="13">
        <v>6009</v>
      </c>
      <c r="B256" s="14" t="s">
        <v>3110</v>
      </c>
      <c r="C256" s="14" t="s">
        <v>62</v>
      </c>
      <c r="D256" s="14" t="s">
        <v>54</v>
      </c>
      <c r="E256" s="14">
        <v>2025</v>
      </c>
      <c r="F256" s="14">
        <v>2025</v>
      </c>
      <c r="G256" s="14" t="s">
        <v>40</v>
      </c>
      <c r="H256" s="14" t="s">
        <v>2153</v>
      </c>
      <c r="I256" s="15">
        <v>10</v>
      </c>
      <c r="J256" s="14">
        <v>4</v>
      </c>
      <c r="K256" s="16">
        <f t="shared" si="189"/>
        <v>0.25</v>
      </c>
      <c r="L256" s="15">
        <f t="shared" si="190"/>
        <v>7</v>
      </c>
      <c r="M256" s="15">
        <f t="shared" si="191"/>
        <v>3</v>
      </c>
      <c r="N256" s="15">
        <f t="shared" si="192"/>
        <v>12</v>
      </c>
      <c r="O256" s="15">
        <v>12</v>
      </c>
      <c r="P256" s="15">
        <v>0</v>
      </c>
      <c r="Q256" s="15">
        <f t="shared" si="193"/>
        <v>0</v>
      </c>
      <c r="R256" s="14" t="s">
        <v>75</v>
      </c>
      <c r="S256" s="14">
        <f t="shared" si="194"/>
        <v>3</v>
      </c>
      <c r="T256" s="15">
        <v>0</v>
      </c>
      <c r="U256" s="15">
        <v>0</v>
      </c>
      <c r="V256" s="15">
        <v>0</v>
      </c>
      <c r="W256" s="15" t="str">
        <f t="shared" si="239"/>
        <v>N/A</v>
      </c>
      <c r="X256" s="15" t="str">
        <f t="shared" si="195"/>
        <v>N/A</v>
      </c>
      <c r="Y256" s="14" t="str">
        <f t="shared" si="196"/>
        <v>OK</v>
      </c>
      <c r="Z256" s="14" t="str">
        <f t="shared" si="197"/>
        <v>No</v>
      </c>
      <c r="AA256" s="17" t="str">
        <f>IF(C256="DM", "N/A", IF(Z256="No","N/A",VLOOKUP(B256,'Extension List'!$A$3:$AE$1952,19,FALSE)))</f>
        <v>N/A</v>
      </c>
      <c r="AB256" s="14" t="str">
        <f>IF(C256="DM", "N/A", IF(Z256="No","N/A",VLOOKUP(B256,'Extension List'!$A$3:$AE$1952,21,FALSE)))</f>
        <v>N/A</v>
      </c>
      <c r="AC256" s="14" t="str">
        <f t="shared" si="232"/>
        <v>N/A</v>
      </c>
      <c r="AD256" s="15" t="str">
        <f t="shared" si="198"/>
        <v>N/A</v>
      </c>
      <c r="AE256" s="15" t="str">
        <f t="shared" si="199"/>
        <v>N/A</v>
      </c>
      <c r="AF256" s="15" t="str">
        <f t="shared" si="200"/>
        <v>N/A</v>
      </c>
      <c r="AG256" s="15" t="str">
        <f t="shared" si="233"/>
        <v>N/A</v>
      </c>
      <c r="AH256" s="15" t="str">
        <f t="shared" si="233"/>
        <v>N/A</v>
      </c>
      <c r="AI256" s="15" t="str">
        <f t="shared" si="234"/>
        <v>N/A</v>
      </c>
      <c r="AJ256" s="15" t="str">
        <f t="shared" si="235"/>
        <v>N/A</v>
      </c>
      <c r="AK256" s="15" t="str">
        <f t="shared" si="236"/>
        <v>N/A</v>
      </c>
      <c r="AL256" s="15" t="str">
        <f t="shared" si="201"/>
        <v>N/A</v>
      </c>
      <c r="AM256" s="15">
        <f t="shared" si="202"/>
        <v>7</v>
      </c>
      <c r="AN256" s="15">
        <f t="shared" si="203"/>
        <v>7</v>
      </c>
      <c r="AO256" s="15">
        <f t="shared" si="204"/>
        <v>7</v>
      </c>
      <c r="AP256" s="15" t="str">
        <f t="shared" si="205"/>
        <v>N/A</v>
      </c>
      <c r="AQ256" s="15" t="str">
        <f t="shared" si="206"/>
        <v>N/A</v>
      </c>
      <c r="AR256" s="14" t="s">
        <v>40</v>
      </c>
      <c r="AS256" s="14" t="s">
        <v>40</v>
      </c>
      <c r="AT256" s="14" t="s">
        <v>40</v>
      </c>
      <c r="AU256" s="14" t="s">
        <v>40</v>
      </c>
      <c r="AV256" s="14" t="s">
        <v>40</v>
      </c>
      <c r="AW256" s="14" t="s">
        <v>40</v>
      </c>
      <c r="AX256" s="14" t="s">
        <v>40</v>
      </c>
      <c r="AY256" s="14" t="s">
        <v>40</v>
      </c>
      <c r="AZ256" s="14" t="s">
        <v>40</v>
      </c>
      <c r="BA256" s="14" t="s">
        <v>40</v>
      </c>
      <c r="BB256" s="14" t="s">
        <v>40</v>
      </c>
      <c r="BC256" s="14" t="s">
        <v>40</v>
      </c>
      <c r="BD256" s="14" t="s">
        <v>40</v>
      </c>
      <c r="BE256" s="14" t="s">
        <v>40</v>
      </c>
      <c r="BF256" s="14" t="s">
        <v>40</v>
      </c>
      <c r="BG256" s="14" t="s">
        <v>40</v>
      </c>
      <c r="BH256" s="14" t="s">
        <v>40</v>
      </c>
      <c r="BJ256" s="15">
        <f t="shared" si="207"/>
        <v>7</v>
      </c>
      <c r="BK256" s="15">
        <f t="shared" si="208"/>
        <v>7</v>
      </c>
      <c r="BL256" s="15">
        <f t="shared" si="209"/>
        <v>7</v>
      </c>
      <c r="BM256" s="15">
        <f t="shared" si="210"/>
        <v>7</v>
      </c>
      <c r="BN256" s="15">
        <f t="shared" si="211"/>
        <v>7</v>
      </c>
      <c r="BO256" s="15">
        <f t="shared" si="212"/>
        <v>7</v>
      </c>
      <c r="BP256" s="15">
        <f t="shared" si="213"/>
        <v>7</v>
      </c>
      <c r="BQ256" s="15">
        <f t="shared" si="214"/>
        <v>7</v>
      </c>
      <c r="BR256" s="15">
        <f t="shared" si="215"/>
        <v>7</v>
      </c>
      <c r="BS256" s="15">
        <f t="shared" si="216"/>
        <v>7</v>
      </c>
      <c r="BT256" s="15">
        <f t="shared" si="217"/>
        <v>7</v>
      </c>
      <c r="BU256" s="15">
        <f t="shared" si="218"/>
        <v>7</v>
      </c>
      <c r="BV256" s="15">
        <f t="shared" si="219"/>
        <v>7</v>
      </c>
      <c r="BW256" s="15">
        <f t="shared" si="220"/>
        <v>7</v>
      </c>
      <c r="BX256" s="15">
        <f t="shared" si="221"/>
        <v>7</v>
      </c>
      <c r="BY256" s="15">
        <f t="shared" si="222"/>
        <v>7</v>
      </c>
      <c r="BZ256" s="15">
        <f t="shared" si="223"/>
        <v>7</v>
      </c>
      <c r="CA256" s="14" t="s">
        <v>75</v>
      </c>
      <c r="CB256" s="15">
        <f t="shared" si="224"/>
        <v>7</v>
      </c>
      <c r="CC256" s="14">
        <f t="shared" si="225"/>
        <v>7</v>
      </c>
      <c r="CD256" s="14">
        <f t="shared" si="226"/>
        <v>7</v>
      </c>
      <c r="CE256" s="14" t="str">
        <f t="shared" si="227"/>
        <v>N/A</v>
      </c>
      <c r="CF256" s="14" t="str">
        <f t="shared" si="228"/>
        <v>N/A</v>
      </c>
      <c r="CG256" t="str">
        <f t="shared" si="229"/>
        <v>S:7 G:3 GR:0</v>
      </c>
      <c r="CH256" s="6"/>
      <c r="CK256" s="6"/>
      <c r="CL256" s="6"/>
      <c r="CM256" s="6"/>
      <c r="CN256" s="6"/>
      <c r="CO256" s="6"/>
      <c r="CP256" s="6"/>
    </row>
    <row r="257" spans="1:94" x14ac:dyDescent="0.25">
      <c r="A257" s="13">
        <v>5610</v>
      </c>
      <c r="B257" s="14" t="s">
        <v>3000</v>
      </c>
      <c r="C257" s="14" t="s">
        <v>62</v>
      </c>
      <c r="D257" s="14" t="s">
        <v>54</v>
      </c>
      <c r="E257" s="14">
        <f>VLOOKUP(B257, 'Rookie Year'!$A$2:$B$55555,2,FALSE)</f>
        <v>2024</v>
      </c>
      <c r="F257" s="14">
        <v>2024</v>
      </c>
      <c r="G257" s="14" t="s">
        <v>40</v>
      </c>
      <c r="H257" s="14" t="s">
        <v>2161</v>
      </c>
      <c r="I257" s="15">
        <v>7</v>
      </c>
      <c r="J257" s="14">
        <v>4</v>
      </c>
      <c r="K257" s="16">
        <f t="shared" si="189"/>
        <v>0.25</v>
      </c>
      <c r="L257" s="15">
        <f t="shared" si="190"/>
        <v>5</v>
      </c>
      <c r="M257" s="15">
        <f t="shared" si="191"/>
        <v>2</v>
      </c>
      <c r="N257" s="15">
        <f t="shared" si="192"/>
        <v>8</v>
      </c>
      <c r="O257" s="15">
        <v>8</v>
      </c>
      <c r="P257" s="15">
        <v>0</v>
      </c>
      <c r="Q257" s="15">
        <f t="shared" si="193"/>
        <v>0</v>
      </c>
      <c r="R257" s="14" t="s">
        <v>75</v>
      </c>
      <c r="S257" s="14">
        <f t="shared" si="194"/>
        <v>2</v>
      </c>
      <c r="T257" s="15">
        <v>0</v>
      </c>
      <c r="U257" s="15">
        <v>0</v>
      </c>
      <c r="V257" s="15" t="str">
        <f>IF($S257&lt;3, "N/A", $M257)</f>
        <v>N/A</v>
      </c>
      <c r="W257" s="15" t="str">
        <f t="shared" si="239"/>
        <v>N/A</v>
      </c>
      <c r="X257" s="15" t="str">
        <f t="shared" si="195"/>
        <v>N/A</v>
      </c>
      <c r="Y257" s="14" t="str">
        <f t="shared" si="196"/>
        <v>OK</v>
      </c>
      <c r="Z257" s="14" t="str">
        <f t="shared" si="197"/>
        <v>No</v>
      </c>
      <c r="AA257" s="17" t="str">
        <f>IF(C257="DM", "N/A", IF(Z257="No","N/A",VLOOKUP(B257,'Extension List'!$A$3:$AE$1952,19,FALSE)))</f>
        <v>N/A</v>
      </c>
      <c r="AB257" s="14" t="str">
        <f>IF(C257="DM", "N/A", IF(Z257="No","N/A",VLOOKUP(B257,'Extension List'!$A$3:$AE$1952,21,FALSE)))</f>
        <v>N/A</v>
      </c>
      <c r="AC257" s="14" t="str">
        <f t="shared" si="232"/>
        <v>N/A</v>
      </c>
      <c r="AD257" s="15" t="str">
        <f t="shared" si="198"/>
        <v>N/A</v>
      </c>
      <c r="AE257" s="15" t="str">
        <f t="shared" si="199"/>
        <v>N/A</v>
      </c>
      <c r="AF257" s="15" t="str">
        <f t="shared" si="200"/>
        <v>N/A</v>
      </c>
      <c r="AG257" s="15" t="str">
        <f t="shared" si="233"/>
        <v>N/A</v>
      </c>
      <c r="AH257" s="15" t="str">
        <f t="shared" si="233"/>
        <v>N/A</v>
      </c>
      <c r="AI257" s="15" t="str">
        <f t="shared" si="234"/>
        <v>N/A</v>
      </c>
      <c r="AJ257" s="15" t="str">
        <f t="shared" si="235"/>
        <v>N/A</v>
      </c>
      <c r="AK257" s="15" t="str">
        <f t="shared" si="236"/>
        <v>N/A</v>
      </c>
      <c r="AL257" s="15" t="str">
        <f t="shared" si="201"/>
        <v>N/A</v>
      </c>
      <c r="AM257" s="15">
        <f t="shared" si="202"/>
        <v>5</v>
      </c>
      <c r="AN257" s="15">
        <f t="shared" si="203"/>
        <v>5</v>
      </c>
      <c r="AO257" s="15" t="str">
        <f t="shared" si="204"/>
        <v>N/A</v>
      </c>
      <c r="AP257" s="15" t="str">
        <f t="shared" si="205"/>
        <v>N/A</v>
      </c>
      <c r="AQ257" s="15" t="str">
        <f t="shared" si="206"/>
        <v>N/A</v>
      </c>
      <c r="AR257" s="14" t="s">
        <v>40</v>
      </c>
      <c r="AS257" s="14" t="s">
        <v>40</v>
      </c>
      <c r="AT257" s="14" t="s">
        <v>40</v>
      </c>
      <c r="AU257" s="14" t="s">
        <v>40</v>
      </c>
      <c r="AV257" s="14" t="s">
        <v>40</v>
      </c>
      <c r="AW257" s="14" t="s">
        <v>40</v>
      </c>
      <c r="AX257" s="14" t="s">
        <v>40</v>
      </c>
      <c r="AY257" s="14" t="s">
        <v>40</v>
      </c>
      <c r="AZ257" s="14" t="s">
        <v>40</v>
      </c>
      <c r="BA257" s="14" t="s">
        <v>40</v>
      </c>
      <c r="BB257" s="14" t="s">
        <v>40</v>
      </c>
      <c r="BC257" s="14" t="s">
        <v>40</v>
      </c>
      <c r="BD257" s="14" t="s">
        <v>40</v>
      </c>
      <c r="BE257" s="14" t="s">
        <v>40</v>
      </c>
      <c r="BF257" s="14" t="s">
        <v>40</v>
      </c>
      <c r="BG257" s="14" t="s">
        <v>40</v>
      </c>
      <c r="BH257" s="14" t="s">
        <v>40</v>
      </c>
      <c r="BI257" s="14"/>
      <c r="BJ257" s="15">
        <f t="shared" si="207"/>
        <v>5</v>
      </c>
      <c r="BK257" s="15">
        <f t="shared" si="208"/>
        <v>5</v>
      </c>
      <c r="BL257" s="15">
        <f t="shared" si="209"/>
        <v>5</v>
      </c>
      <c r="BM257" s="15">
        <f t="shared" si="210"/>
        <v>5</v>
      </c>
      <c r="BN257" s="15">
        <f t="shared" si="211"/>
        <v>5</v>
      </c>
      <c r="BO257" s="15">
        <f t="shared" si="212"/>
        <v>5</v>
      </c>
      <c r="BP257" s="15">
        <f t="shared" si="213"/>
        <v>5</v>
      </c>
      <c r="BQ257" s="15">
        <f t="shared" si="214"/>
        <v>5</v>
      </c>
      <c r="BR257" s="15">
        <f t="shared" si="215"/>
        <v>5</v>
      </c>
      <c r="BS257" s="15">
        <f t="shared" si="216"/>
        <v>5</v>
      </c>
      <c r="BT257" s="15">
        <f t="shared" si="217"/>
        <v>5</v>
      </c>
      <c r="BU257" s="15">
        <f t="shared" si="218"/>
        <v>5</v>
      </c>
      <c r="BV257" s="15">
        <f t="shared" si="219"/>
        <v>5</v>
      </c>
      <c r="BW257" s="15">
        <f t="shared" si="220"/>
        <v>5</v>
      </c>
      <c r="BX257" s="15">
        <f t="shared" si="221"/>
        <v>5</v>
      </c>
      <c r="BY257" s="15">
        <f t="shared" si="222"/>
        <v>5</v>
      </c>
      <c r="BZ257" s="15">
        <f t="shared" si="223"/>
        <v>5</v>
      </c>
      <c r="CA257" s="14" t="s">
        <v>75</v>
      </c>
      <c r="CB257" s="15">
        <f t="shared" si="224"/>
        <v>5</v>
      </c>
      <c r="CC257" s="14">
        <f t="shared" si="225"/>
        <v>5</v>
      </c>
      <c r="CD257" s="14" t="str">
        <f t="shared" si="226"/>
        <v>N/A</v>
      </c>
      <c r="CE257" s="14" t="str">
        <f t="shared" si="227"/>
        <v>N/A</v>
      </c>
      <c r="CF257" s="14" t="str">
        <f t="shared" si="228"/>
        <v>N/A</v>
      </c>
      <c r="CG257" t="str">
        <f t="shared" si="229"/>
        <v>S:5 G:2 GR:0</v>
      </c>
      <c r="CH257" s="6"/>
      <c r="CK257" s="6"/>
      <c r="CL257" s="6"/>
      <c r="CM257" s="6"/>
      <c r="CN257" s="6"/>
      <c r="CO257" s="6"/>
      <c r="CP257" s="6"/>
    </row>
    <row r="258" spans="1:94" x14ac:dyDescent="0.25">
      <c r="A258" s="13">
        <v>5243</v>
      </c>
      <c r="B258" s="14" t="s">
        <v>2819</v>
      </c>
      <c r="C258" s="14" t="s">
        <v>62</v>
      </c>
      <c r="D258" s="14" t="s">
        <v>54</v>
      </c>
      <c r="E258" s="14">
        <f>VLOOKUP(B258, 'Rookie Year'!$A$2:$B$55555,2,FALSE)</f>
        <v>2023</v>
      </c>
      <c r="F258" s="14">
        <v>2023</v>
      </c>
      <c r="G258" s="14" t="s">
        <v>40</v>
      </c>
      <c r="H258" s="14" t="s">
        <v>2223</v>
      </c>
      <c r="I258" s="15">
        <v>3</v>
      </c>
      <c r="J258" s="14">
        <v>2</v>
      </c>
      <c r="K258" s="16">
        <f t="shared" si="189"/>
        <v>0.25</v>
      </c>
      <c r="L258" s="15">
        <f t="shared" si="190"/>
        <v>2</v>
      </c>
      <c r="M258" s="15">
        <f t="shared" si="191"/>
        <v>1</v>
      </c>
      <c r="N258" s="15">
        <f t="shared" si="192"/>
        <v>2</v>
      </c>
      <c r="O258" s="15">
        <v>1</v>
      </c>
      <c r="P258" s="15">
        <v>1</v>
      </c>
      <c r="Q258" s="15">
        <f t="shared" si="193"/>
        <v>0</v>
      </c>
      <c r="R258" s="14">
        <v>2025</v>
      </c>
      <c r="S258" s="14">
        <f t="shared" si="194"/>
        <v>1</v>
      </c>
      <c r="T258" s="15">
        <v>0</v>
      </c>
      <c r="U258" s="15" t="str">
        <f>IF($S258&lt;2, "N/A", $M258)</f>
        <v>N/A</v>
      </c>
      <c r="V258" s="15" t="str">
        <f>IF($S258&lt;3, "N/A", $M258)</f>
        <v>N/A</v>
      </c>
      <c r="W258" s="15" t="str">
        <f t="shared" si="239"/>
        <v>N/A</v>
      </c>
      <c r="X258" s="15" t="str">
        <f t="shared" si="195"/>
        <v>N/A</v>
      </c>
      <c r="Y258" s="14" t="str">
        <f t="shared" si="196"/>
        <v>OK</v>
      </c>
      <c r="Z258" s="14" t="str">
        <f t="shared" si="197"/>
        <v>Yes</v>
      </c>
      <c r="AA258" s="17">
        <f>IF(C258="DM", "N/A", IF(Z258="No","N/A",VLOOKUP(B258,'Extension List'!$A$3:$AE$1952,19,FALSE)))</f>
        <v>3</v>
      </c>
      <c r="AB258" s="14">
        <f>IF(C258="DM", "N/A", IF(Z258="No","N/A",VLOOKUP(B258,'Extension List'!$A$3:$AE$1952,21,FALSE)))</f>
        <v>1</v>
      </c>
      <c r="AC258" s="14">
        <v>1</v>
      </c>
      <c r="AD258" s="15">
        <f t="shared" si="198"/>
        <v>2</v>
      </c>
      <c r="AE258" s="15">
        <f t="shared" si="199"/>
        <v>1</v>
      </c>
      <c r="AF258" s="15">
        <f t="shared" si="200"/>
        <v>1</v>
      </c>
      <c r="AG258" s="15">
        <v>1</v>
      </c>
      <c r="AH258" s="15">
        <v>0</v>
      </c>
      <c r="AI258" s="15" t="str">
        <f t="shared" si="234"/>
        <v>N/A</v>
      </c>
      <c r="AJ258" s="15" t="str">
        <f t="shared" si="235"/>
        <v>N/A</v>
      </c>
      <c r="AK258" s="15" t="str">
        <f t="shared" si="236"/>
        <v>N/A</v>
      </c>
      <c r="AL258" s="15" t="str">
        <f t="shared" si="201"/>
        <v>OK</v>
      </c>
      <c r="AM258" s="15">
        <f t="shared" si="202"/>
        <v>3</v>
      </c>
      <c r="AN258" s="15">
        <f t="shared" si="203"/>
        <v>2</v>
      </c>
      <c r="AO258" s="15" t="str">
        <f t="shared" si="204"/>
        <v>N/A</v>
      </c>
      <c r="AP258" s="15" t="str">
        <f t="shared" si="205"/>
        <v>N/A</v>
      </c>
      <c r="AQ258" s="15" t="str">
        <f t="shared" si="206"/>
        <v>N/A</v>
      </c>
      <c r="AR258" s="14" t="s">
        <v>40</v>
      </c>
      <c r="AS258" s="14" t="s">
        <v>40</v>
      </c>
      <c r="AT258" s="14" t="s">
        <v>40</v>
      </c>
      <c r="AU258" s="14" t="s">
        <v>40</v>
      </c>
      <c r="AV258" s="14" t="s">
        <v>40</v>
      </c>
      <c r="AW258" s="14" t="s">
        <v>40</v>
      </c>
      <c r="AX258" s="14" t="s">
        <v>40</v>
      </c>
      <c r="AY258" s="14" t="s">
        <v>40</v>
      </c>
      <c r="AZ258" s="14" t="s">
        <v>40</v>
      </c>
      <c r="BA258" s="14" t="s">
        <v>40</v>
      </c>
      <c r="BB258" s="14" t="s">
        <v>40</v>
      </c>
      <c r="BC258" s="14" t="s">
        <v>40</v>
      </c>
      <c r="BD258" s="14" t="s">
        <v>40</v>
      </c>
      <c r="BE258" s="14" t="s">
        <v>40</v>
      </c>
      <c r="BF258" s="14" t="s">
        <v>40</v>
      </c>
      <c r="BG258" s="14" t="s">
        <v>40</v>
      </c>
      <c r="BH258" s="14" t="s">
        <v>40</v>
      </c>
      <c r="BI258" s="14"/>
      <c r="BJ258" s="15">
        <f t="shared" si="207"/>
        <v>3</v>
      </c>
      <c r="BK258" s="15">
        <f t="shared" si="208"/>
        <v>3</v>
      </c>
      <c r="BL258" s="15">
        <f t="shared" si="209"/>
        <v>3</v>
      </c>
      <c r="BM258" s="15">
        <f t="shared" si="210"/>
        <v>3</v>
      </c>
      <c r="BN258" s="15">
        <f t="shared" si="211"/>
        <v>3</v>
      </c>
      <c r="BO258" s="15">
        <f t="shared" si="212"/>
        <v>3</v>
      </c>
      <c r="BP258" s="15">
        <f t="shared" si="213"/>
        <v>3</v>
      </c>
      <c r="BQ258" s="15">
        <f t="shared" si="214"/>
        <v>3</v>
      </c>
      <c r="BR258" s="15">
        <f t="shared" si="215"/>
        <v>3</v>
      </c>
      <c r="BS258" s="15">
        <f t="shared" si="216"/>
        <v>3</v>
      </c>
      <c r="BT258" s="15">
        <f t="shared" si="217"/>
        <v>3</v>
      </c>
      <c r="BU258" s="15">
        <f t="shared" si="218"/>
        <v>3</v>
      </c>
      <c r="BV258" s="15">
        <f t="shared" si="219"/>
        <v>3</v>
      </c>
      <c r="BW258" s="15">
        <f t="shared" si="220"/>
        <v>3</v>
      </c>
      <c r="BX258" s="15">
        <f t="shared" si="221"/>
        <v>3</v>
      </c>
      <c r="BY258" s="15">
        <f t="shared" si="222"/>
        <v>3</v>
      </c>
      <c r="BZ258" s="15">
        <f t="shared" si="223"/>
        <v>3</v>
      </c>
      <c r="CA258" s="14" t="s">
        <v>75</v>
      </c>
      <c r="CB258" s="15">
        <f t="shared" si="224"/>
        <v>3</v>
      </c>
      <c r="CC258" s="14">
        <f t="shared" si="225"/>
        <v>2</v>
      </c>
      <c r="CD258" s="14" t="str">
        <f t="shared" si="226"/>
        <v>N/A</v>
      </c>
      <c r="CE258" s="14" t="str">
        <f t="shared" si="227"/>
        <v>N/A</v>
      </c>
      <c r="CF258" s="14" t="str">
        <f t="shared" si="228"/>
        <v>N/A</v>
      </c>
      <c r="CG258" t="str">
        <f t="shared" si="229"/>
        <v>S:2/2 G:1 GR:1</v>
      </c>
      <c r="CH258" s="6"/>
      <c r="CK258" s="6"/>
      <c r="CL258" s="6"/>
      <c r="CM258" s="6"/>
      <c r="CN258" s="6"/>
      <c r="CO258" s="6"/>
      <c r="CP258" s="6"/>
    </row>
    <row r="259" spans="1:94" x14ac:dyDescent="0.25">
      <c r="A259" s="13">
        <v>6104</v>
      </c>
      <c r="B259" s="14" t="s">
        <v>3201</v>
      </c>
      <c r="C259" s="14" t="s">
        <v>62</v>
      </c>
      <c r="D259" s="14" t="s">
        <v>54</v>
      </c>
      <c r="E259" s="14">
        <v>2025</v>
      </c>
      <c r="F259" s="14">
        <v>2025</v>
      </c>
      <c r="G259" s="14" t="s">
        <v>40</v>
      </c>
      <c r="H259" s="14" t="s">
        <v>2237</v>
      </c>
      <c r="I259" s="15">
        <v>1</v>
      </c>
      <c r="J259" s="14">
        <v>3</v>
      </c>
      <c r="K259" s="16">
        <f t="shared" si="189"/>
        <v>0</v>
      </c>
      <c r="L259" s="15">
        <f t="shared" si="190"/>
        <v>1</v>
      </c>
      <c r="M259" s="15">
        <f t="shared" si="191"/>
        <v>0</v>
      </c>
      <c r="N259" s="15">
        <f t="shared" si="192"/>
        <v>0</v>
      </c>
      <c r="O259" s="15">
        <v>0</v>
      </c>
      <c r="P259" s="15">
        <v>0</v>
      </c>
      <c r="Q259" s="15">
        <f t="shared" si="193"/>
        <v>0</v>
      </c>
      <c r="R259" s="14" t="s">
        <v>75</v>
      </c>
      <c r="S259" s="14">
        <f t="shared" si="194"/>
        <v>2</v>
      </c>
      <c r="T259" s="15">
        <v>0</v>
      </c>
      <c r="U259" s="15">
        <v>0</v>
      </c>
      <c r="V259" s="15" t="str">
        <f>IF($S259&lt;3, "N/A", $M259)</f>
        <v>N/A</v>
      </c>
      <c r="W259" s="15" t="str">
        <f t="shared" si="239"/>
        <v>N/A</v>
      </c>
      <c r="X259" s="15" t="str">
        <f t="shared" si="195"/>
        <v>N/A</v>
      </c>
      <c r="Y259" s="14" t="str">
        <f t="shared" si="196"/>
        <v>OK</v>
      </c>
      <c r="Z259" s="14" t="str">
        <f t="shared" si="197"/>
        <v>No</v>
      </c>
      <c r="AA259" s="17" t="str">
        <f>IF(C259="DM", "N/A", IF(Z259="No","N/A",VLOOKUP(B259,'Extension List'!$A$3:$AE$1952,19,FALSE)))</f>
        <v>N/A</v>
      </c>
      <c r="AB259" s="14" t="str">
        <f>IF(C259="DM", "N/A", IF(Z259="No","N/A",VLOOKUP(B259,'Extension List'!$A$3:$AE$1952,21,FALSE)))</f>
        <v>N/A</v>
      </c>
      <c r="AC259" s="14" t="str">
        <f>IF(AA259="N/A", "N/A", 0)</f>
        <v>N/A</v>
      </c>
      <c r="AD259" s="15" t="str">
        <f t="shared" si="198"/>
        <v>N/A</v>
      </c>
      <c r="AE259" s="15" t="str">
        <f t="shared" si="199"/>
        <v>N/A</v>
      </c>
      <c r="AF259" s="15" t="str">
        <f t="shared" si="200"/>
        <v>N/A</v>
      </c>
      <c r="AG259" s="15" t="str">
        <f>IF($AF259="N/A", "N/A", "TBC")</f>
        <v>N/A</v>
      </c>
      <c r="AH259" s="15" t="str">
        <f>IF($AF259="N/A", "N/A", "TBC")</f>
        <v>N/A</v>
      </c>
      <c r="AI259" s="15" t="str">
        <f t="shared" si="234"/>
        <v>N/A</v>
      </c>
      <c r="AJ259" s="15" t="str">
        <f t="shared" si="235"/>
        <v>N/A</v>
      </c>
      <c r="AK259" s="15" t="str">
        <f t="shared" si="236"/>
        <v>N/A</v>
      </c>
      <c r="AL259" s="15" t="str">
        <f t="shared" si="201"/>
        <v>N/A</v>
      </c>
      <c r="AM259" s="15">
        <f t="shared" si="202"/>
        <v>1</v>
      </c>
      <c r="AN259" s="15">
        <f t="shared" si="203"/>
        <v>1</v>
      </c>
      <c r="AO259" s="15" t="str">
        <f t="shared" si="204"/>
        <v>N/A</v>
      </c>
      <c r="AP259" s="15" t="str">
        <f t="shared" si="205"/>
        <v>N/A</v>
      </c>
      <c r="AQ259" s="15" t="str">
        <f t="shared" si="206"/>
        <v>N/A</v>
      </c>
      <c r="AR259" s="14" t="s">
        <v>40</v>
      </c>
      <c r="AS259" s="14" t="s">
        <v>40</v>
      </c>
      <c r="AT259" s="14" t="s">
        <v>40</v>
      </c>
      <c r="AU259" s="14" t="s">
        <v>40</v>
      </c>
      <c r="AV259" s="14" t="s">
        <v>40</v>
      </c>
      <c r="AW259" s="14" t="s">
        <v>40</v>
      </c>
      <c r="AX259" s="14" t="s">
        <v>40</v>
      </c>
      <c r="AY259" s="14" t="s">
        <v>40</v>
      </c>
      <c r="AZ259" s="14" t="s">
        <v>40</v>
      </c>
      <c r="BA259" s="14" t="s">
        <v>40</v>
      </c>
      <c r="BB259" s="14" t="s">
        <v>40</v>
      </c>
      <c r="BC259" s="14" t="s">
        <v>40</v>
      </c>
      <c r="BD259" s="14" t="s">
        <v>40</v>
      </c>
      <c r="BE259" s="14" t="s">
        <v>40</v>
      </c>
      <c r="BF259" s="14" t="s">
        <v>40</v>
      </c>
      <c r="BG259" s="14" t="s">
        <v>40</v>
      </c>
      <c r="BH259" s="14" t="s">
        <v>40</v>
      </c>
      <c r="BJ259" s="15">
        <f t="shared" si="207"/>
        <v>1</v>
      </c>
      <c r="BK259" s="15">
        <f t="shared" si="208"/>
        <v>1</v>
      </c>
      <c r="BL259" s="15">
        <f t="shared" si="209"/>
        <v>1</v>
      </c>
      <c r="BM259" s="15">
        <f t="shared" si="210"/>
        <v>1</v>
      </c>
      <c r="BN259" s="15">
        <f t="shared" si="211"/>
        <v>1</v>
      </c>
      <c r="BO259" s="15">
        <f t="shared" si="212"/>
        <v>1</v>
      </c>
      <c r="BP259" s="15">
        <f t="shared" si="213"/>
        <v>1</v>
      </c>
      <c r="BQ259" s="15">
        <f t="shared" si="214"/>
        <v>1</v>
      </c>
      <c r="BR259" s="15">
        <f t="shared" si="215"/>
        <v>1</v>
      </c>
      <c r="BS259" s="15">
        <f t="shared" si="216"/>
        <v>1</v>
      </c>
      <c r="BT259" s="15">
        <f t="shared" si="217"/>
        <v>1</v>
      </c>
      <c r="BU259" s="15">
        <f t="shared" si="218"/>
        <v>1</v>
      </c>
      <c r="BV259" s="15">
        <f t="shared" si="219"/>
        <v>1</v>
      </c>
      <c r="BW259" s="15">
        <f t="shared" si="220"/>
        <v>1</v>
      </c>
      <c r="BX259" s="15">
        <f t="shared" si="221"/>
        <v>1</v>
      </c>
      <c r="BY259" s="15">
        <f t="shared" si="222"/>
        <v>1</v>
      </c>
      <c r="BZ259" s="15">
        <f t="shared" si="223"/>
        <v>1</v>
      </c>
      <c r="CA259" s="14" t="s">
        <v>75</v>
      </c>
      <c r="CB259" s="15">
        <f t="shared" si="224"/>
        <v>1</v>
      </c>
      <c r="CC259" s="14">
        <f t="shared" si="225"/>
        <v>1</v>
      </c>
      <c r="CD259" s="14" t="str">
        <f t="shared" si="226"/>
        <v>N/A</v>
      </c>
      <c r="CE259" s="14" t="str">
        <f t="shared" si="227"/>
        <v>N/A</v>
      </c>
      <c r="CF259" s="14" t="str">
        <f t="shared" si="228"/>
        <v>N/A</v>
      </c>
      <c r="CG259" t="str">
        <f t="shared" si="229"/>
        <v>S:1 G:0 GR:0</v>
      </c>
      <c r="CH259" s="6"/>
      <c r="CK259" s="6"/>
      <c r="CL259" s="6"/>
      <c r="CM259" s="6"/>
      <c r="CN259" s="6"/>
      <c r="CO259" s="6"/>
      <c r="CP259" s="6"/>
    </row>
    <row r="260" spans="1:94" x14ac:dyDescent="0.25">
      <c r="A260" s="13">
        <v>5632</v>
      </c>
      <c r="B260" s="14" t="s">
        <v>3002</v>
      </c>
      <c r="C260" s="14" t="s">
        <v>62</v>
      </c>
      <c r="D260" s="14" t="s">
        <v>54</v>
      </c>
      <c r="E260" s="14">
        <f>VLOOKUP(B260, 'Rookie Year'!$A$2:$B$55555,2,FALSE)</f>
        <v>2024</v>
      </c>
      <c r="F260" s="14">
        <v>2024</v>
      </c>
      <c r="G260" s="14" t="s">
        <v>40</v>
      </c>
      <c r="H260" s="14" t="s">
        <v>2183</v>
      </c>
      <c r="I260" s="15">
        <v>2</v>
      </c>
      <c r="J260" s="14">
        <v>3</v>
      </c>
      <c r="K260" s="16">
        <f t="shared" si="189"/>
        <v>0</v>
      </c>
      <c r="L260" s="15">
        <f t="shared" si="190"/>
        <v>2</v>
      </c>
      <c r="M260" s="15">
        <f t="shared" si="191"/>
        <v>0</v>
      </c>
      <c r="N260" s="15">
        <f t="shared" si="192"/>
        <v>0</v>
      </c>
      <c r="O260" s="15">
        <v>0</v>
      </c>
      <c r="P260" s="15">
        <v>0</v>
      </c>
      <c r="Q260" s="15">
        <f t="shared" si="193"/>
        <v>0</v>
      </c>
      <c r="R260" s="14" t="s">
        <v>75</v>
      </c>
      <c r="S260" s="14">
        <f t="shared" si="194"/>
        <v>1</v>
      </c>
      <c r="T260" s="15">
        <v>0</v>
      </c>
      <c r="U260" s="15" t="str">
        <f>IF($S260&lt;2, "N/A", $M260)</f>
        <v>N/A</v>
      </c>
      <c r="V260" s="15" t="str">
        <f>IF($S260&lt;3, "N/A", $M260)</f>
        <v>N/A</v>
      </c>
      <c r="W260" s="15" t="str">
        <f t="shared" si="239"/>
        <v>N/A</v>
      </c>
      <c r="X260" s="15" t="str">
        <f t="shared" si="195"/>
        <v>N/A</v>
      </c>
      <c r="Y260" s="14" t="str">
        <f t="shared" si="196"/>
        <v>OK</v>
      </c>
      <c r="Z260" s="14" t="str">
        <f t="shared" si="197"/>
        <v>Yes</v>
      </c>
      <c r="AA260" s="17">
        <f>IF(C260="DM", "N/A", IF(Z260="No","N/A",VLOOKUP(B260,'Extension List'!$A$3:$AE$1952,19,FALSE)))</f>
        <v>14</v>
      </c>
      <c r="AB260" s="14">
        <f>IF(C260="DM", "N/A", IF(Z260="No","N/A",VLOOKUP(B260,'Extension List'!$A$3:$AE$1952,21,FALSE)))</f>
        <v>4</v>
      </c>
      <c r="AC260" s="14">
        <v>4</v>
      </c>
      <c r="AD260" s="15">
        <f t="shared" si="198"/>
        <v>8</v>
      </c>
      <c r="AE260" s="15">
        <f t="shared" si="199"/>
        <v>6</v>
      </c>
      <c r="AF260" s="15">
        <f t="shared" si="200"/>
        <v>24</v>
      </c>
      <c r="AG260" s="15">
        <v>24</v>
      </c>
      <c r="AH260" s="15">
        <v>0</v>
      </c>
      <c r="AI260" s="15">
        <v>0</v>
      </c>
      <c r="AJ260" s="15">
        <v>0</v>
      </c>
      <c r="AK260" s="15">
        <v>0</v>
      </c>
      <c r="AL260" s="15" t="str">
        <f t="shared" si="201"/>
        <v>OK</v>
      </c>
      <c r="AM260" s="15">
        <f t="shared" si="202"/>
        <v>26</v>
      </c>
      <c r="AN260" s="15">
        <f t="shared" si="203"/>
        <v>8</v>
      </c>
      <c r="AO260" s="15">
        <f t="shared" si="204"/>
        <v>8</v>
      </c>
      <c r="AP260" s="15">
        <f t="shared" si="205"/>
        <v>8</v>
      </c>
      <c r="AQ260" s="15">
        <f t="shared" si="206"/>
        <v>8</v>
      </c>
      <c r="AR260" s="14" t="s">
        <v>40</v>
      </c>
      <c r="AS260" s="14" t="s">
        <v>40</v>
      </c>
      <c r="AT260" s="14" t="s">
        <v>40</v>
      </c>
      <c r="AU260" s="14" t="s">
        <v>40</v>
      </c>
      <c r="AV260" s="14" t="s">
        <v>40</v>
      </c>
      <c r="AW260" s="14" t="s">
        <v>40</v>
      </c>
      <c r="AX260" s="14" t="s">
        <v>40</v>
      </c>
      <c r="AY260" s="14" t="s">
        <v>40</v>
      </c>
      <c r="AZ260" s="14" t="s">
        <v>40</v>
      </c>
      <c r="BA260" s="14" t="s">
        <v>40</v>
      </c>
      <c r="BB260" s="14" t="s">
        <v>40</v>
      </c>
      <c r="BC260" s="14" t="s">
        <v>40</v>
      </c>
      <c r="BD260" s="14" t="s">
        <v>40</v>
      </c>
      <c r="BE260" s="14" t="s">
        <v>40</v>
      </c>
      <c r="BF260" s="14" t="s">
        <v>40</v>
      </c>
      <c r="BG260" s="14" t="s">
        <v>40</v>
      </c>
      <c r="BH260" s="14" t="s">
        <v>40</v>
      </c>
      <c r="BI260" s="14"/>
      <c r="BJ260" s="15">
        <f t="shared" si="207"/>
        <v>26</v>
      </c>
      <c r="BK260" s="15">
        <f t="shared" si="208"/>
        <v>26</v>
      </c>
      <c r="BL260" s="15">
        <f t="shared" si="209"/>
        <v>26</v>
      </c>
      <c r="BM260" s="15">
        <f t="shared" si="210"/>
        <v>26</v>
      </c>
      <c r="BN260" s="15">
        <f t="shared" si="211"/>
        <v>26</v>
      </c>
      <c r="BO260" s="15">
        <f t="shared" si="212"/>
        <v>26</v>
      </c>
      <c r="BP260" s="15">
        <f t="shared" si="213"/>
        <v>26</v>
      </c>
      <c r="BQ260" s="15">
        <f t="shared" si="214"/>
        <v>26</v>
      </c>
      <c r="BR260" s="15">
        <f t="shared" si="215"/>
        <v>26</v>
      </c>
      <c r="BS260" s="15">
        <f t="shared" si="216"/>
        <v>26</v>
      </c>
      <c r="BT260" s="15">
        <f t="shared" si="217"/>
        <v>26</v>
      </c>
      <c r="BU260" s="15">
        <f t="shared" si="218"/>
        <v>26</v>
      </c>
      <c r="BV260" s="15">
        <f t="shared" si="219"/>
        <v>26</v>
      </c>
      <c r="BW260" s="15">
        <f t="shared" si="220"/>
        <v>26</v>
      </c>
      <c r="BX260" s="15">
        <f t="shared" si="221"/>
        <v>26</v>
      </c>
      <c r="BY260" s="15">
        <f t="shared" si="222"/>
        <v>26</v>
      </c>
      <c r="BZ260" s="15">
        <f t="shared" si="223"/>
        <v>26</v>
      </c>
      <c r="CA260" s="14" t="s">
        <v>75</v>
      </c>
      <c r="CB260" s="15">
        <f t="shared" si="224"/>
        <v>26</v>
      </c>
      <c r="CC260" s="14">
        <f t="shared" si="225"/>
        <v>8</v>
      </c>
      <c r="CD260" s="14">
        <f t="shared" si="226"/>
        <v>8</v>
      </c>
      <c r="CE260" s="14">
        <f t="shared" si="227"/>
        <v>8</v>
      </c>
      <c r="CF260" s="14">
        <f t="shared" si="228"/>
        <v>8</v>
      </c>
      <c r="CG260" t="str">
        <f t="shared" si="229"/>
        <v>S:2/8 G:6 GR:24</v>
      </c>
      <c r="CH260" s="6"/>
      <c r="CK260" s="6"/>
      <c r="CL260" s="6"/>
      <c r="CM260" s="6"/>
      <c r="CN260" s="6"/>
      <c r="CO260" s="6"/>
      <c r="CP260" s="6"/>
    </row>
    <row r="261" spans="1:94" x14ac:dyDescent="0.25">
      <c r="A261" s="13">
        <v>4714</v>
      </c>
      <c r="B261" s="14" t="s">
        <v>2536</v>
      </c>
      <c r="C261" s="14" t="s">
        <v>62</v>
      </c>
      <c r="D261" s="14" t="s">
        <v>54</v>
      </c>
      <c r="E261" s="14">
        <f>VLOOKUP(B261, 'Rookie Year'!$A$2:$B$55555,2,FALSE)</f>
        <v>2022</v>
      </c>
      <c r="F261" s="14">
        <v>2022</v>
      </c>
      <c r="G261" s="14" t="s">
        <v>40</v>
      </c>
      <c r="H261" s="14" t="s">
        <v>2143</v>
      </c>
      <c r="I261" s="15">
        <v>27</v>
      </c>
      <c r="J261" s="14">
        <v>5</v>
      </c>
      <c r="K261" s="16">
        <f t="shared" si="189"/>
        <v>0.6</v>
      </c>
      <c r="L261" s="15">
        <f t="shared" si="190"/>
        <v>10</v>
      </c>
      <c r="M261" s="15">
        <f t="shared" si="191"/>
        <v>17</v>
      </c>
      <c r="N261" s="15">
        <f t="shared" si="192"/>
        <v>85</v>
      </c>
      <c r="O261" s="15">
        <v>68</v>
      </c>
      <c r="P261" s="15">
        <v>17</v>
      </c>
      <c r="Q261" s="15">
        <f t="shared" si="193"/>
        <v>0</v>
      </c>
      <c r="R261" s="14">
        <v>2025</v>
      </c>
      <c r="S261" s="14">
        <f t="shared" si="194"/>
        <v>4</v>
      </c>
      <c r="T261" s="15">
        <v>0</v>
      </c>
      <c r="U261" s="15">
        <v>0</v>
      </c>
      <c r="V261" s="15">
        <v>0</v>
      </c>
      <c r="W261" s="15">
        <v>0</v>
      </c>
      <c r="X261" s="15" t="str">
        <f t="shared" si="195"/>
        <v>N/A</v>
      </c>
      <c r="Y261" s="14" t="str">
        <f t="shared" si="196"/>
        <v>OK</v>
      </c>
      <c r="Z261" s="14" t="str">
        <f t="shared" si="197"/>
        <v>No</v>
      </c>
      <c r="AA261" s="17" t="str">
        <f>IF(C261="DM", "N/A", IF(Z261="No","N/A",VLOOKUP(B261,'Extension List'!$A$3:$AE$1952,19,FALSE)))</f>
        <v>N/A</v>
      </c>
      <c r="AB261" s="14" t="str">
        <f>IF(C261="DM", "N/A", IF(Z261="No","N/A",VLOOKUP(B261,'Extension List'!$A$3:$AE$1952,21,FALSE)))</f>
        <v>N/A</v>
      </c>
      <c r="AC261" s="14" t="str">
        <f t="shared" ref="AC261:AC276" si="240">IF(AA261="N/A", "N/A", 0)</f>
        <v>N/A</v>
      </c>
      <c r="AD261" s="15" t="str">
        <f t="shared" si="198"/>
        <v>N/A</v>
      </c>
      <c r="AE261" s="15" t="str">
        <f t="shared" si="199"/>
        <v>N/A</v>
      </c>
      <c r="AF261" s="15" t="str">
        <f t="shared" si="200"/>
        <v>N/A</v>
      </c>
      <c r="AG261" s="15" t="str">
        <f t="shared" ref="AG261:AH276" si="241">IF($AF261="N/A", "N/A", "TBC")</f>
        <v>N/A</v>
      </c>
      <c r="AH261" s="15" t="str">
        <f t="shared" si="241"/>
        <v>N/A</v>
      </c>
      <c r="AI261" s="15" t="str">
        <f t="shared" ref="AI261:AI301" si="242">IF($AF261="N/A","N/A",IF(AC261&gt;1,"TBC","N/A"))</f>
        <v>N/A</v>
      </c>
      <c r="AJ261" s="15" t="str">
        <f t="shared" ref="AJ261:AJ301" si="243">IF($AF261="N/A","N/A",IF(AC261&gt;2,"TBC","N/A"))</f>
        <v>N/A</v>
      </c>
      <c r="AK261" s="15" t="str">
        <f t="shared" ref="AK261:AK292" si="244">IF($AF261="N/A","N/A",IF(AC261&gt;3,"TBC","N/A"))</f>
        <v>N/A</v>
      </c>
      <c r="AL261" s="15" t="str">
        <f t="shared" si="201"/>
        <v>N/A</v>
      </c>
      <c r="AM261" s="15">
        <f t="shared" si="202"/>
        <v>10</v>
      </c>
      <c r="AN261" s="15">
        <f t="shared" si="203"/>
        <v>10</v>
      </c>
      <c r="AO261" s="15">
        <f t="shared" si="204"/>
        <v>10</v>
      </c>
      <c r="AP261" s="15">
        <f t="shared" si="205"/>
        <v>10</v>
      </c>
      <c r="AQ261" s="15" t="str">
        <f t="shared" si="206"/>
        <v>N/A</v>
      </c>
      <c r="AR261" s="14" t="s">
        <v>40</v>
      </c>
      <c r="AS261" s="14" t="s">
        <v>40</v>
      </c>
      <c r="AT261" s="14" t="s">
        <v>40</v>
      </c>
      <c r="AU261" s="14" t="s">
        <v>40</v>
      </c>
      <c r="AV261" s="14" t="s">
        <v>40</v>
      </c>
      <c r="AW261" s="14" t="s">
        <v>40</v>
      </c>
      <c r="AX261" s="14" t="s">
        <v>40</v>
      </c>
      <c r="AY261" s="14" t="s">
        <v>40</v>
      </c>
      <c r="AZ261" s="14" t="s">
        <v>40</v>
      </c>
      <c r="BA261" s="14" t="s">
        <v>40</v>
      </c>
      <c r="BB261" s="14" t="s">
        <v>40</v>
      </c>
      <c r="BC261" s="14" t="s">
        <v>40</v>
      </c>
      <c r="BD261" s="14" t="s">
        <v>40</v>
      </c>
      <c r="BE261" s="14" t="s">
        <v>40</v>
      </c>
      <c r="BF261" s="14" t="s">
        <v>40</v>
      </c>
      <c r="BG261" s="14" t="s">
        <v>40</v>
      </c>
      <c r="BH261" s="14" t="s">
        <v>40</v>
      </c>
      <c r="BI261" s="14"/>
      <c r="BJ261" s="15">
        <f t="shared" si="207"/>
        <v>10</v>
      </c>
      <c r="BK261" s="15">
        <f t="shared" si="208"/>
        <v>10</v>
      </c>
      <c r="BL261" s="15">
        <f t="shared" si="209"/>
        <v>10</v>
      </c>
      <c r="BM261" s="15">
        <f t="shared" si="210"/>
        <v>10</v>
      </c>
      <c r="BN261" s="15">
        <f t="shared" si="211"/>
        <v>10</v>
      </c>
      <c r="BO261" s="15">
        <f t="shared" si="212"/>
        <v>10</v>
      </c>
      <c r="BP261" s="15">
        <f t="shared" si="213"/>
        <v>10</v>
      </c>
      <c r="BQ261" s="15">
        <f t="shared" si="214"/>
        <v>10</v>
      </c>
      <c r="BR261" s="15">
        <f t="shared" si="215"/>
        <v>10</v>
      </c>
      <c r="BS261" s="15">
        <f t="shared" si="216"/>
        <v>10</v>
      </c>
      <c r="BT261" s="15">
        <f t="shared" si="217"/>
        <v>10</v>
      </c>
      <c r="BU261" s="15">
        <f t="shared" si="218"/>
        <v>10</v>
      </c>
      <c r="BV261" s="15">
        <f t="shared" si="219"/>
        <v>10</v>
      </c>
      <c r="BW261" s="15">
        <f t="shared" si="220"/>
        <v>10</v>
      </c>
      <c r="BX261" s="15">
        <f t="shared" si="221"/>
        <v>10</v>
      </c>
      <c r="BY261" s="15">
        <f t="shared" si="222"/>
        <v>10</v>
      </c>
      <c r="BZ261" s="15">
        <f t="shared" si="223"/>
        <v>10</v>
      </c>
      <c r="CA261" s="14" t="s">
        <v>75</v>
      </c>
      <c r="CB261" s="15">
        <f t="shared" si="224"/>
        <v>10</v>
      </c>
      <c r="CC261" s="14">
        <f t="shared" si="225"/>
        <v>10</v>
      </c>
      <c r="CD261" s="14">
        <f t="shared" si="226"/>
        <v>10</v>
      </c>
      <c r="CE261" s="14">
        <f t="shared" si="227"/>
        <v>10</v>
      </c>
      <c r="CF261" s="14" t="str">
        <f t="shared" si="228"/>
        <v>N/A</v>
      </c>
      <c r="CG261" t="str">
        <f t="shared" si="229"/>
        <v>S:10 G:17 GR:0</v>
      </c>
      <c r="CH261" s="6"/>
      <c r="CK261" s="6"/>
      <c r="CL261" s="6"/>
      <c r="CM261" s="6"/>
      <c r="CN261" s="6"/>
      <c r="CO261" s="6"/>
      <c r="CP261" s="6"/>
    </row>
    <row r="262" spans="1:94" x14ac:dyDescent="0.25">
      <c r="A262" s="13">
        <v>6554</v>
      </c>
      <c r="B262" s="14" t="s">
        <v>3344</v>
      </c>
      <c r="C262" s="14" t="s">
        <v>63</v>
      </c>
      <c r="D262" s="14" t="s">
        <v>54</v>
      </c>
      <c r="E262" s="14">
        <f>VLOOKUP(B262, 'Rookie Year'!$A$2:$B$55555,2,FALSE)</f>
        <v>2026</v>
      </c>
      <c r="F262" s="14">
        <v>2026</v>
      </c>
      <c r="G262" s="14" t="s">
        <v>40</v>
      </c>
      <c r="H262" s="14" t="s">
        <v>2214</v>
      </c>
      <c r="I262" s="15">
        <v>1</v>
      </c>
      <c r="J262" s="14">
        <v>3</v>
      </c>
      <c r="K262" s="16">
        <f t="shared" si="189"/>
        <v>0</v>
      </c>
      <c r="L262" s="15">
        <f t="shared" si="190"/>
        <v>1</v>
      </c>
      <c r="M262" s="15">
        <f t="shared" si="191"/>
        <v>0</v>
      </c>
      <c r="N262" s="15">
        <f t="shared" si="192"/>
        <v>0</v>
      </c>
      <c r="O262" s="15">
        <v>0</v>
      </c>
      <c r="P262" s="15">
        <v>0</v>
      </c>
      <c r="Q262" s="15">
        <f t="shared" si="193"/>
        <v>0</v>
      </c>
      <c r="R262" s="14" t="s">
        <v>75</v>
      </c>
      <c r="S262" s="14">
        <f t="shared" si="194"/>
        <v>3</v>
      </c>
      <c r="T262" s="15">
        <f>IF($S262&lt;1, "N/A", $M262)</f>
        <v>0</v>
      </c>
      <c r="U262" s="15">
        <f>IF($S262&lt;2, "N/A", $M262)</f>
        <v>0</v>
      </c>
      <c r="V262" s="15">
        <f>IF($S262&lt;3, "N/A", $M262)</f>
        <v>0</v>
      </c>
      <c r="W262" s="15" t="str">
        <f t="shared" ref="W262:W271" si="245">IF($S262&lt;4, "N/A", $M262)</f>
        <v>N/A</v>
      </c>
      <c r="X262" s="15" t="str">
        <f t="shared" si="195"/>
        <v>N/A</v>
      </c>
      <c r="Y262" s="14" t="str">
        <f t="shared" si="196"/>
        <v>OK</v>
      </c>
      <c r="Z262" s="14" t="str">
        <f t="shared" si="197"/>
        <v>No</v>
      </c>
      <c r="AA262" s="17" t="str">
        <f>IF(C262="DM", "N/A", IF(Z262="No","N/A",VLOOKUP(B262,'Extension List'!$A$3:$AE$1952,19,FALSE)))</f>
        <v>N/A</v>
      </c>
      <c r="AB262" s="14" t="str">
        <f>IF(C262="DM", "N/A", IF(Z262="No","N/A",VLOOKUP(B262,'Extension List'!$A$3:$AE$1952,21,FALSE)))</f>
        <v>N/A</v>
      </c>
      <c r="AC262" s="14" t="str">
        <f t="shared" si="240"/>
        <v>N/A</v>
      </c>
      <c r="AD262" s="15" t="str">
        <f t="shared" si="198"/>
        <v>N/A</v>
      </c>
      <c r="AE262" s="15" t="str">
        <f t="shared" si="199"/>
        <v>N/A</v>
      </c>
      <c r="AF262" s="15" t="str">
        <f t="shared" si="200"/>
        <v>N/A</v>
      </c>
      <c r="AG262" s="15" t="str">
        <f t="shared" si="241"/>
        <v>N/A</v>
      </c>
      <c r="AH262" s="15" t="str">
        <f t="shared" si="241"/>
        <v>N/A</v>
      </c>
      <c r="AI262" s="15" t="str">
        <f t="shared" si="242"/>
        <v>N/A</v>
      </c>
      <c r="AJ262" s="15" t="str">
        <f t="shared" si="243"/>
        <v>N/A</v>
      </c>
      <c r="AK262" s="15" t="str">
        <f t="shared" si="244"/>
        <v>N/A</v>
      </c>
      <c r="AL262" s="15" t="str">
        <f t="shared" si="201"/>
        <v>N/A</v>
      </c>
      <c r="AM262" s="15">
        <f t="shared" si="202"/>
        <v>1</v>
      </c>
      <c r="AN262" s="15">
        <f t="shared" si="203"/>
        <v>1</v>
      </c>
      <c r="AO262" s="15">
        <f t="shared" si="204"/>
        <v>1</v>
      </c>
      <c r="AP262" s="15" t="str">
        <f t="shared" si="205"/>
        <v>N/A</v>
      </c>
      <c r="AQ262" s="15" t="str">
        <f t="shared" si="206"/>
        <v>N/A</v>
      </c>
      <c r="AR262" s="14" t="s">
        <v>40</v>
      </c>
      <c r="AS262" s="14" t="s">
        <v>40</v>
      </c>
      <c r="AT262" s="14" t="s">
        <v>40</v>
      </c>
      <c r="AU262" s="14" t="s">
        <v>40</v>
      </c>
      <c r="AV262" s="14" t="s">
        <v>40</v>
      </c>
      <c r="AW262" s="14" t="s">
        <v>40</v>
      </c>
      <c r="AX262" s="14" t="s">
        <v>40</v>
      </c>
      <c r="AY262" s="14" t="s">
        <v>40</v>
      </c>
      <c r="AZ262" s="14" t="s">
        <v>40</v>
      </c>
      <c r="BA262" s="14" t="s">
        <v>40</v>
      </c>
      <c r="BB262" s="14" t="s">
        <v>40</v>
      </c>
      <c r="BC262" s="14" t="s">
        <v>40</v>
      </c>
      <c r="BD262" s="14" t="s">
        <v>40</v>
      </c>
      <c r="BE262" s="14" t="s">
        <v>40</v>
      </c>
      <c r="BF262" s="14" t="s">
        <v>40</v>
      </c>
      <c r="BG262" s="14" t="s">
        <v>40</v>
      </c>
      <c r="BH262" s="14" t="s">
        <v>40</v>
      </c>
      <c r="BJ262" s="15">
        <f t="shared" si="207"/>
        <v>1</v>
      </c>
      <c r="BK262" s="15">
        <f t="shared" si="208"/>
        <v>1</v>
      </c>
      <c r="BL262" s="15">
        <f t="shared" si="209"/>
        <v>1</v>
      </c>
      <c r="BM262" s="15">
        <f t="shared" si="210"/>
        <v>1</v>
      </c>
      <c r="BN262" s="15">
        <f t="shared" si="211"/>
        <v>1</v>
      </c>
      <c r="BO262" s="15">
        <f t="shared" si="212"/>
        <v>1</v>
      </c>
      <c r="BP262" s="15">
        <f t="shared" si="213"/>
        <v>1</v>
      </c>
      <c r="BQ262" s="15">
        <f t="shared" si="214"/>
        <v>1</v>
      </c>
      <c r="BR262" s="15">
        <f t="shared" si="215"/>
        <v>1</v>
      </c>
      <c r="BS262" s="15">
        <f t="shared" si="216"/>
        <v>1</v>
      </c>
      <c r="BT262" s="15">
        <f t="shared" si="217"/>
        <v>1</v>
      </c>
      <c r="BU262" s="15">
        <f t="shared" si="218"/>
        <v>1</v>
      </c>
      <c r="BV262" s="15">
        <f t="shared" si="219"/>
        <v>1</v>
      </c>
      <c r="BW262" s="15">
        <f t="shared" si="220"/>
        <v>1</v>
      </c>
      <c r="BX262" s="15">
        <f t="shared" si="221"/>
        <v>1</v>
      </c>
      <c r="BY262" s="15">
        <f t="shared" si="222"/>
        <v>1</v>
      </c>
      <c r="BZ262" s="15">
        <f t="shared" si="223"/>
        <v>1</v>
      </c>
      <c r="CA262" s="14" t="s">
        <v>75</v>
      </c>
      <c r="CB262" s="15">
        <f t="shared" si="224"/>
        <v>1</v>
      </c>
      <c r="CC262" s="14">
        <f t="shared" si="225"/>
        <v>1</v>
      </c>
      <c r="CD262" s="14">
        <f t="shared" si="226"/>
        <v>1</v>
      </c>
      <c r="CE262" s="14" t="str">
        <f t="shared" si="227"/>
        <v>N/A</v>
      </c>
      <c r="CF262" s="14" t="str">
        <f t="shared" si="228"/>
        <v>N/A</v>
      </c>
      <c r="CG262" t="str">
        <f t="shared" si="229"/>
        <v>S:1 G:0 GR:0</v>
      </c>
      <c r="CH262" s="6"/>
      <c r="CK262" s="6"/>
      <c r="CL262" s="6"/>
      <c r="CM262" s="6"/>
      <c r="CN262" s="6"/>
      <c r="CO262" s="6"/>
      <c r="CP262" s="6"/>
    </row>
    <row r="263" spans="1:94" x14ac:dyDescent="0.25">
      <c r="A263" s="13">
        <v>6519</v>
      </c>
      <c r="B263" s="14" t="s">
        <v>3309</v>
      </c>
      <c r="C263" s="14" t="s">
        <v>63</v>
      </c>
      <c r="D263" s="14" t="s">
        <v>54</v>
      </c>
      <c r="E263" s="14">
        <f>VLOOKUP(B263, 'Rookie Year'!$A$2:$B$55555,2,FALSE)</f>
        <v>2026</v>
      </c>
      <c r="F263" s="14">
        <v>2026</v>
      </c>
      <c r="G263" s="14" t="s">
        <v>40</v>
      </c>
      <c r="H263" s="14" t="s">
        <v>2183</v>
      </c>
      <c r="I263" s="15">
        <v>2</v>
      </c>
      <c r="J263" s="14">
        <v>3</v>
      </c>
      <c r="K263" s="16">
        <f t="shared" si="189"/>
        <v>0</v>
      </c>
      <c r="L263" s="15">
        <f t="shared" si="190"/>
        <v>2</v>
      </c>
      <c r="M263" s="15">
        <f t="shared" si="191"/>
        <v>0</v>
      </c>
      <c r="N263" s="15">
        <f t="shared" si="192"/>
        <v>0</v>
      </c>
      <c r="O263" s="15">
        <v>0</v>
      </c>
      <c r="P263" s="15">
        <v>0</v>
      </c>
      <c r="Q263" s="15">
        <f t="shared" si="193"/>
        <v>0</v>
      </c>
      <c r="R263" s="14" t="s">
        <v>75</v>
      </c>
      <c r="S263" s="14">
        <f t="shared" si="194"/>
        <v>3</v>
      </c>
      <c r="T263" s="15">
        <f>IF($S263&lt;1, "N/A", $M263)</f>
        <v>0</v>
      </c>
      <c r="U263" s="15">
        <f>IF($S263&lt;2, "N/A", $M263)</f>
        <v>0</v>
      </c>
      <c r="V263" s="15">
        <f>IF($S263&lt;3, "N/A", $M263)</f>
        <v>0</v>
      </c>
      <c r="W263" s="15" t="str">
        <f t="shared" si="245"/>
        <v>N/A</v>
      </c>
      <c r="X263" s="15" t="str">
        <f t="shared" si="195"/>
        <v>N/A</v>
      </c>
      <c r="Y263" s="14" t="str">
        <f t="shared" si="196"/>
        <v>OK</v>
      </c>
      <c r="Z263" s="14" t="str">
        <f t="shared" si="197"/>
        <v>No</v>
      </c>
      <c r="AA263" s="17" t="str">
        <f>IF(C263="DM", "N/A", IF(Z263="No","N/A",VLOOKUP(B263,'Extension List'!$A$3:$AE$1952,19,FALSE)))</f>
        <v>N/A</v>
      </c>
      <c r="AB263" s="14" t="str">
        <f>IF(C263="DM", "N/A", IF(Z263="No","N/A",VLOOKUP(B263,'Extension List'!$A$3:$AE$1952,21,FALSE)))</f>
        <v>N/A</v>
      </c>
      <c r="AC263" s="14" t="str">
        <f t="shared" si="240"/>
        <v>N/A</v>
      </c>
      <c r="AD263" s="15" t="str">
        <f t="shared" si="198"/>
        <v>N/A</v>
      </c>
      <c r="AE263" s="15" t="str">
        <f t="shared" si="199"/>
        <v>N/A</v>
      </c>
      <c r="AF263" s="15" t="str">
        <f t="shared" si="200"/>
        <v>N/A</v>
      </c>
      <c r="AG263" s="15" t="str">
        <f t="shared" si="241"/>
        <v>N/A</v>
      </c>
      <c r="AH263" s="15" t="str">
        <f t="shared" si="241"/>
        <v>N/A</v>
      </c>
      <c r="AI263" s="15" t="str">
        <f t="shared" si="242"/>
        <v>N/A</v>
      </c>
      <c r="AJ263" s="15" t="str">
        <f t="shared" si="243"/>
        <v>N/A</v>
      </c>
      <c r="AK263" s="15" t="str">
        <f t="shared" si="244"/>
        <v>N/A</v>
      </c>
      <c r="AL263" s="15" t="str">
        <f t="shared" si="201"/>
        <v>N/A</v>
      </c>
      <c r="AM263" s="15">
        <f t="shared" si="202"/>
        <v>2</v>
      </c>
      <c r="AN263" s="15">
        <f t="shared" si="203"/>
        <v>2</v>
      </c>
      <c r="AO263" s="15">
        <f t="shared" si="204"/>
        <v>2</v>
      </c>
      <c r="AP263" s="15" t="str">
        <f t="shared" si="205"/>
        <v>N/A</v>
      </c>
      <c r="AQ263" s="15" t="str">
        <f t="shared" si="206"/>
        <v>N/A</v>
      </c>
      <c r="AR263" s="14" t="s">
        <v>40</v>
      </c>
      <c r="AS263" s="14" t="s">
        <v>40</v>
      </c>
      <c r="AT263" s="14" t="s">
        <v>40</v>
      </c>
      <c r="AU263" s="14" t="s">
        <v>40</v>
      </c>
      <c r="AV263" s="14" t="s">
        <v>40</v>
      </c>
      <c r="AW263" s="14" t="s">
        <v>40</v>
      </c>
      <c r="AX263" s="14" t="s">
        <v>40</v>
      </c>
      <c r="AY263" s="14" t="s">
        <v>40</v>
      </c>
      <c r="AZ263" s="14" t="s">
        <v>40</v>
      </c>
      <c r="BA263" s="14" t="s">
        <v>40</v>
      </c>
      <c r="BB263" s="14" t="s">
        <v>40</v>
      </c>
      <c r="BC263" s="14" t="s">
        <v>40</v>
      </c>
      <c r="BD263" s="14" t="s">
        <v>40</v>
      </c>
      <c r="BE263" s="14" t="s">
        <v>40</v>
      </c>
      <c r="BF263" s="14" t="s">
        <v>40</v>
      </c>
      <c r="BG263" s="14" t="s">
        <v>40</v>
      </c>
      <c r="BH263" s="14" t="s">
        <v>40</v>
      </c>
      <c r="BJ263" s="15">
        <f t="shared" si="207"/>
        <v>2</v>
      </c>
      <c r="BK263" s="15">
        <f t="shared" si="208"/>
        <v>2</v>
      </c>
      <c r="BL263" s="15">
        <f t="shared" si="209"/>
        <v>2</v>
      </c>
      <c r="BM263" s="15">
        <f t="shared" si="210"/>
        <v>2</v>
      </c>
      <c r="BN263" s="15">
        <f t="shared" si="211"/>
        <v>2</v>
      </c>
      <c r="BO263" s="15">
        <f t="shared" si="212"/>
        <v>2</v>
      </c>
      <c r="BP263" s="15">
        <f t="shared" si="213"/>
        <v>2</v>
      </c>
      <c r="BQ263" s="15">
        <f t="shared" si="214"/>
        <v>2</v>
      </c>
      <c r="BR263" s="15">
        <f t="shared" si="215"/>
        <v>2</v>
      </c>
      <c r="BS263" s="15">
        <f t="shared" si="216"/>
        <v>2</v>
      </c>
      <c r="BT263" s="15">
        <f t="shared" si="217"/>
        <v>2</v>
      </c>
      <c r="BU263" s="15">
        <f t="shared" si="218"/>
        <v>2</v>
      </c>
      <c r="BV263" s="15">
        <f t="shared" si="219"/>
        <v>2</v>
      </c>
      <c r="BW263" s="15">
        <f t="shared" si="220"/>
        <v>2</v>
      </c>
      <c r="BX263" s="15">
        <f t="shared" si="221"/>
        <v>2</v>
      </c>
      <c r="BY263" s="15">
        <f t="shared" si="222"/>
        <v>2</v>
      </c>
      <c r="BZ263" s="15">
        <f t="shared" si="223"/>
        <v>2</v>
      </c>
      <c r="CA263" s="14" t="s">
        <v>75</v>
      </c>
      <c r="CB263" s="15">
        <f t="shared" si="224"/>
        <v>2</v>
      </c>
      <c r="CC263" s="14">
        <f t="shared" si="225"/>
        <v>2</v>
      </c>
      <c r="CD263" s="14">
        <f t="shared" si="226"/>
        <v>2</v>
      </c>
      <c r="CE263" s="14" t="str">
        <f t="shared" si="227"/>
        <v>N/A</v>
      </c>
      <c r="CF263" s="14" t="str">
        <f t="shared" si="228"/>
        <v>N/A</v>
      </c>
      <c r="CG263" t="str">
        <f t="shared" si="229"/>
        <v>S:2 G:0 GR:0</v>
      </c>
      <c r="CH263" s="6"/>
      <c r="CK263" s="6"/>
      <c r="CL263" s="6"/>
      <c r="CM263" s="6"/>
      <c r="CN263" s="6"/>
      <c r="CO263" s="6"/>
      <c r="CP263" s="6"/>
    </row>
    <row r="264" spans="1:94" x14ac:dyDescent="0.25">
      <c r="A264" s="13">
        <v>5151</v>
      </c>
      <c r="B264" s="14" t="s">
        <v>2734</v>
      </c>
      <c r="C264" s="14" t="s">
        <v>63</v>
      </c>
      <c r="D264" s="14" t="s">
        <v>54</v>
      </c>
      <c r="E264" s="14">
        <f>VLOOKUP(B264, 'Rookie Year'!$A$2:$B$55555,2,FALSE)</f>
        <v>2023</v>
      </c>
      <c r="F264" s="14">
        <v>2023</v>
      </c>
      <c r="G264" s="14" t="s">
        <v>40</v>
      </c>
      <c r="H264" s="14" t="s">
        <v>2145</v>
      </c>
      <c r="I264" s="15">
        <v>17</v>
      </c>
      <c r="J264" s="14">
        <v>4</v>
      </c>
      <c r="K264" s="16">
        <f t="shared" si="189"/>
        <v>0.25</v>
      </c>
      <c r="L264" s="15">
        <f t="shared" si="190"/>
        <v>12</v>
      </c>
      <c r="M264" s="15">
        <f t="shared" si="191"/>
        <v>5</v>
      </c>
      <c r="N264" s="15">
        <f t="shared" si="192"/>
        <v>20</v>
      </c>
      <c r="O264" s="15">
        <v>20</v>
      </c>
      <c r="P264" s="15">
        <v>0</v>
      </c>
      <c r="Q264" s="15">
        <f t="shared" si="193"/>
        <v>0</v>
      </c>
      <c r="R264" s="14" t="s">
        <v>75</v>
      </c>
      <c r="S264" s="14">
        <f t="shared" si="194"/>
        <v>1</v>
      </c>
      <c r="T264" s="15">
        <v>0</v>
      </c>
      <c r="U264" s="15" t="str">
        <f>IF($S264&lt;2, "N/A", $M264)</f>
        <v>N/A</v>
      </c>
      <c r="V264" s="15" t="str">
        <f>IF($S264&lt;3, "N/A", $M264)</f>
        <v>N/A</v>
      </c>
      <c r="W264" s="15" t="str">
        <f t="shared" si="245"/>
        <v>N/A</v>
      </c>
      <c r="X264" s="15" t="str">
        <f t="shared" si="195"/>
        <v>N/A</v>
      </c>
      <c r="Y264" s="14" t="str">
        <f t="shared" si="196"/>
        <v>OK</v>
      </c>
      <c r="Z264" s="14" t="str">
        <f t="shared" si="197"/>
        <v>Yes</v>
      </c>
      <c r="AA264" s="17">
        <f>IF(C264="DM", "N/A", IF(Z264="No","N/A",VLOOKUP(B264,'Extension List'!$A$3:$AE$1952,19,FALSE)))</f>
        <v>39</v>
      </c>
      <c r="AB264" s="14">
        <f>IF(C264="DM", "N/A", IF(Z264="No","N/A",VLOOKUP(B264,'Extension List'!$A$3:$AE$1952,21,FALSE)))</f>
        <v>4</v>
      </c>
      <c r="AC264" s="14">
        <f t="shared" si="240"/>
        <v>0</v>
      </c>
      <c r="AD264" s="15" t="str">
        <f t="shared" si="198"/>
        <v>N/A</v>
      </c>
      <c r="AE264" s="15" t="str">
        <f t="shared" si="199"/>
        <v>N/A</v>
      </c>
      <c r="AF264" s="15" t="str">
        <f t="shared" si="200"/>
        <v>N/A</v>
      </c>
      <c r="AG264" s="15" t="str">
        <f t="shared" si="241"/>
        <v>N/A</v>
      </c>
      <c r="AH264" s="15" t="str">
        <f t="shared" si="241"/>
        <v>N/A</v>
      </c>
      <c r="AI264" s="15" t="str">
        <f t="shared" si="242"/>
        <v>N/A</v>
      </c>
      <c r="AJ264" s="15" t="str">
        <f t="shared" si="243"/>
        <v>N/A</v>
      </c>
      <c r="AK264" s="15" t="str">
        <f t="shared" si="244"/>
        <v>N/A</v>
      </c>
      <c r="AL264" s="15" t="str">
        <f t="shared" si="201"/>
        <v>N/A</v>
      </c>
      <c r="AM264" s="15">
        <f t="shared" si="202"/>
        <v>12</v>
      </c>
      <c r="AN264" s="15" t="str">
        <f t="shared" si="203"/>
        <v>N/A</v>
      </c>
      <c r="AO264" s="15" t="str">
        <f t="shared" si="204"/>
        <v>N/A</v>
      </c>
      <c r="AP264" s="15" t="str">
        <f t="shared" si="205"/>
        <v>N/A</v>
      </c>
      <c r="AQ264" s="15" t="str">
        <f t="shared" si="206"/>
        <v>N/A</v>
      </c>
      <c r="AR264" s="14" t="s">
        <v>40</v>
      </c>
      <c r="AS264" s="14" t="s">
        <v>40</v>
      </c>
      <c r="AT264" s="14" t="s">
        <v>40</v>
      </c>
      <c r="AU264" s="14" t="s">
        <v>40</v>
      </c>
      <c r="AV264" s="14" t="s">
        <v>40</v>
      </c>
      <c r="AW264" s="14" t="s">
        <v>40</v>
      </c>
      <c r="AX264" s="14" t="s">
        <v>40</v>
      </c>
      <c r="AY264" s="14" t="s">
        <v>40</v>
      </c>
      <c r="AZ264" s="14" t="s">
        <v>40</v>
      </c>
      <c r="BA264" s="14" t="s">
        <v>40</v>
      </c>
      <c r="BB264" s="14" t="s">
        <v>40</v>
      </c>
      <c r="BC264" s="14" t="s">
        <v>40</v>
      </c>
      <c r="BD264" s="14" t="s">
        <v>40</v>
      </c>
      <c r="BE264" s="14" t="s">
        <v>40</v>
      </c>
      <c r="BF264" s="14" t="s">
        <v>40</v>
      </c>
      <c r="BG264" s="14" t="s">
        <v>40</v>
      </c>
      <c r="BH264" s="14" t="s">
        <v>40</v>
      </c>
      <c r="BI264" s="14"/>
      <c r="BJ264" s="15">
        <f t="shared" si="207"/>
        <v>12</v>
      </c>
      <c r="BK264" s="15">
        <f t="shared" si="208"/>
        <v>12</v>
      </c>
      <c r="BL264" s="15">
        <f t="shared" si="209"/>
        <v>12</v>
      </c>
      <c r="BM264" s="15">
        <f t="shared" si="210"/>
        <v>12</v>
      </c>
      <c r="BN264" s="15">
        <f t="shared" si="211"/>
        <v>12</v>
      </c>
      <c r="BO264" s="15">
        <f t="shared" si="212"/>
        <v>12</v>
      </c>
      <c r="BP264" s="15">
        <f t="shared" si="213"/>
        <v>12</v>
      </c>
      <c r="BQ264" s="15">
        <f t="shared" si="214"/>
        <v>12</v>
      </c>
      <c r="BR264" s="15">
        <f t="shared" si="215"/>
        <v>12</v>
      </c>
      <c r="BS264" s="15">
        <f t="shared" si="216"/>
        <v>12</v>
      </c>
      <c r="BT264" s="15">
        <f t="shared" si="217"/>
        <v>12</v>
      </c>
      <c r="BU264" s="15">
        <f t="shared" si="218"/>
        <v>12</v>
      </c>
      <c r="BV264" s="15">
        <f t="shared" si="219"/>
        <v>12</v>
      </c>
      <c r="BW264" s="15">
        <f t="shared" si="220"/>
        <v>12</v>
      </c>
      <c r="BX264" s="15">
        <f t="shared" si="221"/>
        <v>12</v>
      </c>
      <c r="BY264" s="15">
        <f t="shared" si="222"/>
        <v>12</v>
      </c>
      <c r="BZ264" s="15">
        <f t="shared" si="223"/>
        <v>12</v>
      </c>
      <c r="CA264" s="14" t="s">
        <v>75</v>
      </c>
      <c r="CB264" s="15">
        <f t="shared" si="224"/>
        <v>12</v>
      </c>
      <c r="CC264" s="14" t="str">
        <f t="shared" si="225"/>
        <v>N/A</v>
      </c>
      <c r="CD264" s="14" t="str">
        <f t="shared" si="226"/>
        <v>N/A</v>
      </c>
      <c r="CE264" s="14" t="str">
        <f t="shared" si="227"/>
        <v>N/A</v>
      </c>
      <c r="CF264" s="14" t="str">
        <f t="shared" si="228"/>
        <v>N/A</v>
      </c>
      <c r="CG264" t="str">
        <f t="shared" si="229"/>
        <v>S:12 G:5 GR:0</v>
      </c>
      <c r="CH264" s="6"/>
      <c r="CK264" s="6"/>
      <c r="CL264" s="6"/>
      <c r="CM264" s="6"/>
      <c r="CN264" s="6"/>
      <c r="CO264" s="6"/>
      <c r="CP264" s="6"/>
    </row>
    <row r="265" spans="1:94" x14ac:dyDescent="0.25">
      <c r="A265" s="13">
        <v>5999</v>
      </c>
      <c r="B265" s="14" t="s">
        <v>3100</v>
      </c>
      <c r="C265" s="14" t="s">
        <v>63</v>
      </c>
      <c r="D265" s="14" t="s">
        <v>54</v>
      </c>
      <c r="E265" s="14">
        <v>2025</v>
      </c>
      <c r="F265" s="14">
        <v>2025</v>
      </c>
      <c r="G265" s="14" t="s">
        <v>40</v>
      </c>
      <c r="H265" s="14" t="s">
        <v>2143</v>
      </c>
      <c r="I265" s="15">
        <v>19</v>
      </c>
      <c r="J265" s="14">
        <v>4</v>
      </c>
      <c r="K265" s="16">
        <f t="shared" si="189"/>
        <v>0.25</v>
      </c>
      <c r="L265" s="15">
        <f t="shared" si="190"/>
        <v>14</v>
      </c>
      <c r="M265" s="15">
        <f t="shared" si="191"/>
        <v>5</v>
      </c>
      <c r="N265" s="15">
        <f t="shared" si="192"/>
        <v>20</v>
      </c>
      <c r="O265" s="15">
        <v>20</v>
      </c>
      <c r="P265" s="15">
        <v>0</v>
      </c>
      <c r="Q265" s="15">
        <f t="shared" si="193"/>
        <v>0</v>
      </c>
      <c r="R265" s="14" t="s">
        <v>75</v>
      </c>
      <c r="S265" s="14">
        <f t="shared" si="194"/>
        <v>3</v>
      </c>
      <c r="T265" s="15">
        <v>0</v>
      </c>
      <c r="U265" s="15">
        <v>0</v>
      </c>
      <c r="V265" s="15">
        <v>0</v>
      </c>
      <c r="W265" s="15" t="str">
        <f t="shared" si="245"/>
        <v>N/A</v>
      </c>
      <c r="X265" s="15" t="str">
        <f t="shared" si="195"/>
        <v>N/A</v>
      </c>
      <c r="Y265" s="14" t="str">
        <f t="shared" si="196"/>
        <v>OK</v>
      </c>
      <c r="Z265" s="14" t="str">
        <f t="shared" si="197"/>
        <v>No</v>
      </c>
      <c r="AA265" s="17" t="str">
        <f>IF(C265="DM", "N/A", IF(Z265="No","N/A",VLOOKUP(B265,'Extension List'!$A$3:$AE$1952,19,FALSE)))</f>
        <v>N/A</v>
      </c>
      <c r="AB265" s="14" t="str">
        <f>IF(C265="DM", "N/A", IF(Z265="No","N/A",VLOOKUP(B265,'Extension List'!$A$3:$AE$1952,21,FALSE)))</f>
        <v>N/A</v>
      </c>
      <c r="AC265" s="14" t="str">
        <f t="shared" si="240"/>
        <v>N/A</v>
      </c>
      <c r="AD265" s="15" t="str">
        <f t="shared" si="198"/>
        <v>N/A</v>
      </c>
      <c r="AE265" s="15" t="str">
        <f t="shared" si="199"/>
        <v>N/A</v>
      </c>
      <c r="AF265" s="15" t="str">
        <f t="shared" si="200"/>
        <v>N/A</v>
      </c>
      <c r="AG265" s="15" t="str">
        <f t="shared" si="241"/>
        <v>N/A</v>
      </c>
      <c r="AH265" s="15" t="str">
        <f t="shared" si="241"/>
        <v>N/A</v>
      </c>
      <c r="AI265" s="15" t="str">
        <f t="shared" si="242"/>
        <v>N/A</v>
      </c>
      <c r="AJ265" s="15" t="str">
        <f t="shared" si="243"/>
        <v>N/A</v>
      </c>
      <c r="AK265" s="15" t="str">
        <f t="shared" si="244"/>
        <v>N/A</v>
      </c>
      <c r="AL265" s="15" t="str">
        <f t="shared" si="201"/>
        <v>N/A</v>
      </c>
      <c r="AM265" s="15">
        <f t="shared" si="202"/>
        <v>14</v>
      </c>
      <c r="AN265" s="15">
        <f t="shared" si="203"/>
        <v>14</v>
      </c>
      <c r="AO265" s="15">
        <f t="shared" si="204"/>
        <v>14</v>
      </c>
      <c r="AP265" s="15" t="str">
        <f t="shared" si="205"/>
        <v>N/A</v>
      </c>
      <c r="AQ265" s="15" t="str">
        <f t="shared" si="206"/>
        <v>N/A</v>
      </c>
      <c r="AR265" s="14" t="s">
        <v>40</v>
      </c>
      <c r="AS265" s="14" t="s">
        <v>40</v>
      </c>
      <c r="AT265" s="14" t="s">
        <v>40</v>
      </c>
      <c r="AU265" s="14" t="s">
        <v>40</v>
      </c>
      <c r="AV265" s="14" t="s">
        <v>40</v>
      </c>
      <c r="AW265" s="14" t="s">
        <v>40</v>
      </c>
      <c r="AX265" s="14" t="s">
        <v>40</v>
      </c>
      <c r="AY265" s="14" t="s">
        <v>40</v>
      </c>
      <c r="AZ265" s="14" t="s">
        <v>40</v>
      </c>
      <c r="BA265" s="14" t="s">
        <v>40</v>
      </c>
      <c r="BB265" s="14" t="s">
        <v>40</v>
      </c>
      <c r="BC265" s="14" t="s">
        <v>40</v>
      </c>
      <c r="BD265" s="14" t="s">
        <v>40</v>
      </c>
      <c r="BE265" s="14" t="s">
        <v>40</v>
      </c>
      <c r="BF265" s="14" t="s">
        <v>40</v>
      </c>
      <c r="BG265" s="14" t="s">
        <v>40</v>
      </c>
      <c r="BH265" s="14" t="s">
        <v>40</v>
      </c>
      <c r="BJ265" s="15">
        <f t="shared" si="207"/>
        <v>14</v>
      </c>
      <c r="BK265" s="15">
        <f t="shared" si="208"/>
        <v>14</v>
      </c>
      <c r="BL265" s="15">
        <f t="shared" si="209"/>
        <v>14</v>
      </c>
      <c r="BM265" s="15">
        <f t="shared" si="210"/>
        <v>14</v>
      </c>
      <c r="BN265" s="15">
        <f t="shared" si="211"/>
        <v>14</v>
      </c>
      <c r="BO265" s="15">
        <f t="shared" si="212"/>
        <v>14</v>
      </c>
      <c r="BP265" s="15">
        <f t="shared" si="213"/>
        <v>14</v>
      </c>
      <c r="BQ265" s="15">
        <f t="shared" si="214"/>
        <v>14</v>
      </c>
      <c r="BR265" s="15">
        <f t="shared" si="215"/>
        <v>14</v>
      </c>
      <c r="BS265" s="15">
        <f t="shared" si="216"/>
        <v>14</v>
      </c>
      <c r="BT265" s="15">
        <f t="shared" si="217"/>
        <v>14</v>
      </c>
      <c r="BU265" s="15">
        <f t="shared" si="218"/>
        <v>14</v>
      </c>
      <c r="BV265" s="15">
        <f t="shared" si="219"/>
        <v>14</v>
      </c>
      <c r="BW265" s="15">
        <f t="shared" si="220"/>
        <v>14</v>
      </c>
      <c r="BX265" s="15">
        <f t="shared" si="221"/>
        <v>14</v>
      </c>
      <c r="BY265" s="15">
        <f t="shared" si="222"/>
        <v>14</v>
      </c>
      <c r="BZ265" s="15">
        <f t="shared" si="223"/>
        <v>14</v>
      </c>
      <c r="CA265" s="14" t="s">
        <v>75</v>
      </c>
      <c r="CB265" s="15">
        <f t="shared" si="224"/>
        <v>14</v>
      </c>
      <c r="CC265" s="14">
        <f t="shared" si="225"/>
        <v>14</v>
      </c>
      <c r="CD265" s="14">
        <f t="shared" si="226"/>
        <v>14</v>
      </c>
      <c r="CE265" s="14" t="str">
        <f t="shared" si="227"/>
        <v>N/A</v>
      </c>
      <c r="CF265" s="14" t="str">
        <f t="shared" si="228"/>
        <v>N/A</v>
      </c>
      <c r="CG265" t="str">
        <f t="shared" si="229"/>
        <v>S:14 G:5 GR:0</v>
      </c>
      <c r="CH265" s="6"/>
      <c r="CK265" s="6"/>
      <c r="CL265" s="6"/>
      <c r="CM265" s="6"/>
      <c r="CN265" s="6"/>
      <c r="CO265" s="6"/>
      <c r="CP265" s="6"/>
    </row>
    <row r="266" spans="1:94" x14ac:dyDescent="0.25">
      <c r="A266" s="13">
        <v>6326</v>
      </c>
      <c r="B266" s="14" t="s">
        <v>1024</v>
      </c>
      <c r="C266" s="14" t="s">
        <v>63</v>
      </c>
      <c r="D266" s="14" t="s">
        <v>54</v>
      </c>
      <c r="E266" s="14">
        <f>VLOOKUP(B266, 'Rookie Year'!$A$2:$B$55555,2,FALSE)</f>
        <v>2018</v>
      </c>
      <c r="F266" s="14">
        <v>2026</v>
      </c>
      <c r="G266" s="14" t="s">
        <v>42</v>
      </c>
      <c r="H266" s="14" t="s">
        <v>2913</v>
      </c>
      <c r="I266" s="15">
        <v>5</v>
      </c>
      <c r="J266" s="14">
        <v>2</v>
      </c>
      <c r="K266" s="16">
        <f t="shared" si="189"/>
        <v>0.25</v>
      </c>
      <c r="L266" s="15">
        <f t="shared" si="190"/>
        <v>3</v>
      </c>
      <c r="M266" s="15">
        <f t="shared" si="191"/>
        <v>2</v>
      </c>
      <c r="N266" s="15">
        <f t="shared" si="192"/>
        <v>4</v>
      </c>
      <c r="O266" s="15">
        <v>0</v>
      </c>
      <c r="P266" s="15">
        <v>0</v>
      </c>
      <c r="Q266" s="15">
        <f t="shared" si="193"/>
        <v>4</v>
      </c>
      <c r="R266" s="14" t="s">
        <v>75</v>
      </c>
      <c r="S266" s="14">
        <f t="shared" si="194"/>
        <v>2</v>
      </c>
      <c r="T266" s="15">
        <v>4</v>
      </c>
      <c r="U266" s="15">
        <v>0</v>
      </c>
      <c r="V266" s="15" t="str">
        <f t="shared" ref="V266:V271" si="246">IF($S266&lt;3, "N/A", $M266)</f>
        <v>N/A</v>
      </c>
      <c r="W266" s="15" t="str">
        <f t="shared" si="245"/>
        <v>N/A</v>
      </c>
      <c r="X266" s="15" t="str">
        <f t="shared" si="195"/>
        <v>N/A</v>
      </c>
      <c r="Y266" s="14" t="str">
        <f t="shared" si="196"/>
        <v>OK</v>
      </c>
      <c r="Z266" s="14" t="str">
        <f t="shared" si="197"/>
        <v>No</v>
      </c>
      <c r="AA266" s="17" t="str">
        <f>IF(C266="DM", "N/A", IF(Z266="No","N/A",VLOOKUP(B266,'Extension List'!$A$3:$AE$1952,19,FALSE)))</f>
        <v>N/A</v>
      </c>
      <c r="AB266" s="14" t="str">
        <f>IF(C266="DM", "N/A", IF(Z266="No","N/A",VLOOKUP(B266,'Extension List'!$A$3:$AE$1952,21,FALSE)))</f>
        <v>N/A</v>
      </c>
      <c r="AC266" s="14" t="str">
        <f t="shared" si="240"/>
        <v>N/A</v>
      </c>
      <c r="AD266" s="15" t="str">
        <f t="shared" si="198"/>
        <v>N/A</v>
      </c>
      <c r="AE266" s="15" t="str">
        <f t="shared" si="199"/>
        <v>N/A</v>
      </c>
      <c r="AF266" s="15" t="str">
        <f t="shared" si="200"/>
        <v>N/A</v>
      </c>
      <c r="AG266" s="15" t="str">
        <f t="shared" si="241"/>
        <v>N/A</v>
      </c>
      <c r="AH266" s="15" t="str">
        <f t="shared" si="241"/>
        <v>N/A</v>
      </c>
      <c r="AI266" s="15" t="str">
        <f t="shared" si="242"/>
        <v>N/A</v>
      </c>
      <c r="AJ266" s="15" t="str">
        <f t="shared" si="243"/>
        <v>N/A</v>
      </c>
      <c r="AK266" s="15" t="str">
        <f t="shared" si="244"/>
        <v>N/A</v>
      </c>
      <c r="AL266" s="15" t="str">
        <f t="shared" si="201"/>
        <v>N/A</v>
      </c>
      <c r="AM266" s="15">
        <f t="shared" si="202"/>
        <v>7</v>
      </c>
      <c r="AN266" s="15">
        <f t="shared" si="203"/>
        <v>3</v>
      </c>
      <c r="AO266" s="15" t="str">
        <f t="shared" si="204"/>
        <v>N/A</v>
      </c>
      <c r="AP266" s="15" t="str">
        <f t="shared" si="205"/>
        <v>N/A</v>
      </c>
      <c r="AQ266" s="15" t="str">
        <f t="shared" si="206"/>
        <v>N/A</v>
      </c>
      <c r="AR266" s="14" t="s">
        <v>40</v>
      </c>
      <c r="AS266" s="14" t="s">
        <v>40</v>
      </c>
      <c r="AT266" s="14" t="s">
        <v>40</v>
      </c>
      <c r="AU266" s="14" t="s">
        <v>40</v>
      </c>
      <c r="AV266" s="14" t="s">
        <v>40</v>
      </c>
      <c r="AW266" s="14" t="s">
        <v>40</v>
      </c>
      <c r="AX266" s="14" t="s">
        <v>40</v>
      </c>
      <c r="AY266" s="14" t="s">
        <v>40</v>
      </c>
      <c r="AZ266" s="14" t="s">
        <v>40</v>
      </c>
      <c r="BA266" s="14" t="s">
        <v>40</v>
      </c>
      <c r="BB266" s="14" t="s">
        <v>40</v>
      </c>
      <c r="BC266" s="14" t="s">
        <v>40</v>
      </c>
      <c r="BD266" s="14" t="s">
        <v>40</v>
      </c>
      <c r="BE266" s="14" t="s">
        <v>40</v>
      </c>
      <c r="BF266" s="14" t="s">
        <v>40</v>
      </c>
      <c r="BG266" s="14" t="s">
        <v>40</v>
      </c>
      <c r="BH266" s="14" t="s">
        <v>40</v>
      </c>
      <c r="BJ266" s="15">
        <f t="shared" si="207"/>
        <v>7</v>
      </c>
      <c r="BK266" s="15">
        <f t="shared" si="208"/>
        <v>7</v>
      </c>
      <c r="BL266" s="15">
        <f t="shared" si="209"/>
        <v>7</v>
      </c>
      <c r="BM266" s="15">
        <f t="shared" si="210"/>
        <v>7</v>
      </c>
      <c r="BN266" s="15">
        <f t="shared" si="211"/>
        <v>7</v>
      </c>
      <c r="BO266" s="15">
        <f t="shared" si="212"/>
        <v>7</v>
      </c>
      <c r="BP266" s="15">
        <f t="shared" si="213"/>
        <v>7</v>
      </c>
      <c r="BQ266" s="15">
        <f t="shared" si="214"/>
        <v>7</v>
      </c>
      <c r="BR266" s="15">
        <f t="shared" si="215"/>
        <v>7</v>
      </c>
      <c r="BS266" s="15">
        <f t="shared" si="216"/>
        <v>7</v>
      </c>
      <c r="BT266" s="15">
        <f t="shared" si="217"/>
        <v>7</v>
      </c>
      <c r="BU266" s="15">
        <f t="shared" si="218"/>
        <v>7</v>
      </c>
      <c r="BV266" s="15">
        <f t="shared" si="219"/>
        <v>7</v>
      </c>
      <c r="BW266" s="15">
        <f t="shared" si="220"/>
        <v>7</v>
      </c>
      <c r="BX266" s="15">
        <f t="shared" si="221"/>
        <v>7</v>
      </c>
      <c r="BY266" s="15">
        <f t="shared" si="222"/>
        <v>7</v>
      </c>
      <c r="BZ266" s="15">
        <f t="shared" si="223"/>
        <v>7</v>
      </c>
      <c r="CA266" s="14" t="s">
        <v>75</v>
      </c>
      <c r="CB266" s="15">
        <f t="shared" si="224"/>
        <v>7</v>
      </c>
      <c r="CC266" s="14">
        <f t="shared" si="225"/>
        <v>3</v>
      </c>
      <c r="CD266" s="14" t="str">
        <f t="shared" si="226"/>
        <v>N/A</v>
      </c>
      <c r="CE266" s="14" t="str">
        <f t="shared" si="227"/>
        <v>N/A</v>
      </c>
      <c r="CF266" s="14" t="str">
        <f t="shared" si="228"/>
        <v>N/A</v>
      </c>
      <c r="CG266" t="str">
        <f t="shared" si="229"/>
        <v>S:3 G:2 GR:4</v>
      </c>
      <c r="CH266" s="6"/>
      <c r="CK266" s="6"/>
      <c r="CL266" s="6"/>
      <c r="CM266" s="6"/>
      <c r="CN266" s="6"/>
      <c r="CO266" s="6"/>
      <c r="CP266" s="6"/>
    </row>
    <row r="267" spans="1:94" x14ac:dyDescent="0.25">
      <c r="A267" s="13">
        <v>6107</v>
      </c>
      <c r="B267" s="14" t="s">
        <v>3204</v>
      </c>
      <c r="C267" s="14" t="s">
        <v>63</v>
      </c>
      <c r="D267" s="14" t="s">
        <v>54</v>
      </c>
      <c r="E267" s="14">
        <v>2025</v>
      </c>
      <c r="F267" s="14">
        <v>2025</v>
      </c>
      <c r="G267" s="14" t="s">
        <v>40</v>
      </c>
      <c r="H267" s="14" t="s">
        <v>2240</v>
      </c>
      <c r="I267" s="15">
        <v>1</v>
      </c>
      <c r="J267" s="14">
        <v>3</v>
      </c>
      <c r="K267" s="16">
        <f t="shared" si="189"/>
        <v>0</v>
      </c>
      <c r="L267" s="15">
        <f t="shared" si="190"/>
        <v>1</v>
      </c>
      <c r="M267" s="15">
        <f t="shared" si="191"/>
        <v>0</v>
      </c>
      <c r="N267" s="15">
        <f t="shared" si="192"/>
        <v>0</v>
      </c>
      <c r="O267" s="15">
        <v>0</v>
      </c>
      <c r="P267" s="15">
        <v>0</v>
      </c>
      <c r="Q267" s="15">
        <f t="shared" si="193"/>
        <v>0</v>
      </c>
      <c r="R267" s="14" t="s">
        <v>75</v>
      </c>
      <c r="S267" s="14">
        <f t="shared" si="194"/>
        <v>2</v>
      </c>
      <c r="T267" s="15">
        <v>0</v>
      </c>
      <c r="U267" s="15">
        <v>0</v>
      </c>
      <c r="V267" s="15" t="str">
        <f t="shared" si="246"/>
        <v>N/A</v>
      </c>
      <c r="W267" s="15" t="str">
        <f t="shared" si="245"/>
        <v>N/A</v>
      </c>
      <c r="X267" s="15" t="str">
        <f t="shared" si="195"/>
        <v>N/A</v>
      </c>
      <c r="Y267" s="14" t="str">
        <f t="shared" si="196"/>
        <v>OK</v>
      </c>
      <c r="Z267" s="14" t="str">
        <f t="shared" si="197"/>
        <v>No</v>
      </c>
      <c r="AA267" s="17" t="str">
        <f>IF(C267="DM", "N/A", IF(Z267="No","N/A",VLOOKUP(B267,'Extension List'!$A$3:$AE$1952,19,FALSE)))</f>
        <v>N/A</v>
      </c>
      <c r="AB267" s="14" t="str">
        <f>IF(C267="DM", "N/A", IF(Z267="No","N/A",VLOOKUP(B267,'Extension List'!$A$3:$AE$1952,21,FALSE)))</f>
        <v>N/A</v>
      </c>
      <c r="AC267" s="14" t="str">
        <f t="shared" si="240"/>
        <v>N/A</v>
      </c>
      <c r="AD267" s="15" t="str">
        <f t="shared" si="198"/>
        <v>N/A</v>
      </c>
      <c r="AE267" s="15" t="str">
        <f t="shared" si="199"/>
        <v>N/A</v>
      </c>
      <c r="AF267" s="15" t="str">
        <f t="shared" si="200"/>
        <v>N/A</v>
      </c>
      <c r="AG267" s="15" t="str">
        <f t="shared" si="241"/>
        <v>N/A</v>
      </c>
      <c r="AH267" s="15" t="str">
        <f t="shared" si="241"/>
        <v>N/A</v>
      </c>
      <c r="AI267" s="15" t="str">
        <f t="shared" si="242"/>
        <v>N/A</v>
      </c>
      <c r="AJ267" s="15" t="str">
        <f t="shared" si="243"/>
        <v>N/A</v>
      </c>
      <c r="AK267" s="15" t="str">
        <f t="shared" si="244"/>
        <v>N/A</v>
      </c>
      <c r="AL267" s="15" t="str">
        <f t="shared" si="201"/>
        <v>N/A</v>
      </c>
      <c r="AM267" s="15">
        <f t="shared" si="202"/>
        <v>1</v>
      </c>
      <c r="AN267" s="15">
        <f t="shared" si="203"/>
        <v>1</v>
      </c>
      <c r="AO267" s="15" t="str">
        <f t="shared" si="204"/>
        <v>N/A</v>
      </c>
      <c r="AP267" s="15" t="str">
        <f t="shared" si="205"/>
        <v>N/A</v>
      </c>
      <c r="AQ267" s="15" t="str">
        <f t="shared" si="206"/>
        <v>N/A</v>
      </c>
      <c r="AR267" s="14" t="s">
        <v>40</v>
      </c>
      <c r="AS267" s="14" t="s">
        <v>40</v>
      </c>
      <c r="AT267" s="14" t="s">
        <v>40</v>
      </c>
      <c r="AU267" s="14" t="s">
        <v>40</v>
      </c>
      <c r="AV267" s="14" t="s">
        <v>40</v>
      </c>
      <c r="AW267" s="14" t="s">
        <v>40</v>
      </c>
      <c r="AX267" s="14" t="s">
        <v>40</v>
      </c>
      <c r="AY267" s="14" t="s">
        <v>40</v>
      </c>
      <c r="AZ267" s="14" t="s">
        <v>40</v>
      </c>
      <c r="BA267" s="14" t="s">
        <v>40</v>
      </c>
      <c r="BB267" s="14" t="s">
        <v>40</v>
      </c>
      <c r="BC267" s="14" t="s">
        <v>40</v>
      </c>
      <c r="BD267" s="14" t="s">
        <v>40</v>
      </c>
      <c r="BE267" s="14" t="s">
        <v>40</v>
      </c>
      <c r="BF267" s="14" t="s">
        <v>40</v>
      </c>
      <c r="BG267" s="14" t="s">
        <v>40</v>
      </c>
      <c r="BH267" s="14" t="s">
        <v>40</v>
      </c>
      <c r="BJ267" s="15">
        <f t="shared" si="207"/>
        <v>1</v>
      </c>
      <c r="BK267" s="15">
        <f t="shared" si="208"/>
        <v>1</v>
      </c>
      <c r="BL267" s="15">
        <f t="shared" si="209"/>
        <v>1</v>
      </c>
      <c r="BM267" s="15">
        <f t="shared" si="210"/>
        <v>1</v>
      </c>
      <c r="BN267" s="15">
        <f t="shared" si="211"/>
        <v>1</v>
      </c>
      <c r="BO267" s="15">
        <f t="shared" si="212"/>
        <v>1</v>
      </c>
      <c r="BP267" s="15">
        <f t="shared" si="213"/>
        <v>1</v>
      </c>
      <c r="BQ267" s="15">
        <f t="shared" si="214"/>
        <v>1</v>
      </c>
      <c r="BR267" s="15">
        <f t="shared" si="215"/>
        <v>1</v>
      </c>
      <c r="BS267" s="15">
        <f t="shared" si="216"/>
        <v>1</v>
      </c>
      <c r="BT267" s="15">
        <f t="shared" si="217"/>
        <v>1</v>
      </c>
      <c r="BU267" s="15">
        <f t="shared" si="218"/>
        <v>1</v>
      </c>
      <c r="BV267" s="15">
        <f t="shared" si="219"/>
        <v>1</v>
      </c>
      <c r="BW267" s="15">
        <f t="shared" si="220"/>
        <v>1</v>
      </c>
      <c r="BX267" s="15">
        <f t="shared" si="221"/>
        <v>1</v>
      </c>
      <c r="BY267" s="15">
        <f t="shared" si="222"/>
        <v>1</v>
      </c>
      <c r="BZ267" s="15">
        <f t="shared" si="223"/>
        <v>1</v>
      </c>
      <c r="CA267" s="14" t="s">
        <v>75</v>
      </c>
      <c r="CB267" s="15">
        <f t="shared" si="224"/>
        <v>1</v>
      </c>
      <c r="CC267" s="14">
        <f t="shared" si="225"/>
        <v>1</v>
      </c>
      <c r="CD267" s="14" t="str">
        <f t="shared" si="226"/>
        <v>N/A</v>
      </c>
      <c r="CE267" s="14" t="str">
        <f t="shared" si="227"/>
        <v>N/A</v>
      </c>
      <c r="CF267" s="14" t="str">
        <f t="shared" si="228"/>
        <v>N/A</v>
      </c>
      <c r="CG267" t="str">
        <f t="shared" si="229"/>
        <v>S:1 G:0 GR:0</v>
      </c>
      <c r="CH267" s="6"/>
      <c r="CK267" s="6"/>
      <c r="CL267" s="6"/>
      <c r="CM267" s="6"/>
      <c r="CN267" s="6"/>
      <c r="CO267" s="6"/>
      <c r="CP267" s="6"/>
    </row>
    <row r="268" spans="1:94" x14ac:dyDescent="0.25">
      <c r="A268" s="13">
        <v>6071</v>
      </c>
      <c r="B268" s="14" t="s">
        <v>3172</v>
      </c>
      <c r="C268" s="14" t="s">
        <v>63</v>
      </c>
      <c r="D268" s="14" t="s">
        <v>54</v>
      </c>
      <c r="E268" s="14">
        <v>2025</v>
      </c>
      <c r="F268" s="14">
        <v>2025</v>
      </c>
      <c r="G268" s="14" t="s">
        <v>40</v>
      </c>
      <c r="H268" s="14" t="s">
        <v>2919</v>
      </c>
      <c r="I268" s="15">
        <v>1</v>
      </c>
      <c r="J268" s="14">
        <v>3</v>
      </c>
      <c r="K268" s="16">
        <f t="shared" si="189"/>
        <v>0</v>
      </c>
      <c r="L268" s="15">
        <f t="shared" si="190"/>
        <v>1</v>
      </c>
      <c r="M268" s="15">
        <f t="shared" si="191"/>
        <v>0</v>
      </c>
      <c r="N268" s="15">
        <f t="shared" si="192"/>
        <v>0</v>
      </c>
      <c r="O268" s="15">
        <v>0</v>
      </c>
      <c r="P268" s="15">
        <v>0</v>
      </c>
      <c r="Q268" s="15">
        <f t="shared" si="193"/>
        <v>0</v>
      </c>
      <c r="R268" s="14" t="s">
        <v>75</v>
      </c>
      <c r="S268" s="14">
        <f t="shared" si="194"/>
        <v>2</v>
      </c>
      <c r="T268" s="15">
        <v>0</v>
      </c>
      <c r="U268" s="15">
        <v>0</v>
      </c>
      <c r="V268" s="15" t="str">
        <f t="shared" si="246"/>
        <v>N/A</v>
      </c>
      <c r="W268" s="15" t="str">
        <f t="shared" si="245"/>
        <v>N/A</v>
      </c>
      <c r="X268" s="15" t="str">
        <f t="shared" si="195"/>
        <v>N/A</v>
      </c>
      <c r="Y268" s="14" t="str">
        <f t="shared" si="196"/>
        <v>OK</v>
      </c>
      <c r="Z268" s="14" t="str">
        <f t="shared" si="197"/>
        <v>No</v>
      </c>
      <c r="AA268" s="17" t="str">
        <f>IF(C268="DM", "N/A", IF(Z268="No","N/A",VLOOKUP(B268,'Extension List'!$A$3:$AE$1952,19,FALSE)))</f>
        <v>N/A</v>
      </c>
      <c r="AB268" s="14" t="str">
        <f>IF(C268="DM", "N/A", IF(Z268="No","N/A",VLOOKUP(B268,'Extension List'!$A$3:$AE$1952,21,FALSE)))</f>
        <v>N/A</v>
      </c>
      <c r="AC268" s="14" t="str">
        <f t="shared" si="240"/>
        <v>N/A</v>
      </c>
      <c r="AD268" s="15" t="str">
        <f t="shared" si="198"/>
        <v>N/A</v>
      </c>
      <c r="AE268" s="15" t="str">
        <f t="shared" si="199"/>
        <v>N/A</v>
      </c>
      <c r="AF268" s="15" t="str">
        <f t="shared" si="200"/>
        <v>N/A</v>
      </c>
      <c r="AG268" s="15" t="str">
        <f t="shared" si="241"/>
        <v>N/A</v>
      </c>
      <c r="AH268" s="15" t="str">
        <f t="shared" si="241"/>
        <v>N/A</v>
      </c>
      <c r="AI268" s="15" t="str">
        <f t="shared" si="242"/>
        <v>N/A</v>
      </c>
      <c r="AJ268" s="15" t="str">
        <f t="shared" si="243"/>
        <v>N/A</v>
      </c>
      <c r="AK268" s="15" t="str">
        <f t="shared" si="244"/>
        <v>N/A</v>
      </c>
      <c r="AL268" s="15" t="str">
        <f t="shared" si="201"/>
        <v>N/A</v>
      </c>
      <c r="AM268" s="15">
        <f t="shared" si="202"/>
        <v>1</v>
      </c>
      <c r="AN268" s="15">
        <f t="shared" si="203"/>
        <v>1</v>
      </c>
      <c r="AO268" s="15" t="str">
        <f t="shared" si="204"/>
        <v>N/A</v>
      </c>
      <c r="AP268" s="15" t="str">
        <f t="shared" si="205"/>
        <v>N/A</v>
      </c>
      <c r="AQ268" s="15" t="str">
        <f t="shared" si="206"/>
        <v>N/A</v>
      </c>
      <c r="AR268" s="14" t="s">
        <v>40</v>
      </c>
      <c r="AS268" s="14" t="s">
        <v>40</v>
      </c>
      <c r="AT268" s="14" t="s">
        <v>40</v>
      </c>
      <c r="AU268" s="14" t="s">
        <v>40</v>
      </c>
      <c r="AV268" s="14" t="s">
        <v>40</v>
      </c>
      <c r="AW268" s="14" t="s">
        <v>40</v>
      </c>
      <c r="AX268" s="14" t="s">
        <v>40</v>
      </c>
      <c r="AY268" s="14" t="s">
        <v>40</v>
      </c>
      <c r="AZ268" s="14" t="s">
        <v>40</v>
      </c>
      <c r="BA268" s="14" t="s">
        <v>40</v>
      </c>
      <c r="BB268" s="14" t="s">
        <v>40</v>
      </c>
      <c r="BC268" s="14" t="s">
        <v>40</v>
      </c>
      <c r="BD268" s="14" t="s">
        <v>40</v>
      </c>
      <c r="BE268" s="14" t="s">
        <v>40</v>
      </c>
      <c r="BF268" s="14" t="s">
        <v>40</v>
      </c>
      <c r="BG268" s="14" t="s">
        <v>40</v>
      </c>
      <c r="BH268" s="14" t="s">
        <v>40</v>
      </c>
      <c r="BJ268" s="15">
        <f t="shared" si="207"/>
        <v>1</v>
      </c>
      <c r="BK268" s="15">
        <f t="shared" si="208"/>
        <v>1</v>
      </c>
      <c r="BL268" s="15">
        <f t="shared" si="209"/>
        <v>1</v>
      </c>
      <c r="BM268" s="15">
        <f t="shared" si="210"/>
        <v>1</v>
      </c>
      <c r="BN268" s="15">
        <f t="shared" si="211"/>
        <v>1</v>
      </c>
      <c r="BO268" s="15">
        <f t="shared" si="212"/>
        <v>1</v>
      </c>
      <c r="BP268" s="15">
        <f t="shared" si="213"/>
        <v>1</v>
      </c>
      <c r="BQ268" s="15">
        <f t="shared" si="214"/>
        <v>1</v>
      </c>
      <c r="BR268" s="15">
        <f t="shared" si="215"/>
        <v>1</v>
      </c>
      <c r="BS268" s="15">
        <f t="shared" si="216"/>
        <v>1</v>
      </c>
      <c r="BT268" s="15">
        <f t="shared" si="217"/>
        <v>1</v>
      </c>
      <c r="BU268" s="15">
        <f t="shared" si="218"/>
        <v>1</v>
      </c>
      <c r="BV268" s="15">
        <f t="shared" si="219"/>
        <v>1</v>
      </c>
      <c r="BW268" s="15">
        <f t="shared" si="220"/>
        <v>1</v>
      </c>
      <c r="BX268" s="15">
        <f t="shared" si="221"/>
        <v>1</v>
      </c>
      <c r="BY268" s="15">
        <f t="shared" si="222"/>
        <v>1</v>
      </c>
      <c r="BZ268" s="15">
        <f t="shared" si="223"/>
        <v>1</v>
      </c>
      <c r="CA268" s="14" t="s">
        <v>75</v>
      </c>
      <c r="CB268" s="15">
        <f t="shared" si="224"/>
        <v>1</v>
      </c>
      <c r="CC268" s="14">
        <f t="shared" si="225"/>
        <v>1</v>
      </c>
      <c r="CD268" s="14" t="str">
        <f t="shared" si="226"/>
        <v>N/A</v>
      </c>
      <c r="CE268" s="14" t="str">
        <f t="shared" si="227"/>
        <v>N/A</v>
      </c>
      <c r="CF268" s="14" t="str">
        <f t="shared" si="228"/>
        <v>N/A</v>
      </c>
      <c r="CG268" t="str">
        <f t="shared" si="229"/>
        <v>S:1 G:0 GR:0</v>
      </c>
      <c r="CH268" s="6"/>
      <c r="CK268" s="6"/>
      <c r="CL268" s="6"/>
      <c r="CM268" s="6"/>
      <c r="CN268" s="6"/>
      <c r="CO268" s="6"/>
      <c r="CP268" s="6"/>
    </row>
    <row r="269" spans="1:94" x14ac:dyDescent="0.25">
      <c r="A269" s="13">
        <v>5592</v>
      </c>
      <c r="B269" s="14" t="s">
        <v>3003</v>
      </c>
      <c r="C269" s="14" t="s">
        <v>63</v>
      </c>
      <c r="D269" s="14" t="s">
        <v>54</v>
      </c>
      <c r="E269" s="14">
        <f>VLOOKUP(B269, 'Rookie Year'!$A$2:$B$55555,2,FALSE)</f>
        <v>2024</v>
      </c>
      <c r="F269" s="14">
        <v>2024</v>
      </c>
      <c r="G269" s="14" t="s">
        <v>40</v>
      </c>
      <c r="H269" s="14" t="s">
        <v>2143</v>
      </c>
      <c r="I269" s="15">
        <v>19</v>
      </c>
      <c r="J269" s="14">
        <v>4</v>
      </c>
      <c r="K269" s="16">
        <f t="shared" si="189"/>
        <v>0.25</v>
      </c>
      <c r="L269" s="15">
        <f t="shared" si="190"/>
        <v>14</v>
      </c>
      <c r="M269" s="15">
        <f t="shared" si="191"/>
        <v>5</v>
      </c>
      <c r="N269" s="15">
        <f t="shared" si="192"/>
        <v>20</v>
      </c>
      <c r="O269" s="15">
        <v>20</v>
      </c>
      <c r="P269" s="15">
        <v>0</v>
      </c>
      <c r="Q269" s="15">
        <f t="shared" si="193"/>
        <v>0</v>
      </c>
      <c r="R269" s="14" t="s">
        <v>75</v>
      </c>
      <c r="S269" s="14">
        <f t="shared" si="194"/>
        <v>2</v>
      </c>
      <c r="T269" s="15">
        <v>0</v>
      </c>
      <c r="U269" s="15">
        <v>0</v>
      </c>
      <c r="V269" s="15" t="str">
        <f t="shared" si="246"/>
        <v>N/A</v>
      </c>
      <c r="W269" s="15" t="str">
        <f t="shared" si="245"/>
        <v>N/A</v>
      </c>
      <c r="X269" s="15" t="str">
        <f t="shared" si="195"/>
        <v>N/A</v>
      </c>
      <c r="Y269" s="14" t="str">
        <f t="shared" si="196"/>
        <v>OK</v>
      </c>
      <c r="Z269" s="14" t="str">
        <f t="shared" si="197"/>
        <v>No</v>
      </c>
      <c r="AA269" s="17" t="str">
        <f>IF(C269="DM", "N/A", IF(Z269="No","N/A",VLOOKUP(B269,'Extension List'!$A$3:$AE$1952,19,FALSE)))</f>
        <v>N/A</v>
      </c>
      <c r="AB269" s="14" t="str">
        <f>IF(C269="DM", "N/A", IF(Z269="No","N/A",VLOOKUP(B269,'Extension List'!$A$3:$AE$1952,21,FALSE)))</f>
        <v>N/A</v>
      </c>
      <c r="AC269" s="14" t="str">
        <f t="shared" si="240"/>
        <v>N/A</v>
      </c>
      <c r="AD269" s="15" t="str">
        <f t="shared" si="198"/>
        <v>N/A</v>
      </c>
      <c r="AE269" s="15" t="str">
        <f t="shared" si="199"/>
        <v>N/A</v>
      </c>
      <c r="AF269" s="15" t="str">
        <f t="shared" si="200"/>
        <v>N/A</v>
      </c>
      <c r="AG269" s="15" t="str">
        <f t="shared" si="241"/>
        <v>N/A</v>
      </c>
      <c r="AH269" s="15" t="str">
        <f t="shared" si="241"/>
        <v>N/A</v>
      </c>
      <c r="AI269" s="15" t="str">
        <f t="shared" si="242"/>
        <v>N/A</v>
      </c>
      <c r="AJ269" s="15" t="str">
        <f t="shared" si="243"/>
        <v>N/A</v>
      </c>
      <c r="AK269" s="15" t="str">
        <f t="shared" si="244"/>
        <v>N/A</v>
      </c>
      <c r="AL269" s="15" t="str">
        <f t="shared" si="201"/>
        <v>N/A</v>
      </c>
      <c r="AM269" s="15">
        <f t="shared" si="202"/>
        <v>14</v>
      </c>
      <c r="AN269" s="15">
        <f t="shared" si="203"/>
        <v>14</v>
      </c>
      <c r="AO269" s="15" t="str">
        <f t="shared" si="204"/>
        <v>N/A</v>
      </c>
      <c r="AP269" s="15" t="str">
        <f t="shared" si="205"/>
        <v>N/A</v>
      </c>
      <c r="AQ269" s="15" t="str">
        <f t="shared" si="206"/>
        <v>N/A</v>
      </c>
      <c r="AR269" s="14" t="s">
        <v>40</v>
      </c>
      <c r="AS269" s="14" t="s">
        <v>40</v>
      </c>
      <c r="AT269" s="14" t="s">
        <v>40</v>
      </c>
      <c r="AU269" s="14" t="s">
        <v>40</v>
      </c>
      <c r="AV269" s="14" t="s">
        <v>40</v>
      </c>
      <c r="AW269" s="14" t="s">
        <v>40</v>
      </c>
      <c r="AX269" s="14" t="s">
        <v>40</v>
      </c>
      <c r="AY269" s="14" t="s">
        <v>40</v>
      </c>
      <c r="AZ269" s="14" t="s">
        <v>40</v>
      </c>
      <c r="BA269" s="14" t="s">
        <v>40</v>
      </c>
      <c r="BB269" s="14" t="s">
        <v>40</v>
      </c>
      <c r="BC269" s="14" t="s">
        <v>40</v>
      </c>
      <c r="BD269" s="14" t="s">
        <v>40</v>
      </c>
      <c r="BE269" s="14" t="s">
        <v>40</v>
      </c>
      <c r="BF269" s="14" t="s">
        <v>40</v>
      </c>
      <c r="BG269" s="14" t="s">
        <v>40</v>
      </c>
      <c r="BH269" s="14" t="s">
        <v>40</v>
      </c>
      <c r="BI269" s="14"/>
      <c r="BJ269" s="15">
        <f t="shared" si="207"/>
        <v>14</v>
      </c>
      <c r="BK269" s="15">
        <f t="shared" si="208"/>
        <v>14</v>
      </c>
      <c r="BL269" s="15">
        <f t="shared" si="209"/>
        <v>14</v>
      </c>
      <c r="BM269" s="15">
        <f t="shared" si="210"/>
        <v>14</v>
      </c>
      <c r="BN269" s="15">
        <f t="shared" si="211"/>
        <v>14</v>
      </c>
      <c r="BO269" s="15">
        <f t="shared" si="212"/>
        <v>14</v>
      </c>
      <c r="BP269" s="15">
        <f t="shared" si="213"/>
        <v>14</v>
      </c>
      <c r="BQ269" s="15">
        <f t="shared" si="214"/>
        <v>14</v>
      </c>
      <c r="BR269" s="15">
        <f t="shared" si="215"/>
        <v>14</v>
      </c>
      <c r="BS269" s="15">
        <f t="shared" si="216"/>
        <v>14</v>
      </c>
      <c r="BT269" s="15">
        <f t="shared" si="217"/>
        <v>14</v>
      </c>
      <c r="BU269" s="15">
        <f t="shared" si="218"/>
        <v>14</v>
      </c>
      <c r="BV269" s="15">
        <f t="shared" si="219"/>
        <v>14</v>
      </c>
      <c r="BW269" s="15">
        <f t="shared" si="220"/>
        <v>14</v>
      </c>
      <c r="BX269" s="15">
        <f t="shared" si="221"/>
        <v>14</v>
      </c>
      <c r="BY269" s="15">
        <f t="shared" si="222"/>
        <v>14</v>
      </c>
      <c r="BZ269" s="15">
        <f t="shared" si="223"/>
        <v>14</v>
      </c>
      <c r="CA269" s="14" t="s">
        <v>75</v>
      </c>
      <c r="CB269" s="15">
        <f t="shared" si="224"/>
        <v>14</v>
      </c>
      <c r="CC269" s="14">
        <f t="shared" si="225"/>
        <v>14</v>
      </c>
      <c r="CD269" s="14" t="str">
        <f t="shared" si="226"/>
        <v>N/A</v>
      </c>
      <c r="CE269" s="14" t="str">
        <f t="shared" si="227"/>
        <v>N/A</v>
      </c>
      <c r="CF269" s="14" t="str">
        <f t="shared" si="228"/>
        <v>N/A</v>
      </c>
      <c r="CG269" t="str">
        <f t="shared" si="229"/>
        <v>S:14 G:5 GR:0</v>
      </c>
      <c r="CH269" s="6"/>
      <c r="CK269" s="6"/>
      <c r="CL269" s="6"/>
      <c r="CM269" s="6"/>
      <c r="CN269" s="6"/>
      <c r="CO269" s="6"/>
      <c r="CP269" s="6"/>
    </row>
    <row r="270" spans="1:94" x14ac:dyDescent="0.25">
      <c r="A270" s="13">
        <v>6377</v>
      </c>
      <c r="B270" s="14" t="s">
        <v>2645</v>
      </c>
      <c r="C270" s="14" t="s">
        <v>63</v>
      </c>
      <c r="D270" s="14" t="s">
        <v>54</v>
      </c>
      <c r="E270" s="14">
        <f>VLOOKUP(B270, 'Rookie Year'!$A$2:$B$55555,2,FALSE)</f>
        <v>2022</v>
      </c>
      <c r="F270" s="14">
        <v>2026</v>
      </c>
      <c r="G270" s="14" t="s">
        <v>42</v>
      </c>
      <c r="H270" s="14" t="s">
        <v>1927</v>
      </c>
      <c r="I270" s="15">
        <v>1</v>
      </c>
      <c r="J270" s="14">
        <v>1</v>
      </c>
      <c r="K270" s="16">
        <f t="shared" si="189"/>
        <v>0.25</v>
      </c>
      <c r="L270" s="15">
        <f t="shared" si="190"/>
        <v>0</v>
      </c>
      <c r="M270" s="15">
        <f t="shared" si="191"/>
        <v>1</v>
      </c>
      <c r="N270" s="15">
        <f t="shared" si="192"/>
        <v>1</v>
      </c>
      <c r="O270" s="15">
        <v>0</v>
      </c>
      <c r="P270" s="15">
        <v>0</v>
      </c>
      <c r="Q270" s="15">
        <f t="shared" si="193"/>
        <v>1</v>
      </c>
      <c r="R270" s="14" t="s">
        <v>75</v>
      </c>
      <c r="S270" s="14">
        <f t="shared" si="194"/>
        <v>1</v>
      </c>
      <c r="T270" s="15">
        <f>IF($S270&lt;1, "N/A", $M270)</f>
        <v>1</v>
      </c>
      <c r="U270" s="15" t="str">
        <f>IF($S270&lt;2, "N/A", $M270)</f>
        <v>N/A</v>
      </c>
      <c r="V270" s="15" t="str">
        <f t="shared" si="246"/>
        <v>N/A</v>
      </c>
      <c r="W270" s="15" t="str">
        <f t="shared" si="245"/>
        <v>N/A</v>
      </c>
      <c r="X270" s="15" t="str">
        <f t="shared" si="195"/>
        <v>N/A</v>
      </c>
      <c r="Y270" s="14" t="str">
        <f t="shared" si="196"/>
        <v>OK</v>
      </c>
      <c r="Z270" s="14" t="str">
        <f t="shared" si="197"/>
        <v>No</v>
      </c>
      <c r="AA270" s="17" t="str">
        <f>IF(C270="DM", "N/A", IF(Z270="No","N/A",VLOOKUP(B270,'Extension List'!$A$3:$AE$1952,19,FALSE)))</f>
        <v>N/A</v>
      </c>
      <c r="AB270" s="14" t="str">
        <f>IF(C270="DM", "N/A", IF(Z270="No","N/A",VLOOKUP(B270,'Extension List'!$A$3:$AE$1952,21,FALSE)))</f>
        <v>N/A</v>
      </c>
      <c r="AC270" s="14" t="str">
        <f t="shared" si="240"/>
        <v>N/A</v>
      </c>
      <c r="AD270" s="15" t="str">
        <f t="shared" si="198"/>
        <v>N/A</v>
      </c>
      <c r="AE270" s="15" t="str">
        <f t="shared" si="199"/>
        <v>N/A</v>
      </c>
      <c r="AF270" s="15" t="str">
        <f t="shared" si="200"/>
        <v>N/A</v>
      </c>
      <c r="AG270" s="15" t="str">
        <f t="shared" si="241"/>
        <v>N/A</v>
      </c>
      <c r="AH270" s="15" t="str">
        <f t="shared" si="241"/>
        <v>N/A</v>
      </c>
      <c r="AI270" s="15" t="str">
        <f t="shared" si="242"/>
        <v>N/A</v>
      </c>
      <c r="AJ270" s="15" t="str">
        <f t="shared" si="243"/>
        <v>N/A</v>
      </c>
      <c r="AK270" s="15" t="str">
        <f t="shared" si="244"/>
        <v>N/A</v>
      </c>
      <c r="AL270" s="15" t="str">
        <f t="shared" si="201"/>
        <v>N/A</v>
      </c>
      <c r="AM270" s="15">
        <f t="shared" si="202"/>
        <v>1</v>
      </c>
      <c r="AN270" s="15" t="str">
        <f t="shared" si="203"/>
        <v>N/A</v>
      </c>
      <c r="AO270" s="15" t="str">
        <f t="shared" si="204"/>
        <v>N/A</v>
      </c>
      <c r="AP270" s="15" t="str">
        <f t="shared" si="205"/>
        <v>N/A</v>
      </c>
      <c r="AQ270" s="15" t="str">
        <f t="shared" si="206"/>
        <v>N/A</v>
      </c>
      <c r="AR270" s="14" t="s">
        <v>40</v>
      </c>
      <c r="AS270" s="14" t="s">
        <v>40</v>
      </c>
      <c r="AT270" s="14" t="s">
        <v>40</v>
      </c>
      <c r="AU270" s="14" t="s">
        <v>40</v>
      </c>
      <c r="AV270" s="14" t="s">
        <v>40</v>
      </c>
      <c r="AW270" s="14" t="s">
        <v>40</v>
      </c>
      <c r="AX270" s="14" t="s">
        <v>40</v>
      </c>
      <c r="AY270" s="14" t="s">
        <v>40</v>
      </c>
      <c r="AZ270" s="14" t="s">
        <v>40</v>
      </c>
      <c r="BA270" s="14" t="s">
        <v>40</v>
      </c>
      <c r="BB270" s="14" t="s">
        <v>40</v>
      </c>
      <c r="BC270" s="14" t="s">
        <v>40</v>
      </c>
      <c r="BD270" s="14" t="s">
        <v>40</v>
      </c>
      <c r="BE270" s="14" t="s">
        <v>40</v>
      </c>
      <c r="BF270" s="14" t="s">
        <v>40</v>
      </c>
      <c r="BG270" s="14" t="s">
        <v>40</v>
      </c>
      <c r="BH270" s="14" t="s">
        <v>40</v>
      </c>
      <c r="BJ270" s="15">
        <f t="shared" si="207"/>
        <v>1</v>
      </c>
      <c r="BK270" s="15">
        <f t="shared" si="208"/>
        <v>1</v>
      </c>
      <c r="BL270" s="15">
        <f t="shared" si="209"/>
        <v>1</v>
      </c>
      <c r="BM270" s="15">
        <f t="shared" si="210"/>
        <v>1</v>
      </c>
      <c r="BN270" s="15">
        <f t="shared" si="211"/>
        <v>1</v>
      </c>
      <c r="BO270" s="15">
        <f t="shared" si="212"/>
        <v>1</v>
      </c>
      <c r="BP270" s="15">
        <f t="shared" si="213"/>
        <v>1</v>
      </c>
      <c r="BQ270" s="15">
        <f t="shared" si="214"/>
        <v>1</v>
      </c>
      <c r="BR270" s="15">
        <f t="shared" si="215"/>
        <v>1</v>
      </c>
      <c r="BS270" s="15">
        <f t="shared" si="216"/>
        <v>1</v>
      </c>
      <c r="BT270" s="15">
        <f t="shared" si="217"/>
        <v>1</v>
      </c>
      <c r="BU270" s="15">
        <f t="shared" si="218"/>
        <v>1</v>
      </c>
      <c r="BV270" s="15">
        <f t="shared" si="219"/>
        <v>1</v>
      </c>
      <c r="BW270" s="15">
        <f t="shared" si="220"/>
        <v>1</v>
      </c>
      <c r="BX270" s="15">
        <f t="shared" si="221"/>
        <v>1</v>
      </c>
      <c r="BY270" s="15">
        <f t="shared" si="222"/>
        <v>1</v>
      </c>
      <c r="BZ270" s="15">
        <f t="shared" si="223"/>
        <v>1</v>
      </c>
      <c r="CA270" s="14" t="s">
        <v>75</v>
      </c>
      <c r="CB270" s="15">
        <f t="shared" si="224"/>
        <v>1</v>
      </c>
      <c r="CC270" s="14" t="str">
        <f t="shared" si="225"/>
        <v>N/A</v>
      </c>
      <c r="CD270" s="14" t="str">
        <f t="shared" si="226"/>
        <v>N/A</v>
      </c>
      <c r="CE270" s="14" t="str">
        <f t="shared" si="227"/>
        <v>N/A</v>
      </c>
      <c r="CF270" s="14" t="str">
        <f t="shared" si="228"/>
        <v>N/A</v>
      </c>
      <c r="CG270" t="str">
        <f t="shared" si="229"/>
        <v>S:0 G:1 GR:1</v>
      </c>
      <c r="CH270" s="6"/>
      <c r="CK270" s="6"/>
      <c r="CL270" s="6"/>
      <c r="CM270" s="6"/>
      <c r="CN270" s="6"/>
      <c r="CO270" s="6"/>
      <c r="CP270" s="6"/>
    </row>
    <row r="271" spans="1:94" x14ac:dyDescent="0.25">
      <c r="A271" s="13">
        <v>5602</v>
      </c>
      <c r="B271" s="14" t="s">
        <v>3004</v>
      </c>
      <c r="C271" s="14" t="s">
        <v>63</v>
      </c>
      <c r="D271" s="14" t="s">
        <v>54</v>
      </c>
      <c r="E271" s="14">
        <f>VLOOKUP(B271, 'Rookie Year'!$A$2:$B$55555,2,FALSE)</f>
        <v>2024</v>
      </c>
      <c r="F271" s="14">
        <v>2024</v>
      </c>
      <c r="G271" s="14" t="s">
        <v>40</v>
      </c>
      <c r="H271" s="14" t="s">
        <v>2153</v>
      </c>
      <c r="I271" s="15">
        <v>10</v>
      </c>
      <c r="J271" s="14">
        <v>4</v>
      </c>
      <c r="K271" s="16">
        <f t="shared" si="189"/>
        <v>0.25</v>
      </c>
      <c r="L271" s="15">
        <f t="shared" si="190"/>
        <v>7</v>
      </c>
      <c r="M271" s="15">
        <f t="shared" si="191"/>
        <v>3</v>
      </c>
      <c r="N271" s="15">
        <f t="shared" si="192"/>
        <v>12</v>
      </c>
      <c r="O271" s="15">
        <v>12</v>
      </c>
      <c r="P271" s="15">
        <v>0</v>
      </c>
      <c r="Q271" s="15">
        <f t="shared" si="193"/>
        <v>0</v>
      </c>
      <c r="R271" s="14" t="s">
        <v>75</v>
      </c>
      <c r="S271" s="14">
        <f t="shared" si="194"/>
        <v>2</v>
      </c>
      <c r="T271" s="15">
        <v>0</v>
      </c>
      <c r="U271" s="15">
        <v>0</v>
      </c>
      <c r="V271" s="15" t="str">
        <f t="shared" si="246"/>
        <v>N/A</v>
      </c>
      <c r="W271" s="15" t="str">
        <f t="shared" si="245"/>
        <v>N/A</v>
      </c>
      <c r="X271" s="15" t="str">
        <f t="shared" si="195"/>
        <v>N/A</v>
      </c>
      <c r="Y271" s="14" t="str">
        <f t="shared" si="196"/>
        <v>OK</v>
      </c>
      <c r="Z271" s="14" t="str">
        <f t="shared" si="197"/>
        <v>No</v>
      </c>
      <c r="AA271" s="17" t="str">
        <f>IF(C271="DM", "N/A", IF(Z271="No","N/A",VLOOKUP(B271,'Extension List'!$A$3:$AE$1952,19,FALSE)))</f>
        <v>N/A</v>
      </c>
      <c r="AB271" s="14" t="str">
        <f>IF(C271="DM", "N/A", IF(Z271="No","N/A",VLOOKUP(B271,'Extension List'!$A$3:$AE$1952,21,FALSE)))</f>
        <v>N/A</v>
      </c>
      <c r="AC271" s="14" t="str">
        <f t="shared" si="240"/>
        <v>N/A</v>
      </c>
      <c r="AD271" s="15" t="str">
        <f t="shared" si="198"/>
        <v>N/A</v>
      </c>
      <c r="AE271" s="15" t="str">
        <f t="shared" si="199"/>
        <v>N/A</v>
      </c>
      <c r="AF271" s="15" t="str">
        <f t="shared" si="200"/>
        <v>N/A</v>
      </c>
      <c r="AG271" s="15" t="str">
        <f t="shared" si="241"/>
        <v>N/A</v>
      </c>
      <c r="AH271" s="15" t="str">
        <f t="shared" si="241"/>
        <v>N/A</v>
      </c>
      <c r="AI271" s="15" t="str">
        <f t="shared" si="242"/>
        <v>N/A</v>
      </c>
      <c r="AJ271" s="15" t="str">
        <f t="shared" si="243"/>
        <v>N/A</v>
      </c>
      <c r="AK271" s="15" t="str">
        <f t="shared" si="244"/>
        <v>N/A</v>
      </c>
      <c r="AL271" s="15" t="str">
        <f t="shared" si="201"/>
        <v>N/A</v>
      </c>
      <c r="AM271" s="15">
        <f t="shared" si="202"/>
        <v>7</v>
      </c>
      <c r="AN271" s="15">
        <f t="shared" si="203"/>
        <v>7</v>
      </c>
      <c r="AO271" s="15" t="str">
        <f t="shared" si="204"/>
        <v>N/A</v>
      </c>
      <c r="AP271" s="15" t="str">
        <f t="shared" si="205"/>
        <v>N/A</v>
      </c>
      <c r="AQ271" s="15" t="str">
        <f t="shared" si="206"/>
        <v>N/A</v>
      </c>
      <c r="AR271" s="14" t="s">
        <v>40</v>
      </c>
      <c r="AS271" s="14" t="s">
        <v>40</v>
      </c>
      <c r="AT271" s="14" t="s">
        <v>40</v>
      </c>
      <c r="AU271" s="14" t="s">
        <v>40</v>
      </c>
      <c r="AV271" s="14" t="s">
        <v>40</v>
      </c>
      <c r="AW271" s="14" t="s">
        <v>40</v>
      </c>
      <c r="AX271" s="14" t="s">
        <v>40</v>
      </c>
      <c r="AY271" s="14" t="s">
        <v>40</v>
      </c>
      <c r="AZ271" s="14" t="s">
        <v>40</v>
      </c>
      <c r="BA271" s="14" t="s">
        <v>40</v>
      </c>
      <c r="BB271" s="14" t="s">
        <v>40</v>
      </c>
      <c r="BC271" s="14" t="s">
        <v>40</v>
      </c>
      <c r="BD271" s="14" t="s">
        <v>40</v>
      </c>
      <c r="BE271" s="14" t="s">
        <v>40</v>
      </c>
      <c r="BF271" s="14" t="s">
        <v>40</v>
      </c>
      <c r="BG271" s="14" t="s">
        <v>40</v>
      </c>
      <c r="BH271" s="14" t="s">
        <v>40</v>
      </c>
      <c r="BI271" s="14"/>
      <c r="BJ271" s="15">
        <f t="shared" si="207"/>
        <v>7</v>
      </c>
      <c r="BK271" s="15">
        <f t="shared" si="208"/>
        <v>7</v>
      </c>
      <c r="BL271" s="15">
        <f t="shared" si="209"/>
        <v>7</v>
      </c>
      <c r="BM271" s="15">
        <f t="shared" si="210"/>
        <v>7</v>
      </c>
      <c r="BN271" s="15">
        <f t="shared" si="211"/>
        <v>7</v>
      </c>
      <c r="BO271" s="15">
        <f t="shared" si="212"/>
        <v>7</v>
      </c>
      <c r="BP271" s="15">
        <f t="shared" si="213"/>
        <v>7</v>
      </c>
      <c r="BQ271" s="15">
        <f t="shared" si="214"/>
        <v>7</v>
      </c>
      <c r="BR271" s="15">
        <f t="shared" si="215"/>
        <v>7</v>
      </c>
      <c r="BS271" s="15">
        <f t="shared" si="216"/>
        <v>7</v>
      </c>
      <c r="BT271" s="15">
        <f t="shared" si="217"/>
        <v>7</v>
      </c>
      <c r="BU271" s="15">
        <f t="shared" si="218"/>
        <v>7</v>
      </c>
      <c r="BV271" s="15">
        <f t="shared" si="219"/>
        <v>7</v>
      </c>
      <c r="BW271" s="15">
        <f t="shared" si="220"/>
        <v>7</v>
      </c>
      <c r="BX271" s="15">
        <f t="shared" si="221"/>
        <v>7</v>
      </c>
      <c r="BY271" s="15">
        <f t="shared" si="222"/>
        <v>7</v>
      </c>
      <c r="BZ271" s="15">
        <f t="shared" si="223"/>
        <v>7</v>
      </c>
      <c r="CA271" s="14" t="s">
        <v>75</v>
      </c>
      <c r="CB271" s="15">
        <f t="shared" si="224"/>
        <v>7</v>
      </c>
      <c r="CC271" s="14">
        <f t="shared" si="225"/>
        <v>7</v>
      </c>
      <c r="CD271" s="14" t="str">
        <f t="shared" si="226"/>
        <v>N/A</v>
      </c>
      <c r="CE271" s="14" t="str">
        <f t="shared" si="227"/>
        <v>N/A</v>
      </c>
      <c r="CF271" s="14" t="str">
        <f t="shared" si="228"/>
        <v>N/A</v>
      </c>
      <c r="CG271" t="str">
        <f t="shared" si="229"/>
        <v>S:7 G:3 GR:0</v>
      </c>
      <c r="CH271" s="6"/>
      <c r="CK271" s="6"/>
      <c r="CL271" s="6"/>
      <c r="CM271" s="6"/>
      <c r="CN271" s="6"/>
      <c r="CO271" s="6"/>
      <c r="CP271" s="6"/>
    </row>
    <row r="272" spans="1:94" x14ac:dyDescent="0.25">
      <c r="A272" s="13">
        <v>6479</v>
      </c>
      <c r="B272" s="14" t="s">
        <v>3269</v>
      </c>
      <c r="C272" s="14" t="s">
        <v>63</v>
      </c>
      <c r="D272" s="14" t="s">
        <v>54</v>
      </c>
      <c r="E272" s="14">
        <f>VLOOKUP(B272, 'Rookie Year'!$A$2:$B$55555,2,FALSE)</f>
        <v>2026</v>
      </c>
      <c r="F272" s="14">
        <v>2026</v>
      </c>
      <c r="G272" s="14" t="s">
        <v>40</v>
      </c>
      <c r="H272" s="14" t="s">
        <v>2143</v>
      </c>
      <c r="I272" s="15">
        <v>19</v>
      </c>
      <c r="J272" s="14">
        <v>4</v>
      </c>
      <c r="K272" s="16">
        <f t="shared" si="189"/>
        <v>0.25</v>
      </c>
      <c r="L272" s="15">
        <f t="shared" si="190"/>
        <v>14</v>
      </c>
      <c r="M272" s="15">
        <f t="shared" si="191"/>
        <v>5</v>
      </c>
      <c r="N272" s="15">
        <f t="shared" si="192"/>
        <v>20</v>
      </c>
      <c r="O272" s="15">
        <v>0</v>
      </c>
      <c r="P272" s="15">
        <v>0</v>
      </c>
      <c r="Q272" s="15">
        <f t="shared" si="193"/>
        <v>20</v>
      </c>
      <c r="R272" s="14" t="s">
        <v>75</v>
      </c>
      <c r="S272" s="14">
        <f t="shared" si="194"/>
        <v>4</v>
      </c>
      <c r="T272" s="15">
        <v>20</v>
      </c>
      <c r="U272" s="15">
        <v>0</v>
      </c>
      <c r="V272" s="15">
        <v>0</v>
      </c>
      <c r="W272" s="15">
        <v>0</v>
      </c>
      <c r="X272" s="15" t="str">
        <f t="shared" si="195"/>
        <v>N/A</v>
      </c>
      <c r="Y272" s="14" t="str">
        <f t="shared" si="196"/>
        <v>OK</v>
      </c>
      <c r="Z272" s="14" t="str">
        <f t="shared" si="197"/>
        <v>No</v>
      </c>
      <c r="AA272" s="17" t="str">
        <f>IF(C272="DM", "N/A", IF(Z272="No","N/A",VLOOKUP(B272,'Extension List'!$A$3:$AE$1952,19,FALSE)))</f>
        <v>N/A</v>
      </c>
      <c r="AB272" s="14" t="str">
        <f>IF(C272="DM", "N/A", IF(Z272="No","N/A",VLOOKUP(B272,'Extension List'!$A$3:$AE$1952,21,FALSE)))</f>
        <v>N/A</v>
      </c>
      <c r="AC272" s="14" t="str">
        <f t="shared" si="240"/>
        <v>N/A</v>
      </c>
      <c r="AD272" s="15" t="str">
        <f t="shared" si="198"/>
        <v>N/A</v>
      </c>
      <c r="AE272" s="15" t="str">
        <f t="shared" si="199"/>
        <v>N/A</v>
      </c>
      <c r="AF272" s="15" t="str">
        <f t="shared" si="200"/>
        <v>N/A</v>
      </c>
      <c r="AG272" s="15" t="str">
        <f t="shared" si="241"/>
        <v>N/A</v>
      </c>
      <c r="AH272" s="15" t="str">
        <f t="shared" si="241"/>
        <v>N/A</v>
      </c>
      <c r="AI272" s="15" t="str">
        <f t="shared" si="242"/>
        <v>N/A</v>
      </c>
      <c r="AJ272" s="15" t="str">
        <f t="shared" si="243"/>
        <v>N/A</v>
      </c>
      <c r="AK272" s="15" t="str">
        <f t="shared" si="244"/>
        <v>N/A</v>
      </c>
      <c r="AL272" s="15" t="str">
        <f t="shared" si="201"/>
        <v>N/A</v>
      </c>
      <c r="AM272" s="15">
        <f t="shared" si="202"/>
        <v>34</v>
      </c>
      <c r="AN272" s="15">
        <f t="shared" si="203"/>
        <v>14</v>
      </c>
      <c r="AO272" s="15">
        <f t="shared" si="204"/>
        <v>14</v>
      </c>
      <c r="AP272" s="15">
        <f t="shared" si="205"/>
        <v>14</v>
      </c>
      <c r="AQ272" s="15" t="str">
        <f t="shared" si="206"/>
        <v>N/A</v>
      </c>
      <c r="AR272" s="14" t="s">
        <v>40</v>
      </c>
      <c r="AS272" s="14" t="s">
        <v>40</v>
      </c>
      <c r="AT272" s="14" t="s">
        <v>40</v>
      </c>
      <c r="AU272" s="14" t="s">
        <v>40</v>
      </c>
      <c r="AV272" s="14" t="s">
        <v>40</v>
      </c>
      <c r="AW272" s="14" t="s">
        <v>40</v>
      </c>
      <c r="AX272" s="14" t="s">
        <v>40</v>
      </c>
      <c r="AY272" s="14" t="s">
        <v>40</v>
      </c>
      <c r="AZ272" s="14" t="s">
        <v>40</v>
      </c>
      <c r="BA272" s="14" t="s">
        <v>40</v>
      </c>
      <c r="BB272" s="14" t="s">
        <v>40</v>
      </c>
      <c r="BC272" s="14" t="s">
        <v>40</v>
      </c>
      <c r="BD272" s="14" t="s">
        <v>40</v>
      </c>
      <c r="BE272" s="14" t="s">
        <v>40</v>
      </c>
      <c r="BF272" s="14" t="s">
        <v>40</v>
      </c>
      <c r="BG272" s="14" t="s">
        <v>40</v>
      </c>
      <c r="BH272" s="14" t="s">
        <v>40</v>
      </c>
      <c r="BJ272" s="15">
        <f t="shared" si="207"/>
        <v>34</v>
      </c>
      <c r="BK272" s="15">
        <f t="shared" si="208"/>
        <v>34</v>
      </c>
      <c r="BL272" s="15">
        <f t="shared" si="209"/>
        <v>34</v>
      </c>
      <c r="BM272" s="15">
        <f t="shared" si="210"/>
        <v>34</v>
      </c>
      <c r="BN272" s="15">
        <f t="shared" si="211"/>
        <v>34</v>
      </c>
      <c r="BO272" s="15">
        <f t="shared" si="212"/>
        <v>34</v>
      </c>
      <c r="BP272" s="15">
        <f t="shared" si="213"/>
        <v>34</v>
      </c>
      <c r="BQ272" s="15">
        <f t="shared" si="214"/>
        <v>34</v>
      </c>
      <c r="BR272" s="15">
        <f t="shared" si="215"/>
        <v>34</v>
      </c>
      <c r="BS272" s="15">
        <f t="shared" si="216"/>
        <v>34</v>
      </c>
      <c r="BT272" s="15">
        <f t="shared" si="217"/>
        <v>34</v>
      </c>
      <c r="BU272" s="15">
        <f t="shared" si="218"/>
        <v>34</v>
      </c>
      <c r="BV272" s="15">
        <f t="shared" si="219"/>
        <v>34</v>
      </c>
      <c r="BW272" s="15">
        <f t="shared" si="220"/>
        <v>34</v>
      </c>
      <c r="BX272" s="15">
        <f t="shared" si="221"/>
        <v>34</v>
      </c>
      <c r="BY272" s="15">
        <f t="shared" si="222"/>
        <v>34</v>
      </c>
      <c r="BZ272" s="15">
        <f t="shared" si="223"/>
        <v>34</v>
      </c>
      <c r="CA272" s="14" t="s">
        <v>75</v>
      </c>
      <c r="CB272" s="15">
        <f t="shared" si="224"/>
        <v>34</v>
      </c>
      <c r="CC272" s="14">
        <f t="shared" si="225"/>
        <v>14</v>
      </c>
      <c r="CD272" s="14">
        <f t="shared" si="226"/>
        <v>14</v>
      </c>
      <c r="CE272" s="14">
        <f t="shared" si="227"/>
        <v>14</v>
      </c>
      <c r="CF272" s="14" t="str">
        <f t="shared" si="228"/>
        <v>N/A</v>
      </c>
      <c r="CG272" t="str">
        <f t="shared" si="229"/>
        <v>S:14 G:5 GR:20</v>
      </c>
      <c r="CH272" s="6"/>
      <c r="CK272" s="6"/>
      <c r="CL272" s="6"/>
      <c r="CM272" s="6"/>
      <c r="CN272" s="6"/>
      <c r="CO272" s="6"/>
      <c r="CP272" s="6"/>
    </row>
    <row r="273" spans="1:94" x14ac:dyDescent="0.25">
      <c r="A273" s="13">
        <v>6049</v>
      </c>
      <c r="B273" s="14" t="s">
        <v>3150</v>
      </c>
      <c r="C273" s="14" t="s">
        <v>63</v>
      </c>
      <c r="D273" s="14" t="s">
        <v>54</v>
      </c>
      <c r="E273" s="14">
        <v>2025</v>
      </c>
      <c r="F273" s="14">
        <v>2025</v>
      </c>
      <c r="G273" s="14" t="s">
        <v>40</v>
      </c>
      <c r="H273" s="14" t="s">
        <v>2194</v>
      </c>
      <c r="I273" s="15">
        <v>1</v>
      </c>
      <c r="J273" s="14">
        <v>3</v>
      </c>
      <c r="K273" s="16">
        <f t="shared" si="189"/>
        <v>0</v>
      </c>
      <c r="L273" s="15">
        <f t="shared" si="190"/>
        <v>1</v>
      </c>
      <c r="M273" s="15">
        <f t="shared" si="191"/>
        <v>0</v>
      </c>
      <c r="N273" s="15">
        <f t="shared" si="192"/>
        <v>0</v>
      </c>
      <c r="O273" s="15">
        <v>0</v>
      </c>
      <c r="P273" s="15">
        <v>0</v>
      </c>
      <c r="Q273" s="15">
        <f t="shared" si="193"/>
        <v>0</v>
      </c>
      <c r="R273" s="14" t="s">
        <v>75</v>
      </c>
      <c r="S273" s="14">
        <f t="shared" si="194"/>
        <v>2</v>
      </c>
      <c r="T273" s="15">
        <v>0</v>
      </c>
      <c r="U273" s="15">
        <v>0</v>
      </c>
      <c r="V273" s="15" t="str">
        <f>IF($S273&lt;3, "N/A", $M273)</f>
        <v>N/A</v>
      </c>
      <c r="W273" s="15" t="str">
        <f t="shared" ref="W273:W304" si="247">IF($S273&lt;4, "N/A", $M273)</f>
        <v>N/A</v>
      </c>
      <c r="X273" s="15" t="str">
        <f t="shared" si="195"/>
        <v>N/A</v>
      </c>
      <c r="Y273" s="14" t="str">
        <f t="shared" si="196"/>
        <v>OK</v>
      </c>
      <c r="Z273" s="14" t="str">
        <f t="shared" si="197"/>
        <v>No</v>
      </c>
      <c r="AA273" s="17" t="str">
        <f>IF(C273="DM", "N/A", IF(Z273="No","N/A",VLOOKUP(B273,'Extension List'!$A$3:$AE$1952,19,FALSE)))</f>
        <v>N/A</v>
      </c>
      <c r="AB273" s="14" t="str">
        <f>IF(C273="DM", "N/A", IF(Z273="No","N/A",VLOOKUP(B273,'Extension List'!$A$3:$AE$1952,21,FALSE)))</f>
        <v>N/A</v>
      </c>
      <c r="AC273" s="14" t="str">
        <f t="shared" si="240"/>
        <v>N/A</v>
      </c>
      <c r="AD273" s="15" t="str">
        <f t="shared" si="198"/>
        <v>N/A</v>
      </c>
      <c r="AE273" s="15" t="str">
        <f t="shared" si="199"/>
        <v>N/A</v>
      </c>
      <c r="AF273" s="15" t="str">
        <f t="shared" si="200"/>
        <v>N/A</v>
      </c>
      <c r="AG273" s="15" t="str">
        <f t="shared" si="241"/>
        <v>N/A</v>
      </c>
      <c r="AH273" s="15" t="str">
        <f t="shared" si="241"/>
        <v>N/A</v>
      </c>
      <c r="AI273" s="15" t="str">
        <f t="shared" si="242"/>
        <v>N/A</v>
      </c>
      <c r="AJ273" s="15" t="str">
        <f t="shared" si="243"/>
        <v>N/A</v>
      </c>
      <c r="AK273" s="15" t="str">
        <f t="shared" si="244"/>
        <v>N/A</v>
      </c>
      <c r="AL273" s="15" t="str">
        <f t="shared" si="201"/>
        <v>N/A</v>
      </c>
      <c r="AM273" s="15">
        <f t="shared" si="202"/>
        <v>1</v>
      </c>
      <c r="AN273" s="15">
        <f t="shared" si="203"/>
        <v>1</v>
      </c>
      <c r="AO273" s="15" t="str">
        <f t="shared" si="204"/>
        <v>N/A</v>
      </c>
      <c r="AP273" s="15" t="str">
        <f t="shared" si="205"/>
        <v>N/A</v>
      </c>
      <c r="AQ273" s="15" t="str">
        <f t="shared" si="206"/>
        <v>N/A</v>
      </c>
      <c r="AR273" s="14" t="s">
        <v>40</v>
      </c>
      <c r="AS273" s="14" t="s">
        <v>40</v>
      </c>
      <c r="AT273" s="14" t="s">
        <v>40</v>
      </c>
      <c r="AU273" s="14" t="s">
        <v>40</v>
      </c>
      <c r="AV273" s="14" t="s">
        <v>40</v>
      </c>
      <c r="AW273" s="14" t="s">
        <v>40</v>
      </c>
      <c r="AX273" s="14" t="s">
        <v>40</v>
      </c>
      <c r="AY273" s="14" t="s">
        <v>40</v>
      </c>
      <c r="AZ273" s="14" t="s">
        <v>40</v>
      </c>
      <c r="BA273" s="14" t="s">
        <v>40</v>
      </c>
      <c r="BB273" s="14" t="s">
        <v>40</v>
      </c>
      <c r="BC273" s="14" t="s">
        <v>40</v>
      </c>
      <c r="BD273" s="14" t="s">
        <v>40</v>
      </c>
      <c r="BE273" s="14" t="s">
        <v>40</v>
      </c>
      <c r="BF273" s="14" t="s">
        <v>40</v>
      </c>
      <c r="BG273" s="14" t="s">
        <v>40</v>
      </c>
      <c r="BH273" s="14" t="s">
        <v>40</v>
      </c>
      <c r="BJ273" s="15">
        <f t="shared" si="207"/>
        <v>1</v>
      </c>
      <c r="BK273" s="15">
        <f t="shared" si="208"/>
        <v>1</v>
      </c>
      <c r="BL273" s="15">
        <f t="shared" si="209"/>
        <v>1</v>
      </c>
      <c r="BM273" s="15">
        <f t="shared" si="210"/>
        <v>1</v>
      </c>
      <c r="BN273" s="15">
        <f t="shared" si="211"/>
        <v>1</v>
      </c>
      <c r="BO273" s="15">
        <f t="shared" si="212"/>
        <v>1</v>
      </c>
      <c r="BP273" s="15">
        <f t="shared" si="213"/>
        <v>1</v>
      </c>
      <c r="BQ273" s="15">
        <f t="shared" si="214"/>
        <v>1</v>
      </c>
      <c r="BR273" s="15">
        <f t="shared" si="215"/>
        <v>1</v>
      </c>
      <c r="BS273" s="15">
        <f t="shared" si="216"/>
        <v>1</v>
      </c>
      <c r="BT273" s="15">
        <f t="shared" si="217"/>
        <v>1</v>
      </c>
      <c r="BU273" s="15">
        <f t="shared" si="218"/>
        <v>1</v>
      </c>
      <c r="BV273" s="15">
        <f t="shared" si="219"/>
        <v>1</v>
      </c>
      <c r="BW273" s="15">
        <f t="shared" si="220"/>
        <v>1</v>
      </c>
      <c r="BX273" s="15">
        <f t="shared" si="221"/>
        <v>1</v>
      </c>
      <c r="BY273" s="15">
        <f t="shared" si="222"/>
        <v>1</v>
      </c>
      <c r="BZ273" s="15">
        <f t="shared" si="223"/>
        <v>1</v>
      </c>
      <c r="CA273" s="14" t="s">
        <v>75</v>
      </c>
      <c r="CB273" s="15">
        <f t="shared" si="224"/>
        <v>1</v>
      </c>
      <c r="CC273" s="14">
        <f t="shared" si="225"/>
        <v>1</v>
      </c>
      <c r="CD273" s="14" t="str">
        <f t="shared" si="226"/>
        <v>N/A</v>
      </c>
      <c r="CE273" s="14" t="str">
        <f t="shared" si="227"/>
        <v>N/A</v>
      </c>
      <c r="CF273" s="14" t="str">
        <f t="shared" si="228"/>
        <v>N/A</v>
      </c>
      <c r="CG273" t="str">
        <f t="shared" si="229"/>
        <v>S:1 G:0 GR:0</v>
      </c>
      <c r="CH273" s="6"/>
      <c r="CK273" s="6"/>
      <c r="CL273" s="6"/>
      <c r="CM273" s="6"/>
      <c r="CN273" s="6"/>
      <c r="CO273" s="6"/>
      <c r="CP273" s="6"/>
    </row>
    <row r="274" spans="1:94" x14ac:dyDescent="0.25">
      <c r="A274" s="13">
        <v>5181</v>
      </c>
      <c r="B274" s="14" t="s">
        <v>2763</v>
      </c>
      <c r="C274" s="14" t="s">
        <v>63</v>
      </c>
      <c r="D274" s="14" t="s">
        <v>54</v>
      </c>
      <c r="E274" s="14">
        <f>VLOOKUP(B274, 'Rookie Year'!$A$2:$B$55555,2,FALSE)</f>
        <v>2023</v>
      </c>
      <c r="F274" s="14">
        <v>2023</v>
      </c>
      <c r="G274" s="14" t="s">
        <v>40</v>
      </c>
      <c r="H274" s="14" t="s">
        <v>2175</v>
      </c>
      <c r="I274" s="15">
        <v>3</v>
      </c>
      <c r="J274" s="14">
        <v>4</v>
      </c>
      <c r="K274" s="16">
        <f t="shared" si="189"/>
        <v>0</v>
      </c>
      <c r="L274" s="15">
        <f t="shared" si="190"/>
        <v>3</v>
      </c>
      <c r="M274" s="15">
        <f t="shared" si="191"/>
        <v>0</v>
      </c>
      <c r="N274" s="15">
        <f t="shared" si="192"/>
        <v>0</v>
      </c>
      <c r="O274" s="15">
        <v>0</v>
      </c>
      <c r="P274" s="15">
        <v>0</v>
      </c>
      <c r="Q274" s="15">
        <f t="shared" si="193"/>
        <v>0</v>
      </c>
      <c r="R274" s="14" t="s">
        <v>75</v>
      </c>
      <c r="S274" s="14">
        <f t="shared" si="194"/>
        <v>1</v>
      </c>
      <c r="T274" s="15">
        <v>0</v>
      </c>
      <c r="U274" s="15" t="str">
        <f>IF($S274&lt;2, "N/A", $M274)</f>
        <v>N/A</v>
      </c>
      <c r="V274" s="15" t="str">
        <f>IF($S274&lt;3, "N/A", $M274)</f>
        <v>N/A</v>
      </c>
      <c r="W274" s="15" t="str">
        <f t="shared" si="247"/>
        <v>N/A</v>
      </c>
      <c r="X274" s="15" t="str">
        <f t="shared" si="195"/>
        <v>N/A</v>
      </c>
      <c r="Y274" s="14" t="str">
        <f t="shared" si="196"/>
        <v>OK</v>
      </c>
      <c r="Z274" s="14" t="str">
        <f t="shared" si="197"/>
        <v>Yes</v>
      </c>
      <c r="AA274" s="17">
        <f>IF(C274="DM", "N/A", IF(Z274="No","N/A",VLOOKUP(B274,'Extension List'!$A$3:$AE$1952,19,FALSE)))</f>
        <v>5</v>
      </c>
      <c r="AB274" s="14">
        <f>IF(C274="DM", "N/A", IF(Z274="No","N/A",VLOOKUP(B274,'Extension List'!$A$3:$AE$1952,21,FALSE)))</f>
        <v>1</v>
      </c>
      <c r="AC274" s="14">
        <f t="shared" si="240"/>
        <v>0</v>
      </c>
      <c r="AD274" s="15" t="str">
        <f t="shared" si="198"/>
        <v>N/A</v>
      </c>
      <c r="AE274" s="15" t="str">
        <f t="shared" si="199"/>
        <v>N/A</v>
      </c>
      <c r="AF274" s="15" t="str">
        <f t="shared" si="200"/>
        <v>N/A</v>
      </c>
      <c r="AG274" s="15" t="str">
        <f t="shared" si="241"/>
        <v>N/A</v>
      </c>
      <c r="AH274" s="15" t="str">
        <f t="shared" si="241"/>
        <v>N/A</v>
      </c>
      <c r="AI274" s="15" t="str">
        <f t="shared" si="242"/>
        <v>N/A</v>
      </c>
      <c r="AJ274" s="15" t="str">
        <f t="shared" si="243"/>
        <v>N/A</v>
      </c>
      <c r="AK274" s="15" t="str">
        <f t="shared" si="244"/>
        <v>N/A</v>
      </c>
      <c r="AL274" s="15" t="str">
        <f t="shared" si="201"/>
        <v>N/A</v>
      </c>
      <c r="AM274" s="15">
        <f t="shared" si="202"/>
        <v>3</v>
      </c>
      <c r="AN274" s="15" t="str">
        <f t="shared" si="203"/>
        <v>N/A</v>
      </c>
      <c r="AO274" s="15" t="str">
        <f t="shared" si="204"/>
        <v>N/A</v>
      </c>
      <c r="AP274" s="15" t="str">
        <f t="shared" si="205"/>
        <v>N/A</v>
      </c>
      <c r="AQ274" s="15" t="str">
        <f t="shared" si="206"/>
        <v>N/A</v>
      </c>
      <c r="AR274" s="14" t="s">
        <v>40</v>
      </c>
      <c r="AS274" s="14" t="s">
        <v>40</v>
      </c>
      <c r="AT274" s="14" t="s">
        <v>40</v>
      </c>
      <c r="AU274" s="14" t="s">
        <v>40</v>
      </c>
      <c r="AV274" s="14" t="s">
        <v>40</v>
      </c>
      <c r="AW274" s="14" t="s">
        <v>40</v>
      </c>
      <c r="AX274" s="14" t="s">
        <v>40</v>
      </c>
      <c r="AY274" s="14" t="s">
        <v>40</v>
      </c>
      <c r="AZ274" s="14" t="s">
        <v>40</v>
      </c>
      <c r="BA274" s="14" t="s">
        <v>40</v>
      </c>
      <c r="BB274" s="14" t="s">
        <v>40</v>
      </c>
      <c r="BC274" s="14" t="s">
        <v>40</v>
      </c>
      <c r="BD274" s="14" t="s">
        <v>40</v>
      </c>
      <c r="BE274" s="14" t="s">
        <v>40</v>
      </c>
      <c r="BF274" s="14" t="s">
        <v>40</v>
      </c>
      <c r="BG274" s="14" t="s">
        <v>40</v>
      </c>
      <c r="BH274" s="14" t="s">
        <v>40</v>
      </c>
      <c r="BI274" s="14"/>
      <c r="BJ274" s="15">
        <f t="shared" si="207"/>
        <v>3</v>
      </c>
      <c r="BK274" s="15">
        <f t="shared" si="208"/>
        <v>3</v>
      </c>
      <c r="BL274" s="15">
        <f t="shared" si="209"/>
        <v>3</v>
      </c>
      <c r="BM274" s="15">
        <f t="shared" si="210"/>
        <v>3</v>
      </c>
      <c r="BN274" s="15">
        <f t="shared" si="211"/>
        <v>3</v>
      </c>
      <c r="BO274" s="15">
        <f t="shared" si="212"/>
        <v>3</v>
      </c>
      <c r="BP274" s="15">
        <f t="shared" si="213"/>
        <v>3</v>
      </c>
      <c r="BQ274" s="15">
        <f t="shared" si="214"/>
        <v>3</v>
      </c>
      <c r="BR274" s="15">
        <f t="shared" si="215"/>
        <v>3</v>
      </c>
      <c r="BS274" s="15">
        <f t="shared" si="216"/>
        <v>3</v>
      </c>
      <c r="BT274" s="15">
        <f t="shared" si="217"/>
        <v>3</v>
      </c>
      <c r="BU274" s="15">
        <f t="shared" si="218"/>
        <v>3</v>
      </c>
      <c r="BV274" s="15">
        <f t="shared" si="219"/>
        <v>3</v>
      </c>
      <c r="BW274" s="15">
        <f t="shared" si="220"/>
        <v>3</v>
      </c>
      <c r="BX274" s="15">
        <f t="shared" si="221"/>
        <v>3</v>
      </c>
      <c r="BY274" s="15">
        <f t="shared" si="222"/>
        <v>3</v>
      </c>
      <c r="BZ274" s="15">
        <f t="shared" si="223"/>
        <v>3</v>
      </c>
      <c r="CA274" s="14" t="s">
        <v>75</v>
      </c>
      <c r="CB274" s="15">
        <f t="shared" si="224"/>
        <v>3</v>
      </c>
      <c r="CC274" s="14" t="str">
        <f t="shared" si="225"/>
        <v>N/A</v>
      </c>
      <c r="CD274" s="14" t="str">
        <f t="shared" si="226"/>
        <v>N/A</v>
      </c>
      <c r="CE274" s="14" t="str">
        <f t="shared" si="227"/>
        <v>N/A</v>
      </c>
      <c r="CF274" s="14" t="str">
        <f t="shared" si="228"/>
        <v>N/A</v>
      </c>
      <c r="CG274" t="str">
        <f t="shared" si="229"/>
        <v>S:3 G:0 GR:0</v>
      </c>
      <c r="CH274" s="6"/>
      <c r="CK274" s="6"/>
      <c r="CL274" s="6"/>
      <c r="CM274" s="6"/>
      <c r="CN274" s="6"/>
      <c r="CO274" s="6"/>
      <c r="CP274" s="6"/>
    </row>
    <row r="275" spans="1:94" x14ac:dyDescent="0.25">
      <c r="A275" s="13">
        <v>4144</v>
      </c>
      <c r="B275" s="14" t="s">
        <v>2330</v>
      </c>
      <c r="C275" s="14" t="s">
        <v>63</v>
      </c>
      <c r="D275" s="14" t="s">
        <v>54</v>
      </c>
      <c r="E275" s="14">
        <f>VLOOKUP(B275, 'Rookie Year'!$A$2:$B$55555,2,FALSE)</f>
        <v>2021</v>
      </c>
      <c r="F275" s="14">
        <v>2021</v>
      </c>
      <c r="G275" s="14" t="s">
        <v>40</v>
      </c>
      <c r="H275" s="14" t="s">
        <v>2147</v>
      </c>
      <c r="I275" s="15">
        <v>63</v>
      </c>
      <c r="J275" s="14">
        <v>4</v>
      </c>
      <c r="K275" s="16">
        <f t="shared" si="189"/>
        <v>0.75</v>
      </c>
      <c r="L275" s="15">
        <f t="shared" si="190"/>
        <v>15</v>
      </c>
      <c r="M275" s="15">
        <f t="shared" si="191"/>
        <v>48</v>
      </c>
      <c r="N275" s="15">
        <f t="shared" si="192"/>
        <v>192</v>
      </c>
      <c r="O275" s="15">
        <v>156</v>
      </c>
      <c r="P275" s="15">
        <v>0</v>
      </c>
      <c r="Q275" s="15">
        <f t="shared" si="193"/>
        <v>36</v>
      </c>
      <c r="R275" s="14">
        <v>2024</v>
      </c>
      <c r="S275" s="14">
        <f t="shared" si="194"/>
        <v>2</v>
      </c>
      <c r="T275" s="15">
        <v>36</v>
      </c>
      <c r="U275" s="15">
        <v>0</v>
      </c>
      <c r="V275" s="15" t="str">
        <f>IF($S275&lt;3, "N/A", $M275)</f>
        <v>N/A</v>
      </c>
      <c r="W275" s="15" t="str">
        <f t="shared" si="247"/>
        <v>N/A</v>
      </c>
      <c r="X275" s="15" t="str">
        <f t="shared" si="195"/>
        <v>N/A</v>
      </c>
      <c r="Y275" s="14" t="str">
        <f t="shared" si="196"/>
        <v>OK</v>
      </c>
      <c r="Z275" s="14" t="str">
        <f t="shared" si="197"/>
        <v>No</v>
      </c>
      <c r="AA275" s="17" t="str">
        <f>IF(C275="DM", "N/A", IF(Z275="No","N/A",VLOOKUP(B275,'Extension List'!$A$3:$AE$1952,19,FALSE)))</f>
        <v>N/A</v>
      </c>
      <c r="AB275" s="14" t="str">
        <f>IF(C275="DM", "N/A", IF(Z275="No","N/A",VLOOKUP(B275,'Extension List'!$A$3:$AE$1952,21,FALSE)))</f>
        <v>N/A</v>
      </c>
      <c r="AC275" s="14" t="str">
        <f t="shared" si="240"/>
        <v>N/A</v>
      </c>
      <c r="AD275" s="15" t="str">
        <f t="shared" si="198"/>
        <v>N/A</v>
      </c>
      <c r="AE275" s="15" t="str">
        <f t="shared" si="199"/>
        <v>N/A</v>
      </c>
      <c r="AF275" s="15" t="str">
        <f t="shared" si="200"/>
        <v>N/A</v>
      </c>
      <c r="AG275" s="15" t="str">
        <f t="shared" si="241"/>
        <v>N/A</v>
      </c>
      <c r="AH275" s="15" t="str">
        <f t="shared" si="241"/>
        <v>N/A</v>
      </c>
      <c r="AI275" s="15" t="str">
        <f t="shared" si="242"/>
        <v>N/A</v>
      </c>
      <c r="AJ275" s="15" t="str">
        <f t="shared" si="243"/>
        <v>N/A</v>
      </c>
      <c r="AK275" s="15" t="str">
        <f t="shared" si="244"/>
        <v>N/A</v>
      </c>
      <c r="AL275" s="15" t="str">
        <f t="shared" si="201"/>
        <v>N/A</v>
      </c>
      <c r="AM275" s="15">
        <f t="shared" si="202"/>
        <v>51</v>
      </c>
      <c r="AN275" s="15">
        <f t="shared" si="203"/>
        <v>15</v>
      </c>
      <c r="AO275" s="15" t="str">
        <f t="shared" si="204"/>
        <v>N/A</v>
      </c>
      <c r="AP275" s="15" t="str">
        <f t="shared" si="205"/>
        <v>N/A</v>
      </c>
      <c r="AQ275" s="15" t="str">
        <f t="shared" si="206"/>
        <v>N/A</v>
      </c>
      <c r="AR275" s="14" t="s">
        <v>40</v>
      </c>
      <c r="AS275" s="14" t="s">
        <v>40</v>
      </c>
      <c r="AT275" s="14" t="s">
        <v>40</v>
      </c>
      <c r="AU275" s="14" t="s">
        <v>40</v>
      </c>
      <c r="AV275" s="14" t="s">
        <v>40</v>
      </c>
      <c r="AW275" s="14" t="s">
        <v>40</v>
      </c>
      <c r="AX275" s="14" t="s">
        <v>40</v>
      </c>
      <c r="AY275" s="14" t="s">
        <v>40</v>
      </c>
      <c r="AZ275" s="14" t="s">
        <v>40</v>
      </c>
      <c r="BA275" s="14" t="s">
        <v>40</v>
      </c>
      <c r="BB275" s="14" t="s">
        <v>40</v>
      </c>
      <c r="BC275" s="14" t="s">
        <v>40</v>
      </c>
      <c r="BD275" s="14" t="s">
        <v>40</v>
      </c>
      <c r="BE275" s="14" t="s">
        <v>40</v>
      </c>
      <c r="BF275" s="14" t="s">
        <v>40</v>
      </c>
      <c r="BG275" s="14" t="s">
        <v>40</v>
      </c>
      <c r="BH275" s="14" t="s">
        <v>40</v>
      </c>
      <c r="BI275" s="14"/>
      <c r="BJ275" s="15">
        <f t="shared" si="207"/>
        <v>51</v>
      </c>
      <c r="BK275" s="15">
        <f t="shared" si="208"/>
        <v>51</v>
      </c>
      <c r="BL275" s="15">
        <f t="shared" si="209"/>
        <v>51</v>
      </c>
      <c r="BM275" s="15">
        <f t="shared" si="210"/>
        <v>51</v>
      </c>
      <c r="BN275" s="15">
        <f t="shared" si="211"/>
        <v>51</v>
      </c>
      <c r="BO275" s="15">
        <f t="shared" si="212"/>
        <v>51</v>
      </c>
      <c r="BP275" s="15">
        <f t="shared" si="213"/>
        <v>51</v>
      </c>
      <c r="BQ275" s="15">
        <f t="shared" si="214"/>
        <v>51</v>
      </c>
      <c r="BR275" s="15">
        <f t="shared" si="215"/>
        <v>51</v>
      </c>
      <c r="BS275" s="15">
        <f t="shared" si="216"/>
        <v>51</v>
      </c>
      <c r="BT275" s="15">
        <f t="shared" si="217"/>
        <v>51</v>
      </c>
      <c r="BU275" s="15">
        <f t="shared" si="218"/>
        <v>51</v>
      </c>
      <c r="BV275" s="15">
        <f t="shared" si="219"/>
        <v>51</v>
      </c>
      <c r="BW275" s="15">
        <f t="shared" si="220"/>
        <v>51</v>
      </c>
      <c r="BX275" s="15">
        <f t="shared" si="221"/>
        <v>51</v>
      </c>
      <c r="BY275" s="15">
        <f t="shared" si="222"/>
        <v>51</v>
      </c>
      <c r="BZ275" s="15">
        <f t="shared" si="223"/>
        <v>51</v>
      </c>
      <c r="CA275" s="14" t="s">
        <v>75</v>
      </c>
      <c r="CB275" s="15">
        <f t="shared" si="224"/>
        <v>51</v>
      </c>
      <c r="CC275" s="14">
        <f t="shared" si="225"/>
        <v>15</v>
      </c>
      <c r="CD275" s="14" t="str">
        <f t="shared" si="226"/>
        <v>N/A</v>
      </c>
      <c r="CE275" s="14" t="str">
        <f t="shared" si="227"/>
        <v>N/A</v>
      </c>
      <c r="CF275" s="14" t="str">
        <f t="shared" si="228"/>
        <v>N/A</v>
      </c>
      <c r="CG275" t="str">
        <f t="shared" si="229"/>
        <v>S:15 G:48 GR:36</v>
      </c>
      <c r="CH275" s="6"/>
      <c r="CK275" s="6"/>
      <c r="CL275" s="6"/>
      <c r="CM275" s="6"/>
      <c r="CN275" s="6"/>
      <c r="CO275" s="6"/>
      <c r="CP275" s="6"/>
    </row>
    <row r="276" spans="1:94" x14ac:dyDescent="0.25">
      <c r="A276" s="13">
        <v>6029</v>
      </c>
      <c r="B276" s="14" t="s">
        <v>3130</v>
      </c>
      <c r="C276" s="14" t="s">
        <v>63</v>
      </c>
      <c r="D276" s="14" t="s">
        <v>54</v>
      </c>
      <c r="E276" s="14">
        <v>2025</v>
      </c>
      <c r="F276" s="14">
        <v>2025</v>
      </c>
      <c r="G276" s="14" t="s">
        <v>40</v>
      </c>
      <c r="H276" s="14" t="s">
        <v>2173</v>
      </c>
      <c r="I276" s="15">
        <v>3</v>
      </c>
      <c r="J276" s="14">
        <v>4</v>
      </c>
      <c r="K276" s="16">
        <f t="shared" si="189"/>
        <v>0</v>
      </c>
      <c r="L276" s="15">
        <f t="shared" si="190"/>
        <v>3</v>
      </c>
      <c r="M276" s="15">
        <f t="shared" si="191"/>
        <v>0</v>
      </c>
      <c r="N276" s="15">
        <f t="shared" si="192"/>
        <v>0</v>
      </c>
      <c r="O276" s="15">
        <v>0</v>
      </c>
      <c r="P276" s="15">
        <v>0</v>
      </c>
      <c r="Q276" s="15">
        <f t="shared" si="193"/>
        <v>0</v>
      </c>
      <c r="R276" s="14" t="s">
        <v>75</v>
      </c>
      <c r="S276" s="14">
        <f t="shared" si="194"/>
        <v>3</v>
      </c>
      <c r="T276" s="15">
        <v>0</v>
      </c>
      <c r="U276" s="15">
        <v>0</v>
      </c>
      <c r="V276" s="15">
        <v>0</v>
      </c>
      <c r="W276" s="15" t="str">
        <f t="shared" si="247"/>
        <v>N/A</v>
      </c>
      <c r="X276" s="15" t="str">
        <f t="shared" si="195"/>
        <v>N/A</v>
      </c>
      <c r="Y276" s="14" t="str">
        <f t="shared" si="196"/>
        <v>OK</v>
      </c>
      <c r="Z276" s="14" t="str">
        <f t="shared" si="197"/>
        <v>No</v>
      </c>
      <c r="AA276" s="17" t="str">
        <f>IF(C276="DM", "N/A", IF(Z276="No","N/A",VLOOKUP(B276,'Extension List'!$A$3:$AE$1952,19,FALSE)))</f>
        <v>N/A</v>
      </c>
      <c r="AB276" s="14" t="str">
        <f>IF(C276="DM", "N/A", IF(Z276="No","N/A",VLOOKUP(B276,'Extension List'!$A$3:$AE$1952,21,FALSE)))</f>
        <v>N/A</v>
      </c>
      <c r="AC276" s="14" t="str">
        <f t="shared" si="240"/>
        <v>N/A</v>
      </c>
      <c r="AD276" s="15" t="str">
        <f t="shared" si="198"/>
        <v>N/A</v>
      </c>
      <c r="AE276" s="15" t="str">
        <f t="shared" si="199"/>
        <v>N/A</v>
      </c>
      <c r="AF276" s="15" t="str">
        <f t="shared" si="200"/>
        <v>N/A</v>
      </c>
      <c r="AG276" s="15" t="str">
        <f t="shared" si="241"/>
        <v>N/A</v>
      </c>
      <c r="AH276" s="15" t="str">
        <f t="shared" si="241"/>
        <v>N/A</v>
      </c>
      <c r="AI276" s="15" t="str">
        <f t="shared" si="242"/>
        <v>N/A</v>
      </c>
      <c r="AJ276" s="15" t="str">
        <f t="shared" si="243"/>
        <v>N/A</v>
      </c>
      <c r="AK276" s="15" t="str">
        <f t="shared" si="244"/>
        <v>N/A</v>
      </c>
      <c r="AL276" s="15" t="str">
        <f t="shared" si="201"/>
        <v>N/A</v>
      </c>
      <c r="AM276" s="15">
        <f t="shared" si="202"/>
        <v>3</v>
      </c>
      <c r="AN276" s="15">
        <f t="shared" si="203"/>
        <v>3</v>
      </c>
      <c r="AO276" s="15">
        <f t="shared" si="204"/>
        <v>3</v>
      </c>
      <c r="AP276" s="15" t="str">
        <f t="shared" si="205"/>
        <v>N/A</v>
      </c>
      <c r="AQ276" s="15" t="str">
        <f t="shared" si="206"/>
        <v>N/A</v>
      </c>
      <c r="AR276" s="14" t="s">
        <v>40</v>
      </c>
      <c r="AS276" s="14" t="s">
        <v>40</v>
      </c>
      <c r="AT276" s="14" t="s">
        <v>40</v>
      </c>
      <c r="AU276" s="14" t="s">
        <v>40</v>
      </c>
      <c r="AV276" s="14" t="s">
        <v>40</v>
      </c>
      <c r="AW276" s="14" t="s">
        <v>40</v>
      </c>
      <c r="AX276" s="14" t="s">
        <v>40</v>
      </c>
      <c r="AY276" s="14" t="s">
        <v>40</v>
      </c>
      <c r="AZ276" s="14" t="s">
        <v>40</v>
      </c>
      <c r="BA276" s="14" t="s">
        <v>40</v>
      </c>
      <c r="BB276" s="14" t="s">
        <v>40</v>
      </c>
      <c r="BC276" s="14" t="s">
        <v>40</v>
      </c>
      <c r="BD276" s="14" t="s">
        <v>40</v>
      </c>
      <c r="BE276" s="14" t="s">
        <v>40</v>
      </c>
      <c r="BF276" s="14" t="s">
        <v>40</v>
      </c>
      <c r="BG276" s="14" t="s">
        <v>40</v>
      </c>
      <c r="BH276" s="14" t="s">
        <v>40</v>
      </c>
      <c r="BJ276" s="15">
        <f t="shared" si="207"/>
        <v>3</v>
      </c>
      <c r="BK276" s="15">
        <f t="shared" si="208"/>
        <v>3</v>
      </c>
      <c r="BL276" s="15">
        <f t="shared" si="209"/>
        <v>3</v>
      </c>
      <c r="BM276" s="15">
        <f t="shared" si="210"/>
        <v>3</v>
      </c>
      <c r="BN276" s="15">
        <f t="shared" si="211"/>
        <v>3</v>
      </c>
      <c r="BO276" s="15">
        <f t="shared" si="212"/>
        <v>3</v>
      </c>
      <c r="BP276" s="15">
        <f t="shared" si="213"/>
        <v>3</v>
      </c>
      <c r="BQ276" s="15">
        <f t="shared" si="214"/>
        <v>3</v>
      </c>
      <c r="BR276" s="15">
        <f t="shared" si="215"/>
        <v>3</v>
      </c>
      <c r="BS276" s="15">
        <f t="shared" si="216"/>
        <v>3</v>
      </c>
      <c r="BT276" s="15">
        <f t="shared" si="217"/>
        <v>3</v>
      </c>
      <c r="BU276" s="15">
        <f t="shared" si="218"/>
        <v>3</v>
      </c>
      <c r="BV276" s="15">
        <f t="shared" si="219"/>
        <v>3</v>
      </c>
      <c r="BW276" s="15">
        <f t="shared" si="220"/>
        <v>3</v>
      </c>
      <c r="BX276" s="15">
        <f t="shared" si="221"/>
        <v>3</v>
      </c>
      <c r="BY276" s="15">
        <f t="shared" si="222"/>
        <v>3</v>
      </c>
      <c r="BZ276" s="15">
        <f t="shared" si="223"/>
        <v>3</v>
      </c>
      <c r="CA276" s="14" t="s">
        <v>75</v>
      </c>
      <c r="CB276" s="15">
        <f t="shared" si="224"/>
        <v>3</v>
      </c>
      <c r="CC276" s="14">
        <f t="shared" si="225"/>
        <v>3</v>
      </c>
      <c r="CD276" s="14">
        <f t="shared" si="226"/>
        <v>3</v>
      </c>
      <c r="CE276" s="14" t="str">
        <f t="shared" si="227"/>
        <v>N/A</v>
      </c>
      <c r="CF276" s="14" t="str">
        <f t="shared" si="228"/>
        <v>N/A</v>
      </c>
      <c r="CG276" t="str">
        <f t="shared" si="229"/>
        <v>S:3 G:0 GR:0</v>
      </c>
      <c r="CH276" s="6"/>
      <c r="CK276" s="6"/>
      <c r="CL276" s="6"/>
      <c r="CM276" s="6"/>
      <c r="CN276" s="6"/>
      <c r="CO276" s="6"/>
      <c r="CP276" s="6"/>
    </row>
    <row r="277" spans="1:94" x14ac:dyDescent="0.25">
      <c r="A277" s="13">
        <v>5161</v>
      </c>
      <c r="B277" s="14" t="s">
        <v>2743</v>
      </c>
      <c r="C277" s="14" t="s">
        <v>64</v>
      </c>
      <c r="D277" s="14" t="s">
        <v>54</v>
      </c>
      <c r="E277" s="14">
        <f>VLOOKUP(B277, 'Rookie Year'!$A$2:$B$55555,2,FALSE)</f>
        <v>2023</v>
      </c>
      <c r="F277" s="14">
        <v>2023</v>
      </c>
      <c r="G277" s="14" t="s">
        <v>40</v>
      </c>
      <c r="H277" s="14" t="s">
        <v>2155</v>
      </c>
      <c r="I277" s="15">
        <v>9</v>
      </c>
      <c r="J277" s="14">
        <v>4</v>
      </c>
      <c r="K277" s="16">
        <f t="shared" si="189"/>
        <v>0.25</v>
      </c>
      <c r="L277" s="15">
        <f t="shared" si="190"/>
        <v>6</v>
      </c>
      <c r="M277" s="15">
        <f t="shared" si="191"/>
        <v>3</v>
      </c>
      <c r="N277" s="15">
        <f t="shared" si="192"/>
        <v>12</v>
      </c>
      <c r="O277" s="15">
        <v>12</v>
      </c>
      <c r="P277" s="15">
        <v>0</v>
      </c>
      <c r="Q277" s="15">
        <f t="shared" si="193"/>
        <v>0</v>
      </c>
      <c r="R277" s="14" t="s">
        <v>75</v>
      </c>
      <c r="S277" s="14">
        <f t="shared" si="194"/>
        <v>1</v>
      </c>
      <c r="T277" s="15">
        <v>0</v>
      </c>
      <c r="U277" s="15" t="str">
        <f>IF($S277&lt;2, "N/A", $M277)</f>
        <v>N/A</v>
      </c>
      <c r="V277" s="15" t="str">
        <f>IF($S277&lt;3, "N/A", $M277)</f>
        <v>N/A</v>
      </c>
      <c r="W277" s="15" t="str">
        <f t="shared" si="247"/>
        <v>N/A</v>
      </c>
      <c r="X277" s="15" t="str">
        <f t="shared" si="195"/>
        <v>N/A</v>
      </c>
      <c r="Y277" s="14" t="str">
        <f t="shared" si="196"/>
        <v>OK</v>
      </c>
      <c r="Z277" s="14" t="str">
        <f t="shared" si="197"/>
        <v>Yes</v>
      </c>
      <c r="AA277" s="17">
        <f>IF(C277="DM", "N/A", IF(Z277="No","N/A",VLOOKUP(B277,'Extension List'!$A$3:$AE$1952,19,FALSE)))</f>
        <v>5</v>
      </c>
      <c r="AB277" s="14">
        <f>IF(C277="DM", "N/A", IF(Z277="No","N/A",VLOOKUP(B277,'Extension List'!$A$3:$AE$1952,21,FALSE)))</f>
        <v>1</v>
      </c>
      <c r="AC277" s="14">
        <v>1</v>
      </c>
      <c r="AD277" s="15">
        <f t="shared" si="198"/>
        <v>3</v>
      </c>
      <c r="AE277" s="15">
        <f t="shared" si="199"/>
        <v>2</v>
      </c>
      <c r="AF277" s="15">
        <f t="shared" si="200"/>
        <v>2</v>
      </c>
      <c r="AG277" s="15">
        <v>2</v>
      </c>
      <c r="AH277" s="15">
        <v>0</v>
      </c>
      <c r="AI277" s="15" t="str">
        <f t="shared" si="242"/>
        <v>N/A</v>
      </c>
      <c r="AJ277" s="15" t="str">
        <f t="shared" si="243"/>
        <v>N/A</v>
      </c>
      <c r="AK277" s="15" t="str">
        <f t="shared" si="244"/>
        <v>N/A</v>
      </c>
      <c r="AL277" s="15" t="str">
        <f t="shared" si="201"/>
        <v>OK</v>
      </c>
      <c r="AM277" s="15">
        <f t="shared" si="202"/>
        <v>8</v>
      </c>
      <c r="AN277" s="15">
        <f t="shared" si="203"/>
        <v>3</v>
      </c>
      <c r="AO277" s="15" t="str">
        <f t="shared" si="204"/>
        <v>N/A</v>
      </c>
      <c r="AP277" s="15" t="str">
        <f t="shared" si="205"/>
        <v>N/A</v>
      </c>
      <c r="AQ277" s="15" t="str">
        <f t="shared" si="206"/>
        <v>N/A</v>
      </c>
      <c r="AR277" s="14" t="s">
        <v>40</v>
      </c>
      <c r="AS277" s="14" t="s">
        <v>40</v>
      </c>
      <c r="AT277" s="14" t="s">
        <v>40</v>
      </c>
      <c r="AU277" s="14" t="s">
        <v>40</v>
      </c>
      <c r="AV277" s="14" t="s">
        <v>40</v>
      </c>
      <c r="AW277" s="14" t="s">
        <v>40</v>
      </c>
      <c r="AX277" s="14" t="s">
        <v>40</v>
      </c>
      <c r="AY277" s="14" t="s">
        <v>40</v>
      </c>
      <c r="AZ277" s="14" t="s">
        <v>40</v>
      </c>
      <c r="BA277" s="14" t="s">
        <v>40</v>
      </c>
      <c r="BB277" s="14" t="s">
        <v>40</v>
      </c>
      <c r="BC277" s="14" t="s">
        <v>40</v>
      </c>
      <c r="BD277" s="14" t="s">
        <v>40</v>
      </c>
      <c r="BE277" s="14" t="s">
        <v>40</v>
      </c>
      <c r="BF277" s="14" t="s">
        <v>40</v>
      </c>
      <c r="BG277" s="14" t="s">
        <v>40</v>
      </c>
      <c r="BH277" s="14" t="s">
        <v>40</v>
      </c>
      <c r="BI277" s="14"/>
      <c r="BJ277" s="15">
        <f t="shared" si="207"/>
        <v>8</v>
      </c>
      <c r="BK277" s="15">
        <f t="shared" si="208"/>
        <v>8</v>
      </c>
      <c r="BL277" s="15">
        <f t="shared" si="209"/>
        <v>8</v>
      </c>
      <c r="BM277" s="15">
        <f t="shared" si="210"/>
        <v>8</v>
      </c>
      <c r="BN277" s="15">
        <f t="shared" si="211"/>
        <v>8</v>
      </c>
      <c r="BO277" s="15">
        <f t="shared" si="212"/>
        <v>8</v>
      </c>
      <c r="BP277" s="15">
        <f t="shared" si="213"/>
        <v>8</v>
      </c>
      <c r="BQ277" s="15">
        <f t="shared" si="214"/>
        <v>8</v>
      </c>
      <c r="BR277" s="15">
        <f t="shared" si="215"/>
        <v>8</v>
      </c>
      <c r="BS277" s="15">
        <f t="shared" si="216"/>
        <v>8</v>
      </c>
      <c r="BT277" s="15">
        <f t="shared" si="217"/>
        <v>8</v>
      </c>
      <c r="BU277" s="15">
        <f t="shared" si="218"/>
        <v>8</v>
      </c>
      <c r="BV277" s="15">
        <f t="shared" si="219"/>
        <v>8</v>
      </c>
      <c r="BW277" s="15">
        <f t="shared" si="220"/>
        <v>8</v>
      </c>
      <c r="BX277" s="15">
        <f t="shared" si="221"/>
        <v>8</v>
      </c>
      <c r="BY277" s="15">
        <f t="shared" si="222"/>
        <v>8</v>
      </c>
      <c r="BZ277" s="15">
        <f t="shared" si="223"/>
        <v>8</v>
      </c>
      <c r="CA277" s="14" t="s">
        <v>75</v>
      </c>
      <c r="CB277" s="15">
        <f t="shared" si="224"/>
        <v>8</v>
      </c>
      <c r="CC277" s="14">
        <f t="shared" si="225"/>
        <v>3</v>
      </c>
      <c r="CD277" s="14" t="str">
        <f t="shared" si="226"/>
        <v>N/A</v>
      </c>
      <c r="CE277" s="14" t="str">
        <f t="shared" si="227"/>
        <v>N/A</v>
      </c>
      <c r="CF277" s="14" t="str">
        <f t="shared" si="228"/>
        <v>N/A</v>
      </c>
      <c r="CG277" t="str">
        <f t="shared" si="229"/>
        <v>S:6/3 G:2 GR:2</v>
      </c>
      <c r="CH277" s="6"/>
      <c r="CK277" s="6"/>
      <c r="CL277" s="6"/>
      <c r="CM277" s="6"/>
      <c r="CN277" s="6"/>
      <c r="CO277" s="6"/>
      <c r="CP277" s="6"/>
    </row>
    <row r="278" spans="1:94" x14ac:dyDescent="0.25">
      <c r="A278" s="13">
        <v>4754</v>
      </c>
      <c r="B278" s="14" t="s">
        <v>2576</v>
      </c>
      <c r="C278" s="14" t="s">
        <v>64</v>
      </c>
      <c r="D278" s="14" t="s">
        <v>54</v>
      </c>
      <c r="E278" s="14">
        <f>VLOOKUP(B278, 'Rookie Year'!$A$2:$B$55555,2,FALSE)</f>
        <v>2022</v>
      </c>
      <c r="F278" s="14">
        <v>2022</v>
      </c>
      <c r="G278" s="14" t="s">
        <v>40</v>
      </c>
      <c r="H278" s="14" t="s">
        <v>2183</v>
      </c>
      <c r="I278" s="15">
        <v>14</v>
      </c>
      <c r="J278" s="14">
        <v>5</v>
      </c>
      <c r="K278" s="16">
        <f t="shared" si="189"/>
        <v>0.4</v>
      </c>
      <c r="L278" s="15">
        <f t="shared" si="190"/>
        <v>8</v>
      </c>
      <c r="M278" s="15">
        <f t="shared" si="191"/>
        <v>6</v>
      </c>
      <c r="N278" s="15">
        <f t="shared" si="192"/>
        <v>30</v>
      </c>
      <c r="O278" s="15">
        <v>30</v>
      </c>
      <c r="P278" s="15">
        <v>0</v>
      </c>
      <c r="Q278" s="15">
        <f t="shared" si="193"/>
        <v>0</v>
      </c>
      <c r="R278" s="14">
        <v>2024</v>
      </c>
      <c r="S278" s="14">
        <f t="shared" si="194"/>
        <v>3</v>
      </c>
      <c r="T278" s="15">
        <v>0</v>
      </c>
      <c r="U278" s="15">
        <v>0</v>
      </c>
      <c r="V278" s="15">
        <v>0</v>
      </c>
      <c r="W278" s="15" t="str">
        <f t="shared" si="247"/>
        <v>N/A</v>
      </c>
      <c r="X278" s="15" t="str">
        <f t="shared" si="195"/>
        <v>N/A</v>
      </c>
      <c r="Y278" s="14" t="str">
        <f t="shared" si="196"/>
        <v>OK</v>
      </c>
      <c r="Z278" s="14" t="str">
        <f t="shared" si="197"/>
        <v>No</v>
      </c>
      <c r="AA278" s="17" t="str">
        <f>IF(C278="DM", "N/A", IF(Z278="No","N/A",VLOOKUP(B278,'Extension List'!$A$3:$AE$1952,19,FALSE)))</f>
        <v>N/A</v>
      </c>
      <c r="AB278" s="14" t="str">
        <f>IF(C278="DM", "N/A", IF(Z278="No","N/A",VLOOKUP(B278,'Extension List'!$A$3:$AE$1952,21,FALSE)))</f>
        <v>N/A</v>
      </c>
      <c r="AC278" s="14" t="str">
        <f t="shared" ref="AC278:AC296" si="248">IF(AA278="N/A", "N/A", 0)</f>
        <v>N/A</v>
      </c>
      <c r="AD278" s="15" t="str">
        <f t="shared" si="198"/>
        <v>N/A</v>
      </c>
      <c r="AE278" s="15" t="str">
        <f t="shared" si="199"/>
        <v>N/A</v>
      </c>
      <c r="AF278" s="15" t="str">
        <f t="shared" si="200"/>
        <v>N/A</v>
      </c>
      <c r="AG278" s="15" t="str">
        <f t="shared" ref="AG278:AH296" si="249">IF($AF278="N/A", "N/A", "TBC")</f>
        <v>N/A</v>
      </c>
      <c r="AH278" s="15" t="str">
        <f t="shared" si="249"/>
        <v>N/A</v>
      </c>
      <c r="AI278" s="15" t="str">
        <f t="shared" si="242"/>
        <v>N/A</v>
      </c>
      <c r="AJ278" s="15" t="str">
        <f t="shared" si="243"/>
        <v>N/A</v>
      </c>
      <c r="AK278" s="15" t="str">
        <f t="shared" si="244"/>
        <v>N/A</v>
      </c>
      <c r="AL278" s="15" t="str">
        <f t="shared" si="201"/>
        <v>N/A</v>
      </c>
      <c r="AM278" s="15">
        <f t="shared" si="202"/>
        <v>8</v>
      </c>
      <c r="AN278" s="15">
        <f t="shared" si="203"/>
        <v>8</v>
      </c>
      <c r="AO278" s="15">
        <f t="shared" si="204"/>
        <v>8</v>
      </c>
      <c r="AP278" s="15" t="str">
        <f t="shared" si="205"/>
        <v>N/A</v>
      </c>
      <c r="AQ278" s="15" t="str">
        <f t="shared" si="206"/>
        <v>N/A</v>
      </c>
      <c r="AR278" s="14" t="s">
        <v>40</v>
      </c>
      <c r="AS278" s="14" t="s">
        <v>40</v>
      </c>
      <c r="AT278" s="14" t="s">
        <v>40</v>
      </c>
      <c r="AU278" s="14" t="s">
        <v>40</v>
      </c>
      <c r="AV278" s="14" t="s">
        <v>40</v>
      </c>
      <c r="AW278" s="14" t="s">
        <v>40</v>
      </c>
      <c r="AX278" s="14" t="s">
        <v>40</v>
      </c>
      <c r="AY278" s="14" t="s">
        <v>40</v>
      </c>
      <c r="AZ278" s="14" t="s">
        <v>40</v>
      </c>
      <c r="BA278" s="14" t="s">
        <v>40</v>
      </c>
      <c r="BB278" s="14" t="s">
        <v>40</v>
      </c>
      <c r="BC278" s="14" t="s">
        <v>40</v>
      </c>
      <c r="BD278" s="14" t="s">
        <v>40</v>
      </c>
      <c r="BE278" s="14" t="s">
        <v>40</v>
      </c>
      <c r="BF278" s="14" t="s">
        <v>40</v>
      </c>
      <c r="BG278" s="14" t="s">
        <v>40</v>
      </c>
      <c r="BH278" s="14" t="s">
        <v>40</v>
      </c>
      <c r="BI278" s="14"/>
      <c r="BJ278" s="15">
        <f t="shared" si="207"/>
        <v>8</v>
      </c>
      <c r="BK278" s="15">
        <f t="shared" si="208"/>
        <v>8</v>
      </c>
      <c r="BL278" s="15">
        <f t="shared" si="209"/>
        <v>8</v>
      </c>
      <c r="BM278" s="15">
        <f t="shared" si="210"/>
        <v>8</v>
      </c>
      <c r="BN278" s="15">
        <f t="shared" si="211"/>
        <v>8</v>
      </c>
      <c r="BO278" s="15">
        <f t="shared" si="212"/>
        <v>8</v>
      </c>
      <c r="BP278" s="15">
        <f t="shared" si="213"/>
        <v>8</v>
      </c>
      <c r="BQ278" s="15">
        <f t="shared" si="214"/>
        <v>8</v>
      </c>
      <c r="BR278" s="15">
        <f t="shared" si="215"/>
        <v>8</v>
      </c>
      <c r="BS278" s="15">
        <f t="shared" si="216"/>
        <v>8</v>
      </c>
      <c r="BT278" s="15">
        <f t="shared" si="217"/>
        <v>8</v>
      </c>
      <c r="BU278" s="15">
        <f t="shared" si="218"/>
        <v>8</v>
      </c>
      <c r="BV278" s="15">
        <f t="shared" si="219"/>
        <v>8</v>
      </c>
      <c r="BW278" s="15">
        <f t="shared" si="220"/>
        <v>8</v>
      </c>
      <c r="BX278" s="15">
        <f t="shared" si="221"/>
        <v>8</v>
      </c>
      <c r="BY278" s="15">
        <f t="shared" si="222"/>
        <v>8</v>
      </c>
      <c r="BZ278" s="15">
        <f t="shared" si="223"/>
        <v>8</v>
      </c>
      <c r="CA278" s="14" t="s">
        <v>75</v>
      </c>
      <c r="CB278" s="15">
        <f t="shared" si="224"/>
        <v>8</v>
      </c>
      <c r="CC278" s="14">
        <f t="shared" si="225"/>
        <v>8</v>
      </c>
      <c r="CD278" s="14">
        <f t="shared" si="226"/>
        <v>8</v>
      </c>
      <c r="CE278" s="14" t="str">
        <f t="shared" si="227"/>
        <v>N/A</v>
      </c>
      <c r="CF278" s="14" t="str">
        <f t="shared" si="228"/>
        <v>N/A</v>
      </c>
      <c r="CG278" t="str">
        <f t="shared" si="229"/>
        <v>S:8 G:6 GR:0</v>
      </c>
      <c r="CH278" s="6"/>
      <c r="CK278" s="6"/>
      <c r="CL278" s="6"/>
      <c r="CM278" s="6"/>
      <c r="CN278" s="6"/>
      <c r="CO278" s="6"/>
      <c r="CP278" s="6"/>
    </row>
    <row r="279" spans="1:94" x14ac:dyDescent="0.25">
      <c r="A279" s="13">
        <v>4139</v>
      </c>
      <c r="B279" s="14" t="s">
        <v>2325</v>
      </c>
      <c r="C279" s="14" t="s">
        <v>64</v>
      </c>
      <c r="D279" s="14" t="s">
        <v>54</v>
      </c>
      <c r="E279" s="14">
        <f>VLOOKUP(B279, 'Rookie Year'!$A$2:$B$55555,2,FALSE)</f>
        <v>2021</v>
      </c>
      <c r="F279" s="14">
        <v>2021</v>
      </c>
      <c r="G279" s="14" t="s">
        <v>40</v>
      </c>
      <c r="H279" s="14" t="s">
        <v>2142</v>
      </c>
      <c r="I279" s="15">
        <v>29</v>
      </c>
      <c r="J279" s="14">
        <v>5</v>
      </c>
      <c r="K279" s="16">
        <f t="shared" si="189"/>
        <v>0.6</v>
      </c>
      <c r="L279" s="15">
        <f t="shared" si="190"/>
        <v>11</v>
      </c>
      <c r="M279" s="15">
        <f t="shared" si="191"/>
        <v>18</v>
      </c>
      <c r="N279" s="15">
        <f t="shared" si="192"/>
        <v>90</v>
      </c>
      <c r="O279" s="15">
        <v>90</v>
      </c>
      <c r="P279" s="15">
        <v>0</v>
      </c>
      <c r="Q279" s="15">
        <f t="shared" si="193"/>
        <v>0</v>
      </c>
      <c r="R279" s="14">
        <v>2024</v>
      </c>
      <c r="S279" s="14">
        <f t="shared" si="194"/>
        <v>3</v>
      </c>
      <c r="T279" s="15">
        <v>0</v>
      </c>
      <c r="U279" s="15">
        <v>0</v>
      </c>
      <c r="V279" s="15">
        <v>0</v>
      </c>
      <c r="W279" s="15" t="str">
        <f t="shared" si="247"/>
        <v>N/A</v>
      </c>
      <c r="X279" s="15" t="str">
        <f t="shared" si="195"/>
        <v>N/A</v>
      </c>
      <c r="Y279" s="14" t="str">
        <f t="shared" si="196"/>
        <v>OK</v>
      </c>
      <c r="Z279" s="14" t="str">
        <f t="shared" si="197"/>
        <v>No</v>
      </c>
      <c r="AA279" s="17" t="str">
        <f>IF(C279="DM", "N/A", IF(Z279="No","N/A",VLOOKUP(B279,'Extension List'!$A$3:$AE$1952,19,FALSE)))</f>
        <v>N/A</v>
      </c>
      <c r="AB279" s="14" t="str">
        <f>IF(C279="DM", "N/A", IF(Z279="No","N/A",VLOOKUP(B279,'Extension List'!$A$3:$AE$1952,21,FALSE)))</f>
        <v>N/A</v>
      </c>
      <c r="AC279" s="14" t="str">
        <f t="shared" si="248"/>
        <v>N/A</v>
      </c>
      <c r="AD279" s="15" t="str">
        <f t="shared" si="198"/>
        <v>N/A</v>
      </c>
      <c r="AE279" s="15" t="str">
        <f t="shared" si="199"/>
        <v>N/A</v>
      </c>
      <c r="AF279" s="15" t="str">
        <f t="shared" si="200"/>
        <v>N/A</v>
      </c>
      <c r="AG279" s="15" t="str">
        <f t="shared" si="249"/>
        <v>N/A</v>
      </c>
      <c r="AH279" s="15" t="str">
        <f t="shared" si="249"/>
        <v>N/A</v>
      </c>
      <c r="AI279" s="15" t="str">
        <f t="shared" si="242"/>
        <v>N/A</v>
      </c>
      <c r="AJ279" s="15" t="str">
        <f t="shared" si="243"/>
        <v>N/A</v>
      </c>
      <c r="AK279" s="15" t="str">
        <f t="shared" si="244"/>
        <v>N/A</v>
      </c>
      <c r="AL279" s="15" t="str">
        <f t="shared" si="201"/>
        <v>N/A</v>
      </c>
      <c r="AM279" s="15">
        <f t="shared" si="202"/>
        <v>11</v>
      </c>
      <c r="AN279" s="15">
        <f t="shared" si="203"/>
        <v>11</v>
      </c>
      <c r="AO279" s="15">
        <f t="shared" si="204"/>
        <v>11</v>
      </c>
      <c r="AP279" s="15" t="str">
        <f t="shared" si="205"/>
        <v>N/A</v>
      </c>
      <c r="AQ279" s="15" t="str">
        <f t="shared" si="206"/>
        <v>N/A</v>
      </c>
      <c r="AR279" s="14" t="s">
        <v>40</v>
      </c>
      <c r="AS279" s="14" t="s">
        <v>40</v>
      </c>
      <c r="AT279" s="14" t="s">
        <v>40</v>
      </c>
      <c r="AU279" s="14" t="s">
        <v>40</v>
      </c>
      <c r="AV279" s="14" t="s">
        <v>40</v>
      </c>
      <c r="AW279" s="14" t="s">
        <v>40</v>
      </c>
      <c r="AX279" s="14" t="s">
        <v>40</v>
      </c>
      <c r="AY279" s="14" t="s">
        <v>40</v>
      </c>
      <c r="AZ279" s="14" t="s">
        <v>40</v>
      </c>
      <c r="BA279" s="14" t="s">
        <v>40</v>
      </c>
      <c r="BB279" s="14" t="s">
        <v>40</v>
      </c>
      <c r="BC279" s="14" t="s">
        <v>40</v>
      </c>
      <c r="BD279" s="14" t="s">
        <v>40</v>
      </c>
      <c r="BE279" s="14" t="s">
        <v>40</v>
      </c>
      <c r="BF279" s="14" t="s">
        <v>40</v>
      </c>
      <c r="BG279" s="14" t="s">
        <v>40</v>
      </c>
      <c r="BH279" s="14" t="s">
        <v>40</v>
      </c>
      <c r="BI279" s="14"/>
      <c r="BJ279" s="15">
        <f t="shared" si="207"/>
        <v>11</v>
      </c>
      <c r="BK279" s="15">
        <f t="shared" si="208"/>
        <v>11</v>
      </c>
      <c r="BL279" s="15">
        <f t="shared" si="209"/>
        <v>11</v>
      </c>
      <c r="BM279" s="15">
        <f t="shared" si="210"/>
        <v>11</v>
      </c>
      <c r="BN279" s="15">
        <f t="shared" si="211"/>
        <v>11</v>
      </c>
      <c r="BO279" s="15">
        <f t="shared" si="212"/>
        <v>11</v>
      </c>
      <c r="BP279" s="15">
        <f t="shared" si="213"/>
        <v>11</v>
      </c>
      <c r="BQ279" s="15">
        <f t="shared" si="214"/>
        <v>11</v>
      </c>
      <c r="BR279" s="15">
        <f t="shared" si="215"/>
        <v>11</v>
      </c>
      <c r="BS279" s="15">
        <f t="shared" si="216"/>
        <v>11</v>
      </c>
      <c r="BT279" s="15">
        <f t="shared" si="217"/>
        <v>11</v>
      </c>
      <c r="BU279" s="15">
        <f t="shared" si="218"/>
        <v>11</v>
      </c>
      <c r="BV279" s="15">
        <f t="shared" si="219"/>
        <v>11</v>
      </c>
      <c r="BW279" s="15">
        <f t="shared" si="220"/>
        <v>11</v>
      </c>
      <c r="BX279" s="15">
        <f t="shared" si="221"/>
        <v>11</v>
      </c>
      <c r="BY279" s="15">
        <f t="shared" si="222"/>
        <v>11</v>
      </c>
      <c r="BZ279" s="15">
        <f t="shared" si="223"/>
        <v>11</v>
      </c>
      <c r="CA279" s="14" t="s">
        <v>75</v>
      </c>
      <c r="CB279" s="15">
        <f t="shared" si="224"/>
        <v>11</v>
      </c>
      <c r="CC279" s="14">
        <f t="shared" si="225"/>
        <v>11</v>
      </c>
      <c r="CD279" s="14">
        <f t="shared" si="226"/>
        <v>11</v>
      </c>
      <c r="CE279" s="14" t="str">
        <f t="shared" si="227"/>
        <v>N/A</v>
      </c>
      <c r="CF279" s="14" t="str">
        <f t="shared" si="228"/>
        <v>N/A</v>
      </c>
      <c r="CG279" t="str">
        <f t="shared" si="229"/>
        <v>S:11 G:18 GR:0</v>
      </c>
      <c r="CH279" s="6"/>
      <c r="CK279" s="6"/>
      <c r="CL279" s="6"/>
      <c r="CM279" s="6"/>
      <c r="CN279" s="6"/>
      <c r="CO279" s="6"/>
      <c r="CP279" s="6"/>
    </row>
    <row r="280" spans="1:94" x14ac:dyDescent="0.25">
      <c r="A280" s="13">
        <v>6327</v>
      </c>
      <c r="B280" s="14" t="s">
        <v>2946</v>
      </c>
      <c r="C280" s="14" t="s">
        <v>65</v>
      </c>
      <c r="D280" s="14" t="s">
        <v>54</v>
      </c>
      <c r="E280" s="14">
        <f>VLOOKUP(B280, 'Rookie Year'!$A$2:$B$55555,2,FALSE)</f>
        <v>2023</v>
      </c>
      <c r="F280" s="14">
        <v>2026</v>
      </c>
      <c r="G280" s="14" t="s">
        <v>42</v>
      </c>
      <c r="H280" s="14" t="s">
        <v>2913</v>
      </c>
      <c r="I280" s="15">
        <v>1</v>
      </c>
      <c r="J280" s="14">
        <v>1</v>
      </c>
      <c r="K280" s="16">
        <f t="shared" ref="K280:K343" si="250">IF(AND(G280&lt;&gt;"N",R280="N/A"), IF(I280&lt;4, 0, 0.25),IF(I280=1, IF(J280=1,0.25, 0.25), IF(I280&lt;13, 0.25, IF(I280&lt;26, 0.4, IF(I280&lt;51, 0.6, 0.75)))))</f>
        <v>0.25</v>
      </c>
      <c r="L280" s="15">
        <f t="shared" ref="L280:L343" si="251">I280-M280</f>
        <v>0</v>
      </c>
      <c r="M280" s="15">
        <f t="shared" ref="M280:M343" si="252">ROUNDUP(I280*K280,0)</f>
        <v>1</v>
      </c>
      <c r="N280" s="15">
        <f t="shared" ref="N280:N343" si="253">M280*J280</f>
        <v>1</v>
      </c>
      <c r="O280" s="15">
        <v>0</v>
      </c>
      <c r="P280" s="15">
        <v>0</v>
      </c>
      <c r="Q280" s="15">
        <f t="shared" ref="Q280:Q343" si="254">N280-O280-P280</f>
        <v>1</v>
      </c>
      <c r="R280" s="14" t="s">
        <v>75</v>
      </c>
      <c r="S280" s="14">
        <f t="shared" ref="S280:S343" si="255">IF(R280="N/A", J280-($B$1-F280), J280-($B$1-R280))</f>
        <v>1</v>
      </c>
      <c r="T280" s="15">
        <f>IF($S280&lt;1, "N/A", $M280)</f>
        <v>1</v>
      </c>
      <c r="U280" s="15" t="str">
        <f>IF($S280&lt;2, "N/A", $M280)</f>
        <v>N/A</v>
      </c>
      <c r="V280" s="15" t="str">
        <f t="shared" ref="V280:V298" si="256">IF($S280&lt;3, "N/A", $M280)</f>
        <v>N/A</v>
      </c>
      <c r="W280" s="15" t="str">
        <f t="shared" si="247"/>
        <v>N/A</v>
      </c>
      <c r="X280" s="15" t="str">
        <f t="shared" ref="X280:X315" si="257">IF($S280&lt;5, "N/A", $M280)</f>
        <v>N/A</v>
      </c>
      <c r="Y280" s="14" t="str">
        <f t="shared" ref="Y280:Y343" si="258">IF(SUM(T280:X280)&lt;&gt;Q280, "CHECK", "OK")</f>
        <v>OK</v>
      </c>
      <c r="Z280" s="14" t="str">
        <f t="shared" ref="Z280:Z343" si="259">IF(C280="DM", "No", IF(F280=$B$1, "No", IF(S280=1, "Yes", "No")))</f>
        <v>No</v>
      </c>
      <c r="AA280" s="17" t="str">
        <f>IF(C280="DM", "N/A", IF(Z280="No","N/A",VLOOKUP(B280,'Extension List'!$A$3:$AE$1952,19,FALSE)))</f>
        <v>N/A</v>
      </c>
      <c r="AB280" s="14" t="str">
        <f>IF(C280="DM", "N/A", IF(Z280="No","N/A",VLOOKUP(B280,'Extension List'!$A$3:$AE$1952,21,FALSE)))</f>
        <v>N/A</v>
      </c>
      <c r="AC280" s="14" t="str">
        <f t="shared" si="248"/>
        <v>N/A</v>
      </c>
      <c r="AD280" s="15" t="str">
        <f t="shared" ref="AD280:AD343" si="260">IF(AE280="N/A", "N/A", AA280-AE280)</f>
        <v>N/A</v>
      </c>
      <c r="AE280" s="15" t="str">
        <f t="shared" ref="AE280:AE343" si="261">IF(AA280="N/A", "N/A", IF(AC280&gt;0, IF(AA280&lt;13, ROUNDUP(0.25*AA280,0), IF(AA280&lt;26, ROUNDUP(0.4*AA280,0), IF(AA280&lt;51, ROUNDUP(0.6*AA280,0), ROUNDUP(0.75*AA280,0)))), "N/A"))</f>
        <v>N/A</v>
      </c>
      <c r="AF280" s="15" t="str">
        <f t="shared" ref="AF280:AF343" si="262">IF(AD280="N/A","N/A", (AE280*AC280)+Q280)</f>
        <v>N/A</v>
      </c>
      <c r="AG280" s="15" t="str">
        <f t="shared" si="249"/>
        <v>N/A</v>
      </c>
      <c r="AH280" s="15" t="str">
        <f t="shared" si="249"/>
        <v>N/A</v>
      </c>
      <c r="AI280" s="15" t="str">
        <f t="shared" si="242"/>
        <v>N/A</v>
      </c>
      <c r="AJ280" s="15" t="str">
        <f t="shared" si="243"/>
        <v>N/A</v>
      </c>
      <c r="AK280" s="15" t="str">
        <f t="shared" si="244"/>
        <v>N/A</v>
      </c>
      <c r="AL280" s="15" t="str">
        <f t="shared" ref="AL280:AL343" si="263">IF(AC280="N/A","N/A",IF(AC280&gt;0,IF(SUM(AG280:AK280)&lt;&gt;AF280,"CHECK","OK"),"N/A"))</f>
        <v>N/A</v>
      </c>
      <c r="AM280" s="15">
        <f t="shared" ref="AM280:AM343" si="264">IF(AD280="N/A", L280+T280, L280+AG280)</f>
        <v>1</v>
      </c>
      <c r="AN280" s="15" t="str">
        <f t="shared" ref="AN280:AN343" si="265">IF(AD280="N/A", IF(U280="N/A", "N/A", L280+U280), AD280+AH280)</f>
        <v>N/A</v>
      </c>
      <c r="AO280" s="15" t="str">
        <f t="shared" ref="AO280:AO343" si="266">IF(AD280="N/A", IF(V280="N/A", "N/A", L280+V280), IF(AI280="N/A", "N/A", AD280+AI280))</f>
        <v>N/A</v>
      </c>
      <c r="AP280" s="15" t="str">
        <f t="shared" ref="AP280:AP343" si="267">IF(AD280="N/A", IF(W280="N/A", "N/A", L280+W280), IF(AJ280="N/A", "N/A", AD280+AJ280))</f>
        <v>N/A</v>
      </c>
      <c r="AQ280" s="15" t="str">
        <f t="shared" ref="AQ280:AQ343" si="268">IF(AD280="N/A", IF(X280="N/A", "N/A", L280+X280), IF(AK280="N/A", "N/A", AD280+AK280))</f>
        <v>N/A</v>
      </c>
      <c r="AR280" s="14" t="s">
        <v>40</v>
      </c>
      <c r="AS280" s="14" t="s">
        <v>40</v>
      </c>
      <c r="AT280" s="14" t="s">
        <v>40</v>
      </c>
      <c r="AU280" s="14" t="s">
        <v>40</v>
      </c>
      <c r="AV280" s="14" t="s">
        <v>40</v>
      </c>
      <c r="AW280" s="14" t="s">
        <v>40</v>
      </c>
      <c r="AX280" s="14" t="s">
        <v>40</v>
      </c>
      <c r="AY280" s="14" t="s">
        <v>40</v>
      </c>
      <c r="AZ280" s="14" t="s">
        <v>40</v>
      </c>
      <c r="BA280" s="14" t="s">
        <v>40</v>
      </c>
      <c r="BB280" s="14" t="s">
        <v>40</v>
      </c>
      <c r="BC280" s="14" t="s">
        <v>40</v>
      </c>
      <c r="BD280" s="14" t="s">
        <v>40</v>
      </c>
      <c r="BE280" s="14" t="s">
        <v>40</v>
      </c>
      <c r="BF280" s="14" t="s">
        <v>40</v>
      </c>
      <c r="BG280" s="14" t="s">
        <v>40</v>
      </c>
      <c r="BH280" s="14" t="s">
        <v>40</v>
      </c>
      <c r="BJ280" s="15">
        <f t="shared" ref="BJ280:BJ343" si="269">IF(AR280="R", $CA280, IF(OR(AR280="P", AR280="T", AR280="N"), 0, IF($C280="DM", $T280, IF(OR(AR280="Y", AR280="IR"),$AM280,IF(AR280="C", IF($BI280="Y", IF($AF280="N/A", $Q280, $AF280), IF($AG280="N/A", $T280,$AG280)))))))</f>
        <v>1</v>
      </c>
      <c r="BK280" s="15">
        <f t="shared" ref="BK280:BK343" si="270">IF(AS280="R", $CA280, IF(OR(AS280="P", AS280="T", AS280="N"), 0, IF($C280="DM", $T280, IF(OR(AS280="Y", AS280="IR"),$AM280,IF(AS280="C", IF($BI280="Y", IF($AF280="N/A", $Q280, $AF280), IF($AG280="N/A", $T280,$AG280)))))))</f>
        <v>1</v>
      </c>
      <c r="BL280" s="15">
        <f t="shared" ref="BL280:BL343" si="271">IF(AT280="R", $CA280, IF(OR(AT280="P", AT280="T", AT280="N"), 0, IF($C280="DM", $T280, IF(OR(AT280="Y", AT280="IR"),$AM280,IF(AT280="C", IF($BI280="Y", IF($AF280="N/A", $Q280, $AF280), IF($AG280="N/A", $T280,$AG280)))))))</f>
        <v>1</v>
      </c>
      <c r="BM280" s="15">
        <f t="shared" ref="BM280:BM343" si="272">IF(AU280="R", $CA280, IF(OR(AU280="P", AU280="T", AU280="N"), 0, IF($C280="DM", $T280, IF(OR(AU280="Y", AU280="IR"),$AM280,IF(AU280="C", IF($BI280="Y", IF($AF280="N/A", $Q280, $AF280), IF($AG280="N/A", $T280,$AG280)))))))</f>
        <v>1</v>
      </c>
      <c r="BN280" s="15">
        <f t="shared" ref="BN280:BN343" si="273">IF(AV280="R", $CA280, IF(OR(AV280="P", AV280="T", AV280="N"), 0, IF($C280="DM", $T280, IF(OR(AV280="Y", AV280="IR"),$AM280,IF(AV280="C", IF($BI280="Y", IF($AF280="N/A", $Q280, $AF280), IF($AG280="N/A", $T280,$AG280)))))))</f>
        <v>1</v>
      </c>
      <c r="BO280" s="15">
        <f t="shared" ref="BO280:BO343" si="274">IF(AW280="R", $CA280, IF(OR(AW280="P", AW280="T", AW280="N"), 0, IF($C280="DM", $T280, IF(OR(AW280="Y", AW280="IR"),$AM280,IF(AW280="C", IF($BI280="Y", IF($AF280="N/A", $Q280, $AF280), IF($AG280="N/A", $T280,$AG280)))))))</f>
        <v>1</v>
      </c>
      <c r="BP280" s="15">
        <f t="shared" ref="BP280:BP343" si="275">IF(AX280="R", $CA280, IF(OR(AX280="P", AX280="T", AX280="N"), 0, IF($C280="DM", $T280, IF(OR(AX280="Y", AX280="IR"),$AM280,IF(AX280="C", IF($BI280="Y", IF($AF280="N/A", $Q280, $AF280), IF($AG280="N/A", $T280,$AG280)))))))</f>
        <v>1</v>
      </c>
      <c r="BQ280" s="15">
        <f t="shared" ref="BQ280:BQ343" si="276">IF(AY280="R", $CA280, IF(OR(AY280="P", AY280="T", AY280="N"), 0, IF($C280="DM", $T280, IF(OR(AY280="Y", AY280="IR"),$AM280,IF(AY280="C", IF($BI280="Y", IF($AF280="N/A", $Q280, $AF280), IF($AG280="N/A", $T280,$AG280)))))))</f>
        <v>1</v>
      </c>
      <c r="BR280" s="15">
        <f t="shared" ref="BR280:BR343" si="277">IF(AZ280="R", $CA280, IF(OR(AZ280="P", AZ280="T", AZ280="N"), 0, IF($C280="DM", $T280, IF(OR(AZ280="Y", AZ280="IR"),$AM280,IF(AZ280="C", IF($BI280="Y", IF($AF280="N/A", $Q280, $AF280), IF($AG280="N/A", $T280,$AG280)))))))</f>
        <v>1</v>
      </c>
      <c r="BS280" s="15">
        <f t="shared" ref="BS280:BS343" si="278">IF(BA280="R", $CA280, IF(OR(BA280="P", BA280="T", BA280="N"), 0, IF($C280="DM", $T280, IF(OR(BA280="Y", BA280="IR"),$AM280,IF(BA280="C", IF($BI280="Y", IF($AF280="N/A", $Q280, $AF280), IF($AG280="N/A", $T280,$AG280)))))))</f>
        <v>1</v>
      </c>
      <c r="BT280" s="15">
        <f t="shared" ref="BT280:BT343" si="279">IF(BB280="R", $CA280, IF(OR(BB280="P", BB280="T", BB280="N"), 0, IF($C280="DM", $T280, IF(OR(BB280="Y", BB280="IR"),$AM280,IF(BB280="C", IF($BI280="Y", IF($BA280="C", IF($AF280="N/A", $Q280, $AF280), IF($AF280="N/A", $T280, $AM280)), IF($AG280="N/A", $T280,$AG280)))))))</f>
        <v>1</v>
      </c>
      <c r="BU280" s="15">
        <f t="shared" ref="BU280:BU343" si="280">IF(BC280="R", $CA280, IF(OR(BC280="P", BC280="T", BC280="N"), 0, IF($C280="DM", $T280, IF(OR(BC280="Y", BC280="IR"),$AM280,IF(BC280="C", IF($BI280="Y", IF($BA280="C", IF($AF280="N/A", $Q280, $AF280), IF($AF280="N/A", $T280, $AM280)), IF($AG280="N/A", $T280,$AG280)))))))</f>
        <v>1</v>
      </c>
      <c r="BV280" s="15">
        <f t="shared" ref="BV280:BV343" si="281">IF(BD280="R", $CA280, IF(OR(BD280="P", BD280="T", BD280="N"), 0, IF($C280="DM", $T280, IF(OR(BD280="Y", BD280="IR"),$AM280,IF(BD280="C", IF($BI280="Y", IF($BA280="C", IF($AF280="N/A", $Q280, $AF280), IF($AF280="N/A", $T280, $AM280)), IF($AG280="N/A", $T280,$AG280)))))))</f>
        <v>1</v>
      </c>
      <c r="BW280" s="15">
        <f t="shared" ref="BW280:BW343" si="282">IF(BE280="R", $CA280, IF(OR(BE280="P", BE280="T", BE280="N"), 0, IF($C280="DM", $T280, IF(OR(BE280="Y", BE280="IR"),$AM280,IF(BE280="C", IF($BI280="Y", IF($BA280="C", IF($AF280="N/A", $Q280, $AF280), IF($AF280="N/A", $T280, $AM280)), IF($AG280="N/A", $T280,$AG280)))))))</f>
        <v>1</v>
      </c>
      <c r="BX280" s="15">
        <f t="shared" ref="BX280:BX343" si="283">IF(BF280="R", $CA280, IF(OR(BF280="P", BF280="T", BF280="N"), 0, IF($C280="DM", $T280, IF(OR(BF280="Y", BF280="IR"),$AM280,IF(BF280="C", IF($BI280="Y", IF($BA280="C", IF($AF280="N/A", $Q280, $AF280), IF($AF280="N/A", $T280, $AM280)), IF($AG280="N/A", $T280,$AG280)))))))</f>
        <v>1</v>
      </c>
      <c r="BY280" s="15">
        <f t="shared" ref="BY280:BY343" si="284">IF(BG280="R", $CA280, IF(OR(BG280="P", BG280="T", BG280="N"), 0, IF($C280="DM", $T280, IF(OR(BG280="Y", BG280="IR"),$AM280,IF(BG280="C", IF($BI280="Y", IF($BA280="C", IF($AF280="N/A", $Q280, $AF280), IF($AF280="N/A", $T280, $AM280)), IF($AG280="N/A", $T280,$AG280)))))))</f>
        <v>1</v>
      </c>
      <c r="BZ280" s="15">
        <f t="shared" ref="BZ280:BZ343" si="285">IF(BH280="R", $CA280, IF(OR(BH280="P", BH280="T", BH280="N"), 0, IF($C280="DM", $T280, IF(OR(BH280="Y", BH280="IR"),$AM280,IF(BH280="C", IF($BI280="Y", IF($BA280="C", IF($AF280="N/A", $Q280, $AF280), IF($AF280="N/A", $T280, $AM280)), IF($AG280="N/A", $T280,$AG280)))))))</f>
        <v>1</v>
      </c>
      <c r="CA280" s="14" t="s">
        <v>75</v>
      </c>
      <c r="CB280" s="15">
        <f t="shared" ref="CB280:CB343" si="286">BZ280</f>
        <v>1</v>
      </c>
      <c r="CC280" s="14" t="str">
        <f t="shared" ref="CC280:CC343" si="287">IF(OR($BH280="T", $BH280="R"), 0, IF($BH280="C", IF($BI280="Y", IF($BA280="C", 0, IF(AF280="N/A", Q280-T280, AF280-AG280)), IF($AF280="N/A", U280, AH280)), AN280))</f>
        <v>N/A</v>
      </c>
      <c r="CD280" s="14" t="str">
        <f t="shared" ref="CD280:CD343" si="288">IF(OR($BH280="T", $BH280="R"), 0, IF($BH280="C", IF($BI280="Y", 0, IF($AF280="N/A", V280, AI280)), AO280))</f>
        <v>N/A</v>
      </c>
      <c r="CE280" s="14" t="str">
        <f t="shared" ref="CE280:CE343" si="289">IF(OR($BH280="T", $BH280="R"), 0, IF($BH280="C", IF($BI280="Y", 0, IF($AF280="N/A", W280, AJ280)), AP280))</f>
        <v>N/A</v>
      </c>
      <c r="CF280" s="14" t="str">
        <f t="shared" ref="CF280:CF343" si="290">IF(OR($BH280="T", $BH280="R"), 0, IF($BH280="C", IF($BI280="Y", 0, IF($AF280="N/A", X280, AK280)), AQ280))</f>
        <v>N/A</v>
      </c>
      <c r="CG280" t="str">
        <f t="shared" ref="CG280:CG343" si="291">IF(AC280="N/A", "S:"&amp;L280&amp;" G:"&amp;M280&amp;" GR:"&amp;Q280, IF(AC280=0, "S:"&amp;L280&amp;" G:"&amp;M280&amp;" GR:"&amp;Q280, "S:"&amp;L280&amp;"/"&amp;AD280&amp;" G:"&amp;AE280&amp;" GR:"&amp;AF280))</f>
        <v>S:0 G:1 GR:1</v>
      </c>
      <c r="CH280" s="6"/>
      <c r="CK280" s="6"/>
      <c r="CL280" s="6"/>
      <c r="CM280" s="6"/>
      <c r="CN280" s="6"/>
      <c r="CO280" s="6"/>
      <c r="CP280" s="6"/>
    </row>
    <row r="281" spans="1:94" x14ac:dyDescent="0.25">
      <c r="A281" s="13">
        <v>6584</v>
      </c>
      <c r="B281" s="14" t="s">
        <v>3374</v>
      </c>
      <c r="C281" s="14" t="s">
        <v>65</v>
      </c>
      <c r="D281" s="14" t="s">
        <v>54</v>
      </c>
      <c r="E281" s="14">
        <f>VLOOKUP(B281, 'Rookie Year'!$A$2:$B$55555,2,FALSE)</f>
        <v>2026</v>
      </c>
      <c r="F281" s="14">
        <v>2026</v>
      </c>
      <c r="G281" s="14" t="s">
        <v>40</v>
      </c>
      <c r="H281" s="14" t="s">
        <v>2237</v>
      </c>
      <c r="I281" s="15">
        <v>1</v>
      </c>
      <c r="J281" s="14">
        <v>3</v>
      </c>
      <c r="K281" s="16">
        <f t="shared" si="250"/>
        <v>0</v>
      </c>
      <c r="L281" s="15">
        <f t="shared" si="251"/>
        <v>1</v>
      </c>
      <c r="M281" s="15">
        <f t="shared" si="252"/>
        <v>0</v>
      </c>
      <c r="N281" s="15">
        <f t="shared" si="253"/>
        <v>0</v>
      </c>
      <c r="O281" s="15">
        <v>0</v>
      </c>
      <c r="P281" s="15">
        <v>0</v>
      </c>
      <c r="Q281" s="15">
        <f t="shared" si="254"/>
        <v>0</v>
      </c>
      <c r="R281" s="14" t="s">
        <v>75</v>
      </c>
      <c r="S281" s="14">
        <f t="shared" si="255"/>
        <v>3</v>
      </c>
      <c r="T281" s="15">
        <f>IF($S281&lt;1, "N/A", $M281)</f>
        <v>0</v>
      </c>
      <c r="U281" s="15">
        <f>IF($S281&lt;2, "N/A", $M281)</f>
        <v>0</v>
      </c>
      <c r="V281" s="15">
        <f t="shared" si="256"/>
        <v>0</v>
      </c>
      <c r="W281" s="15" t="str">
        <f t="shared" si="247"/>
        <v>N/A</v>
      </c>
      <c r="X281" s="15" t="str">
        <f t="shared" si="257"/>
        <v>N/A</v>
      </c>
      <c r="Y281" s="14" t="str">
        <f t="shared" si="258"/>
        <v>OK</v>
      </c>
      <c r="Z281" s="14" t="str">
        <f t="shared" si="259"/>
        <v>No</v>
      </c>
      <c r="AA281" s="17" t="str">
        <f>IF(C281="DM", "N/A", IF(Z281="No","N/A",VLOOKUP(B281,'Extension List'!$A$3:$AE$1952,19,FALSE)))</f>
        <v>N/A</v>
      </c>
      <c r="AB281" s="14" t="str">
        <f>IF(C281="DM", "N/A", IF(Z281="No","N/A",VLOOKUP(B281,'Extension List'!$A$3:$AE$1952,21,FALSE)))</f>
        <v>N/A</v>
      </c>
      <c r="AC281" s="14" t="str">
        <f t="shared" si="248"/>
        <v>N/A</v>
      </c>
      <c r="AD281" s="15" t="str">
        <f t="shared" si="260"/>
        <v>N/A</v>
      </c>
      <c r="AE281" s="15" t="str">
        <f t="shared" si="261"/>
        <v>N/A</v>
      </c>
      <c r="AF281" s="15" t="str">
        <f t="shared" si="262"/>
        <v>N/A</v>
      </c>
      <c r="AG281" s="15" t="str">
        <f t="shared" si="249"/>
        <v>N/A</v>
      </c>
      <c r="AH281" s="15" t="str">
        <f t="shared" si="249"/>
        <v>N/A</v>
      </c>
      <c r="AI281" s="15" t="str">
        <f t="shared" si="242"/>
        <v>N/A</v>
      </c>
      <c r="AJ281" s="15" t="str">
        <f t="shared" si="243"/>
        <v>N/A</v>
      </c>
      <c r="AK281" s="15" t="str">
        <f t="shared" si="244"/>
        <v>N/A</v>
      </c>
      <c r="AL281" s="15" t="str">
        <f t="shared" si="263"/>
        <v>N/A</v>
      </c>
      <c r="AM281" s="15">
        <f t="shared" si="264"/>
        <v>1</v>
      </c>
      <c r="AN281" s="15">
        <f t="shared" si="265"/>
        <v>1</v>
      </c>
      <c r="AO281" s="15">
        <f t="shared" si="266"/>
        <v>1</v>
      </c>
      <c r="AP281" s="15" t="str">
        <f t="shared" si="267"/>
        <v>N/A</v>
      </c>
      <c r="AQ281" s="15" t="str">
        <f t="shared" si="268"/>
        <v>N/A</v>
      </c>
      <c r="AR281" s="14" t="s">
        <v>40</v>
      </c>
      <c r="AS281" s="14" t="s">
        <v>40</v>
      </c>
      <c r="AT281" s="14" t="s">
        <v>40</v>
      </c>
      <c r="AU281" s="14" t="s">
        <v>40</v>
      </c>
      <c r="AV281" s="14" t="s">
        <v>40</v>
      </c>
      <c r="AW281" s="14" t="s">
        <v>40</v>
      </c>
      <c r="AX281" s="14" t="s">
        <v>40</v>
      </c>
      <c r="AY281" s="14" t="s">
        <v>40</v>
      </c>
      <c r="AZ281" s="14" t="s">
        <v>40</v>
      </c>
      <c r="BA281" s="14" t="s">
        <v>40</v>
      </c>
      <c r="BB281" s="14" t="s">
        <v>40</v>
      </c>
      <c r="BC281" s="14" t="s">
        <v>40</v>
      </c>
      <c r="BD281" s="14" t="s">
        <v>40</v>
      </c>
      <c r="BE281" s="14" t="s">
        <v>40</v>
      </c>
      <c r="BF281" s="14" t="s">
        <v>40</v>
      </c>
      <c r="BG281" s="14" t="s">
        <v>40</v>
      </c>
      <c r="BH281" s="14" t="s">
        <v>40</v>
      </c>
      <c r="BJ281" s="15">
        <f t="shared" si="269"/>
        <v>1</v>
      </c>
      <c r="BK281" s="15">
        <f t="shared" si="270"/>
        <v>1</v>
      </c>
      <c r="BL281" s="15">
        <f t="shared" si="271"/>
        <v>1</v>
      </c>
      <c r="BM281" s="15">
        <f t="shared" si="272"/>
        <v>1</v>
      </c>
      <c r="BN281" s="15">
        <f t="shared" si="273"/>
        <v>1</v>
      </c>
      <c r="BO281" s="15">
        <f t="shared" si="274"/>
        <v>1</v>
      </c>
      <c r="BP281" s="15">
        <f t="shared" si="275"/>
        <v>1</v>
      </c>
      <c r="BQ281" s="15">
        <f t="shared" si="276"/>
        <v>1</v>
      </c>
      <c r="BR281" s="15">
        <f t="shared" si="277"/>
        <v>1</v>
      </c>
      <c r="BS281" s="15">
        <f t="shared" si="278"/>
        <v>1</v>
      </c>
      <c r="BT281" s="15">
        <f t="shared" si="279"/>
        <v>1</v>
      </c>
      <c r="BU281" s="15">
        <f t="shared" si="280"/>
        <v>1</v>
      </c>
      <c r="BV281" s="15">
        <f t="shared" si="281"/>
        <v>1</v>
      </c>
      <c r="BW281" s="15">
        <f t="shared" si="282"/>
        <v>1</v>
      </c>
      <c r="BX281" s="15">
        <f t="shared" si="283"/>
        <v>1</v>
      </c>
      <c r="BY281" s="15">
        <f t="shared" si="284"/>
        <v>1</v>
      </c>
      <c r="BZ281" s="15">
        <f t="shared" si="285"/>
        <v>1</v>
      </c>
      <c r="CA281" s="14" t="s">
        <v>75</v>
      </c>
      <c r="CB281" s="15">
        <f t="shared" si="286"/>
        <v>1</v>
      </c>
      <c r="CC281" s="14">
        <f t="shared" si="287"/>
        <v>1</v>
      </c>
      <c r="CD281" s="14">
        <f t="shared" si="288"/>
        <v>1</v>
      </c>
      <c r="CE281" s="14" t="str">
        <f t="shared" si="289"/>
        <v>N/A</v>
      </c>
      <c r="CF281" s="14" t="str">
        <f t="shared" si="290"/>
        <v>N/A</v>
      </c>
      <c r="CG281" t="str">
        <f t="shared" si="291"/>
        <v>S:1 G:0 GR:0</v>
      </c>
      <c r="CH281" s="6"/>
      <c r="CK281" s="6"/>
      <c r="CL281" s="6"/>
      <c r="CM281" s="6"/>
      <c r="CN281" s="6"/>
      <c r="CO281" s="6"/>
      <c r="CP281" s="6"/>
    </row>
    <row r="282" spans="1:94" x14ac:dyDescent="0.25">
      <c r="A282" s="13">
        <v>6610</v>
      </c>
      <c r="B282" s="14" t="s">
        <v>1361</v>
      </c>
      <c r="C282" s="14" t="s">
        <v>66</v>
      </c>
      <c r="D282" s="14" t="s">
        <v>54</v>
      </c>
      <c r="E282" s="14">
        <f>VLOOKUP(B282, 'Rookie Year'!$A$2:$B$55555,2,FALSE)</f>
        <v>2013</v>
      </c>
      <c r="F282" s="14">
        <v>2026</v>
      </c>
      <c r="G282" s="14" t="s">
        <v>40</v>
      </c>
      <c r="H282" s="14" t="s">
        <v>1927</v>
      </c>
      <c r="I282" s="15">
        <v>1</v>
      </c>
      <c r="J282" s="14">
        <v>1</v>
      </c>
      <c r="K282" s="16">
        <f t="shared" si="250"/>
        <v>0</v>
      </c>
      <c r="L282" s="15">
        <f t="shared" si="251"/>
        <v>1</v>
      </c>
      <c r="M282" s="15">
        <f t="shared" si="252"/>
        <v>0</v>
      </c>
      <c r="N282" s="15">
        <f t="shared" si="253"/>
        <v>0</v>
      </c>
      <c r="O282" s="15">
        <v>0</v>
      </c>
      <c r="P282" s="15">
        <v>0</v>
      </c>
      <c r="Q282" s="15">
        <f t="shared" si="254"/>
        <v>0</v>
      </c>
      <c r="R282" s="14" t="s">
        <v>75</v>
      </c>
      <c r="S282" s="14">
        <f t="shared" si="255"/>
        <v>1</v>
      </c>
      <c r="T282" s="15">
        <f>IF($S282&lt;1, "N/A", $M282)</f>
        <v>0</v>
      </c>
      <c r="U282" s="15" t="str">
        <f>IF($S282&lt;2, "N/A", $M282)</f>
        <v>N/A</v>
      </c>
      <c r="V282" s="15" t="str">
        <f t="shared" si="256"/>
        <v>N/A</v>
      </c>
      <c r="W282" s="15" t="str">
        <f t="shared" si="247"/>
        <v>N/A</v>
      </c>
      <c r="X282" s="15" t="str">
        <f t="shared" si="257"/>
        <v>N/A</v>
      </c>
      <c r="Y282" s="14" t="str">
        <f t="shared" si="258"/>
        <v>OK</v>
      </c>
      <c r="Z282" s="14" t="str">
        <f t="shared" si="259"/>
        <v>No</v>
      </c>
      <c r="AA282" s="17" t="str">
        <f>IF(C282="DM", "N/A", IF(Z282="No","N/A",VLOOKUP(B282,'Extension List'!$A$3:$AE$1952,19,FALSE)))</f>
        <v>N/A</v>
      </c>
      <c r="AB282" s="14" t="str">
        <f>IF(C282="DM", "N/A", IF(Z282="No","N/A",VLOOKUP(B282,'Extension List'!$A$3:$AE$1952,21,FALSE)))</f>
        <v>N/A</v>
      </c>
      <c r="AC282" s="14" t="str">
        <f t="shared" si="248"/>
        <v>N/A</v>
      </c>
      <c r="AD282" s="15" t="str">
        <f t="shared" si="260"/>
        <v>N/A</v>
      </c>
      <c r="AE282" s="15" t="str">
        <f t="shared" si="261"/>
        <v>N/A</v>
      </c>
      <c r="AF282" s="15" t="str">
        <f t="shared" si="262"/>
        <v>N/A</v>
      </c>
      <c r="AG282" s="15" t="str">
        <f t="shared" si="249"/>
        <v>N/A</v>
      </c>
      <c r="AH282" s="15" t="str">
        <f t="shared" si="249"/>
        <v>N/A</v>
      </c>
      <c r="AI282" s="15" t="str">
        <f t="shared" si="242"/>
        <v>N/A</v>
      </c>
      <c r="AJ282" s="15" t="str">
        <f t="shared" si="243"/>
        <v>N/A</v>
      </c>
      <c r="AK282" s="15" t="str">
        <f t="shared" si="244"/>
        <v>N/A</v>
      </c>
      <c r="AL282" s="15" t="str">
        <f t="shared" si="263"/>
        <v>N/A</v>
      </c>
      <c r="AM282" s="15">
        <f t="shared" si="264"/>
        <v>1</v>
      </c>
      <c r="AN282" s="15" t="str">
        <f t="shared" si="265"/>
        <v>N/A</v>
      </c>
      <c r="AO282" s="15" t="str">
        <f t="shared" si="266"/>
        <v>N/A</v>
      </c>
      <c r="AP282" s="15" t="str">
        <f t="shared" si="267"/>
        <v>N/A</v>
      </c>
      <c r="AQ282" s="15" t="str">
        <f t="shared" si="268"/>
        <v>N/A</v>
      </c>
      <c r="AR282" s="14" t="s">
        <v>40</v>
      </c>
      <c r="AS282" s="14" t="s">
        <v>40</v>
      </c>
      <c r="AT282" s="14" t="s">
        <v>40</v>
      </c>
      <c r="AU282" s="14" t="s">
        <v>40</v>
      </c>
      <c r="AV282" s="14" t="s">
        <v>40</v>
      </c>
      <c r="AW282" s="14" t="s">
        <v>40</v>
      </c>
      <c r="AX282" s="14" t="s">
        <v>40</v>
      </c>
      <c r="AY282" s="14" t="s">
        <v>40</v>
      </c>
      <c r="AZ282" s="14" t="s">
        <v>40</v>
      </c>
      <c r="BA282" s="14" t="s">
        <v>40</v>
      </c>
      <c r="BB282" s="14" t="s">
        <v>40</v>
      </c>
      <c r="BC282" s="14" t="s">
        <v>40</v>
      </c>
      <c r="BD282" s="14" t="s">
        <v>40</v>
      </c>
      <c r="BE282" s="14" t="s">
        <v>40</v>
      </c>
      <c r="BF282" s="14" t="s">
        <v>40</v>
      </c>
      <c r="BG282" s="14" t="s">
        <v>40</v>
      </c>
      <c r="BH282" s="14" t="s">
        <v>40</v>
      </c>
      <c r="BJ282" s="15">
        <f t="shared" si="269"/>
        <v>1</v>
      </c>
      <c r="BK282" s="15">
        <f t="shared" si="270"/>
        <v>1</v>
      </c>
      <c r="BL282" s="15">
        <f t="shared" si="271"/>
        <v>1</v>
      </c>
      <c r="BM282" s="15">
        <f t="shared" si="272"/>
        <v>1</v>
      </c>
      <c r="BN282" s="15">
        <f t="shared" si="273"/>
        <v>1</v>
      </c>
      <c r="BO282" s="15">
        <f t="shared" si="274"/>
        <v>1</v>
      </c>
      <c r="BP282" s="15">
        <f t="shared" si="275"/>
        <v>1</v>
      </c>
      <c r="BQ282" s="15">
        <f t="shared" si="276"/>
        <v>1</v>
      </c>
      <c r="BR282" s="15">
        <f t="shared" si="277"/>
        <v>1</v>
      </c>
      <c r="BS282" s="15">
        <f t="shared" si="278"/>
        <v>1</v>
      </c>
      <c r="BT282" s="15">
        <f t="shared" si="279"/>
        <v>1</v>
      </c>
      <c r="BU282" s="15">
        <f t="shared" si="280"/>
        <v>1</v>
      </c>
      <c r="BV282" s="15">
        <f t="shared" si="281"/>
        <v>1</v>
      </c>
      <c r="BW282" s="15">
        <f t="shared" si="282"/>
        <v>1</v>
      </c>
      <c r="BX282" s="15">
        <f t="shared" si="283"/>
        <v>1</v>
      </c>
      <c r="BY282" s="15">
        <f t="shared" si="284"/>
        <v>1</v>
      </c>
      <c r="BZ282" s="15">
        <f t="shared" si="285"/>
        <v>1</v>
      </c>
      <c r="CA282" s="14" t="s">
        <v>75</v>
      </c>
      <c r="CB282" s="15">
        <f t="shared" si="286"/>
        <v>1</v>
      </c>
      <c r="CC282" s="14" t="str">
        <f t="shared" si="287"/>
        <v>N/A</v>
      </c>
      <c r="CD282" s="14" t="str">
        <f t="shared" si="288"/>
        <v>N/A</v>
      </c>
      <c r="CE282" s="14" t="str">
        <f t="shared" si="289"/>
        <v>N/A</v>
      </c>
      <c r="CF282" s="14" t="str">
        <f t="shared" si="290"/>
        <v>N/A</v>
      </c>
      <c r="CG282" t="str">
        <f t="shared" si="291"/>
        <v>S:1 G:0 GR:0</v>
      </c>
      <c r="CH282" s="6"/>
      <c r="CK282" s="6"/>
      <c r="CL282" s="6"/>
      <c r="CM282" s="6"/>
      <c r="CN282" s="6"/>
      <c r="CO282" s="6"/>
      <c r="CP282" s="6"/>
    </row>
    <row r="283" spans="1:94" x14ac:dyDescent="0.25">
      <c r="A283" s="13">
        <v>6094</v>
      </c>
      <c r="B283" s="14" t="s">
        <v>3193</v>
      </c>
      <c r="C283" s="14" t="s">
        <v>67</v>
      </c>
      <c r="D283" s="14" t="s">
        <v>54</v>
      </c>
      <c r="E283" s="14">
        <v>2025</v>
      </c>
      <c r="F283" s="14">
        <v>2025</v>
      </c>
      <c r="G283" s="14" t="s">
        <v>40</v>
      </c>
      <c r="H283" s="14" t="s">
        <v>2230</v>
      </c>
      <c r="I283" s="15">
        <v>1</v>
      </c>
      <c r="J283" s="14">
        <v>3</v>
      </c>
      <c r="K283" s="16">
        <f t="shared" si="250"/>
        <v>0</v>
      </c>
      <c r="L283" s="15">
        <f t="shared" si="251"/>
        <v>1</v>
      </c>
      <c r="M283" s="15">
        <f t="shared" si="252"/>
        <v>0</v>
      </c>
      <c r="N283" s="15">
        <f t="shared" si="253"/>
        <v>0</v>
      </c>
      <c r="O283" s="15">
        <v>0</v>
      </c>
      <c r="P283" s="15">
        <v>0</v>
      </c>
      <c r="Q283" s="15">
        <f t="shared" si="254"/>
        <v>0</v>
      </c>
      <c r="R283" s="14" t="s">
        <v>75</v>
      </c>
      <c r="S283" s="14">
        <f t="shared" si="255"/>
        <v>2</v>
      </c>
      <c r="T283" s="15">
        <v>0</v>
      </c>
      <c r="U283" s="15">
        <v>0</v>
      </c>
      <c r="V283" s="15" t="str">
        <f t="shared" si="256"/>
        <v>N/A</v>
      </c>
      <c r="W283" s="15" t="str">
        <f t="shared" si="247"/>
        <v>N/A</v>
      </c>
      <c r="X283" s="15" t="str">
        <f t="shared" si="257"/>
        <v>N/A</v>
      </c>
      <c r="Y283" s="14" t="str">
        <f t="shared" si="258"/>
        <v>OK</v>
      </c>
      <c r="Z283" s="14" t="str">
        <f t="shared" si="259"/>
        <v>No</v>
      </c>
      <c r="AA283" s="17" t="str">
        <f>IF(C283="DM", "N/A", IF(Z283="No","N/A",VLOOKUP(B283,'Extension List'!$A$3:$AE$1952,19,FALSE)))</f>
        <v>N/A</v>
      </c>
      <c r="AB283" s="14" t="str">
        <f>IF(C283="DM", "N/A", IF(Z283="No","N/A",VLOOKUP(B283,'Extension List'!$A$3:$AE$1952,21,FALSE)))</f>
        <v>N/A</v>
      </c>
      <c r="AC283" s="14" t="str">
        <f t="shared" si="248"/>
        <v>N/A</v>
      </c>
      <c r="AD283" s="15" t="str">
        <f t="shared" si="260"/>
        <v>N/A</v>
      </c>
      <c r="AE283" s="15" t="str">
        <f t="shared" si="261"/>
        <v>N/A</v>
      </c>
      <c r="AF283" s="15" t="str">
        <f t="shared" si="262"/>
        <v>N/A</v>
      </c>
      <c r="AG283" s="15" t="str">
        <f t="shared" si="249"/>
        <v>N/A</v>
      </c>
      <c r="AH283" s="15" t="str">
        <f t="shared" si="249"/>
        <v>N/A</v>
      </c>
      <c r="AI283" s="15" t="str">
        <f t="shared" si="242"/>
        <v>N/A</v>
      </c>
      <c r="AJ283" s="15" t="str">
        <f t="shared" si="243"/>
        <v>N/A</v>
      </c>
      <c r="AK283" s="15" t="str">
        <f t="shared" si="244"/>
        <v>N/A</v>
      </c>
      <c r="AL283" s="15" t="str">
        <f t="shared" si="263"/>
        <v>N/A</v>
      </c>
      <c r="AM283" s="15">
        <f t="shared" si="264"/>
        <v>1</v>
      </c>
      <c r="AN283" s="15">
        <f t="shared" si="265"/>
        <v>1</v>
      </c>
      <c r="AO283" s="15" t="str">
        <f t="shared" si="266"/>
        <v>N/A</v>
      </c>
      <c r="AP283" s="15" t="str">
        <f t="shared" si="267"/>
        <v>N/A</v>
      </c>
      <c r="AQ283" s="15" t="str">
        <f t="shared" si="268"/>
        <v>N/A</v>
      </c>
      <c r="AR283" s="14" t="s">
        <v>40</v>
      </c>
      <c r="AS283" s="14" t="s">
        <v>40</v>
      </c>
      <c r="AT283" s="14" t="s">
        <v>40</v>
      </c>
      <c r="AU283" s="14" t="s">
        <v>40</v>
      </c>
      <c r="AV283" s="14" t="s">
        <v>40</v>
      </c>
      <c r="AW283" s="14" t="s">
        <v>40</v>
      </c>
      <c r="AX283" s="14" t="s">
        <v>40</v>
      </c>
      <c r="AY283" s="14" t="s">
        <v>40</v>
      </c>
      <c r="AZ283" s="14" t="s">
        <v>40</v>
      </c>
      <c r="BA283" s="14" t="s">
        <v>40</v>
      </c>
      <c r="BB283" s="14" t="s">
        <v>40</v>
      </c>
      <c r="BC283" s="14" t="s">
        <v>40</v>
      </c>
      <c r="BD283" s="14" t="s">
        <v>40</v>
      </c>
      <c r="BE283" s="14" t="s">
        <v>40</v>
      </c>
      <c r="BF283" s="14" t="s">
        <v>40</v>
      </c>
      <c r="BG283" s="14" t="s">
        <v>40</v>
      </c>
      <c r="BH283" s="14" t="s">
        <v>40</v>
      </c>
      <c r="BJ283" s="15">
        <f t="shared" si="269"/>
        <v>1</v>
      </c>
      <c r="BK283" s="15">
        <f t="shared" si="270"/>
        <v>1</v>
      </c>
      <c r="BL283" s="15">
        <f t="shared" si="271"/>
        <v>1</v>
      </c>
      <c r="BM283" s="15">
        <f t="shared" si="272"/>
        <v>1</v>
      </c>
      <c r="BN283" s="15">
        <f t="shared" si="273"/>
        <v>1</v>
      </c>
      <c r="BO283" s="15">
        <f t="shared" si="274"/>
        <v>1</v>
      </c>
      <c r="BP283" s="15">
        <f t="shared" si="275"/>
        <v>1</v>
      </c>
      <c r="BQ283" s="15">
        <f t="shared" si="276"/>
        <v>1</v>
      </c>
      <c r="BR283" s="15">
        <f t="shared" si="277"/>
        <v>1</v>
      </c>
      <c r="BS283" s="15">
        <f t="shared" si="278"/>
        <v>1</v>
      </c>
      <c r="BT283" s="15">
        <f t="shared" si="279"/>
        <v>1</v>
      </c>
      <c r="BU283" s="15">
        <f t="shared" si="280"/>
        <v>1</v>
      </c>
      <c r="BV283" s="15">
        <f t="shared" si="281"/>
        <v>1</v>
      </c>
      <c r="BW283" s="15">
        <f t="shared" si="282"/>
        <v>1</v>
      </c>
      <c r="BX283" s="15">
        <f t="shared" si="283"/>
        <v>1</v>
      </c>
      <c r="BY283" s="15">
        <f t="shared" si="284"/>
        <v>1</v>
      </c>
      <c r="BZ283" s="15">
        <f t="shared" si="285"/>
        <v>1</v>
      </c>
      <c r="CA283" s="14" t="s">
        <v>75</v>
      </c>
      <c r="CB283" s="15">
        <f t="shared" si="286"/>
        <v>1</v>
      </c>
      <c r="CC283" s="14">
        <f t="shared" si="287"/>
        <v>1</v>
      </c>
      <c r="CD283" s="14" t="str">
        <f t="shared" si="288"/>
        <v>N/A</v>
      </c>
      <c r="CE283" s="14" t="str">
        <f t="shared" si="289"/>
        <v>N/A</v>
      </c>
      <c r="CF283" s="14" t="str">
        <f t="shared" si="290"/>
        <v>N/A</v>
      </c>
      <c r="CG283" t="str">
        <f t="shared" si="291"/>
        <v>S:1 G:0 GR:0</v>
      </c>
      <c r="CH283" s="6"/>
      <c r="CK283" s="6"/>
      <c r="CL283" s="6"/>
      <c r="CM283" s="6"/>
      <c r="CN283" s="6"/>
      <c r="CO283" s="6"/>
      <c r="CP283" s="6"/>
    </row>
    <row r="284" spans="1:94" x14ac:dyDescent="0.25">
      <c r="A284" s="13">
        <v>6328</v>
      </c>
      <c r="B284" s="14" t="s">
        <v>2808</v>
      </c>
      <c r="C284" s="14" t="s">
        <v>67</v>
      </c>
      <c r="D284" s="14" t="s">
        <v>54</v>
      </c>
      <c r="E284" s="14">
        <f>VLOOKUP(B284, 'Rookie Year'!$A$2:$B$55555,2,FALSE)</f>
        <v>2023</v>
      </c>
      <c r="F284" s="14">
        <v>2026</v>
      </c>
      <c r="G284" s="14" t="s">
        <v>42</v>
      </c>
      <c r="H284" s="14" t="s">
        <v>2913</v>
      </c>
      <c r="I284" s="15">
        <v>2</v>
      </c>
      <c r="J284" s="14">
        <v>1</v>
      </c>
      <c r="K284" s="16">
        <f t="shared" si="250"/>
        <v>0.25</v>
      </c>
      <c r="L284" s="15">
        <f t="shared" si="251"/>
        <v>1</v>
      </c>
      <c r="M284" s="15">
        <f t="shared" si="252"/>
        <v>1</v>
      </c>
      <c r="N284" s="15">
        <f t="shared" si="253"/>
        <v>1</v>
      </c>
      <c r="O284" s="15">
        <v>0</v>
      </c>
      <c r="P284" s="15">
        <v>0</v>
      </c>
      <c r="Q284" s="15">
        <f t="shared" si="254"/>
        <v>1</v>
      </c>
      <c r="R284" s="14" t="s">
        <v>75</v>
      </c>
      <c r="S284" s="14">
        <f t="shared" si="255"/>
        <v>1</v>
      </c>
      <c r="T284" s="15">
        <f>IF($S284&lt;1, "N/A", $M284)</f>
        <v>1</v>
      </c>
      <c r="U284" s="15" t="str">
        <f>IF($S284&lt;2, "N/A", $M284)</f>
        <v>N/A</v>
      </c>
      <c r="V284" s="15" t="str">
        <f t="shared" si="256"/>
        <v>N/A</v>
      </c>
      <c r="W284" s="15" t="str">
        <f t="shared" si="247"/>
        <v>N/A</v>
      </c>
      <c r="X284" s="15" t="str">
        <f t="shared" si="257"/>
        <v>N/A</v>
      </c>
      <c r="Y284" s="14" t="str">
        <f t="shared" si="258"/>
        <v>OK</v>
      </c>
      <c r="Z284" s="14" t="str">
        <f t="shared" si="259"/>
        <v>No</v>
      </c>
      <c r="AA284" s="17" t="str">
        <f>IF(C284="DM", "N/A", IF(Z284="No","N/A",VLOOKUP(B284,'Extension List'!$A$3:$AE$1952,19,FALSE)))</f>
        <v>N/A</v>
      </c>
      <c r="AB284" s="14" t="str">
        <f>IF(C284="DM", "N/A", IF(Z284="No","N/A",VLOOKUP(B284,'Extension List'!$A$3:$AE$1952,21,FALSE)))</f>
        <v>N/A</v>
      </c>
      <c r="AC284" s="14" t="str">
        <f t="shared" si="248"/>
        <v>N/A</v>
      </c>
      <c r="AD284" s="15" t="str">
        <f t="shared" si="260"/>
        <v>N/A</v>
      </c>
      <c r="AE284" s="15" t="str">
        <f t="shared" si="261"/>
        <v>N/A</v>
      </c>
      <c r="AF284" s="15" t="str">
        <f t="shared" si="262"/>
        <v>N/A</v>
      </c>
      <c r="AG284" s="15" t="str">
        <f t="shared" si="249"/>
        <v>N/A</v>
      </c>
      <c r="AH284" s="15" t="str">
        <f t="shared" si="249"/>
        <v>N/A</v>
      </c>
      <c r="AI284" s="15" t="str">
        <f t="shared" si="242"/>
        <v>N/A</v>
      </c>
      <c r="AJ284" s="15" t="str">
        <f t="shared" si="243"/>
        <v>N/A</v>
      </c>
      <c r="AK284" s="15" t="str">
        <f t="shared" si="244"/>
        <v>N/A</v>
      </c>
      <c r="AL284" s="15" t="str">
        <f t="shared" si="263"/>
        <v>N/A</v>
      </c>
      <c r="AM284" s="15">
        <f t="shared" si="264"/>
        <v>2</v>
      </c>
      <c r="AN284" s="15" t="str">
        <f t="shared" si="265"/>
        <v>N/A</v>
      </c>
      <c r="AO284" s="15" t="str">
        <f t="shared" si="266"/>
        <v>N/A</v>
      </c>
      <c r="AP284" s="15" t="str">
        <f t="shared" si="267"/>
        <v>N/A</v>
      </c>
      <c r="AQ284" s="15" t="str">
        <f t="shared" si="268"/>
        <v>N/A</v>
      </c>
      <c r="AR284" s="14" t="s">
        <v>40</v>
      </c>
      <c r="AS284" s="14" t="s">
        <v>40</v>
      </c>
      <c r="AT284" s="14" t="s">
        <v>40</v>
      </c>
      <c r="AU284" s="14" t="s">
        <v>40</v>
      </c>
      <c r="AV284" s="14" t="s">
        <v>40</v>
      </c>
      <c r="AW284" s="14" t="s">
        <v>40</v>
      </c>
      <c r="AX284" s="14" t="s">
        <v>40</v>
      </c>
      <c r="AY284" s="14" t="s">
        <v>40</v>
      </c>
      <c r="AZ284" s="14" t="s">
        <v>40</v>
      </c>
      <c r="BA284" s="14" t="s">
        <v>40</v>
      </c>
      <c r="BB284" s="14" t="s">
        <v>40</v>
      </c>
      <c r="BC284" s="14" t="s">
        <v>40</v>
      </c>
      <c r="BD284" s="14" t="s">
        <v>40</v>
      </c>
      <c r="BE284" s="14" t="s">
        <v>40</v>
      </c>
      <c r="BF284" s="14" t="s">
        <v>40</v>
      </c>
      <c r="BG284" s="14" t="s">
        <v>40</v>
      </c>
      <c r="BH284" s="14" t="s">
        <v>40</v>
      </c>
      <c r="BJ284" s="15">
        <f t="shared" si="269"/>
        <v>2</v>
      </c>
      <c r="BK284" s="15">
        <f t="shared" si="270"/>
        <v>2</v>
      </c>
      <c r="BL284" s="15">
        <f t="shared" si="271"/>
        <v>2</v>
      </c>
      <c r="BM284" s="15">
        <f t="shared" si="272"/>
        <v>2</v>
      </c>
      <c r="BN284" s="15">
        <f t="shared" si="273"/>
        <v>2</v>
      </c>
      <c r="BO284" s="15">
        <f t="shared" si="274"/>
        <v>2</v>
      </c>
      <c r="BP284" s="15">
        <f t="shared" si="275"/>
        <v>2</v>
      </c>
      <c r="BQ284" s="15">
        <f t="shared" si="276"/>
        <v>2</v>
      </c>
      <c r="BR284" s="15">
        <f t="shared" si="277"/>
        <v>2</v>
      </c>
      <c r="BS284" s="15">
        <f t="shared" si="278"/>
        <v>2</v>
      </c>
      <c r="BT284" s="15">
        <f t="shared" si="279"/>
        <v>2</v>
      </c>
      <c r="BU284" s="15">
        <f t="shared" si="280"/>
        <v>2</v>
      </c>
      <c r="BV284" s="15">
        <f t="shared" si="281"/>
        <v>2</v>
      </c>
      <c r="BW284" s="15">
        <f t="shared" si="282"/>
        <v>2</v>
      </c>
      <c r="BX284" s="15">
        <f t="shared" si="283"/>
        <v>2</v>
      </c>
      <c r="BY284" s="15">
        <f t="shared" si="284"/>
        <v>2</v>
      </c>
      <c r="BZ284" s="15">
        <f t="shared" si="285"/>
        <v>2</v>
      </c>
      <c r="CA284" s="14" t="s">
        <v>75</v>
      </c>
      <c r="CB284" s="15">
        <f t="shared" si="286"/>
        <v>2</v>
      </c>
      <c r="CC284" s="14" t="str">
        <f t="shared" si="287"/>
        <v>N/A</v>
      </c>
      <c r="CD284" s="14" t="str">
        <f t="shared" si="288"/>
        <v>N/A</v>
      </c>
      <c r="CE284" s="14" t="str">
        <f t="shared" si="289"/>
        <v>N/A</v>
      </c>
      <c r="CF284" s="14" t="str">
        <f t="shared" si="290"/>
        <v>N/A</v>
      </c>
      <c r="CG284" t="str">
        <f t="shared" si="291"/>
        <v>S:1 G:1 GR:1</v>
      </c>
      <c r="CH284" s="6"/>
      <c r="CK284" s="6"/>
      <c r="CL284" s="6"/>
      <c r="CM284" s="6"/>
      <c r="CN284" s="6"/>
      <c r="CO284" s="6"/>
      <c r="CP284" s="6"/>
    </row>
    <row r="285" spans="1:94" x14ac:dyDescent="0.25">
      <c r="A285" s="13">
        <v>6058</v>
      </c>
      <c r="B285" s="14" t="s">
        <v>3159</v>
      </c>
      <c r="C285" s="14" t="s">
        <v>67</v>
      </c>
      <c r="D285" s="14" t="s">
        <v>54</v>
      </c>
      <c r="E285" s="14">
        <v>2025</v>
      </c>
      <c r="F285" s="14">
        <v>2025</v>
      </c>
      <c r="G285" s="14" t="s">
        <v>40</v>
      </c>
      <c r="H285" s="14" t="s">
        <v>2203</v>
      </c>
      <c r="I285" s="15">
        <v>1</v>
      </c>
      <c r="J285" s="14">
        <v>3</v>
      </c>
      <c r="K285" s="16">
        <f t="shared" si="250"/>
        <v>0</v>
      </c>
      <c r="L285" s="15">
        <f t="shared" si="251"/>
        <v>1</v>
      </c>
      <c r="M285" s="15">
        <f t="shared" si="252"/>
        <v>0</v>
      </c>
      <c r="N285" s="15">
        <f t="shared" si="253"/>
        <v>0</v>
      </c>
      <c r="O285" s="15">
        <v>0</v>
      </c>
      <c r="P285" s="15">
        <v>0</v>
      </c>
      <c r="Q285" s="15">
        <f t="shared" si="254"/>
        <v>0</v>
      </c>
      <c r="R285" s="14" t="s">
        <v>75</v>
      </c>
      <c r="S285" s="14">
        <f t="shared" si="255"/>
        <v>2</v>
      </c>
      <c r="T285" s="15">
        <v>0</v>
      </c>
      <c r="U285" s="15">
        <v>0</v>
      </c>
      <c r="V285" s="15" t="str">
        <f t="shared" si="256"/>
        <v>N/A</v>
      </c>
      <c r="W285" s="15" t="str">
        <f t="shared" si="247"/>
        <v>N/A</v>
      </c>
      <c r="X285" s="15" t="str">
        <f t="shared" si="257"/>
        <v>N/A</v>
      </c>
      <c r="Y285" s="14" t="str">
        <f t="shared" si="258"/>
        <v>OK</v>
      </c>
      <c r="Z285" s="14" t="str">
        <f t="shared" si="259"/>
        <v>No</v>
      </c>
      <c r="AA285" s="17" t="str">
        <f>IF(C285="DM", "N/A", IF(Z285="No","N/A",VLOOKUP(B285,'Extension List'!$A$3:$AE$1952,19,FALSE)))</f>
        <v>N/A</v>
      </c>
      <c r="AB285" s="14" t="str">
        <f>IF(C285="DM", "N/A", IF(Z285="No","N/A",VLOOKUP(B285,'Extension List'!$A$3:$AE$1952,21,FALSE)))</f>
        <v>N/A</v>
      </c>
      <c r="AC285" s="14" t="str">
        <f t="shared" si="248"/>
        <v>N/A</v>
      </c>
      <c r="AD285" s="15" t="str">
        <f t="shared" si="260"/>
        <v>N/A</v>
      </c>
      <c r="AE285" s="15" t="str">
        <f t="shared" si="261"/>
        <v>N/A</v>
      </c>
      <c r="AF285" s="15" t="str">
        <f t="shared" si="262"/>
        <v>N/A</v>
      </c>
      <c r="AG285" s="15" t="str">
        <f t="shared" si="249"/>
        <v>N/A</v>
      </c>
      <c r="AH285" s="15" t="str">
        <f t="shared" si="249"/>
        <v>N/A</v>
      </c>
      <c r="AI285" s="15" t="str">
        <f t="shared" si="242"/>
        <v>N/A</v>
      </c>
      <c r="AJ285" s="15" t="str">
        <f t="shared" si="243"/>
        <v>N/A</v>
      </c>
      <c r="AK285" s="15" t="str">
        <f t="shared" si="244"/>
        <v>N/A</v>
      </c>
      <c r="AL285" s="15" t="str">
        <f t="shared" si="263"/>
        <v>N/A</v>
      </c>
      <c r="AM285" s="15">
        <f t="shared" si="264"/>
        <v>1</v>
      </c>
      <c r="AN285" s="15">
        <f t="shared" si="265"/>
        <v>1</v>
      </c>
      <c r="AO285" s="15" t="str">
        <f t="shared" si="266"/>
        <v>N/A</v>
      </c>
      <c r="AP285" s="15" t="str">
        <f t="shared" si="267"/>
        <v>N/A</v>
      </c>
      <c r="AQ285" s="15" t="str">
        <f t="shared" si="268"/>
        <v>N/A</v>
      </c>
      <c r="AR285" s="14" t="s">
        <v>40</v>
      </c>
      <c r="AS285" s="14" t="s">
        <v>40</v>
      </c>
      <c r="AT285" s="14" t="s">
        <v>40</v>
      </c>
      <c r="AU285" s="14" t="s">
        <v>40</v>
      </c>
      <c r="AV285" s="14" t="s">
        <v>40</v>
      </c>
      <c r="AW285" s="14" t="s">
        <v>40</v>
      </c>
      <c r="AX285" s="14" t="s">
        <v>40</v>
      </c>
      <c r="AY285" s="14" t="s">
        <v>40</v>
      </c>
      <c r="AZ285" s="14" t="s">
        <v>40</v>
      </c>
      <c r="BA285" s="14" t="s">
        <v>40</v>
      </c>
      <c r="BB285" s="14" t="s">
        <v>40</v>
      </c>
      <c r="BC285" s="14" t="s">
        <v>40</v>
      </c>
      <c r="BD285" s="14" t="s">
        <v>40</v>
      </c>
      <c r="BE285" s="14" t="s">
        <v>40</v>
      </c>
      <c r="BF285" s="14" t="s">
        <v>40</v>
      </c>
      <c r="BG285" s="14" t="s">
        <v>40</v>
      </c>
      <c r="BH285" s="14" t="s">
        <v>40</v>
      </c>
      <c r="BJ285" s="15">
        <f t="shared" si="269"/>
        <v>1</v>
      </c>
      <c r="BK285" s="15">
        <f t="shared" si="270"/>
        <v>1</v>
      </c>
      <c r="BL285" s="15">
        <f t="shared" si="271"/>
        <v>1</v>
      </c>
      <c r="BM285" s="15">
        <f t="shared" si="272"/>
        <v>1</v>
      </c>
      <c r="BN285" s="15">
        <f t="shared" si="273"/>
        <v>1</v>
      </c>
      <c r="BO285" s="15">
        <f t="shared" si="274"/>
        <v>1</v>
      </c>
      <c r="BP285" s="15">
        <f t="shared" si="275"/>
        <v>1</v>
      </c>
      <c r="BQ285" s="15">
        <f t="shared" si="276"/>
        <v>1</v>
      </c>
      <c r="BR285" s="15">
        <f t="shared" si="277"/>
        <v>1</v>
      </c>
      <c r="BS285" s="15">
        <f t="shared" si="278"/>
        <v>1</v>
      </c>
      <c r="BT285" s="15">
        <f t="shared" si="279"/>
        <v>1</v>
      </c>
      <c r="BU285" s="15">
        <f t="shared" si="280"/>
        <v>1</v>
      </c>
      <c r="BV285" s="15">
        <f t="shared" si="281"/>
        <v>1</v>
      </c>
      <c r="BW285" s="15">
        <f t="shared" si="282"/>
        <v>1</v>
      </c>
      <c r="BX285" s="15">
        <f t="shared" si="283"/>
        <v>1</v>
      </c>
      <c r="BY285" s="15">
        <f t="shared" si="284"/>
        <v>1</v>
      </c>
      <c r="BZ285" s="15">
        <f t="shared" si="285"/>
        <v>1</v>
      </c>
      <c r="CA285" s="14" t="s">
        <v>75</v>
      </c>
      <c r="CB285" s="15">
        <f t="shared" si="286"/>
        <v>1</v>
      </c>
      <c r="CC285" s="14">
        <f t="shared" si="287"/>
        <v>1</v>
      </c>
      <c r="CD285" s="14" t="str">
        <f t="shared" si="288"/>
        <v>N/A</v>
      </c>
      <c r="CE285" s="14" t="str">
        <f t="shared" si="289"/>
        <v>N/A</v>
      </c>
      <c r="CF285" s="14" t="str">
        <f t="shared" si="290"/>
        <v>N/A</v>
      </c>
      <c r="CG285" t="str">
        <f t="shared" si="291"/>
        <v>S:1 G:0 GR:0</v>
      </c>
      <c r="CH285" s="6"/>
      <c r="CK285" s="6"/>
      <c r="CL285" s="6"/>
      <c r="CM285" s="6"/>
      <c r="CN285" s="6"/>
      <c r="CO285" s="6"/>
      <c r="CP285" s="6"/>
    </row>
    <row r="286" spans="1:94" x14ac:dyDescent="0.25">
      <c r="A286" s="13">
        <v>6543</v>
      </c>
      <c r="B286" s="14" t="s">
        <v>3333</v>
      </c>
      <c r="C286" s="14" t="s">
        <v>67</v>
      </c>
      <c r="D286" s="14" t="s">
        <v>54</v>
      </c>
      <c r="E286" s="14">
        <f>VLOOKUP(B286, 'Rookie Year'!$A$2:$B$55555,2,FALSE)</f>
        <v>2026</v>
      </c>
      <c r="F286" s="14">
        <v>2026</v>
      </c>
      <c r="G286" s="14" t="s">
        <v>40</v>
      </c>
      <c r="H286" s="14" t="s">
        <v>2856</v>
      </c>
      <c r="I286" s="15">
        <v>1</v>
      </c>
      <c r="J286" s="14">
        <v>3</v>
      </c>
      <c r="K286" s="16">
        <f t="shared" si="250"/>
        <v>0</v>
      </c>
      <c r="L286" s="15">
        <f t="shared" si="251"/>
        <v>1</v>
      </c>
      <c r="M286" s="15">
        <f t="shared" si="252"/>
        <v>0</v>
      </c>
      <c r="N286" s="15">
        <f t="shared" si="253"/>
        <v>0</v>
      </c>
      <c r="O286" s="15">
        <v>0</v>
      </c>
      <c r="P286" s="15">
        <v>0</v>
      </c>
      <c r="Q286" s="15">
        <f t="shared" si="254"/>
        <v>0</v>
      </c>
      <c r="R286" s="14" t="s">
        <v>75</v>
      </c>
      <c r="S286" s="14">
        <f t="shared" si="255"/>
        <v>3</v>
      </c>
      <c r="T286" s="15">
        <f>IF($S286&lt;1, "N/A", $M286)</f>
        <v>0</v>
      </c>
      <c r="U286" s="15">
        <f>IF($S286&lt;2, "N/A", $M286)</f>
        <v>0</v>
      </c>
      <c r="V286" s="15">
        <f t="shared" si="256"/>
        <v>0</v>
      </c>
      <c r="W286" s="15" t="str">
        <f t="shared" si="247"/>
        <v>N/A</v>
      </c>
      <c r="X286" s="15" t="str">
        <f t="shared" si="257"/>
        <v>N/A</v>
      </c>
      <c r="Y286" s="14" t="str">
        <f t="shared" si="258"/>
        <v>OK</v>
      </c>
      <c r="Z286" s="14" t="str">
        <f t="shared" si="259"/>
        <v>No</v>
      </c>
      <c r="AA286" s="17" t="str">
        <f>IF(C286="DM", "N/A", IF(Z286="No","N/A",VLOOKUP(B286,'Extension List'!$A$3:$AE$1952,19,FALSE)))</f>
        <v>N/A</v>
      </c>
      <c r="AB286" s="14" t="str">
        <f>IF(C286="DM", "N/A", IF(Z286="No","N/A",VLOOKUP(B286,'Extension List'!$A$3:$AE$1952,21,FALSE)))</f>
        <v>N/A</v>
      </c>
      <c r="AC286" s="14" t="str">
        <f t="shared" si="248"/>
        <v>N/A</v>
      </c>
      <c r="AD286" s="15" t="str">
        <f t="shared" si="260"/>
        <v>N/A</v>
      </c>
      <c r="AE286" s="15" t="str">
        <f t="shared" si="261"/>
        <v>N/A</v>
      </c>
      <c r="AF286" s="15" t="str">
        <f t="shared" si="262"/>
        <v>N/A</v>
      </c>
      <c r="AG286" s="15" t="str">
        <f t="shared" si="249"/>
        <v>N/A</v>
      </c>
      <c r="AH286" s="15" t="str">
        <f t="shared" si="249"/>
        <v>N/A</v>
      </c>
      <c r="AI286" s="15" t="str">
        <f t="shared" si="242"/>
        <v>N/A</v>
      </c>
      <c r="AJ286" s="15" t="str">
        <f t="shared" si="243"/>
        <v>N/A</v>
      </c>
      <c r="AK286" s="15" t="str">
        <f t="shared" si="244"/>
        <v>N/A</v>
      </c>
      <c r="AL286" s="15" t="str">
        <f t="shared" si="263"/>
        <v>N/A</v>
      </c>
      <c r="AM286" s="15">
        <f t="shared" si="264"/>
        <v>1</v>
      </c>
      <c r="AN286" s="15">
        <f t="shared" si="265"/>
        <v>1</v>
      </c>
      <c r="AO286" s="15">
        <f t="shared" si="266"/>
        <v>1</v>
      </c>
      <c r="AP286" s="15" t="str">
        <f t="shared" si="267"/>
        <v>N/A</v>
      </c>
      <c r="AQ286" s="15" t="str">
        <f t="shared" si="268"/>
        <v>N/A</v>
      </c>
      <c r="AR286" s="14" t="s">
        <v>40</v>
      </c>
      <c r="AS286" s="14" t="s">
        <v>40</v>
      </c>
      <c r="AT286" s="14" t="s">
        <v>40</v>
      </c>
      <c r="AU286" s="14" t="s">
        <v>40</v>
      </c>
      <c r="AV286" s="14" t="s">
        <v>40</v>
      </c>
      <c r="AW286" s="14" t="s">
        <v>40</v>
      </c>
      <c r="AX286" s="14" t="s">
        <v>40</v>
      </c>
      <c r="AY286" s="14" t="s">
        <v>40</v>
      </c>
      <c r="AZ286" s="14" t="s">
        <v>40</v>
      </c>
      <c r="BA286" s="14" t="s">
        <v>40</v>
      </c>
      <c r="BB286" s="14" t="s">
        <v>40</v>
      </c>
      <c r="BC286" s="14" t="s">
        <v>40</v>
      </c>
      <c r="BD286" s="14" t="s">
        <v>40</v>
      </c>
      <c r="BE286" s="14" t="s">
        <v>40</v>
      </c>
      <c r="BF286" s="14" t="s">
        <v>40</v>
      </c>
      <c r="BG286" s="14" t="s">
        <v>40</v>
      </c>
      <c r="BH286" s="14" t="s">
        <v>40</v>
      </c>
      <c r="BJ286" s="15">
        <f t="shared" si="269"/>
        <v>1</v>
      </c>
      <c r="BK286" s="15">
        <f t="shared" si="270"/>
        <v>1</v>
      </c>
      <c r="BL286" s="15">
        <f t="shared" si="271"/>
        <v>1</v>
      </c>
      <c r="BM286" s="15">
        <f t="shared" si="272"/>
        <v>1</v>
      </c>
      <c r="BN286" s="15">
        <f t="shared" si="273"/>
        <v>1</v>
      </c>
      <c r="BO286" s="15">
        <f t="shared" si="274"/>
        <v>1</v>
      </c>
      <c r="BP286" s="15">
        <f t="shared" si="275"/>
        <v>1</v>
      </c>
      <c r="BQ286" s="15">
        <f t="shared" si="276"/>
        <v>1</v>
      </c>
      <c r="BR286" s="15">
        <f t="shared" si="277"/>
        <v>1</v>
      </c>
      <c r="BS286" s="15">
        <f t="shared" si="278"/>
        <v>1</v>
      </c>
      <c r="BT286" s="15">
        <f t="shared" si="279"/>
        <v>1</v>
      </c>
      <c r="BU286" s="15">
        <f t="shared" si="280"/>
        <v>1</v>
      </c>
      <c r="BV286" s="15">
        <f t="shared" si="281"/>
        <v>1</v>
      </c>
      <c r="BW286" s="15">
        <f t="shared" si="282"/>
        <v>1</v>
      </c>
      <c r="BX286" s="15">
        <f t="shared" si="283"/>
        <v>1</v>
      </c>
      <c r="BY286" s="15">
        <f t="shared" si="284"/>
        <v>1</v>
      </c>
      <c r="BZ286" s="15">
        <f t="shared" si="285"/>
        <v>1</v>
      </c>
      <c r="CA286" s="14" t="s">
        <v>75</v>
      </c>
      <c r="CB286" s="15">
        <f t="shared" si="286"/>
        <v>1</v>
      </c>
      <c r="CC286" s="14">
        <f t="shared" si="287"/>
        <v>1</v>
      </c>
      <c r="CD286" s="14">
        <f t="shared" si="288"/>
        <v>1</v>
      </c>
      <c r="CE286" s="14" t="str">
        <f t="shared" si="289"/>
        <v>N/A</v>
      </c>
      <c r="CF286" s="14" t="str">
        <f t="shared" si="290"/>
        <v>N/A</v>
      </c>
      <c r="CG286" t="str">
        <f t="shared" si="291"/>
        <v>S:1 G:0 GR:0</v>
      </c>
      <c r="CH286" s="6"/>
      <c r="CK286" s="6"/>
      <c r="CL286" s="6"/>
      <c r="CM286" s="6"/>
      <c r="CN286" s="6"/>
      <c r="CO286" s="6"/>
      <c r="CP286" s="6"/>
    </row>
    <row r="287" spans="1:94" x14ac:dyDescent="0.25">
      <c r="A287" s="13">
        <v>5622</v>
      </c>
      <c r="B287" s="14" t="s">
        <v>3006</v>
      </c>
      <c r="C287" s="14" t="s">
        <v>67</v>
      </c>
      <c r="D287" s="14" t="s">
        <v>54</v>
      </c>
      <c r="E287" s="14">
        <f>VLOOKUP(B287, 'Rookie Year'!$A$2:$B$55555,2,FALSE)</f>
        <v>2024</v>
      </c>
      <c r="F287" s="14">
        <v>2024</v>
      </c>
      <c r="G287" s="14" t="s">
        <v>40</v>
      </c>
      <c r="H287" s="14" t="s">
        <v>2173</v>
      </c>
      <c r="I287" s="15">
        <v>3</v>
      </c>
      <c r="J287" s="14">
        <v>4</v>
      </c>
      <c r="K287" s="16">
        <f t="shared" si="250"/>
        <v>0</v>
      </c>
      <c r="L287" s="15">
        <f t="shared" si="251"/>
        <v>3</v>
      </c>
      <c r="M287" s="15">
        <f t="shared" si="252"/>
        <v>0</v>
      </c>
      <c r="N287" s="15">
        <f t="shared" si="253"/>
        <v>0</v>
      </c>
      <c r="O287" s="15">
        <v>0</v>
      </c>
      <c r="P287" s="15">
        <v>0</v>
      </c>
      <c r="Q287" s="15">
        <f t="shared" si="254"/>
        <v>0</v>
      </c>
      <c r="R287" s="14" t="s">
        <v>75</v>
      </c>
      <c r="S287" s="14">
        <f t="shared" si="255"/>
        <v>2</v>
      </c>
      <c r="T287" s="15">
        <v>0</v>
      </c>
      <c r="U287" s="15">
        <v>0</v>
      </c>
      <c r="V287" s="15" t="str">
        <f t="shared" si="256"/>
        <v>N/A</v>
      </c>
      <c r="W287" s="15" t="str">
        <f t="shared" si="247"/>
        <v>N/A</v>
      </c>
      <c r="X287" s="15" t="str">
        <f t="shared" si="257"/>
        <v>N/A</v>
      </c>
      <c r="Y287" s="14" t="str">
        <f t="shared" si="258"/>
        <v>OK</v>
      </c>
      <c r="Z287" s="14" t="str">
        <f t="shared" si="259"/>
        <v>No</v>
      </c>
      <c r="AA287" s="17" t="str">
        <f>IF(C287="DM", "N/A", IF(Z287="No","N/A",VLOOKUP(B287,'Extension List'!$A$3:$AE$1952,19,FALSE)))</f>
        <v>N/A</v>
      </c>
      <c r="AB287" s="14" t="str">
        <f>IF(C287="DM", "N/A", IF(Z287="No","N/A",VLOOKUP(B287,'Extension List'!$A$3:$AE$1952,21,FALSE)))</f>
        <v>N/A</v>
      </c>
      <c r="AC287" s="14" t="str">
        <f t="shared" si="248"/>
        <v>N/A</v>
      </c>
      <c r="AD287" s="15" t="str">
        <f t="shared" si="260"/>
        <v>N/A</v>
      </c>
      <c r="AE287" s="15" t="str">
        <f t="shared" si="261"/>
        <v>N/A</v>
      </c>
      <c r="AF287" s="15" t="str">
        <f t="shared" si="262"/>
        <v>N/A</v>
      </c>
      <c r="AG287" s="15" t="str">
        <f t="shared" si="249"/>
        <v>N/A</v>
      </c>
      <c r="AH287" s="15" t="str">
        <f t="shared" si="249"/>
        <v>N/A</v>
      </c>
      <c r="AI287" s="15" t="str">
        <f t="shared" si="242"/>
        <v>N/A</v>
      </c>
      <c r="AJ287" s="15" t="str">
        <f t="shared" si="243"/>
        <v>N/A</v>
      </c>
      <c r="AK287" s="15" t="str">
        <f t="shared" si="244"/>
        <v>N/A</v>
      </c>
      <c r="AL287" s="15" t="str">
        <f t="shared" si="263"/>
        <v>N/A</v>
      </c>
      <c r="AM287" s="15">
        <f t="shared" si="264"/>
        <v>3</v>
      </c>
      <c r="AN287" s="15">
        <f t="shared" si="265"/>
        <v>3</v>
      </c>
      <c r="AO287" s="15" t="str">
        <f t="shared" si="266"/>
        <v>N/A</v>
      </c>
      <c r="AP287" s="15" t="str">
        <f t="shared" si="267"/>
        <v>N/A</v>
      </c>
      <c r="AQ287" s="15" t="str">
        <f t="shared" si="268"/>
        <v>N/A</v>
      </c>
      <c r="AR287" s="14" t="s">
        <v>40</v>
      </c>
      <c r="AS287" s="14" t="s">
        <v>40</v>
      </c>
      <c r="AT287" s="14" t="s">
        <v>40</v>
      </c>
      <c r="AU287" s="14" t="s">
        <v>40</v>
      </c>
      <c r="AV287" s="14" t="s">
        <v>40</v>
      </c>
      <c r="AW287" s="14" t="s">
        <v>40</v>
      </c>
      <c r="AX287" s="14" t="s">
        <v>40</v>
      </c>
      <c r="AY287" s="14" t="s">
        <v>40</v>
      </c>
      <c r="AZ287" s="14" t="s">
        <v>40</v>
      </c>
      <c r="BA287" s="14" t="s">
        <v>40</v>
      </c>
      <c r="BB287" s="14" t="s">
        <v>40</v>
      </c>
      <c r="BC287" s="14" t="s">
        <v>40</v>
      </c>
      <c r="BD287" s="14" t="s">
        <v>40</v>
      </c>
      <c r="BE287" s="14" t="s">
        <v>40</v>
      </c>
      <c r="BF287" s="14" t="s">
        <v>40</v>
      </c>
      <c r="BG287" s="14" t="s">
        <v>40</v>
      </c>
      <c r="BH287" s="14" t="s">
        <v>40</v>
      </c>
      <c r="BI287" s="14"/>
      <c r="BJ287" s="15">
        <f t="shared" si="269"/>
        <v>3</v>
      </c>
      <c r="BK287" s="15">
        <f t="shared" si="270"/>
        <v>3</v>
      </c>
      <c r="BL287" s="15">
        <f t="shared" si="271"/>
        <v>3</v>
      </c>
      <c r="BM287" s="15">
        <f t="shared" si="272"/>
        <v>3</v>
      </c>
      <c r="BN287" s="15">
        <f t="shared" si="273"/>
        <v>3</v>
      </c>
      <c r="BO287" s="15">
        <f t="shared" si="274"/>
        <v>3</v>
      </c>
      <c r="BP287" s="15">
        <f t="shared" si="275"/>
        <v>3</v>
      </c>
      <c r="BQ287" s="15">
        <f t="shared" si="276"/>
        <v>3</v>
      </c>
      <c r="BR287" s="15">
        <f t="shared" si="277"/>
        <v>3</v>
      </c>
      <c r="BS287" s="15">
        <f t="shared" si="278"/>
        <v>3</v>
      </c>
      <c r="BT287" s="15">
        <f t="shared" si="279"/>
        <v>3</v>
      </c>
      <c r="BU287" s="15">
        <f t="shared" si="280"/>
        <v>3</v>
      </c>
      <c r="BV287" s="15">
        <f t="shared" si="281"/>
        <v>3</v>
      </c>
      <c r="BW287" s="15">
        <f t="shared" si="282"/>
        <v>3</v>
      </c>
      <c r="BX287" s="15">
        <f t="shared" si="283"/>
        <v>3</v>
      </c>
      <c r="BY287" s="15">
        <f t="shared" si="284"/>
        <v>3</v>
      </c>
      <c r="BZ287" s="15">
        <f t="shared" si="285"/>
        <v>3</v>
      </c>
      <c r="CA287" s="14" t="s">
        <v>75</v>
      </c>
      <c r="CB287" s="15">
        <f t="shared" si="286"/>
        <v>3</v>
      </c>
      <c r="CC287" s="14">
        <f t="shared" si="287"/>
        <v>3</v>
      </c>
      <c r="CD287" s="14" t="str">
        <f t="shared" si="288"/>
        <v>N/A</v>
      </c>
      <c r="CE287" s="14" t="str">
        <f t="shared" si="289"/>
        <v>N/A</v>
      </c>
      <c r="CF287" s="14" t="str">
        <f t="shared" si="290"/>
        <v>N/A</v>
      </c>
      <c r="CG287" t="str">
        <f t="shared" si="291"/>
        <v>S:3 G:0 GR:0</v>
      </c>
      <c r="CH287" s="6"/>
      <c r="CK287" s="6"/>
      <c r="CL287" s="6"/>
      <c r="CM287" s="6"/>
      <c r="CN287" s="6"/>
      <c r="CO287" s="6"/>
      <c r="CP287" s="6"/>
    </row>
    <row r="288" spans="1:94" x14ac:dyDescent="0.25">
      <c r="A288" s="13">
        <v>6595</v>
      </c>
      <c r="B288" s="14" t="s">
        <v>3385</v>
      </c>
      <c r="C288" s="14" t="s">
        <v>67</v>
      </c>
      <c r="D288" s="14" t="s">
        <v>54</v>
      </c>
      <c r="E288" s="14">
        <f>VLOOKUP(B288, 'Rookie Year'!$A$2:$B$55555,2,FALSE)</f>
        <v>2026</v>
      </c>
      <c r="F288" s="14">
        <v>2026</v>
      </c>
      <c r="G288" s="14" t="s">
        <v>40</v>
      </c>
      <c r="H288" s="14" t="s">
        <v>2444</v>
      </c>
      <c r="I288" s="15">
        <v>1</v>
      </c>
      <c r="J288" s="14">
        <v>3</v>
      </c>
      <c r="K288" s="16">
        <f t="shared" si="250"/>
        <v>0</v>
      </c>
      <c r="L288" s="15">
        <f t="shared" si="251"/>
        <v>1</v>
      </c>
      <c r="M288" s="15">
        <f t="shared" si="252"/>
        <v>0</v>
      </c>
      <c r="N288" s="15">
        <f t="shared" si="253"/>
        <v>0</v>
      </c>
      <c r="O288" s="15">
        <v>0</v>
      </c>
      <c r="P288" s="15">
        <v>0</v>
      </c>
      <c r="Q288" s="15">
        <f t="shared" si="254"/>
        <v>0</v>
      </c>
      <c r="R288" s="14" t="s">
        <v>75</v>
      </c>
      <c r="S288" s="14">
        <f t="shared" si="255"/>
        <v>3</v>
      </c>
      <c r="T288" s="15">
        <f>IF($S288&lt;1, "N/A", $M288)</f>
        <v>0</v>
      </c>
      <c r="U288" s="15">
        <f>IF($S288&lt;2, "N/A", $M288)</f>
        <v>0</v>
      </c>
      <c r="V288" s="15">
        <f t="shared" si="256"/>
        <v>0</v>
      </c>
      <c r="W288" s="15" t="str">
        <f t="shared" si="247"/>
        <v>N/A</v>
      </c>
      <c r="X288" s="15" t="str">
        <f t="shared" si="257"/>
        <v>N/A</v>
      </c>
      <c r="Y288" s="14" t="str">
        <f t="shared" si="258"/>
        <v>OK</v>
      </c>
      <c r="Z288" s="14" t="str">
        <f t="shared" si="259"/>
        <v>No</v>
      </c>
      <c r="AA288" s="17" t="str">
        <f>IF(C288="DM", "N/A", IF(Z288="No","N/A",VLOOKUP(B288,'Extension List'!$A$3:$AE$1952,19,FALSE)))</f>
        <v>N/A</v>
      </c>
      <c r="AB288" s="14" t="str">
        <f>IF(C288="DM", "N/A", IF(Z288="No","N/A",VLOOKUP(B288,'Extension List'!$A$3:$AE$1952,21,FALSE)))</f>
        <v>N/A</v>
      </c>
      <c r="AC288" s="14" t="str">
        <f t="shared" si="248"/>
        <v>N/A</v>
      </c>
      <c r="AD288" s="15" t="str">
        <f t="shared" si="260"/>
        <v>N/A</v>
      </c>
      <c r="AE288" s="15" t="str">
        <f t="shared" si="261"/>
        <v>N/A</v>
      </c>
      <c r="AF288" s="15" t="str">
        <f t="shared" si="262"/>
        <v>N/A</v>
      </c>
      <c r="AG288" s="15" t="str">
        <f t="shared" si="249"/>
        <v>N/A</v>
      </c>
      <c r="AH288" s="15" t="str">
        <f t="shared" si="249"/>
        <v>N/A</v>
      </c>
      <c r="AI288" s="15" t="str">
        <f t="shared" si="242"/>
        <v>N/A</v>
      </c>
      <c r="AJ288" s="15" t="str">
        <f t="shared" si="243"/>
        <v>N/A</v>
      </c>
      <c r="AK288" s="15" t="str">
        <f t="shared" si="244"/>
        <v>N/A</v>
      </c>
      <c r="AL288" s="15" t="str">
        <f t="shared" si="263"/>
        <v>N/A</v>
      </c>
      <c r="AM288" s="15">
        <f t="shared" si="264"/>
        <v>1</v>
      </c>
      <c r="AN288" s="15">
        <f t="shared" si="265"/>
        <v>1</v>
      </c>
      <c r="AO288" s="15">
        <f t="shared" si="266"/>
        <v>1</v>
      </c>
      <c r="AP288" s="15" t="str">
        <f t="shared" si="267"/>
        <v>N/A</v>
      </c>
      <c r="AQ288" s="15" t="str">
        <f t="shared" si="268"/>
        <v>N/A</v>
      </c>
      <c r="AR288" s="14" t="s">
        <v>40</v>
      </c>
      <c r="AS288" s="14" t="s">
        <v>40</v>
      </c>
      <c r="AT288" s="14" t="s">
        <v>40</v>
      </c>
      <c r="AU288" s="14" t="s">
        <v>40</v>
      </c>
      <c r="AV288" s="14" t="s">
        <v>40</v>
      </c>
      <c r="AW288" s="14" t="s">
        <v>40</v>
      </c>
      <c r="AX288" s="14" t="s">
        <v>40</v>
      </c>
      <c r="AY288" s="14" t="s">
        <v>40</v>
      </c>
      <c r="AZ288" s="14" t="s">
        <v>40</v>
      </c>
      <c r="BA288" s="14" t="s">
        <v>40</v>
      </c>
      <c r="BB288" s="14" t="s">
        <v>40</v>
      </c>
      <c r="BC288" s="14" t="s">
        <v>40</v>
      </c>
      <c r="BD288" s="14" t="s">
        <v>40</v>
      </c>
      <c r="BE288" s="14" t="s">
        <v>40</v>
      </c>
      <c r="BF288" s="14" t="s">
        <v>40</v>
      </c>
      <c r="BG288" s="14" t="s">
        <v>40</v>
      </c>
      <c r="BH288" s="14" t="s">
        <v>40</v>
      </c>
      <c r="BJ288" s="15">
        <f t="shared" si="269"/>
        <v>1</v>
      </c>
      <c r="BK288" s="15">
        <f t="shared" si="270"/>
        <v>1</v>
      </c>
      <c r="BL288" s="15">
        <f t="shared" si="271"/>
        <v>1</v>
      </c>
      <c r="BM288" s="15">
        <f t="shared" si="272"/>
        <v>1</v>
      </c>
      <c r="BN288" s="15">
        <f t="shared" si="273"/>
        <v>1</v>
      </c>
      <c r="BO288" s="15">
        <f t="shared" si="274"/>
        <v>1</v>
      </c>
      <c r="BP288" s="15">
        <f t="shared" si="275"/>
        <v>1</v>
      </c>
      <c r="BQ288" s="15">
        <f t="shared" si="276"/>
        <v>1</v>
      </c>
      <c r="BR288" s="15">
        <f t="shared" si="277"/>
        <v>1</v>
      </c>
      <c r="BS288" s="15">
        <f t="shared" si="278"/>
        <v>1</v>
      </c>
      <c r="BT288" s="15">
        <f t="shared" si="279"/>
        <v>1</v>
      </c>
      <c r="BU288" s="15">
        <f t="shared" si="280"/>
        <v>1</v>
      </c>
      <c r="BV288" s="15">
        <f t="shared" si="281"/>
        <v>1</v>
      </c>
      <c r="BW288" s="15">
        <f t="shared" si="282"/>
        <v>1</v>
      </c>
      <c r="BX288" s="15">
        <f t="shared" si="283"/>
        <v>1</v>
      </c>
      <c r="BY288" s="15">
        <f t="shared" si="284"/>
        <v>1</v>
      </c>
      <c r="BZ288" s="15">
        <f t="shared" si="285"/>
        <v>1</v>
      </c>
      <c r="CA288" s="14" t="s">
        <v>75</v>
      </c>
      <c r="CB288" s="15">
        <f t="shared" si="286"/>
        <v>1</v>
      </c>
      <c r="CC288" s="14">
        <f t="shared" si="287"/>
        <v>1</v>
      </c>
      <c r="CD288" s="14">
        <f t="shared" si="288"/>
        <v>1</v>
      </c>
      <c r="CE288" s="14" t="str">
        <f t="shared" si="289"/>
        <v>N/A</v>
      </c>
      <c r="CF288" s="14" t="str">
        <f t="shared" si="290"/>
        <v>N/A</v>
      </c>
      <c r="CG288" t="str">
        <f t="shared" si="291"/>
        <v>S:1 G:0 GR:0</v>
      </c>
      <c r="CH288" s="6"/>
      <c r="CK288" s="6"/>
      <c r="CL288" s="6"/>
      <c r="CM288" s="6"/>
      <c r="CN288" s="6"/>
      <c r="CO288" s="6"/>
      <c r="CP288" s="6"/>
    </row>
    <row r="289" spans="1:94" x14ac:dyDescent="0.25">
      <c r="A289" s="13">
        <v>6407</v>
      </c>
      <c r="B289" s="14" t="s">
        <v>2692</v>
      </c>
      <c r="C289" s="14" t="s">
        <v>67</v>
      </c>
      <c r="D289" s="14" t="s">
        <v>54</v>
      </c>
      <c r="E289" s="14">
        <f>VLOOKUP(B289, 'Rookie Year'!$A$2:$B$55555,2,FALSE)</f>
        <v>2017</v>
      </c>
      <c r="F289" s="14">
        <v>2026</v>
      </c>
      <c r="G289" s="14" t="s">
        <v>42</v>
      </c>
      <c r="H289" s="14" t="s">
        <v>1927</v>
      </c>
      <c r="I289" s="15">
        <v>1</v>
      </c>
      <c r="J289" s="14">
        <v>1</v>
      </c>
      <c r="K289" s="16">
        <f t="shared" si="250"/>
        <v>0.25</v>
      </c>
      <c r="L289" s="15">
        <f t="shared" si="251"/>
        <v>0</v>
      </c>
      <c r="M289" s="15">
        <f t="shared" si="252"/>
        <v>1</v>
      </c>
      <c r="N289" s="15">
        <f t="shared" si="253"/>
        <v>1</v>
      </c>
      <c r="O289" s="15">
        <v>0</v>
      </c>
      <c r="P289" s="15">
        <v>0</v>
      </c>
      <c r="Q289" s="15">
        <f t="shared" si="254"/>
        <v>1</v>
      </c>
      <c r="R289" s="14" t="s">
        <v>75</v>
      </c>
      <c r="S289" s="14">
        <f t="shared" si="255"/>
        <v>1</v>
      </c>
      <c r="T289" s="15">
        <f>IF($S289&lt;1, "N/A", $M289)</f>
        <v>1</v>
      </c>
      <c r="U289" s="15" t="str">
        <f>IF($S289&lt;2, "N/A", $M289)</f>
        <v>N/A</v>
      </c>
      <c r="V289" s="15" t="str">
        <f t="shared" si="256"/>
        <v>N/A</v>
      </c>
      <c r="W289" s="15" t="str">
        <f t="shared" si="247"/>
        <v>N/A</v>
      </c>
      <c r="X289" s="15" t="str">
        <f t="shared" si="257"/>
        <v>N/A</v>
      </c>
      <c r="Y289" s="14" t="str">
        <f t="shared" si="258"/>
        <v>OK</v>
      </c>
      <c r="Z289" s="14" t="str">
        <f t="shared" si="259"/>
        <v>No</v>
      </c>
      <c r="AA289" s="17" t="str">
        <f>IF(C289="DM", "N/A", IF(Z289="No","N/A",VLOOKUP(B289,'Extension List'!$A$3:$AE$1952,19,FALSE)))</f>
        <v>N/A</v>
      </c>
      <c r="AB289" s="14" t="str">
        <f>IF(C289="DM", "N/A", IF(Z289="No","N/A",VLOOKUP(B289,'Extension List'!$A$3:$AE$1952,21,FALSE)))</f>
        <v>N/A</v>
      </c>
      <c r="AC289" s="14" t="str">
        <f t="shared" si="248"/>
        <v>N/A</v>
      </c>
      <c r="AD289" s="15" t="str">
        <f t="shared" si="260"/>
        <v>N/A</v>
      </c>
      <c r="AE289" s="15" t="str">
        <f t="shared" si="261"/>
        <v>N/A</v>
      </c>
      <c r="AF289" s="15" t="str">
        <f t="shared" si="262"/>
        <v>N/A</v>
      </c>
      <c r="AG289" s="15" t="str">
        <f t="shared" si="249"/>
        <v>N/A</v>
      </c>
      <c r="AH289" s="15" t="str">
        <f t="shared" si="249"/>
        <v>N/A</v>
      </c>
      <c r="AI289" s="15" t="str">
        <f t="shared" si="242"/>
        <v>N/A</v>
      </c>
      <c r="AJ289" s="15" t="str">
        <f t="shared" si="243"/>
        <v>N/A</v>
      </c>
      <c r="AK289" s="15" t="str">
        <f t="shared" si="244"/>
        <v>N/A</v>
      </c>
      <c r="AL289" s="15" t="str">
        <f t="shared" si="263"/>
        <v>N/A</v>
      </c>
      <c r="AM289" s="15">
        <f t="shared" si="264"/>
        <v>1</v>
      </c>
      <c r="AN289" s="15" t="str">
        <f t="shared" si="265"/>
        <v>N/A</v>
      </c>
      <c r="AO289" s="15" t="str">
        <f t="shared" si="266"/>
        <v>N/A</v>
      </c>
      <c r="AP289" s="15" t="str">
        <f t="shared" si="267"/>
        <v>N/A</v>
      </c>
      <c r="AQ289" s="15" t="str">
        <f t="shared" si="268"/>
        <v>N/A</v>
      </c>
      <c r="AR289" s="14" t="s">
        <v>40</v>
      </c>
      <c r="AS289" s="14" t="s">
        <v>40</v>
      </c>
      <c r="AT289" s="14" t="s">
        <v>40</v>
      </c>
      <c r="AU289" s="14" t="s">
        <v>40</v>
      </c>
      <c r="AV289" s="14" t="s">
        <v>40</v>
      </c>
      <c r="AW289" s="14" t="s">
        <v>40</v>
      </c>
      <c r="AX289" s="14" t="s">
        <v>40</v>
      </c>
      <c r="AY289" s="14" t="s">
        <v>40</v>
      </c>
      <c r="AZ289" s="14" t="s">
        <v>40</v>
      </c>
      <c r="BA289" s="14" t="s">
        <v>40</v>
      </c>
      <c r="BB289" s="14" t="s">
        <v>40</v>
      </c>
      <c r="BC289" s="14" t="s">
        <v>40</v>
      </c>
      <c r="BD289" s="14" t="s">
        <v>40</v>
      </c>
      <c r="BE289" s="14" t="s">
        <v>40</v>
      </c>
      <c r="BF289" s="14" t="s">
        <v>40</v>
      </c>
      <c r="BG289" s="14" t="s">
        <v>40</v>
      </c>
      <c r="BH289" s="14" t="s">
        <v>40</v>
      </c>
      <c r="BJ289" s="15">
        <f t="shared" si="269"/>
        <v>1</v>
      </c>
      <c r="BK289" s="15">
        <f t="shared" si="270"/>
        <v>1</v>
      </c>
      <c r="BL289" s="15">
        <f t="shared" si="271"/>
        <v>1</v>
      </c>
      <c r="BM289" s="15">
        <f t="shared" si="272"/>
        <v>1</v>
      </c>
      <c r="BN289" s="15">
        <f t="shared" si="273"/>
        <v>1</v>
      </c>
      <c r="BO289" s="15">
        <f t="shared" si="274"/>
        <v>1</v>
      </c>
      <c r="BP289" s="15">
        <f t="shared" si="275"/>
        <v>1</v>
      </c>
      <c r="BQ289" s="15">
        <f t="shared" si="276"/>
        <v>1</v>
      </c>
      <c r="BR289" s="15">
        <f t="shared" si="277"/>
        <v>1</v>
      </c>
      <c r="BS289" s="15">
        <f t="shared" si="278"/>
        <v>1</v>
      </c>
      <c r="BT289" s="15">
        <f t="shared" si="279"/>
        <v>1</v>
      </c>
      <c r="BU289" s="15">
        <f t="shared" si="280"/>
        <v>1</v>
      </c>
      <c r="BV289" s="15">
        <f t="shared" si="281"/>
        <v>1</v>
      </c>
      <c r="BW289" s="15">
        <f t="shared" si="282"/>
        <v>1</v>
      </c>
      <c r="BX289" s="15">
        <f t="shared" si="283"/>
        <v>1</v>
      </c>
      <c r="BY289" s="15">
        <f t="shared" si="284"/>
        <v>1</v>
      </c>
      <c r="BZ289" s="15">
        <f t="shared" si="285"/>
        <v>1</v>
      </c>
      <c r="CA289" s="14" t="s">
        <v>75</v>
      </c>
      <c r="CB289" s="15">
        <f t="shared" si="286"/>
        <v>1</v>
      </c>
      <c r="CC289" s="14" t="str">
        <f t="shared" si="287"/>
        <v>N/A</v>
      </c>
      <c r="CD289" s="14" t="str">
        <f t="shared" si="288"/>
        <v>N/A</v>
      </c>
      <c r="CE289" s="14" t="str">
        <f t="shared" si="289"/>
        <v>N/A</v>
      </c>
      <c r="CF289" s="14" t="str">
        <f t="shared" si="290"/>
        <v>N/A</v>
      </c>
      <c r="CG289" t="str">
        <f t="shared" si="291"/>
        <v>S:0 G:1 GR:1</v>
      </c>
      <c r="CH289" s="6"/>
      <c r="CK289" s="6"/>
      <c r="CL289" s="6"/>
      <c r="CM289" s="6"/>
      <c r="CN289" s="6"/>
      <c r="CO289" s="6"/>
      <c r="CP289" s="6"/>
    </row>
    <row r="290" spans="1:94" x14ac:dyDescent="0.25">
      <c r="A290" s="13">
        <v>5968</v>
      </c>
      <c r="B290" s="14" t="s">
        <v>2268</v>
      </c>
      <c r="C290" s="14" t="s">
        <v>67</v>
      </c>
      <c r="D290" s="14" t="s">
        <v>54</v>
      </c>
      <c r="E290" s="14">
        <f>VLOOKUP(B290, 'Rookie Year'!$A$2:$B$55555,2,FALSE)</f>
        <v>2015</v>
      </c>
      <c r="F290" s="14">
        <v>2025</v>
      </c>
      <c r="G290" s="14" t="s">
        <v>42</v>
      </c>
      <c r="H290" s="14" t="s">
        <v>1927</v>
      </c>
      <c r="I290" s="15">
        <v>8</v>
      </c>
      <c r="J290" s="14">
        <v>3</v>
      </c>
      <c r="K290" s="16">
        <f t="shared" si="250"/>
        <v>0.25</v>
      </c>
      <c r="L290" s="15">
        <f t="shared" si="251"/>
        <v>6</v>
      </c>
      <c r="M290" s="15">
        <f t="shared" si="252"/>
        <v>2</v>
      </c>
      <c r="N290" s="15">
        <f t="shared" si="253"/>
        <v>6</v>
      </c>
      <c r="O290" s="15">
        <v>2</v>
      </c>
      <c r="P290" s="15">
        <v>0</v>
      </c>
      <c r="Q290" s="15">
        <f t="shared" si="254"/>
        <v>4</v>
      </c>
      <c r="R290" s="14" t="s">
        <v>75</v>
      </c>
      <c r="S290" s="14">
        <f t="shared" si="255"/>
        <v>2</v>
      </c>
      <c r="T290" s="15">
        <v>2</v>
      </c>
      <c r="U290" s="15">
        <v>2</v>
      </c>
      <c r="V290" s="15" t="str">
        <f t="shared" si="256"/>
        <v>N/A</v>
      </c>
      <c r="W290" s="15" t="str">
        <f t="shared" si="247"/>
        <v>N/A</v>
      </c>
      <c r="X290" s="15" t="str">
        <f t="shared" si="257"/>
        <v>N/A</v>
      </c>
      <c r="Y290" s="14" t="str">
        <f t="shared" si="258"/>
        <v>OK</v>
      </c>
      <c r="Z290" s="14" t="str">
        <f t="shared" si="259"/>
        <v>No</v>
      </c>
      <c r="AA290" s="17" t="str">
        <f>IF(C290="DM", "N/A", IF(Z290="No","N/A",VLOOKUP(B290,'Extension List'!$A$3:$AE$1952,19,FALSE)))</f>
        <v>N/A</v>
      </c>
      <c r="AB290" s="14" t="str">
        <f>IF(C290="DM", "N/A", IF(Z290="No","N/A",VLOOKUP(B290,'Extension List'!$A$3:$AE$1952,21,FALSE)))</f>
        <v>N/A</v>
      </c>
      <c r="AC290" s="14" t="str">
        <f t="shared" si="248"/>
        <v>N/A</v>
      </c>
      <c r="AD290" s="15" t="str">
        <f t="shared" si="260"/>
        <v>N/A</v>
      </c>
      <c r="AE290" s="15" t="str">
        <f t="shared" si="261"/>
        <v>N/A</v>
      </c>
      <c r="AF290" s="15" t="str">
        <f t="shared" si="262"/>
        <v>N/A</v>
      </c>
      <c r="AG290" s="15" t="str">
        <f t="shared" si="249"/>
        <v>N/A</v>
      </c>
      <c r="AH290" s="15" t="str">
        <f t="shared" si="249"/>
        <v>N/A</v>
      </c>
      <c r="AI290" s="15" t="str">
        <f t="shared" si="242"/>
        <v>N/A</v>
      </c>
      <c r="AJ290" s="15" t="str">
        <f t="shared" si="243"/>
        <v>N/A</v>
      </c>
      <c r="AK290" s="15" t="str">
        <f t="shared" si="244"/>
        <v>N/A</v>
      </c>
      <c r="AL290" s="15" t="str">
        <f t="shared" si="263"/>
        <v>N/A</v>
      </c>
      <c r="AM290" s="15">
        <f t="shared" si="264"/>
        <v>8</v>
      </c>
      <c r="AN290" s="15">
        <f t="shared" si="265"/>
        <v>8</v>
      </c>
      <c r="AO290" s="15" t="str">
        <f t="shared" si="266"/>
        <v>N/A</v>
      </c>
      <c r="AP290" s="15" t="str">
        <f t="shared" si="267"/>
        <v>N/A</v>
      </c>
      <c r="AQ290" s="15" t="str">
        <f t="shared" si="268"/>
        <v>N/A</v>
      </c>
      <c r="AR290" s="14" t="s">
        <v>40</v>
      </c>
      <c r="AS290" s="14" t="s">
        <v>40</v>
      </c>
      <c r="AT290" s="14" t="s">
        <v>40</v>
      </c>
      <c r="AU290" s="14" t="s">
        <v>40</v>
      </c>
      <c r="AV290" s="14" t="s">
        <v>40</v>
      </c>
      <c r="AW290" s="14" t="s">
        <v>40</v>
      </c>
      <c r="AX290" s="14" t="s">
        <v>40</v>
      </c>
      <c r="AY290" s="14" t="s">
        <v>40</v>
      </c>
      <c r="AZ290" s="14" t="s">
        <v>40</v>
      </c>
      <c r="BA290" s="14" t="s">
        <v>40</v>
      </c>
      <c r="BB290" s="14" t="s">
        <v>40</v>
      </c>
      <c r="BC290" s="14" t="s">
        <v>40</v>
      </c>
      <c r="BD290" s="14" t="s">
        <v>40</v>
      </c>
      <c r="BE290" s="14" t="s">
        <v>40</v>
      </c>
      <c r="BF290" s="14" t="s">
        <v>40</v>
      </c>
      <c r="BG290" s="14" t="s">
        <v>40</v>
      </c>
      <c r="BH290" s="14" t="s">
        <v>40</v>
      </c>
      <c r="BJ290" s="15">
        <f t="shared" si="269"/>
        <v>8</v>
      </c>
      <c r="BK290" s="15">
        <f t="shared" si="270"/>
        <v>8</v>
      </c>
      <c r="BL290" s="15">
        <f t="shared" si="271"/>
        <v>8</v>
      </c>
      <c r="BM290" s="15">
        <f t="shared" si="272"/>
        <v>8</v>
      </c>
      <c r="BN290" s="15">
        <f t="shared" si="273"/>
        <v>8</v>
      </c>
      <c r="BO290" s="15">
        <f t="shared" si="274"/>
        <v>8</v>
      </c>
      <c r="BP290" s="15">
        <f t="shared" si="275"/>
        <v>8</v>
      </c>
      <c r="BQ290" s="15">
        <f t="shared" si="276"/>
        <v>8</v>
      </c>
      <c r="BR290" s="15">
        <f t="shared" si="277"/>
        <v>8</v>
      </c>
      <c r="BS290" s="15">
        <f t="shared" si="278"/>
        <v>8</v>
      </c>
      <c r="BT290" s="15">
        <f t="shared" si="279"/>
        <v>8</v>
      </c>
      <c r="BU290" s="15">
        <f t="shared" si="280"/>
        <v>8</v>
      </c>
      <c r="BV290" s="15">
        <f t="shared" si="281"/>
        <v>8</v>
      </c>
      <c r="BW290" s="15">
        <f t="shared" si="282"/>
        <v>8</v>
      </c>
      <c r="BX290" s="15">
        <f t="shared" si="283"/>
        <v>8</v>
      </c>
      <c r="BY290" s="15">
        <f t="shared" si="284"/>
        <v>8</v>
      </c>
      <c r="BZ290" s="15">
        <f t="shared" si="285"/>
        <v>8</v>
      </c>
      <c r="CA290" s="14" t="s">
        <v>75</v>
      </c>
      <c r="CB290" s="15">
        <f t="shared" si="286"/>
        <v>8</v>
      </c>
      <c r="CC290" s="14">
        <f t="shared" si="287"/>
        <v>8</v>
      </c>
      <c r="CD290" s="14" t="str">
        <f t="shared" si="288"/>
        <v>N/A</v>
      </c>
      <c r="CE290" s="14" t="str">
        <f t="shared" si="289"/>
        <v>N/A</v>
      </c>
      <c r="CF290" s="14" t="str">
        <f t="shared" si="290"/>
        <v>N/A</v>
      </c>
      <c r="CG290" t="str">
        <f t="shared" si="291"/>
        <v>S:6 G:2 GR:4</v>
      </c>
      <c r="CH290" s="6"/>
      <c r="CK290" s="6"/>
      <c r="CL290" s="6"/>
      <c r="CM290" s="6"/>
      <c r="CN290" s="6"/>
      <c r="CO290" s="6"/>
      <c r="CP290" s="6"/>
    </row>
    <row r="291" spans="1:94" x14ac:dyDescent="0.25">
      <c r="A291" s="13">
        <v>4159</v>
      </c>
      <c r="B291" s="14" t="s">
        <v>3260</v>
      </c>
      <c r="C291" s="14" t="s">
        <v>68</v>
      </c>
      <c r="D291" s="14" t="s">
        <v>54</v>
      </c>
      <c r="E291" s="14">
        <f>VLOOKUP(B291, 'Rookie Year'!$A$2:$B$55555,2,FALSE)</f>
        <v>2024</v>
      </c>
      <c r="F291" s="14">
        <v>2025</v>
      </c>
      <c r="G291" s="14" t="s">
        <v>42</v>
      </c>
      <c r="H291" s="14" t="s">
        <v>2913</v>
      </c>
      <c r="I291" s="15">
        <v>5</v>
      </c>
      <c r="J291" s="14">
        <v>2</v>
      </c>
      <c r="K291" s="16">
        <f t="shared" si="250"/>
        <v>0.25</v>
      </c>
      <c r="L291" s="15">
        <f t="shared" si="251"/>
        <v>3</v>
      </c>
      <c r="M291" s="15">
        <f t="shared" si="252"/>
        <v>2</v>
      </c>
      <c r="N291" s="15">
        <f t="shared" si="253"/>
        <v>4</v>
      </c>
      <c r="O291" s="15">
        <v>4</v>
      </c>
      <c r="P291" s="15">
        <v>0</v>
      </c>
      <c r="Q291" s="15">
        <f t="shared" si="254"/>
        <v>0</v>
      </c>
      <c r="R291" s="14" t="s">
        <v>75</v>
      </c>
      <c r="S291" s="14">
        <f t="shared" si="255"/>
        <v>1</v>
      </c>
      <c r="T291" s="15">
        <v>0</v>
      </c>
      <c r="U291" s="15" t="str">
        <f>IF($S291&lt;2, "N/A", $M291)</f>
        <v>N/A</v>
      </c>
      <c r="V291" s="15" t="str">
        <f t="shared" si="256"/>
        <v>N/A</v>
      </c>
      <c r="W291" s="15" t="str">
        <f t="shared" si="247"/>
        <v>N/A</v>
      </c>
      <c r="X291" s="15" t="str">
        <f t="shared" si="257"/>
        <v>N/A</v>
      </c>
      <c r="Y291" s="14" t="str">
        <f t="shared" si="258"/>
        <v>OK</v>
      </c>
      <c r="Z291" s="14" t="str">
        <f t="shared" si="259"/>
        <v>Yes</v>
      </c>
      <c r="AA291" s="17">
        <f>IF(C291="DM", "N/A", IF(Z291="No","N/A",VLOOKUP(B291,'Extension List'!$A$3:$AE$1952,19,FALSE)))</f>
        <v>3</v>
      </c>
      <c r="AB291" s="14">
        <f>IF(C291="DM", "N/A", IF(Z291="No","N/A",VLOOKUP(B291,'Extension List'!$A$3:$AE$1952,21,FALSE)))</f>
        <v>1</v>
      </c>
      <c r="AC291" s="14">
        <f t="shared" si="248"/>
        <v>0</v>
      </c>
      <c r="AD291" s="15" t="str">
        <f t="shared" si="260"/>
        <v>N/A</v>
      </c>
      <c r="AE291" s="15" t="str">
        <f t="shared" si="261"/>
        <v>N/A</v>
      </c>
      <c r="AF291" s="15" t="str">
        <f t="shared" si="262"/>
        <v>N/A</v>
      </c>
      <c r="AG291" s="15" t="str">
        <f t="shared" si="249"/>
        <v>N/A</v>
      </c>
      <c r="AH291" s="15" t="str">
        <f t="shared" si="249"/>
        <v>N/A</v>
      </c>
      <c r="AI291" s="15" t="str">
        <f t="shared" si="242"/>
        <v>N/A</v>
      </c>
      <c r="AJ291" s="15" t="str">
        <f t="shared" si="243"/>
        <v>N/A</v>
      </c>
      <c r="AK291" s="15" t="str">
        <f t="shared" si="244"/>
        <v>N/A</v>
      </c>
      <c r="AL291" s="15" t="str">
        <f t="shared" si="263"/>
        <v>N/A</v>
      </c>
      <c r="AM291" s="15">
        <f t="shared" si="264"/>
        <v>3</v>
      </c>
      <c r="AN291" s="15" t="str">
        <f t="shared" si="265"/>
        <v>N/A</v>
      </c>
      <c r="AO291" s="15" t="str">
        <f t="shared" si="266"/>
        <v>N/A</v>
      </c>
      <c r="AP291" s="15" t="str">
        <f t="shared" si="267"/>
        <v>N/A</v>
      </c>
      <c r="AQ291" s="15" t="str">
        <f t="shared" si="268"/>
        <v>N/A</v>
      </c>
      <c r="AR291" s="14" t="s">
        <v>40</v>
      </c>
      <c r="AS291" s="14" t="s">
        <v>40</v>
      </c>
      <c r="AT291" s="14" t="s">
        <v>40</v>
      </c>
      <c r="AU291" s="14" t="s">
        <v>40</v>
      </c>
      <c r="AV291" s="14" t="s">
        <v>40</v>
      </c>
      <c r="AW291" s="14" t="s">
        <v>40</v>
      </c>
      <c r="AX291" s="14" t="s">
        <v>40</v>
      </c>
      <c r="AY291" s="14" t="s">
        <v>40</v>
      </c>
      <c r="AZ291" s="14" t="s">
        <v>40</v>
      </c>
      <c r="BA291" s="14" t="s">
        <v>40</v>
      </c>
      <c r="BB291" s="14" t="s">
        <v>40</v>
      </c>
      <c r="BC291" s="14" t="s">
        <v>40</v>
      </c>
      <c r="BD291" s="14" t="s">
        <v>40</v>
      </c>
      <c r="BE291" s="14" t="s">
        <v>40</v>
      </c>
      <c r="BF291" s="14" t="s">
        <v>40</v>
      </c>
      <c r="BG291" s="14" t="s">
        <v>40</v>
      </c>
      <c r="BH291" s="14" t="s">
        <v>40</v>
      </c>
      <c r="BI291" s="14"/>
      <c r="BJ291" s="15">
        <f t="shared" si="269"/>
        <v>3</v>
      </c>
      <c r="BK291" s="15">
        <f t="shared" si="270"/>
        <v>3</v>
      </c>
      <c r="BL291" s="15">
        <f t="shared" si="271"/>
        <v>3</v>
      </c>
      <c r="BM291" s="15">
        <f t="shared" si="272"/>
        <v>3</v>
      </c>
      <c r="BN291" s="15">
        <f t="shared" si="273"/>
        <v>3</v>
      </c>
      <c r="BO291" s="15">
        <f t="shared" si="274"/>
        <v>3</v>
      </c>
      <c r="BP291" s="15">
        <f t="shared" si="275"/>
        <v>3</v>
      </c>
      <c r="BQ291" s="15">
        <f t="shared" si="276"/>
        <v>3</v>
      </c>
      <c r="BR291" s="15">
        <f t="shared" si="277"/>
        <v>3</v>
      </c>
      <c r="BS291" s="15">
        <f t="shared" si="278"/>
        <v>3</v>
      </c>
      <c r="BT291" s="15">
        <f t="shared" si="279"/>
        <v>3</v>
      </c>
      <c r="BU291" s="15">
        <f t="shared" si="280"/>
        <v>3</v>
      </c>
      <c r="BV291" s="15">
        <f t="shared" si="281"/>
        <v>3</v>
      </c>
      <c r="BW291" s="15">
        <f t="shared" si="282"/>
        <v>3</v>
      </c>
      <c r="BX291" s="15">
        <f t="shared" si="283"/>
        <v>3</v>
      </c>
      <c r="BY291" s="15">
        <f t="shared" si="284"/>
        <v>3</v>
      </c>
      <c r="BZ291" s="15">
        <f t="shared" si="285"/>
        <v>3</v>
      </c>
      <c r="CA291" s="14" t="s">
        <v>75</v>
      </c>
      <c r="CB291" s="15">
        <f t="shared" si="286"/>
        <v>3</v>
      </c>
      <c r="CC291" s="14" t="str">
        <f t="shared" si="287"/>
        <v>N/A</v>
      </c>
      <c r="CD291" s="14" t="str">
        <f t="shared" si="288"/>
        <v>N/A</v>
      </c>
      <c r="CE291" s="14" t="str">
        <f t="shared" si="289"/>
        <v>N/A</v>
      </c>
      <c r="CF291" s="14" t="str">
        <f t="shared" si="290"/>
        <v>N/A</v>
      </c>
      <c r="CG291" t="str">
        <f t="shared" si="291"/>
        <v>S:3 G:2 GR:0</v>
      </c>
      <c r="CH291" s="6"/>
      <c r="CK291" s="6"/>
      <c r="CL291" s="6"/>
      <c r="CM291" s="6"/>
      <c r="CN291" s="6"/>
      <c r="CO291" s="6"/>
      <c r="CP291" s="6"/>
    </row>
    <row r="292" spans="1:94" x14ac:dyDescent="0.25">
      <c r="A292" s="13">
        <v>6564</v>
      </c>
      <c r="B292" s="14" t="s">
        <v>3354</v>
      </c>
      <c r="C292" s="14" t="s">
        <v>68</v>
      </c>
      <c r="D292" s="14" t="s">
        <v>54</v>
      </c>
      <c r="E292" s="14">
        <f>VLOOKUP(B292, 'Rookie Year'!$A$2:$B$55555,2,FALSE)</f>
        <v>2026</v>
      </c>
      <c r="F292" s="14">
        <v>2026</v>
      </c>
      <c r="G292" s="14" t="s">
        <v>40</v>
      </c>
      <c r="H292" s="14" t="s">
        <v>2652</v>
      </c>
      <c r="I292" s="15">
        <v>1</v>
      </c>
      <c r="J292" s="14">
        <v>3</v>
      </c>
      <c r="K292" s="16">
        <f t="shared" si="250"/>
        <v>0</v>
      </c>
      <c r="L292" s="15">
        <f t="shared" si="251"/>
        <v>1</v>
      </c>
      <c r="M292" s="15">
        <f t="shared" si="252"/>
        <v>0</v>
      </c>
      <c r="N292" s="15">
        <f t="shared" si="253"/>
        <v>0</v>
      </c>
      <c r="O292" s="15">
        <v>0</v>
      </c>
      <c r="P292" s="15">
        <v>0</v>
      </c>
      <c r="Q292" s="15">
        <f t="shared" si="254"/>
        <v>0</v>
      </c>
      <c r="R292" s="14" t="s">
        <v>75</v>
      </c>
      <c r="S292" s="14">
        <f t="shared" si="255"/>
        <v>3</v>
      </c>
      <c r="T292" s="15">
        <f>IF($S292&lt;1, "N/A", $M292)</f>
        <v>0</v>
      </c>
      <c r="U292" s="15">
        <f>IF($S292&lt;2, "N/A", $M292)</f>
        <v>0</v>
      </c>
      <c r="V292" s="15">
        <f t="shared" si="256"/>
        <v>0</v>
      </c>
      <c r="W292" s="15" t="str">
        <f t="shared" si="247"/>
        <v>N/A</v>
      </c>
      <c r="X292" s="15" t="str">
        <f t="shared" si="257"/>
        <v>N/A</v>
      </c>
      <c r="Y292" s="14" t="str">
        <f t="shared" si="258"/>
        <v>OK</v>
      </c>
      <c r="Z292" s="14" t="str">
        <f t="shared" si="259"/>
        <v>No</v>
      </c>
      <c r="AA292" s="17" t="str">
        <f>IF(C292="DM", "N/A", IF(Z292="No","N/A",VLOOKUP(B292,'Extension List'!$A$3:$AE$1952,19,FALSE)))</f>
        <v>N/A</v>
      </c>
      <c r="AB292" s="14" t="str">
        <f>IF(C292="DM", "N/A", IF(Z292="No","N/A",VLOOKUP(B292,'Extension List'!$A$3:$AE$1952,21,FALSE)))</f>
        <v>N/A</v>
      </c>
      <c r="AC292" s="14" t="str">
        <f t="shared" si="248"/>
        <v>N/A</v>
      </c>
      <c r="AD292" s="15" t="str">
        <f t="shared" si="260"/>
        <v>N/A</v>
      </c>
      <c r="AE292" s="15" t="str">
        <f t="shared" si="261"/>
        <v>N/A</v>
      </c>
      <c r="AF292" s="15" t="str">
        <f t="shared" si="262"/>
        <v>N/A</v>
      </c>
      <c r="AG292" s="15" t="str">
        <f t="shared" si="249"/>
        <v>N/A</v>
      </c>
      <c r="AH292" s="15" t="str">
        <f t="shared" si="249"/>
        <v>N/A</v>
      </c>
      <c r="AI292" s="15" t="str">
        <f t="shared" si="242"/>
        <v>N/A</v>
      </c>
      <c r="AJ292" s="15" t="str">
        <f t="shared" si="243"/>
        <v>N/A</v>
      </c>
      <c r="AK292" s="15" t="str">
        <f t="shared" si="244"/>
        <v>N/A</v>
      </c>
      <c r="AL292" s="15" t="str">
        <f t="shared" si="263"/>
        <v>N/A</v>
      </c>
      <c r="AM292" s="15">
        <f t="shared" si="264"/>
        <v>1</v>
      </c>
      <c r="AN292" s="15">
        <f t="shared" si="265"/>
        <v>1</v>
      </c>
      <c r="AO292" s="15">
        <f t="shared" si="266"/>
        <v>1</v>
      </c>
      <c r="AP292" s="15" t="str">
        <f t="shared" si="267"/>
        <v>N/A</v>
      </c>
      <c r="AQ292" s="15" t="str">
        <f t="shared" si="268"/>
        <v>N/A</v>
      </c>
      <c r="AR292" s="14" t="s">
        <v>40</v>
      </c>
      <c r="AS292" s="14" t="s">
        <v>40</v>
      </c>
      <c r="AT292" s="14" t="s">
        <v>40</v>
      </c>
      <c r="AU292" s="14" t="s">
        <v>40</v>
      </c>
      <c r="AV292" s="14" t="s">
        <v>40</v>
      </c>
      <c r="AW292" s="14" t="s">
        <v>40</v>
      </c>
      <c r="AX292" s="14" t="s">
        <v>40</v>
      </c>
      <c r="AY292" s="14" t="s">
        <v>40</v>
      </c>
      <c r="AZ292" s="14" t="s">
        <v>40</v>
      </c>
      <c r="BA292" s="14" t="s">
        <v>40</v>
      </c>
      <c r="BB292" s="14" t="s">
        <v>40</v>
      </c>
      <c r="BC292" s="14" t="s">
        <v>40</v>
      </c>
      <c r="BD292" s="14" t="s">
        <v>40</v>
      </c>
      <c r="BE292" s="14" t="s">
        <v>40</v>
      </c>
      <c r="BF292" s="14" t="s">
        <v>40</v>
      </c>
      <c r="BG292" s="14" t="s">
        <v>40</v>
      </c>
      <c r="BH292" s="14" t="s">
        <v>40</v>
      </c>
      <c r="BJ292" s="15">
        <f t="shared" si="269"/>
        <v>1</v>
      </c>
      <c r="BK292" s="15">
        <f t="shared" si="270"/>
        <v>1</v>
      </c>
      <c r="BL292" s="15">
        <f t="shared" si="271"/>
        <v>1</v>
      </c>
      <c r="BM292" s="15">
        <f t="shared" si="272"/>
        <v>1</v>
      </c>
      <c r="BN292" s="15">
        <f t="shared" si="273"/>
        <v>1</v>
      </c>
      <c r="BO292" s="15">
        <f t="shared" si="274"/>
        <v>1</v>
      </c>
      <c r="BP292" s="15">
        <f t="shared" si="275"/>
        <v>1</v>
      </c>
      <c r="BQ292" s="15">
        <f t="shared" si="276"/>
        <v>1</v>
      </c>
      <c r="BR292" s="15">
        <f t="shared" si="277"/>
        <v>1</v>
      </c>
      <c r="BS292" s="15">
        <f t="shared" si="278"/>
        <v>1</v>
      </c>
      <c r="BT292" s="15">
        <f t="shared" si="279"/>
        <v>1</v>
      </c>
      <c r="BU292" s="15">
        <f t="shared" si="280"/>
        <v>1</v>
      </c>
      <c r="BV292" s="15">
        <f t="shared" si="281"/>
        <v>1</v>
      </c>
      <c r="BW292" s="15">
        <f t="shared" si="282"/>
        <v>1</v>
      </c>
      <c r="BX292" s="15">
        <f t="shared" si="283"/>
        <v>1</v>
      </c>
      <c r="BY292" s="15">
        <f t="shared" si="284"/>
        <v>1</v>
      </c>
      <c r="BZ292" s="15">
        <f t="shared" si="285"/>
        <v>1</v>
      </c>
      <c r="CA292" s="14" t="s">
        <v>75</v>
      </c>
      <c r="CB292" s="15">
        <f t="shared" si="286"/>
        <v>1</v>
      </c>
      <c r="CC292" s="14">
        <f t="shared" si="287"/>
        <v>1</v>
      </c>
      <c r="CD292" s="14">
        <f t="shared" si="288"/>
        <v>1</v>
      </c>
      <c r="CE292" s="14" t="str">
        <f t="shared" si="289"/>
        <v>N/A</v>
      </c>
      <c r="CF292" s="14" t="str">
        <f t="shared" si="290"/>
        <v>N/A</v>
      </c>
      <c r="CG292" t="str">
        <f t="shared" si="291"/>
        <v>S:1 G:0 GR:0</v>
      </c>
      <c r="CH292" s="6"/>
      <c r="CK292" s="6"/>
      <c r="CL292" s="6"/>
      <c r="CM292" s="6"/>
      <c r="CN292" s="6"/>
      <c r="CO292" s="6"/>
      <c r="CP292" s="6"/>
    </row>
    <row r="293" spans="1:94" x14ac:dyDescent="0.25">
      <c r="A293" s="13">
        <v>6528</v>
      </c>
      <c r="B293" s="14" t="s">
        <v>3318</v>
      </c>
      <c r="C293" s="14" t="s">
        <v>68</v>
      </c>
      <c r="D293" s="14" t="s">
        <v>54</v>
      </c>
      <c r="E293" s="14">
        <f>VLOOKUP(B293, 'Rookie Year'!$A$2:$B$55555,2,FALSE)</f>
        <v>2026</v>
      </c>
      <c r="F293" s="14">
        <v>2026</v>
      </c>
      <c r="G293" s="14" t="s">
        <v>40</v>
      </c>
      <c r="H293" s="14" t="s">
        <v>2192</v>
      </c>
      <c r="I293" s="15">
        <v>2</v>
      </c>
      <c r="J293" s="14">
        <v>3</v>
      </c>
      <c r="K293" s="16">
        <f t="shared" si="250"/>
        <v>0</v>
      </c>
      <c r="L293" s="15">
        <f t="shared" si="251"/>
        <v>2</v>
      </c>
      <c r="M293" s="15">
        <f t="shared" si="252"/>
        <v>0</v>
      </c>
      <c r="N293" s="15">
        <f t="shared" si="253"/>
        <v>0</v>
      </c>
      <c r="O293" s="15">
        <v>0</v>
      </c>
      <c r="P293" s="15">
        <v>0</v>
      </c>
      <c r="Q293" s="15">
        <f t="shared" si="254"/>
        <v>0</v>
      </c>
      <c r="R293" s="14" t="s">
        <v>75</v>
      </c>
      <c r="S293" s="14">
        <f t="shared" si="255"/>
        <v>3</v>
      </c>
      <c r="T293" s="15">
        <f>IF($S293&lt;1, "N/A", $M293)</f>
        <v>0</v>
      </c>
      <c r="U293" s="15">
        <f>IF($S293&lt;2, "N/A", $M293)</f>
        <v>0</v>
      </c>
      <c r="V293" s="15">
        <f t="shared" si="256"/>
        <v>0</v>
      </c>
      <c r="W293" s="15" t="str">
        <f t="shared" si="247"/>
        <v>N/A</v>
      </c>
      <c r="X293" s="15" t="str">
        <f t="shared" si="257"/>
        <v>N/A</v>
      </c>
      <c r="Y293" s="14" t="str">
        <f t="shared" si="258"/>
        <v>OK</v>
      </c>
      <c r="Z293" s="14" t="str">
        <f t="shared" si="259"/>
        <v>No</v>
      </c>
      <c r="AA293" s="17" t="str">
        <f>IF(C293="DM", "N/A", IF(Z293="No","N/A",VLOOKUP(B293,'Extension List'!$A$3:$AE$1952,19,FALSE)))</f>
        <v>N/A</v>
      </c>
      <c r="AB293" s="14" t="str">
        <f>IF(C293="DM", "N/A", IF(Z293="No","N/A",VLOOKUP(B293,'Extension List'!$A$3:$AE$1952,21,FALSE)))</f>
        <v>N/A</v>
      </c>
      <c r="AC293" s="14" t="str">
        <f t="shared" si="248"/>
        <v>N/A</v>
      </c>
      <c r="AD293" s="15" t="str">
        <f t="shared" si="260"/>
        <v>N/A</v>
      </c>
      <c r="AE293" s="15" t="str">
        <f t="shared" si="261"/>
        <v>N/A</v>
      </c>
      <c r="AF293" s="15" t="str">
        <f t="shared" si="262"/>
        <v>N/A</v>
      </c>
      <c r="AG293" s="15" t="str">
        <f t="shared" si="249"/>
        <v>N/A</v>
      </c>
      <c r="AH293" s="15" t="str">
        <f t="shared" si="249"/>
        <v>N/A</v>
      </c>
      <c r="AI293" s="15" t="str">
        <f t="shared" si="242"/>
        <v>N/A</v>
      </c>
      <c r="AJ293" s="15" t="str">
        <f t="shared" si="243"/>
        <v>N/A</v>
      </c>
      <c r="AK293" s="15" t="str">
        <f t="shared" ref="AK293:AK321" si="292">IF($AF293="N/A","N/A",IF(AC293&gt;3,"TBC","N/A"))</f>
        <v>N/A</v>
      </c>
      <c r="AL293" s="15" t="str">
        <f t="shared" si="263"/>
        <v>N/A</v>
      </c>
      <c r="AM293" s="15">
        <f t="shared" si="264"/>
        <v>2</v>
      </c>
      <c r="AN293" s="15">
        <f t="shared" si="265"/>
        <v>2</v>
      </c>
      <c r="AO293" s="15">
        <f t="shared" si="266"/>
        <v>2</v>
      </c>
      <c r="AP293" s="15" t="str">
        <f t="shared" si="267"/>
        <v>N/A</v>
      </c>
      <c r="AQ293" s="15" t="str">
        <f t="shared" si="268"/>
        <v>N/A</v>
      </c>
      <c r="AR293" s="14" t="s">
        <v>40</v>
      </c>
      <c r="AS293" s="14" t="s">
        <v>40</v>
      </c>
      <c r="AT293" s="14" t="s">
        <v>40</v>
      </c>
      <c r="AU293" s="14" t="s">
        <v>40</v>
      </c>
      <c r="AV293" s="14" t="s">
        <v>40</v>
      </c>
      <c r="AW293" s="14" t="s">
        <v>40</v>
      </c>
      <c r="AX293" s="14" t="s">
        <v>40</v>
      </c>
      <c r="AY293" s="14" t="s">
        <v>40</v>
      </c>
      <c r="AZ293" s="14" t="s">
        <v>40</v>
      </c>
      <c r="BA293" s="14" t="s">
        <v>40</v>
      </c>
      <c r="BB293" s="14" t="s">
        <v>40</v>
      </c>
      <c r="BC293" s="14" t="s">
        <v>40</v>
      </c>
      <c r="BD293" s="14" t="s">
        <v>40</v>
      </c>
      <c r="BE293" s="14" t="s">
        <v>40</v>
      </c>
      <c r="BF293" s="14" t="s">
        <v>40</v>
      </c>
      <c r="BG293" s="14" t="s">
        <v>40</v>
      </c>
      <c r="BH293" s="14" t="s">
        <v>40</v>
      </c>
      <c r="BJ293" s="15">
        <f t="shared" si="269"/>
        <v>2</v>
      </c>
      <c r="BK293" s="15">
        <f t="shared" si="270"/>
        <v>2</v>
      </c>
      <c r="BL293" s="15">
        <f t="shared" si="271"/>
        <v>2</v>
      </c>
      <c r="BM293" s="15">
        <f t="shared" si="272"/>
        <v>2</v>
      </c>
      <c r="BN293" s="15">
        <f t="shared" si="273"/>
        <v>2</v>
      </c>
      <c r="BO293" s="15">
        <f t="shared" si="274"/>
        <v>2</v>
      </c>
      <c r="BP293" s="15">
        <f t="shared" si="275"/>
        <v>2</v>
      </c>
      <c r="BQ293" s="15">
        <f t="shared" si="276"/>
        <v>2</v>
      </c>
      <c r="BR293" s="15">
        <f t="shared" si="277"/>
        <v>2</v>
      </c>
      <c r="BS293" s="15">
        <f t="shared" si="278"/>
        <v>2</v>
      </c>
      <c r="BT293" s="15">
        <f t="shared" si="279"/>
        <v>2</v>
      </c>
      <c r="BU293" s="15">
        <f t="shared" si="280"/>
        <v>2</v>
      </c>
      <c r="BV293" s="15">
        <f t="shared" si="281"/>
        <v>2</v>
      </c>
      <c r="BW293" s="15">
        <f t="shared" si="282"/>
        <v>2</v>
      </c>
      <c r="BX293" s="15">
        <f t="shared" si="283"/>
        <v>2</v>
      </c>
      <c r="BY293" s="15">
        <f t="shared" si="284"/>
        <v>2</v>
      </c>
      <c r="BZ293" s="15">
        <f t="shared" si="285"/>
        <v>2</v>
      </c>
      <c r="CA293" s="14" t="s">
        <v>75</v>
      </c>
      <c r="CB293" s="15">
        <f t="shared" si="286"/>
        <v>2</v>
      </c>
      <c r="CC293" s="14">
        <f t="shared" si="287"/>
        <v>2</v>
      </c>
      <c r="CD293" s="14">
        <f t="shared" si="288"/>
        <v>2</v>
      </c>
      <c r="CE293" s="14" t="str">
        <f t="shared" si="289"/>
        <v>N/A</v>
      </c>
      <c r="CF293" s="14" t="str">
        <f t="shared" si="290"/>
        <v>N/A</v>
      </c>
      <c r="CG293" t="str">
        <f t="shared" si="291"/>
        <v>S:2 G:0 GR:0</v>
      </c>
      <c r="CH293" s="6"/>
      <c r="CK293" s="6"/>
      <c r="CL293" s="6"/>
      <c r="CM293" s="6"/>
      <c r="CN293" s="6"/>
      <c r="CO293" s="6"/>
      <c r="CP293" s="6"/>
    </row>
    <row r="294" spans="1:94" x14ac:dyDescent="0.25">
      <c r="A294" s="13">
        <v>6053</v>
      </c>
      <c r="B294" s="14" t="s">
        <v>3154</v>
      </c>
      <c r="C294" s="14" t="s">
        <v>68</v>
      </c>
      <c r="D294" s="14" t="s">
        <v>54</v>
      </c>
      <c r="E294" s="14">
        <v>2025</v>
      </c>
      <c r="F294" s="14">
        <v>2025</v>
      </c>
      <c r="G294" s="14" t="s">
        <v>40</v>
      </c>
      <c r="H294" s="14" t="s">
        <v>2198</v>
      </c>
      <c r="I294" s="15">
        <v>1</v>
      </c>
      <c r="J294" s="14">
        <v>3</v>
      </c>
      <c r="K294" s="16">
        <f t="shared" si="250"/>
        <v>0</v>
      </c>
      <c r="L294" s="15">
        <f t="shared" si="251"/>
        <v>1</v>
      </c>
      <c r="M294" s="15">
        <f t="shared" si="252"/>
        <v>0</v>
      </c>
      <c r="N294" s="15">
        <f t="shared" si="253"/>
        <v>0</v>
      </c>
      <c r="O294" s="15">
        <v>0</v>
      </c>
      <c r="P294" s="15">
        <v>0</v>
      </c>
      <c r="Q294" s="15">
        <f t="shared" si="254"/>
        <v>0</v>
      </c>
      <c r="R294" s="14" t="s">
        <v>75</v>
      </c>
      <c r="S294" s="14">
        <f t="shared" si="255"/>
        <v>2</v>
      </c>
      <c r="T294" s="15">
        <v>0</v>
      </c>
      <c r="U294" s="15">
        <v>0</v>
      </c>
      <c r="V294" s="15" t="str">
        <f t="shared" si="256"/>
        <v>N/A</v>
      </c>
      <c r="W294" s="15" t="str">
        <f t="shared" si="247"/>
        <v>N/A</v>
      </c>
      <c r="X294" s="15" t="str">
        <f t="shared" si="257"/>
        <v>N/A</v>
      </c>
      <c r="Y294" s="14" t="str">
        <f t="shared" si="258"/>
        <v>OK</v>
      </c>
      <c r="Z294" s="14" t="str">
        <f t="shared" si="259"/>
        <v>No</v>
      </c>
      <c r="AA294" s="17" t="str">
        <f>IF(C294="DM", "N/A", IF(Z294="No","N/A",VLOOKUP(B294,'Extension List'!$A$3:$AE$1952,19,FALSE)))</f>
        <v>N/A</v>
      </c>
      <c r="AB294" s="14" t="str">
        <f>IF(C294="DM", "N/A", IF(Z294="No","N/A",VLOOKUP(B294,'Extension List'!$A$3:$AE$1952,21,FALSE)))</f>
        <v>N/A</v>
      </c>
      <c r="AC294" s="14" t="str">
        <f t="shared" si="248"/>
        <v>N/A</v>
      </c>
      <c r="AD294" s="15" t="str">
        <f t="shared" si="260"/>
        <v>N/A</v>
      </c>
      <c r="AE294" s="15" t="str">
        <f t="shared" si="261"/>
        <v>N/A</v>
      </c>
      <c r="AF294" s="15" t="str">
        <f t="shared" si="262"/>
        <v>N/A</v>
      </c>
      <c r="AG294" s="15" t="str">
        <f t="shared" si="249"/>
        <v>N/A</v>
      </c>
      <c r="AH294" s="15" t="str">
        <f t="shared" si="249"/>
        <v>N/A</v>
      </c>
      <c r="AI294" s="15" t="str">
        <f t="shared" si="242"/>
        <v>N/A</v>
      </c>
      <c r="AJ294" s="15" t="str">
        <f t="shared" si="243"/>
        <v>N/A</v>
      </c>
      <c r="AK294" s="15" t="str">
        <f t="shared" si="292"/>
        <v>N/A</v>
      </c>
      <c r="AL294" s="15" t="str">
        <f t="shared" si="263"/>
        <v>N/A</v>
      </c>
      <c r="AM294" s="15">
        <f t="shared" si="264"/>
        <v>1</v>
      </c>
      <c r="AN294" s="15">
        <f t="shared" si="265"/>
        <v>1</v>
      </c>
      <c r="AO294" s="15" t="str">
        <f t="shared" si="266"/>
        <v>N/A</v>
      </c>
      <c r="AP294" s="15" t="str">
        <f t="shared" si="267"/>
        <v>N/A</v>
      </c>
      <c r="AQ294" s="15" t="str">
        <f t="shared" si="268"/>
        <v>N/A</v>
      </c>
      <c r="AR294" s="14" t="s">
        <v>40</v>
      </c>
      <c r="AS294" s="14" t="s">
        <v>40</v>
      </c>
      <c r="AT294" s="14" t="s">
        <v>40</v>
      </c>
      <c r="AU294" s="14" t="s">
        <v>40</v>
      </c>
      <c r="AV294" s="14" t="s">
        <v>40</v>
      </c>
      <c r="AW294" s="14" t="s">
        <v>40</v>
      </c>
      <c r="AX294" s="14" t="s">
        <v>40</v>
      </c>
      <c r="AY294" s="14" t="s">
        <v>40</v>
      </c>
      <c r="AZ294" s="14" t="s">
        <v>40</v>
      </c>
      <c r="BA294" s="14" t="s">
        <v>40</v>
      </c>
      <c r="BB294" s="14" t="s">
        <v>40</v>
      </c>
      <c r="BC294" s="14" t="s">
        <v>40</v>
      </c>
      <c r="BD294" s="14" t="s">
        <v>40</v>
      </c>
      <c r="BE294" s="14" t="s">
        <v>40</v>
      </c>
      <c r="BF294" s="14" t="s">
        <v>40</v>
      </c>
      <c r="BG294" s="14" t="s">
        <v>40</v>
      </c>
      <c r="BH294" s="14" t="s">
        <v>40</v>
      </c>
      <c r="BJ294" s="15">
        <f t="shared" si="269"/>
        <v>1</v>
      </c>
      <c r="BK294" s="15">
        <f t="shared" si="270"/>
        <v>1</v>
      </c>
      <c r="BL294" s="15">
        <f t="shared" si="271"/>
        <v>1</v>
      </c>
      <c r="BM294" s="15">
        <f t="shared" si="272"/>
        <v>1</v>
      </c>
      <c r="BN294" s="15">
        <f t="shared" si="273"/>
        <v>1</v>
      </c>
      <c r="BO294" s="15">
        <f t="shared" si="274"/>
        <v>1</v>
      </c>
      <c r="BP294" s="15">
        <f t="shared" si="275"/>
        <v>1</v>
      </c>
      <c r="BQ294" s="15">
        <f t="shared" si="276"/>
        <v>1</v>
      </c>
      <c r="BR294" s="15">
        <f t="shared" si="277"/>
        <v>1</v>
      </c>
      <c r="BS294" s="15">
        <f t="shared" si="278"/>
        <v>1</v>
      </c>
      <c r="BT294" s="15">
        <f t="shared" si="279"/>
        <v>1</v>
      </c>
      <c r="BU294" s="15">
        <f t="shared" si="280"/>
        <v>1</v>
      </c>
      <c r="BV294" s="15">
        <f t="shared" si="281"/>
        <v>1</v>
      </c>
      <c r="BW294" s="15">
        <f t="shared" si="282"/>
        <v>1</v>
      </c>
      <c r="BX294" s="15">
        <f t="shared" si="283"/>
        <v>1</v>
      </c>
      <c r="BY294" s="15">
        <f t="shared" si="284"/>
        <v>1</v>
      </c>
      <c r="BZ294" s="15">
        <f t="shared" si="285"/>
        <v>1</v>
      </c>
      <c r="CA294" s="14" t="s">
        <v>75</v>
      </c>
      <c r="CB294" s="15">
        <f t="shared" si="286"/>
        <v>1</v>
      </c>
      <c r="CC294" s="14">
        <f t="shared" si="287"/>
        <v>1</v>
      </c>
      <c r="CD294" s="14" t="str">
        <f t="shared" si="288"/>
        <v>N/A</v>
      </c>
      <c r="CE294" s="14" t="str">
        <f t="shared" si="289"/>
        <v>N/A</v>
      </c>
      <c r="CF294" s="14" t="str">
        <f t="shared" si="290"/>
        <v>N/A</v>
      </c>
      <c r="CG294" t="str">
        <f t="shared" si="291"/>
        <v>S:1 G:0 GR:0</v>
      </c>
      <c r="CH294" s="6"/>
      <c r="CK294" s="6"/>
      <c r="CL294" s="6"/>
      <c r="CM294" s="6"/>
      <c r="CN294" s="6"/>
      <c r="CO294" s="6"/>
      <c r="CP294" s="6"/>
    </row>
    <row r="295" spans="1:94" x14ac:dyDescent="0.25">
      <c r="A295" s="13">
        <v>6418</v>
      </c>
      <c r="B295" s="14" t="s">
        <v>1241</v>
      </c>
      <c r="C295" s="14" t="s">
        <v>68</v>
      </c>
      <c r="D295" s="14" t="s">
        <v>54</v>
      </c>
      <c r="E295" s="14">
        <f>VLOOKUP(B295, 'Rookie Year'!$A$2:$B$55555,2,FALSE)</f>
        <v>2017</v>
      </c>
      <c r="F295" s="14">
        <v>2026</v>
      </c>
      <c r="G295" s="14" t="s">
        <v>42</v>
      </c>
      <c r="H295" s="14" t="s">
        <v>1927</v>
      </c>
      <c r="I295" s="15">
        <v>1</v>
      </c>
      <c r="J295" s="14">
        <v>1</v>
      </c>
      <c r="K295" s="16">
        <f t="shared" si="250"/>
        <v>0.25</v>
      </c>
      <c r="L295" s="15">
        <f t="shared" si="251"/>
        <v>0</v>
      </c>
      <c r="M295" s="15">
        <f t="shared" si="252"/>
        <v>1</v>
      </c>
      <c r="N295" s="15">
        <f t="shared" si="253"/>
        <v>1</v>
      </c>
      <c r="O295" s="15">
        <v>0</v>
      </c>
      <c r="P295" s="15">
        <v>0</v>
      </c>
      <c r="Q295" s="15">
        <f t="shared" si="254"/>
        <v>1</v>
      </c>
      <c r="R295" s="14" t="s">
        <v>75</v>
      </c>
      <c r="S295" s="14">
        <f t="shared" si="255"/>
        <v>1</v>
      </c>
      <c r="T295" s="15">
        <f>IF($S295&lt;1, "N/A", $M295)</f>
        <v>1</v>
      </c>
      <c r="U295" s="15" t="str">
        <f>IF($S295&lt;2, "N/A", $M295)</f>
        <v>N/A</v>
      </c>
      <c r="V295" s="15" t="str">
        <f t="shared" si="256"/>
        <v>N/A</v>
      </c>
      <c r="W295" s="15" t="str">
        <f t="shared" si="247"/>
        <v>N/A</v>
      </c>
      <c r="X295" s="15" t="str">
        <f t="shared" si="257"/>
        <v>N/A</v>
      </c>
      <c r="Y295" s="14" t="str">
        <f t="shared" si="258"/>
        <v>OK</v>
      </c>
      <c r="Z295" s="14" t="str">
        <f t="shared" si="259"/>
        <v>No</v>
      </c>
      <c r="AA295" s="17" t="str">
        <f>IF(C295="DM", "N/A", IF(Z295="No","N/A",VLOOKUP(B295,'Extension List'!$A$3:$AE$1952,19,FALSE)))</f>
        <v>N/A</v>
      </c>
      <c r="AB295" s="14" t="str">
        <f>IF(C295="DM", "N/A", IF(Z295="No","N/A",VLOOKUP(B295,'Extension List'!$A$3:$AE$1952,21,FALSE)))</f>
        <v>N/A</v>
      </c>
      <c r="AC295" s="14" t="str">
        <f t="shared" si="248"/>
        <v>N/A</v>
      </c>
      <c r="AD295" s="15" t="str">
        <f t="shared" si="260"/>
        <v>N/A</v>
      </c>
      <c r="AE295" s="15" t="str">
        <f t="shared" si="261"/>
        <v>N/A</v>
      </c>
      <c r="AF295" s="15" t="str">
        <f t="shared" si="262"/>
        <v>N/A</v>
      </c>
      <c r="AG295" s="15" t="str">
        <f t="shared" si="249"/>
        <v>N/A</v>
      </c>
      <c r="AH295" s="15" t="str">
        <f t="shared" si="249"/>
        <v>N/A</v>
      </c>
      <c r="AI295" s="15" t="str">
        <f t="shared" si="242"/>
        <v>N/A</v>
      </c>
      <c r="AJ295" s="15" t="str">
        <f t="shared" si="243"/>
        <v>N/A</v>
      </c>
      <c r="AK295" s="15" t="str">
        <f t="shared" si="292"/>
        <v>N/A</v>
      </c>
      <c r="AL295" s="15" t="str">
        <f t="shared" si="263"/>
        <v>N/A</v>
      </c>
      <c r="AM295" s="15">
        <f t="shared" si="264"/>
        <v>1</v>
      </c>
      <c r="AN295" s="15" t="str">
        <f t="shared" si="265"/>
        <v>N/A</v>
      </c>
      <c r="AO295" s="15" t="str">
        <f t="shared" si="266"/>
        <v>N/A</v>
      </c>
      <c r="AP295" s="15" t="str">
        <f t="shared" si="267"/>
        <v>N/A</v>
      </c>
      <c r="AQ295" s="15" t="str">
        <f t="shared" si="268"/>
        <v>N/A</v>
      </c>
      <c r="AR295" s="14" t="s">
        <v>40</v>
      </c>
      <c r="AS295" s="14" t="s">
        <v>40</v>
      </c>
      <c r="AT295" s="14" t="s">
        <v>40</v>
      </c>
      <c r="AU295" s="14" t="s">
        <v>40</v>
      </c>
      <c r="AV295" s="14" t="s">
        <v>40</v>
      </c>
      <c r="AW295" s="14" t="s">
        <v>40</v>
      </c>
      <c r="AX295" s="14" t="s">
        <v>40</v>
      </c>
      <c r="AY295" s="14" t="s">
        <v>40</v>
      </c>
      <c r="AZ295" s="14" t="s">
        <v>40</v>
      </c>
      <c r="BA295" s="14" t="s">
        <v>40</v>
      </c>
      <c r="BB295" s="14" t="s">
        <v>40</v>
      </c>
      <c r="BC295" s="14" t="s">
        <v>40</v>
      </c>
      <c r="BD295" s="14" t="s">
        <v>40</v>
      </c>
      <c r="BE295" s="14" t="s">
        <v>40</v>
      </c>
      <c r="BF295" s="14" t="s">
        <v>40</v>
      </c>
      <c r="BG295" s="14" t="s">
        <v>40</v>
      </c>
      <c r="BH295" s="14" t="s">
        <v>40</v>
      </c>
      <c r="BJ295" s="15">
        <f t="shared" si="269"/>
        <v>1</v>
      </c>
      <c r="BK295" s="15">
        <f t="shared" si="270"/>
        <v>1</v>
      </c>
      <c r="BL295" s="15">
        <f t="shared" si="271"/>
        <v>1</v>
      </c>
      <c r="BM295" s="15">
        <f t="shared" si="272"/>
        <v>1</v>
      </c>
      <c r="BN295" s="15">
        <f t="shared" si="273"/>
        <v>1</v>
      </c>
      <c r="BO295" s="15">
        <f t="shared" si="274"/>
        <v>1</v>
      </c>
      <c r="BP295" s="15">
        <f t="shared" si="275"/>
        <v>1</v>
      </c>
      <c r="BQ295" s="15">
        <f t="shared" si="276"/>
        <v>1</v>
      </c>
      <c r="BR295" s="15">
        <f t="shared" si="277"/>
        <v>1</v>
      </c>
      <c r="BS295" s="15">
        <f t="shared" si="278"/>
        <v>1</v>
      </c>
      <c r="BT295" s="15">
        <f t="shared" si="279"/>
        <v>1</v>
      </c>
      <c r="BU295" s="15">
        <f t="shared" si="280"/>
        <v>1</v>
      </c>
      <c r="BV295" s="15">
        <f t="shared" si="281"/>
        <v>1</v>
      </c>
      <c r="BW295" s="15">
        <f t="shared" si="282"/>
        <v>1</v>
      </c>
      <c r="BX295" s="15">
        <f t="shared" si="283"/>
        <v>1</v>
      </c>
      <c r="BY295" s="15">
        <f t="shared" si="284"/>
        <v>1</v>
      </c>
      <c r="BZ295" s="15">
        <f t="shared" si="285"/>
        <v>1</v>
      </c>
      <c r="CA295" s="14" t="s">
        <v>75</v>
      </c>
      <c r="CB295" s="15">
        <f t="shared" si="286"/>
        <v>1</v>
      </c>
      <c r="CC295" s="14" t="str">
        <f t="shared" si="287"/>
        <v>N/A</v>
      </c>
      <c r="CD295" s="14" t="str">
        <f t="shared" si="288"/>
        <v>N/A</v>
      </c>
      <c r="CE295" s="14" t="str">
        <f t="shared" si="289"/>
        <v>N/A</v>
      </c>
      <c r="CF295" s="14" t="str">
        <f t="shared" si="290"/>
        <v>N/A</v>
      </c>
      <c r="CG295" t="str">
        <f t="shared" si="291"/>
        <v>S:0 G:1 GR:1</v>
      </c>
      <c r="CH295" s="6"/>
      <c r="CK295" s="6"/>
      <c r="CL295" s="6"/>
      <c r="CM295" s="6"/>
      <c r="CN295" s="6"/>
      <c r="CO295" s="6"/>
      <c r="CP295" s="6"/>
    </row>
    <row r="296" spans="1:94" x14ac:dyDescent="0.25">
      <c r="A296" s="13">
        <v>6419</v>
      </c>
      <c r="B296" s="14" t="s">
        <v>3267</v>
      </c>
      <c r="C296" s="14" t="s">
        <v>68</v>
      </c>
      <c r="D296" s="14" t="s">
        <v>54</v>
      </c>
      <c r="E296" s="14">
        <f>VLOOKUP(B296, 'Rookie Year'!$A$2:$B$55555,2,FALSE)</f>
        <v>2021</v>
      </c>
      <c r="F296" s="14">
        <v>2026</v>
      </c>
      <c r="G296" s="14" t="s">
        <v>42</v>
      </c>
      <c r="H296" s="14" t="s">
        <v>1927</v>
      </c>
      <c r="I296" s="15">
        <v>1</v>
      </c>
      <c r="J296" s="14">
        <v>1</v>
      </c>
      <c r="K296" s="16">
        <f t="shared" si="250"/>
        <v>0.25</v>
      </c>
      <c r="L296" s="15">
        <f t="shared" si="251"/>
        <v>0</v>
      </c>
      <c r="M296" s="15">
        <f t="shared" si="252"/>
        <v>1</v>
      </c>
      <c r="N296" s="15">
        <f t="shared" si="253"/>
        <v>1</v>
      </c>
      <c r="O296" s="15">
        <v>0</v>
      </c>
      <c r="P296" s="15">
        <v>0</v>
      </c>
      <c r="Q296" s="15">
        <f t="shared" si="254"/>
        <v>1</v>
      </c>
      <c r="R296" s="14" t="s">
        <v>75</v>
      </c>
      <c r="S296" s="14">
        <f t="shared" si="255"/>
        <v>1</v>
      </c>
      <c r="T296" s="15">
        <f>IF($S296&lt;1, "N/A", $M296)</f>
        <v>1</v>
      </c>
      <c r="U296" s="15" t="str">
        <f>IF($S296&lt;2, "N/A", $M296)</f>
        <v>N/A</v>
      </c>
      <c r="V296" s="15" t="str">
        <f t="shared" si="256"/>
        <v>N/A</v>
      </c>
      <c r="W296" s="15" t="str">
        <f t="shared" si="247"/>
        <v>N/A</v>
      </c>
      <c r="X296" s="15" t="str">
        <f t="shared" si="257"/>
        <v>N/A</v>
      </c>
      <c r="Y296" s="14" t="str">
        <f t="shared" si="258"/>
        <v>OK</v>
      </c>
      <c r="Z296" s="14" t="str">
        <f t="shared" si="259"/>
        <v>No</v>
      </c>
      <c r="AA296" s="17" t="str">
        <f>IF(C296="DM", "N/A", IF(Z296="No","N/A",VLOOKUP(B296,'Extension List'!$A$3:$AE$1952,19,FALSE)))</f>
        <v>N/A</v>
      </c>
      <c r="AB296" s="14" t="str">
        <f>IF(C296="DM", "N/A", IF(Z296="No","N/A",VLOOKUP(B296,'Extension List'!$A$3:$AE$1952,21,FALSE)))</f>
        <v>N/A</v>
      </c>
      <c r="AC296" s="14" t="str">
        <f t="shared" si="248"/>
        <v>N/A</v>
      </c>
      <c r="AD296" s="15" t="str">
        <f t="shared" si="260"/>
        <v>N/A</v>
      </c>
      <c r="AE296" s="15" t="str">
        <f t="shared" si="261"/>
        <v>N/A</v>
      </c>
      <c r="AF296" s="15" t="str">
        <f t="shared" si="262"/>
        <v>N/A</v>
      </c>
      <c r="AG296" s="15" t="str">
        <f t="shared" si="249"/>
        <v>N/A</v>
      </c>
      <c r="AH296" s="15" t="str">
        <f t="shared" si="249"/>
        <v>N/A</v>
      </c>
      <c r="AI296" s="15" t="str">
        <f t="shared" si="242"/>
        <v>N/A</v>
      </c>
      <c r="AJ296" s="15" t="str">
        <f t="shared" si="243"/>
        <v>N/A</v>
      </c>
      <c r="AK296" s="15" t="str">
        <f t="shared" si="292"/>
        <v>N/A</v>
      </c>
      <c r="AL296" s="15" t="str">
        <f t="shared" si="263"/>
        <v>N/A</v>
      </c>
      <c r="AM296" s="15">
        <f t="shared" si="264"/>
        <v>1</v>
      </c>
      <c r="AN296" s="15" t="str">
        <f t="shared" si="265"/>
        <v>N/A</v>
      </c>
      <c r="AO296" s="15" t="str">
        <f t="shared" si="266"/>
        <v>N/A</v>
      </c>
      <c r="AP296" s="15" t="str">
        <f t="shared" si="267"/>
        <v>N/A</v>
      </c>
      <c r="AQ296" s="15" t="str">
        <f t="shared" si="268"/>
        <v>N/A</v>
      </c>
      <c r="AR296" s="14" t="s">
        <v>40</v>
      </c>
      <c r="AS296" s="14" t="s">
        <v>40</v>
      </c>
      <c r="AT296" s="14" t="s">
        <v>40</v>
      </c>
      <c r="AU296" s="14" t="s">
        <v>40</v>
      </c>
      <c r="AV296" s="14" t="s">
        <v>40</v>
      </c>
      <c r="AW296" s="14" t="s">
        <v>40</v>
      </c>
      <c r="AX296" s="14" t="s">
        <v>40</v>
      </c>
      <c r="AY296" s="14" t="s">
        <v>40</v>
      </c>
      <c r="AZ296" s="14" t="s">
        <v>40</v>
      </c>
      <c r="BA296" s="14" t="s">
        <v>40</v>
      </c>
      <c r="BB296" s="14" t="s">
        <v>40</v>
      </c>
      <c r="BC296" s="14" t="s">
        <v>40</v>
      </c>
      <c r="BD296" s="14" t="s">
        <v>40</v>
      </c>
      <c r="BE296" s="14" t="s">
        <v>40</v>
      </c>
      <c r="BF296" s="14" t="s">
        <v>40</v>
      </c>
      <c r="BG296" s="14" t="s">
        <v>40</v>
      </c>
      <c r="BH296" s="14" t="s">
        <v>40</v>
      </c>
      <c r="BJ296" s="15">
        <f t="shared" si="269"/>
        <v>1</v>
      </c>
      <c r="BK296" s="15">
        <f t="shared" si="270"/>
        <v>1</v>
      </c>
      <c r="BL296" s="15">
        <f t="shared" si="271"/>
        <v>1</v>
      </c>
      <c r="BM296" s="15">
        <f t="shared" si="272"/>
        <v>1</v>
      </c>
      <c r="BN296" s="15">
        <f t="shared" si="273"/>
        <v>1</v>
      </c>
      <c r="BO296" s="15">
        <f t="shared" si="274"/>
        <v>1</v>
      </c>
      <c r="BP296" s="15">
        <f t="shared" si="275"/>
        <v>1</v>
      </c>
      <c r="BQ296" s="15">
        <f t="shared" si="276"/>
        <v>1</v>
      </c>
      <c r="BR296" s="15">
        <f t="shared" si="277"/>
        <v>1</v>
      </c>
      <c r="BS296" s="15">
        <f t="shared" si="278"/>
        <v>1</v>
      </c>
      <c r="BT296" s="15">
        <f t="shared" si="279"/>
        <v>1</v>
      </c>
      <c r="BU296" s="15">
        <f t="shared" si="280"/>
        <v>1</v>
      </c>
      <c r="BV296" s="15">
        <f t="shared" si="281"/>
        <v>1</v>
      </c>
      <c r="BW296" s="15">
        <f t="shared" si="282"/>
        <v>1</v>
      </c>
      <c r="BX296" s="15">
        <f t="shared" si="283"/>
        <v>1</v>
      </c>
      <c r="BY296" s="15">
        <f t="shared" si="284"/>
        <v>1</v>
      </c>
      <c r="BZ296" s="15">
        <f t="shared" si="285"/>
        <v>1</v>
      </c>
      <c r="CA296" s="14" t="s">
        <v>75</v>
      </c>
      <c r="CB296" s="15">
        <f t="shared" si="286"/>
        <v>1</v>
      </c>
      <c r="CC296" s="14" t="str">
        <f t="shared" si="287"/>
        <v>N/A</v>
      </c>
      <c r="CD296" s="14" t="str">
        <f t="shared" si="288"/>
        <v>N/A</v>
      </c>
      <c r="CE296" s="14" t="str">
        <f t="shared" si="289"/>
        <v>N/A</v>
      </c>
      <c r="CF296" s="14" t="str">
        <f t="shared" si="290"/>
        <v>N/A</v>
      </c>
      <c r="CG296" t="str">
        <f t="shared" si="291"/>
        <v>S:0 G:1 GR:1</v>
      </c>
      <c r="CH296" s="6"/>
      <c r="CK296" s="6"/>
      <c r="CL296" s="6"/>
      <c r="CM296" s="6"/>
      <c r="CN296" s="6"/>
      <c r="CO296" s="6"/>
      <c r="CP296" s="6"/>
    </row>
    <row r="297" spans="1:94" x14ac:dyDescent="0.25">
      <c r="A297" s="13">
        <v>5191</v>
      </c>
      <c r="B297" s="14" t="s">
        <v>2772</v>
      </c>
      <c r="C297" s="14" t="s">
        <v>68</v>
      </c>
      <c r="D297" s="14" t="s">
        <v>54</v>
      </c>
      <c r="E297" s="14">
        <f>VLOOKUP(B297, 'Rookie Year'!$A$2:$B$55555,2,FALSE)</f>
        <v>2023</v>
      </c>
      <c r="F297" s="14">
        <v>2023</v>
      </c>
      <c r="G297" s="14" t="s">
        <v>40</v>
      </c>
      <c r="H297" s="14" t="s">
        <v>2185</v>
      </c>
      <c r="I297" s="15">
        <v>3</v>
      </c>
      <c r="J297" s="14">
        <v>2</v>
      </c>
      <c r="K297" s="16">
        <f t="shared" si="250"/>
        <v>0.25</v>
      </c>
      <c r="L297" s="15">
        <f t="shared" si="251"/>
        <v>2</v>
      </c>
      <c r="M297" s="15">
        <f t="shared" si="252"/>
        <v>1</v>
      </c>
      <c r="N297" s="15">
        <f t="shared" si="253"/>
        <v>2</v>
      </c>
      <c r="O297" s="15">
        <v>1</v>
      </c>
      <c r="P297" s="15">
        <v>1</v>
      </c>
      <c r="Q297" s="15">
        <f t="shared" si="254"/>
        <v>0</v>
      </c>
      <c r="R297" s="14">
        <v>2025</v>
      </c>
      <c r="S297" s="14">
        <f t="shared" si="255"/>
        <v>1</v>
      </c>
      <c r="T297" s="15">
        <v>0</v>
      </c>
      <c r="U297" s="15" t="str">
        <f>IF($S297&lt;2, "N/A", $M297)</f>
        <v>N/A</v>
      </c>
      <c r="V297" s="15" t="str">
        <f t="shared" si="256"/>
        <v>N/A</v>
      </c>
      <c r="W297" s="15" t="str">
        <f t="shared" si="247"/>
        <v>N/A</v>
      </c>
      <c r="X297" s="15" t="str">
        <f t="shared" si="257"/>
        <v>N/A</v>
      </c>
      <c r="Y297" s="14" t="str">
        <f t="shared" si="258"/>
        <v>OK</v>
      </c>
      <c r="Z297" s="14" t="str">
        <f t="shared" si="259"/>
        <v>Yes</v>
      </c>
      <c r="AA297" s="17">
        <f>IF(C297="DM", "N/A", IF(Z297="No","N/A",VLOOKUP(B297,'Extension List'!$A$3:$AE$1952,19,FALSE)))</f>
        <v>3</v>
      </c>
      <c r="AB297" s="14">
        <f>IF(C297="DM", "N/A", IF(Z297="No","N/A",VLOOKUP(B297,'Extension List'!$A$3:$AE$1952,21,FALSE)))</f>
        <v>1</v>
      </c>
      <c r="AC297" s="14">
        <v>1</v>
      </c>
      <c r="AD297" s="15">
        <f t="shared" si="260"/>
        <v>2</v>
      </c>
      <c r="AE297" s="15">
        <f t="shared" si="261"/>
        <v>1</v>
      </c>
      <c r="AF297" s="15">
        <f t="shared" si="262"/>
        <v>1</v>
      </c>
      <c r="AG297" s="15">
        <v>1</v>
      </c>
      <c r="AH297" s="15">
        <v>0</v>
      </c>
      <c r="AI297" s="15" t="str">
        <f t="shared" si="242"/>
        <v>N/A</v>
      </c>
      <c r="AJ297" s="15" t="str">
        <f t="shared" si="243"/>
        <v>N/A</v>
      </c>
      <c r="AK297" s="15" t="str">
        <f t="shared" si="292"/>
        <v>N/A</v>
      </c>
      <c r="AL297" s="15" t="str">
        <f t="shared" si="263"/>
        <v>OK</v>
      </c>
      <c r="AM297" s="15">
        <f t="shared" si="264"/>
        <v>3</v>
      </c>
      <c r="AN297" s="15">
        <f t="shared" si="265"/>
        <v>2</v>
      </c>
      <c r="AO297" s="15" t="str">
        <f t="shared" si="266"/>
        <v>N/A</v>
      </c>
      <c r="AP297" s="15" t="str">
        <f t="shared" si="267"/>
        <v>N/A</v>
      </c>
      <c r="AQ297" s="15" t="str">
        <f t="shared" si="268"/>
        <v>N/A</v>
      </c>
      <c r="AR297" s="14" t="s">
        <v>40</v>
      </c>
      <c r="AS297" s="14" t="s">
        <v>40</v>
      </c>
      <c r="AT297" s="14" t="s">
        <v>40</v>
      </c>
      <c r="AU297" s="14" t="s">
        <v>40</v>
      </c>
      <c r="AV297" s="14" t="s">
        <v>40</v>
      </c>
      <c r="AW297" s="14" t="s">
        <v>40</v>
      </c>
      <c r="AX297" s="14" t="s">
        <v>40</v>
      </c>
      <c r="AY297" s="14" t="s">
        <v>40</v>
      </c>
      <c r="AZ297" s="14" t="s">
        <v>40</v>
      </c>
      <c r="BA297" s="14" t="s">
        <v>40</v>
      </c>
      <c r="BB297" s="14" t="s">
        <v>40</v>
      </c>
      <c r="BC297" s="14" t="s">
        <v>40</v>
      </c>
      <c r="BD297" s="14" t="s">
        <v>40</v>
      </c>
      <c r="BE297" s="14" t="s">
        <v>40</v>
      </c>
      <c r="BF297" s="14" t="s">
        <v>40</v>
      </c>
      <c r="BG297" s="14" t="s">
        <v>40</v>
      </c>
      <c r="BH297" s="14" t="s">
        <v>40</v>
      </c>
      <c r="BI297" s="14"/>
      <c r="BJ297" s="15">
        <f t="shared" si="269"/>
        <v>3</v>
      </c>
      <c r="BK297" s="15">
        <f t="shared" si="270"/>
        <v>3</v>
      </c>
      <c r="BL297" s="15">
        <f t="shared" si="271"/>
        <v>3</v>
      </c>
      <c r="BM297" s="15">
        <f t="shared" si="272"/>
        <v>3</v>
      </c>
      <c r="BN297" s="15">
        <f t="shared" si="273"/>
        <v>3</v>
      </c>
      <c r="BO297" s="15">
        <f t="shared" si="274"/>
        <v>3</v>
      </c>
      <c r="BP297" s="15">
        <f t="shared" si="275"/>
        <v>3</v>
      </c>
      <c r="BQ297" s="15">
        <f t="shared" si="276"/>
        <v>3</v>
      </c>
      <c r="BR297" s="15">
        <f t="shared" si="277"/>
        <v>3</v>
      </c>
      <c r="BS297" s="15">
        <f t="shared" si="278"/>
        <v>3</v>
      </c>
      <c r="BT297" s="15">
        <f t="shared" si="279"/>
        <v>3</v>
      </c>
      <c r="BU297" s="15">
        <f t="shared" si="280"/>
        <v>3</v>
      </c>
      <c r="BV297" s="15">
        <f t="shared" si="281"/>
        <v>3</v>
      </c>
      <c r="BW297" s="15">
        <f t="shared" si="282"/>
        <v>3</v>
      </c>
      <c r="BX297" s="15">
        <f t="shared" si="283"/>
        <v>3</v>
      </c>
      <c r="BY297" s="15">
        <f t="shared" si="284"/>
        <v>3</v>
      </c>
      <c r="BZ297" s="15">
        <f t="shared" si="285"/>
        <v>3</v>
      </c>
      <c r="CA297" s="14" t="s">
        <v>75</v>
      </c>
      <c r="CB297" s="15">
        <f t="shared" si="286"/>
        <v>3</v>
      </c>
      <c r="CC297" s="14">
        <f t="shared" si="287"/>
        <v>2</v>
      </c>
      <c r="CD297" s="14" t="str">
        <f t="shared" si="288"/>
        <v>N/A</v>
      </c>
      <c r="CE297" s="14" t="str">
        <f t="shared" si="289"/>
        <v>N/A</v>
      </c>
      <c r="CF297" s="14" t="str">
        <f t="shared" si="290"/>
        <v>N/A</v>
      </c>
      <c r="CG297" t="str">
        <f t="shared" si="291"/>
        <v>S:2/2 G:1 GR:1</v>
      </c>
      <c r="CH297" s="6"/>
      <c r="CK297" s="6"/>
      <c r="CL297" s="6"/>
      <c r="CM297" s="6"/>
      <c r="CN297" s="6"/>
      <c r="CO297" s="6"/>
      <c r="CP297" s="6"/>
    </row>
    <row r="298" spans="1:94" x14ac:dyDescent="0.25">
      <c r="A298" s="13">
        <v>5612</v>
      </c>
      <c r="B298" s="14" t="s">
        <v>3007</v>
      </c>
      <c r="C298" s="14" t="s">
        <v>68</v>
      </c>
      <c r="D298" s="14" t="s">
        <v>54</v>
      </c>
      <c r="E298" s="14">
        <f>VLOOKUP(B298, 'Rookie Year'!$A$2:$B$55555,2,FALSE)</f>
        <v>2024</v>
      </c>
      <c r="F298" s="14">
        <v>2024</v>
      </c>
      <c r="G298" s="14" t="s">
        <v>40</v>
      </c>
      <c r="H298" s="14" t="s">
        <v>2163</v>
      </c>
      <c r="I298" s="15">
        <v>6</v>
      </c>
      <c r="J298" s="14">
        <v>4</v>
      </c>
      <c r="K298" s="16">
        <f t="shared" si="250"/>
        <v>0.25</v>
      </c>
      <c r="L298" s="15">
        <f t="shared" si="251"/>
        <v>4</v>
      </c>
      <c r="M298" s="15">
        <f t="shared" si="252"/>
        <v>2</v>
      </c>
      <c r="N298" s="15">
        <f t="shared" si="253"/>
        <v>8</v>
      </c>
      <c r="O298" s="15">
        <v>8</v>
      </c>
      <c r="P298" s="15">
        <v>0</v>
      </c>
      <c r="Q298" s="15">
        <f t="shared" si="254"/>
        <v>0</v>
      </c>
      <c r="R298" s="14" t="s">
        <v>75</v>
      </c>
      <c r="S298" s="14">
        <f t="shared" si="255"/>
        <v>2</v>
      </c>
      <c r="T298" s="15">
        <v>0</v>
      </c>
      <c r="U298" s="15">
        <v>0</v>
      </c>
      <c r="V298" s="15" t="str">
        <f t="shared" si="256"/>
        <v>N/A</v>
      </c>
      <c r="W298" s="15" t="str">
        <f t="shared" si="247"/>
        <v>N/A</v>
      </c>
      <c r="X298" s="15" t="str">
        <f t="shared" si="257"/>
        <v>N/A</v>
      </c>
      <c r="Y298" s="14" t="str">
        <f t="shared" si="258"/>
        <v>OK</v>
      </c>
      <c r="Z298" s="14" t="str">
        <f t="shared" si="259"/>
        <v>No</v>
      </c>
      <c r="AA298" s="17" t="str">
        <f>IF(C298="DM", "N/A", IF(Z298="No","N/A",VLOOKUP(B298,'Extension List'!$A$3:$AE$1952,19,FALSE)))</f>
        <v>N/A</v>
      </c>
      <c r="AB298" s="14" t="str">
        <f>IF(C298="DM", "N/A", IF(Z298="No","N/A",VLOOKUP(B298,'Extension List'!$A$3:$AE$1952,21,FALSE)))</f>
        <v>N/A</v>
      </c>
      <c r="AC298" s="14" t="str">
        <f>IF(AA298="N/A", "N/A", 0)</f>
        <v>N/A</v>
      </c>
      <c r="AD298" s="15" t="str">
        <f t="shared" si="260"/>
        <v>N/A</v>
      </c>
      <c r="AE298" s="15" t="str">
        <f t="shared" si="261"/>
        <v>N/A</v>
      </c>
      <c r="AF298" s="15" t="str">
        <f t="shared" si="262"/>
        <v>N/A</v>
      </c>
      <c r="AG298" s="15" t="str">
        <f t="shared" ref="AG298:AH301" si="293">IF($AF298="N/A", "N/A", "TBC")</f>
        <v>N/A</v>
      </c>
      <c r="AH298" s="15" t="str">
        <f t="shared" si="293"/>
        <v>N/A</v>
      </c>
      <c r="AI298" s="15" t="str">
        <f t="shared" si="242"/>
        <v>N/A</v>
      </c>
      <c r="AJ298" s="15" t="str">
        <f t="shared" si="243"/>
        <v>N/A</v>
      </c>
      <c r="AK298" s="15" t="str">
        <f t="shared" si="292"/>
        <v>N/A</v>
      </c>
      <c r="AL298" s="15" t="str">
        <f t="shared" si="263"/>
        <v>N/A</v>
      </c>
      <c r="AM298" s="15">
        <f t="shared" si="264"/>
        <v>4</v>
      </c>
      <c r="AN298" s="15">
        <f t="shared" si="265"/>
        <v>4</v>
      </c>
      <c r="AO298" s="15" t="str">
        <f t="shared" si="266"/>
        <v>N/A</v>
      </c>
      <c r="AP298" s="15" t="str">
        <f t="shared" si="267"/>
        <v>N/A</v>
      </c>
      <c r="AQ298" s="15" t="str">
        <f t="shared" si="268"/>
        <v>N/A</v>
      </c>
      <c r="AR298" s="14" t="s">
        <v>40</v>
      </c>
      <c r="AS298" s="14" t="s">
        <v>40</v>
      </c>
      <c r="AT298" s="14" t="s">
        <v>40</v>
      </c>
      <c r="AU298" s="14" t="s">
        <v>40</v>
      </c>
      <c r="AV298" s="14" t="s">
        <v>40</v>
      </c>
      <c r="AW298" s="14" t="s">
        <v>40</v>
      </c>
      <c r="AX298" s="14" t="s">
        <v>40</v>
      </c>
      <c r="AY298" s="14" t="s">
        <v>40</v>
      </c>
      <c r="AZ298" s="14" t="s">
        <v>40</v>
      </c>
      <c r="BA298" s="14" t="s">
        <v>40</v>
      </c>
      <c r="BB298" s="14" t="s">
        <v>40</v>
      </c>
      <c r="BC298" s="14" t="s">
        <v>40</v>
      </c>
      <c r="BD298" s="14" t="s">
        <v>40</v>
      </c>
      <c r="BE298" s="14" t="s">
        <v>40</v>
      </c>
      <c r="BF298" s="14" t="s">
        <v>40</v>
      </c>
      <c r="BG298" s="14" t="s">
        <v>40</v>
      </c>
      <c r="BH298" s="14" t="s">
        <v>40</v>
      </c>
      <c r="BI298" s="14"/>
      <c r="BJ298" s="15">
        <f t="shared" si="269"/>
        <v>4</v>
      </c>
      <c r="BK298" s="15">
        <f t="shared" si="270"/>
        <v>4</v>
      </c>
      <c r="BL298" s="15">
        <f t="shared" si="271"/>
        <v>4</v>
      </c>
      <c r="BM298" s="15">
        <f t="shared" si="272"/>
        <v>4</v>
      </c>
      <c r="BN298" s="15">
        <f t="shared" si="273"/>
        <v>4</v>
      </c>
      <c r="BO298" s="15">
        <f t="shared" si="274"/>
        <v>4</v>
      </c>
      <c r="BP298" s="15">
        <f t="shared" si="275"/>
        <v>4</v>
      </c>
      <c r="BQ298" s="15">
        <f t="shared" si="276"/>
        <v>4</v>
      </c>
      <c r="BR298" s="15">
        <f t="shared" si="277"/>
        <v>4</v>
      </c>
      <c r="BS298" s="15">
        <f t="shared" si="278"/>
        <v>4</v>
      </c>
      <c r="BT298" s="15">
        <f t="shared" si="279"/>
        <v>4</v>
      </c>
      <c r="BU298" s="15">
        <f t="shared" si="280"/>
        <v>4</v>
      </c>
      <c r="BV298" s="15">
        <f t="shared" si="281"/>
        <v>4</v>
      </c>
      <c r="BW298" s="15">
        <f t="shared" si="282"/>
        <v>4</v>
      </c>
      <c r="BX298" s="15">
        <f t="shared" si="283"/>
        <v>4</v>
      </c>
      <c r="BY298" s="15">
        <f t="shared" si="284"/>
        <v>4</v>
      </c>
      <c r="BZ298" s="15">
        <f t="shared" si="285"/>
        <v>4</v>
      </c>
      <c r="CA298" s="14" t="s">
        <v>75</v>
      </c>
      <c r="CB298" s="15">
        <f t="shared" si="286"/>
        <v>4</v>
      </c>
      <c r="CC298" s="14">
        <f t="shared" si="287"/>
        <v>4</v>
      </c>
      <c r="CD298" s="14" t="str">
        <f t="shared" si="288"/>
        <v>N/A</v>
      </c>
      <c r="CE298" s="14" t="str">
        <f t="shared" si="289"/>
        <v>N/A</v>
      </c>
      <c r="CF298" s="14" t="str">
        <f t="shared" si="290"/>
        <v>N/A</v>
      </c>
      <c r="CG298" t="str">
        <f t="shared" si="291"/>
        <v>S:4 G:2 GR:0</v>
      </c>
      <c r="CH298" s="6"/>
      <c r="CK298" s="6"/>
      <c r="CL298" s="6"/>
      <c r="CM298" s="6"/>
      <c r="CN298" s="6"/>
      <c r="CO298" s="6"/>
      <c r="CP298" s="6"/>
    </row>
    <row r="299" spans="1:94" x14ac:dyDescent="0.25">
      <c r="A299" s="13">
        <v>6021</v>
      </c>
      <c r="B299" s="14" t="s">
        <v>3122</v>
      </c>
      <c r="C299" s="14" t="s">
        <v>68</v>
      </c>
      <c r="D299" s="14" t="s">
        <v>54</v>
      </c>
      <c r="E299" s="14">
        <v>2025</v>
      </c>
      <c r="F299" s="14">
        <v>2025</v>
      </c>
      <c r="G299" s="14" t="s">
        <v>40</v>
      </c>
      <c r="H299" s="14" t="s">
        <v>2165</v>
      </c>
      <c r="I299" s="15">
        <v>6</v>
      </c>
      <c r="J299" s="14">
        <v>4</v>
      </c>
      <c r="K299" s="16">
        <f t="shared" si="250"/>
        <v>0.25</v>
      </c>
      <c r="L299" s="15">
        <f t="shared" si="251"/>
        <v>4</v>
      </c>
      <c r="M299" s="15">
        <f t="shared" si="252"/>
        <v>2</v>
      </c>
      <c r="N299" s="15">
        <f t="shared" si="253"/>
        <v>8</v>
      </c>
      <c r="O299" s="15">
        <v>8</v>
      </c>
      <c r="P299" s="15">
        <v>0</v>
      </c>
      <c r="Q299" s="15">
        <f t="shared" si="254"/>
        <v>0</v>
      </c>
      <c r="R299" s="14" t="s">
        <v>75</v>
      </c>
      <c r="S299" s="14">
        <f t="shared" si="255"/>
        <v>3</v>
      </c>
      <c r="T299" s="15">
        <v>0</v>
      </c>
      <c r="U299" s="15">
        <v>0</v>
      </c>
      <c r="V299" s="15">
        <v>0</v>
      </c>
      <c r="W299" s="15" t="str">
        <f t="shared" si="247"/>
        <v>N/A</v>
      </c>
      <c r="X299" s="15" t="str">
        <f t="shared" si="257"/>
        <v>N/A</v>
      </c>
      <c r="Y299" s="14" t="str">
        <f t="shared" si="258"/>
        <v>OK</v>
      </c>
      <c r="Z299" s="14" t="str">
        <f t="shared" si="259"/>
        <v>No</v>
      </c>
      <c r="AA299" s="17" t="str">
        <f>IF(C299="DM", "N/A", IF(Z299="No","N/A",VLOOKUP(B299,'Extension List'!$A$3:$AE$1952,19,FALSE)))</f>
        <v>N/A</v>
      </c>
      <c r="AB299" s="14" t="str">
        <f>IF(C299="DM", "N/A", IF(Z299="No","N/A",VLOOKUP(B299,'Extension List'!$A$3:$AE$1952,21,FALSE)))</f>
        <v>N/A</v>
      </c>
      <c r="AC299" s="14" t="str">
        <f>IF(AA299="N/A", "N/A", 0)</f>
        <v>N/A</v>
      </c>
      <c r="AD299" s="15" t="str">
        <f t="shared" si="260"/>
        <v>N/A</v>
      </c>
      <c r="AE299" s="15" t="str">
        <f t="shared" si="261"/>
        <v>N/A</v>
      </c>
      <c r="AF299" s="15" t="str">
        <f t="shared" si="262"/>
        <v>N/A</v>
      </c>
      <c r="AG299" s="15" t="str">
        <f t="shared" si="293"/>
        <v>N/A</v>
      </c>
      <c r="AH299" s="15" t="str">
        <f t="shared" si="293"/>
        <v>N/A</v>
      </c>
      <c r="AI299" s="15" t="str">
        <f t="shared" si="242"/>
        <v>N/A</v>
      </c>
      <c r="AJ299" s="15" t="str">
        <f t="shared" si="243"/>
        <v>N/A</v>
      </c>
      <c r="AK299" s="15" t="str">
        <f t="shared" si="292"/>
        <v>N/A</v>
      </c>
      <c r="AL299" s="15" t="str">
        <f t="shared" si="263"/>
        <v>N/A</v>
      </c>
      <c r="AM299" s="15">
        <f t="shared" si="264"/>
        <v>4</v>
      </c>
      <c r="AN299" s="15">
        <f t="shared" si="265"/>
        <v>4</v>
      </c>
      <c r="AO299" s="15">
        <f t="shared" si="266"/>
        <v>4</v>
      </c>
      <c r="AP299" s="15" t="str">
        <f t="shared" si="267"/>
        <v>N/A</v>
      </c>
      <c r="AQ299" s="15" t="str">
        <f t="shared" si="268"/>
        <v>N/A</v>
      </c>
      <c r="AR299" s="14" t="s">
        <v>40</v>
      </c>
      <c r="AS299" s="14" t="s">
        <v>40</v>
      </c>
      <c r="AT299" s="14" t="s">
        <v>40</v>
      </c>
      <c r="AU299" s="14" t="s">
        <v>40</v>
      </c>
      <c r="AV299" s="14" t="s">
        <v>40</v>
      </c>
      <c r="AW299" s="14" t="s">
        <v>40</v>
      </c>
      <c r="AX299" s="14" t="s">
        <v>40</v>
      </c>
      <c r="AY299" s="14" t="s">
        <v>40</v>
      </c>
      <c r="AZ299" s="14" t="s">
        <v>40</v>
      </c>
      <c r="BA299" s="14" t="s">
        <v>40</v>
      </c>
      <c r="BB299" s="14" t="s">
        <v>40</v>
      </c>
      <c r="BC299" s="14" t="s">
        <v>40</v>
      </c>
      <c r="BD299" s="14" t="s">
        <v>40</v>
      </c>
      <c r="BE299" s="14" t="s">
        <v>40</v>
      </c>
      <c r="BF299" s="14" t="s">
        <v>40</v>
      </c>
      <c r="BG299" s="14" t="s">
        <v>40</v>
      </c>
      <c r="BH299" s="14" t="s">
        <v>40</v>
      </c>
      <c r="BJ299" s="15">
        <f t="shared" si="269"/>
        <v>4</v>
      </c>
      <c r="BK299" s="15">
        <f t="shared" si="270"/>
        <v>4</v>
      </c>
      <c r="BL299" s="15">
        <f t="shared" si="271"/>
        <v>4</v>
      </c>
      <c r="BM299" s="15">
        <f t="shared" si="272"/>
        <v>4</v>
      </c>
      <c r="BN299" s="15">
        <f t="shared" si="273"/>
        <v>4</v>
      </c>
      <c r="BO299" s="15">
        <f t="shared" si="274"/>
        <v>4</v>
      </c>
      <c r="BP299" s="15">
        <f t="shared" si="275"/>
        <v>4</v>
      </c>
      <c r="BQ299" s="15">
        <f t="shared" si="276"/>
        <v>4</v>
      </c>
      <c r="BR299" s="15">
        <f t="shared" si="277"/>
        <v>4</v>
      </c>
      <c r="BS299" s="15">
        <f t="shared" si="278"/>
        <v>4</v>
      </c>
      <c r="BT299" s="15">
        <f t="shared" si="279"/>
        <v>4</v>
      </c>
      <c r="BU299" s="15">
        <f t="shared" si="280"/>
        <v>4</v>
      </c>
      <c r="BV299" s="15">
        <f t="shared" si="281"/>
        <v>4</v>
      </c>
      <c r="BW299" s="15">
        <f t="shared" si="282"/>
        <v>4</v>
      </c>
      <c r="BX299" s="15">
        <f t="shared" si="283"/>
        <v>4</v>
      </c>
      <c r="BY299" s="15">
        <f t="shared" si="284"/>
        <v>4</v>
      </c>
      <c r="BZ299" s="15">
        <f t="shared" si="285"/>
        <v>4</v>
      </c>
      <c r="CA299" s="14" t="s">
        <v>75</v>
      </c>
      <c r="CB299" s="15">
        <f t="shared" si="286"/>
        <v>4</v>
      </c>
      <c r="CC299" s="14">
        <f t="shared" si="287"/>
        <v>4</v>
      </c>
      <c r="CD299" s="14">
        <f t="shared" si="288"/>
        <v>4</v>
      </c>
      <c r="CE299" s="14" t="str">
        <f t="shared" si="289"/>
        <v>N/A</v>
      </c>
      <c r="CF299" s="14" t="str">
        <f t="shared" si="290"/>
        <v>N/A</v>
      </c>
      <c r="CG299" t="str">
        <f t="shared" si="291"/>
        <v>S:4 G:2 GR:0</v>
      </c>
      <c r="CH299" s="6"/>
      <c r="CK299" s="6"/>
      <c r="CL299" s="6"/>
      <c r="CM299" s="6"/>
      <c r="CN299" s="6"/>
      <c r="CO299" s="6"/>
      <c r="CP299" s="6"/>
    </row>
    <row r="300" spans="1:94" x14ac:dyDescent="0.25">
      <c r="A300" s="13">
        <v>6433</v>
      </c>
      <c r="B300" s="14" t="s">
        <v>2567</v>
      </c>
      <c r="C300" s="14" t="s">
        <v>69</v>
      </c>
      <c r="D300" s="14" t="s">
        <v>54</v>
      </c>
      <c r="E300" s="14">
        <f>VLOOKUP(B300, 'Rookie Year'!$A$2:$B$55555,2,FALSE)</f>
        <v>2022</v>
      </c>
      <c r="F300" s="14">
        <v>2026</v>
      </c>
      <c r="G300" s="14" t="s">
        <v>42</v>
      </c>
      <c r="H300" s="14" t="s">
        <v>1927</v>
      </c>
      <c r="I300" s="15">
        <v>1</v>
      </c>
      <c r="J300" s="14">
        <v>1</v>
      </c>
      <c r="K300" s="16">
        <f t="shared" si="250"/>
        <v>0.25</v>
      </c>
      <c r="L300" s="15">
        <f t="shared" si="251"/>
        <v>0</v>
      </c>
      <c r="M300" s="15">
        <f t="shared" si="252"/>
        <v>1</v>
      </c>
      <c r="N300" s="15">
        <f t="shared" si="253"/>
        <v>1</v>
      </c>
      <c r="O300" s="15">
        <v>0</v>
      </c>
      <c r="P300" s="15">
        <v>0</v>
      </c>
      <c r="Q300" s="15">
        <f t="shared" si="254"/>
        <v>1</v>
      </c>
      <c r="R300" s="14" t="s">
        <v>75</v>
      </c>
      <c r="S300" s="14">
        <f t="shared" si="255"/>
        <v>1</v>
      </c>
      <c r="T300" s="15">
        <f>IF($S300&lt;1, "N/A", $M300)</f>
        <v>1</v>
      </c>
      <c r="U300" s="15" t="str">
        <f>IF($S300&lt;2, "N/A", $M300)</f>
        <v>N/A</v>
      </c>
      <c r="V300" s="15" t="str">
        <f>IF($S300&lt;3, "N/A", $M300)</f>
        <v>N/A</v>
      </c>
      <c r="W300" s="15" t="str">
        <f t="shared" si="247"/>
        <v>N/A</v>
      </c>
      <c r="X300" s="15" t="str">
        <f t="shared" si="257"/>
        <v>N/A</v>
      </c>
      <c r="Y300" s="14" t="str">
        <f t="shared" si="258"/>
        <v>OK</v>
      </c>
      <c r="Z300" s="14" t="str">
        <f t="shared" si="259"/>
        <v>No</v>
      </c>
      <c r="AA300" s="17" t="str">
        <f>IF(C300="DM", "N/A", IF(Z300="No","N/A",VLOOKUP(B300,'Extension List'!$A$3:$AE$1952,19,FALSE)))</f>
        <v>N/A</v>
      </c>
      <c r="AB300" s="14" t="str">
        <f>IF(C300="DM", "N/A", IF(Z300="No","N/A",VLOOKUP(B300,'Extension List'!$A$3:$AE$1952,21,FALSE)))</f>
        <v>N/A</v>
      </c>
      <c r="AC300" s="14" t="str">
        <f>IF(AA300="N/A", "N/A", 0)</f>
        <v>N/A</v>
      </c>
      <c r="AD300" s="15" t="str">
        <f t="shared" si="260"/>
        <v>N/A</v>
      </c>
      <c r="AE300" s="15" t="str">
        <f t="shared" si="261"/>
        <v>N/A</v>
      </c>
      <c r="AF300" s="15" t="str">
        <f t="shared" si="262"/>
        <v>N/A</v>
      </c>
      <c r="AG300" s="15" t="str">
        <f t="shared" si="293"/>
        <v>N/A</v>
      </c>
      <c r="AH300" s="15" t="str">
        <f t="shared" si="293"/>
        <v>N/A</v>
      </c>
      <c r="AI300" s="15" t="str">
        <f t="shared" si="242"/>
        <v>N/A</v>
      </c>
      <c r="AJ300" s="15" t="str">
        <f t="shared" si="243"/>
        <v>N/A</v>
      </c>
      <c r="AK300" s="15" t="str">
        <f t="shared" si="292"/>
        <v>N/A</v>
      </c>
      <c r="AL300" s="15" t="str">
        <f t="shared" si="263"/>
        <v>N/A</v>
      </c>
      <c r="AM300" s="15">
        <f t="shared" si="264"/>
        <v>1</v>
      </c>
      <c r="AN300" s="15" t="str">
        <f t="shared" si="265"/>
        <v>N/A</v>
      </c>
      <c r="AO300" s="15" t="str">
        <f t="shared" si="266"/>
        <v>N/A</v>
      </c>
      <c r="AP300" s="15" t="str">
        <f t="shared" si="267"/>
        <v>N/A</v>
      </c>
      <c r="AQ300" s="15" t="str">
        <f t="shared" si="268"/>
        <v>N/A</v>
      </c>
      <c r="AR300" s="14" t="s">
        <v>40</v>
      </c>
      <c r="AS300" s="14" t="s">
        <v>40</v>
      </c>
      <c r="AT300" s="14" t="s">
        <v>40</v>
      </c>
      <c r="AU300" s="14" t="s">
        <v>40</v>
      </c>
      <c r="AV300" s="14" t="s">
        <v>40</v>
      </c>
      <c r="AW300" s="14" t="s">
        <v>40</v>
      </c>
      <c r="AX300" s="14" t="s">
        <v>40</v>
      </c>
      <c r="AY300" s="14" t="s">
        <v>40</v>
      </c>
      <c r="AZ300" s="14" t="s">
        <v>40</v>
      </c>
      <c r="BA300" s="14" t="s">
        <v>40</v>
      </c>
      <c r="BB300" s="14" t="s">
        <v>40</v>
      </c>
      <c r="BC300" s="14" t="s">
        <v>40</v>
      </c>
      <c r="BD300" s="14" t="s">
        <v>40</v>
      </c>
      <c r="BE300" s="14" t="s">
        <v>40</v>
      </c>
      <c r="BF300" s="14" t="s">
        <v>40</v>
      </c>
      <c r="BG300" s="14" t="s">
        <v>40</v>
      </c>
      <c r="BH300" s="14" t="s">
        <v>40</v>
      </c>
      <c r="BJ300" s="15">
        <f t="shared" si="269"/>
        <v>1</v>
      </c>
      <c r="BK300" s="15">
        <f t="shared" si="270"/>
        <v>1</v>
      </c>
      <c r="BL300" s="15">
        <f t="shared" si="271"/>
        <v>1</v>
      </c>
      <c r="BM300" s="15">
        <f t="shared" si="272"/>
        <v>1</v>
      </c>
      <c r="BN300" s="15">
        <f t="shared" si="273"/>
        <v>1</v>
      </c>
      <c r="BO300" s="15">
        <f t="shared" si="274"/>
        <v>1</v>
      </c>
      <c r="BP300" s="15">
        <f t="shared" si="275"/>
        <v>1</v>
      </c>
      <c r="BQ300" s="15">
        <f t="shared" si="276"/>
        <v>1</v>
      </c>
      <c r="BR300" s="15">
        <f t="shared" si="277"/>
        <v>1</v>
      </c>
      <c r="BS300" s="15">
        <f t="shared" si="278"/>
        <v>1</v>
      </c>
      <c r="BT300" s="15">
        <f t="shared" si="279"/>
        <v>1</v>
      </c>
      <c r="BU300" s="15">
        <f t="shared" si="280"/>
        <v>1</v>
      </c>
      <c r="BV300" s="15">
        <f t="shared" si="281"/>
        <v>1</v>
      </c>
      <c r="BW300" s="15">
        <f t="shared" si="282"/>
        <v>1</v>
      </c>
      <c r="BX300" s="15">
        <f t="shared" si="283"/>
        <v>1</v>
      </c>
      <c r="BY300" s="15">
        <f t="shared" si="284"/>
        <v>1</v>
      </c>
      <c r="BZ300" s="15">
        <f t="shared" si="285"/>
        <v>1</v>
      </c>
      <c r="CA300" s="14" t="s">
        <v>75</v>
      </c>
      <c r="CB300" s="15">
        <f t="shared" si="286"/>
        <v>1</v>
      </c>
      <c r="CC300" s="14" t="str">
        <f t="shared" si="287"/>
        <v>N/A</v>
      </c>
      <c r="CD300" s="14" t="str">
        <f t="shared" si="288"/>
        <v>N/A</v>
      </c>
      <c r="CE300" s="14" t="str">
        <f t="shared" si="289"/>
        <v>N/A</v>
      </c>
      <c r="CF300" s="14" t="str">
        <f t="shared" si="290"/>
        <v>N/A</v>
      </c>
      <c r="CG300" t="str">
        <f t="shared" si="291"/>
        <v>S:0 G:1 GR:1</v>
      </c>
      <c r="CH300" s="6"/>
      <c r="CK300" s="6"/>
      <c r="CL300" s="6"/>
      <c r="CM300" s="6"/>
      <c r="CN300" s="6"/>
      <c r="CO300" s="6"/>
      <c r="CP300" s="6"/>
    </row>
    <row r="301" spans="1:94" x14ac:dyDescent="0.25">
      <c r="A301" s="13">
        <v>3641</v>
      </c>
      <c r="B301" s="14" t="s">
        <v>2056</v>
      </c>
      <c r="C301" s="14" t="s">
        <v>69</v>
      </c>
      <c r="D301" s="14" t="s">
        <v>54</v>
      </c>
      <c r="E301" s="14">
        <f>VLOOKUP(B301, 'Rookie Year'!$A$2:$B$55555,2,FALSE)</f>
        <v>2020</v>
      </c>
      <c r="F301" s="14">
        <v>2020</v>
      </c>
      <c r="G301" s="14" t="s">
        <v>40</v>
      </c>
      <c r="H301" s="14" t="s">
        <v>2177</v>
      </c>
      <c r="I301" s="15">
        <v>7</v>
      </c>
      <c r="J301" s="14">
        <v>4</v>
      </c>
      <c r="K301" s="16">
        <f t="shared" si="250"/>
        <v>0.25</v>
      </c>
      <c r="L301" s="15">
        <f t="shared" si="251"/>
        <v>5</v>
      </c>
      <c r="M301" s="15">
        <f t="shared" si="252"/>
        <v>2</v>
      </c>
      <c r="N301" s="15">
        <f t="shared" si="253"/>
        <v>8</v>
      </c>
      <c r="O301" s="15">
        <v>8</v>
      </c>
      <c r="P301" s="15">
        <v>0</v>
      </c>
      <c r="Q301" s="15">
        <f t="shared" si="254"/>
        <v>0</v>
      </c>
      <c r="R301" s="14">
        <v>2023</v>
      </c>
      <c r="S301" s="14">
        <f t="shared" si="255"/>
        <v>1</v>
      </c>
      <c r="T301" s="15">
        <v>0</v>
      </c>
      <c r="U301" s="15" t="str">
        <f>IF($S301&lt;2, "N/A", $M301)</f>
        <v>N/A</v>
      </c>
      <c r="V301" s="15" t="str">
        <f>IF($S301&lt;3, "N/A", $M301)</f>
        <v>N/A</v>
      </c>
      <c r="W301" s="15" t="str">
        <f t="shared" si="247"/>
        <v>N/A</v>
      </c>
      <c r="X301" s="15" t="str">
        <f t="shared" si="257"/>
        <v>N/A</v>
      </c>
      <c r="Y301" s="14" t="str">
        <f t="shared" si="258"/>
        <v>OK</v>
      </c>
      <c r="Z301" s="14" t="str">
        <f t="shared" si="259"/>
        <v>Yes</v>
      </c>
      <c r="AA301" s="17">
        <f>IF(C301="DM", "N/A", IF(Z301="No","N/A",VLOOKUP(B301,'Extension List'!$A$3:$AE$1952,19,FALSE)))</f>
        <v>1</v>
      </c>
      <c r="AB301" s="14">
        <f>IF(C301="DM", "N/A", IF(Z301="No","N/A",VLOOKUP(B301,'Extension List'!$A$3:$AE$1952,21,FALSE)))</f>
        <v>1</v>
      </c>
      <c r="AC301" s="14">
        <f>IF(AA301="N/A", "N/A", 0)</f>
        <v>0</v>
      </c>
      <c r="AD301" s="15" t="str">
        <f t="shared" si="260"/>
        <v>N/A</v>
      </c>
      <c r="AE301" s="15" t="str">
        <f t="shared" si="261"/>
        <v>N/A</v>
      </c>
      <c r="AF301" s="15" t="str">
        <f t="shared" si="262"/>
        <v>N/A</v>
      </c>
      <c r="AG301" s="15" t="str">
        <f t="shared" si="293"/>
        <v>N/A</v>
      </c>
      <c r="AH301" s="15" t="str">
        <f t="shared" si="293"/>
        <v>N/A</v>
      </c>
      <c r="AI301" s="15" t="str">
        <f t="shared" si="242"/>
        <v>N/A</v>
      </c>
      <c r="AJ301" s="15" t="str">
        <f t="shared" si="243"/>
        <v>N/A</v>
      </c>
      <c r="AK301" s="15" t="str">
        <f t="shared" si="292"/>
        <v>N/A</v>
      </c>
      <c r="AL301" s="15" t="str">
        <f t="shared" si="263"/>
        <v>N/A</v>
      </c>
      <c r="AM301" s="15">
        <f t="shared" si="264"/>
        <v>5</v>
      </c>
      <c r="AN301" s="15" t="str">
        <f t="shared" si="265"/>
        <v>N/A</v>
      </c>
      <c r="AO301" s="15" t="str">
        <f t="shared" si="266"/>
        <v>N/A</v>
      </c>
      <c r="AP301" s="15" t="str">
        <f t="shared" si="267"/>
        <v>N/A</v>
      </c>
      <c r="AQ301" s="15" t="str">
        <f t="shared" si="268"/>
        <v>N/A</v>
      </c>
      <c r="AR301" s="14" t="s">
        <v>40</v>
      </c>
      <c r="AS301" s="14" t="s">
        <v>40</v>
      </c>
      <c r="AT301" s="14" t="s">
        <v>40</v>
      </c>
      <c r="AU301" s="14" t="s">
        <v>40</v>
      </c>
      <c r="AV301" s="14" t="s">
        <v>40</v>
      </c>
      <c r="AW301" s="14" t="s">
        <v>40</v>
      </c>
      <c r="AX301" s="14" t="s">
        <v>40</v>
      </c>
      <c r="AY301" s="14" t="s">
        <v>40</v>
      </c>
      <c r="AZ301" s="14" t="s">
        <v>40</v>
      </c>
      <c r="BA301" s="14" t="s">
        <v>40</v>
      </c>
      <c r="BB301" s="14" t="s">
        <v>40</v>
      </c>
      <c r="BC301" s="14" t="s">
        <v>40</v>
      </c>
      <c r="BD301" s="14" t="s">
        <v>40</v>
      </c>
      <c r="BE301" s="14" t="s">
        <v>40</v>
      </c>
      <c r="BF301" s="14" t="s">
        <v>40</v>
      </c>
      <c r="BG301" s="14" t="s">
        <v>40</v>
      </c>
      <c r="BH301" s="14" t="s">
        <v>40</v>
      </c>
      <c r="BI301" s="14"/>
      <c r="BJ301" s="15">
        <f t="shared" si="269"/>
        <v>5</v>
      </c>
      <c r="BK301" s="15">
        <f t="shared" si="270"/>
        <v>5</v>
      </c>
      <c r="BL301" s="15">
        <f t="shared" si="271"/>
        <v>5</v>
      </c>
      <c r="BM301" s="15">
        <f t="shared" si="272"/>
        <v>5</v>
      </c>
      <c r="BN301" s="15">
        <f t="shared" si="273"/>
        <v>5</v>
      </c>
      <c r="BO301" s="15">
        <f t="shared" si="274"/>
        <v>5</v>
      </c>
      <c r="BP301" s="15">
        <f t="shared" si="275"/>
        <v>5</v>
      </c>
      <c r="BQ301" s="15">
        <f t="shared" si="276"/>
        <v>5</v>
      </c>
      <c r="BR301" s="15">
        <f t="shared" si="277"/>
        <v>5</v>
      </c>
      <c r="BS301" s="15">
        <f t="shared" si="278"/>
        <v>5</v>
      </c>
      <c r="BT301" s="15">
        <f t="shared" si="279"/>
        <v>5</v>
      </c>
      <c r="BU301" s="15">
        <f t="shared" si="280"/>
        <v>5</v>
      </c>
      <c r="BV301" s="15">
        <f t="shared" si="281"/>
        <v>5</v>
      </c>
      <c r="BW301" s="15">
        <f t="shared" si="282"/>
        <v>5</v>
      </c>
      <c r="BX301" s="15">
        <f t="shared" si="283"/>
        <v>5</v>
      </c>
      <c r="BY301" s="15">
        <f t="shared" si="284"/>
        <v>5</v>
      </c>
      <c r="BZ301" s="15">
        <f t="shared" si="285"/>
        <v>5</v>
      </c>
      <c r="CA301" s="14" t="s">
        <v>75</v>
      </c>
      <c r="CB301" s="15">
        <f t="shared" si="286"/>
        <v>5</v>
      </c>
      <c r="CC301" s="14" t="str">
        <f t="shared" si="287"/>
        <v>N/A</v>
      </c>
      <c r="CD301" s="14" t="str">
        <f t="shared" si="288"/>
        <v>N/A</v>
      </c>
      <c r="CE301" s="14" t="str">
        <f t="shared" si="289"/>
        <v>N/A</v>
      </c>
      <c r="CF301" s="14" t="str">
        <f t="shared" si="290"/>
        <v>N/A</v>
      </c>
      <c r="CG301" t="str">
        <f t="shared" si="291"/>
        <v>S:5 G:2 GR:0</v>
      </c>
      <c r="CH301" s="6"/>
      <c r="CK301" s="6"/>
      <c r="CL301" s="6"/>
      <c r="CM301" s="6"/>
      <c r="CN301" s="6"/>
      <c r="CO301" s="6"/>
      <c r="CP301" s="6"/>
    </row>
    <row r="302" spans="1:94" x14ac:dyDescent="0.25">
      <c r="A302" s="13">
        <v>3204</v>
      </c>
      <c r="B302" s="14" t="s">
        <v>707</v>
      </c>
      <c r="C302" s="14" t="s">
        <v>69</v>
      </c>
      <c r="D302" s="14" t="s">
        <v>54</v>
      </c>
      <c r="E302" s="14">
        <f>VLOOKUP(B302, 'Rookie Year'!$A$2:$B$55555,2,FALSE)</f>
        <v>2019</v>
      </c>
      <c r="F302" s="14">
        <v>2019</v>
      </c>
      <c r="G302" s="14" t="s">
        <v>40</v>
      </c>
      <c r="H302" s="14" t="s">
        <v>1926</v>
      </c>
      <c r="I302" s="15">
        <v>12</v>
      </c>
      <c r="J302" s="14">
        <v>4</v>
      </c>
      <c r="K302" s="16">
        <f t="shared" si="250"/>
        <v>0.25</v>
      </c>
      <c r="L302" s="15">
        <f t="shared" si="251"/>
        <v>9</v>
      </c>
      <c r="M302" s="15">
        <f t="shared" si="252"/>
        <v>3</v>
      </c>
      <c r="N302" s="15">
        <f t="shared" si="253"/>
        <v>12</v>
      </c>
      <c r="O302" s="15">
        <v>12</v>
      </c>
      <c r="P302" s="15">
        <v>0</v>
      </c>
      <c r="Q302" s="15">
        <f t="shared" si="254"/>
        <v>0</v>
      </c>
      <c r="R302" s="14">
        <v>2023</v>
      </c>
      <c r="S302" s="14">
        <f t="shared" si="255"/>
        <v>1</v>
      </c>
      <c r="T302" s="15">
        <v>0</v>
      </c>
      <c r="U302" s="15" t="str">
        <f>IF($S302&lt;2, "N/A", $M302)</f>
        <v>N/A</v>
      </c>
      <c r="V302" s="15" t="str">
        <f>IF($S302&lt;3, "N/A", $M302)</f>
        <v>N/A</v>
      </c>
      <c r="W302" s="15" t="str">
        <f t="shared" si="247"/>
        <v>N/A</v>
      </c>
      <c r="X302" s="15" t="str">
        <f t="shared" si="257"/>
        <v>N/A</v>
      </c>
      <c r="Y302" s="14" t="str">
        <f t="shared" si="258"/>
        <v>OK</v>
      </c>
      <c r="Z302" s="14" t="str">
        <f t="shared" si="259"/>
        <v>Yes</v>
      </c>
      <c r="AA302" s="17">
        <f>IF(C302="DM", "N/A", IF(Z302="No","N/A",VLOOKUP(B302,'Extension List'!$A$3:$AE$1952,19,FALSE)))</f>
        <v>6</v>
      </c>
      <c r="AB302" s="14">
        <f>IF(C302="DM", "N/A", IF(Z302="No","N/A",VLOOKUP(B302,'Extension List'!$A$3:$AE$1952,21,FALSE)))</f>
        <v>1</v>
      </c>
      <c r="AC302" s="14">
        <v>3</v>
      </c>
      <c r="AD302" s="15">
        <f t="shared" si="260"/>
        <v>4</v>
      </c>
      <c r="AE302" s="15">
        <f t="shared" si="261"/>
        <v>2</v>
      </c>
      <c r="AF302" s="15">
        <f t="shared" si="262"/>
        <v>6</v>
      </c>
      <c r="AG302" s="15">
        <v>6</v>
      </c>
      <c r="AH302" s="15">
        <v>0</v>
      </c>
      <c r="AI302" s="15">
        <v>0</v>
      </c>
      <c r="AJ302" s="15">
        <v>0</v>
      </c>
      <c r="AK302" s="15" t="str">
        <f t="shared" si="292"/>
        <v>N/A</v>
      </c>
      <c r="AL302" s="15" t="str">
        <f t="shared" si="263"/>
        <v>OK</v>
      </c>
      <c r="AM302" s="15">
        <f t="shared" si="264"/>
        <v>15</v>
      </c>
      <c r="AN302" s="15">
        <f t="shared" si="265"/>
        <v>4</v>
      </c>
      <c r="AO302" s="15">
        <f t="shared" si="266"/>
        <v>4</v>
      </c>
      <c r="AP302" s="15">
        <f t="shared" si="267"/>
        <v>4</v>
      </c>
      <c r="AQ302" s="15" t="str">
        <f t="shared" si="268"/>
        <v>N/A</v>
      </c>
      <c r="AR302" s="14" t="s">
        <v>40</v>
      </c>
      <c r="AS302" s="14" t="s">
        <v>40</v>
      </c>
      <c r="AT302" s="14" t="s">
        <v>40</v>
      </c>
      <c r="AU302" s="14" t="s">
        <v>40</v>
      </c>
      <c r="AV302" s="14" t="s">
        <v>40</v>
      </c>
      <c r="AW302" s="14" t="s">
        <v>40</v>
      </c>
      <c r="AX302" s="14" t="s">
        <v>40</v>
      </c>
      <c r="AY302" s="14" t="s">
        <v>40</v>
      </c>
      <c r="AZ302" s="14" t="s">
        <v>40</v>
      </c>
      <c r="BA302" s="14" t="s">
        <v>40</v>
      </c>
      <c r="BB302" s="14" t="s">
        <v>40</v>
      </c>
      <c r="BC302" s="14" t="s">
        <v>40</v>
      </c>
      <c r="BD302" s="14" t="s">
        <v>40</v>
      </c>
      <c r="BE302" s="14" t="s">
        <v>40</v>
      </c>
      <c r="BF302" s="14" t="s">
        <v>40</v>
      </c>
      <c r="BG302" s="14" t="s">
        <v>40</v>
      </c>
      <c r="BH302" s="14" t="s">
        <v>40</v>
      </c>
      <c r="BI302" s="14"/>
      <c r="BJ302" s="15">
        <f t="shared" si="269"/>
        <v>15</v>
      </c>
      <c r="BK302" s="15">
        <f t="shared" si="270"/>
        <v>15</v>
      </c>
      <c r="BL302" s="15">
        <f t="shared" si="271"/>
        <v>15</v>
      </c>
      <c r="BM302" s="15">
        <f t="shared" si="272"/>
        <v>15</v>
      </c>
      <c r="BN302" s="15">
        <f t="shared" si="273"/>
        <v>15</v>
      </c>
      <c r="BO302" s="15">
        <f t="shared" si="274"/>
        <v>15</v>
      </c>
      <c r="BP302" s="15">
        <f t="shared" si="275"/>
        <v>15</v>
      </c>
      <c r="BQ302" s="15">
        <f t="shared" si="276"/>
        <v>15</v>
      </c>
      <c r="BR302" s="15">
        <f t="shared" si="277"/>
        <v>15</v>
      </c>
      <c r="BS302" s="15">
        <f t="shared" si="278"/>
        <v>15</v>
      </c>
      <c r="BT302" s="15">
        <f t="shared" si="279"/>
        <v>15</v>
      </c>
      <c r="BU302" s="15">
        <f t="shared" si="280"/>
        <v>15</v>
      </c>
      <c r="BV302" s="15">
        <f t="shared" si="281"/>
        <v>15</v>
      </c>
      <c r="BW302" s="15">
        <f t="shared" si="282"/>
        <v>15</v>
      </c>
      <c r="BX302" s="15">
        <f t="shared" si="283"/>
        <v>15</v>
      </c>
      <c r="BY302" s="15">
        <f t="shared" si="284"/>
        <v>15</v>
      </c>
      <c r="BZ302" s="15">
        <f t="shared" si="285"/>
        <v>15</v>
      </c>
      <c r="CA302" s="14" t="s">
        <v>75</v>
      </c>
      <c r="CB302" s="15">
        <f t="shared" si="286"/>
        <v>15</v>
      </c>
      <c r="CC302" s="14">
        <f t="shared" si="287"/>
        <v>4</v>
      </c>
      <c r="CD302" s="14">
        <f t="shared" si="288"/>
        <v>4</v>
      </c>
      <c r="CE302" s="14">
        <f t="shared" si="289"/>
        <v>4</v>
      </c>
      <c r="CF302" s="14" t="str">
        <f t="shared" si="290"/>
        <v>N/A</v>
      </c>
      <c r="CG302" t="str">
        <f t="shared" si="291"/>
        <v>S:9/4 G:2 GR:6</v>
      </c>
      <c r="CH302" s="6"/>
      <c r="CK302" s="6"/>
      <c r="CL302" s="6"/>
      <c r="CM302" s="6"/>
      <c r="CN302" s="6"/>
      <c r="CO302" s="6"/>
      <c r="CP302" s="6"/>
    </row>
    <row r="303" spans="1:94" x14ac:dyDescent="0.25">
      <c r="A303" s="13">
        <v>6033</v>
      </c>
      <c r="B303" s="14" t="s">
        <v>3134</v>
      </c>
      <c r="C303" s="14" t="s">
        <v>69</v>
      </c>
      <c r="D303" s="14" t="s">
        <v>54</v>
      </c>
      <c r="E303" s="14">
        <v>2025</v>
      </c>
      <c r="F303" s="14">
        <v>2025</v>
      </c>
      <c r="G303" s="14" t="s">
        <v>40</v>
      </c>
      <c r="H303" s="14" t="s">
        <v>2177</v>
      </c>
      <c r="I303" s="15">
        <v>3</v>
      </c>
      <c r="J303" s="14">
        <v>4</v>
      </c>
      <c r="K303" s="16">
        <f t="shared" si="250"/>
        <v>0</v>
      </c>
      <c r="L303" s="15">
        <f t="shared" si="251"/>
        <v>3</v>
      </c>
      <c r="M303" s="15">
        <f t="shared" si="252"/>
        <v>0</v>
      </c>
      <c r="N303" s="15">
        <f t="shared" si="253"/>
        <v>0</v>
      </c>
      <c r="O303" s="15">
        <v>0</v>
      </c>
      <c r="P303" s="15">
        <v>0</v>
      </c>
      <c r="Q303" s="15">
        <f t="shared" si="254"/>
        <v>0</v>
      </c>
      <c r="R303" s="14" t="s">
        <v>75</v>
      </c>
      <c r="S303" s="14">
        <f t="shared" si="255"/>
        <v>3</v>
      </c>
      <c r="T303" s="15">
        <v>0</v>
      </c>
      <c r="U303" s="15">
        <v>0</v>
      </c>
      <c r="V303" s="15">
        <v>0</v>
      </c>
      <c r="W303" s="15" t="str">
        <f t="shared" si="247"/>
        <v>N/A</v>
      </c>
      <c r="X303" s="15" t="str">
        <f t="shared" si="257"/>
        <v>N/A</v>
      </c>
      <c r="Y303" s="14" t="str">
        <f t="shared" si="258"/>
        <v>OK</v>
      </c>
      <c r="Z303" s="14" t="str">
        <f t="shared" si="259"/>
        <v>No</v>
      </c>
      <c r="AA303" s="17" t="str">
        <f>IF(C303="DM", "N/A", IF(Z303="No","N/A",VLOOKUP(B303,'Extension List'!$A$3:$AE$1952,19,FALSE)))</f>
        <v>N/A</v>
      </c>
      <c r="AB303" s="14" t="str">
        <f>IF(C303="DM", "N/A", IF(Z303="No","N/A",VLOOKUP(B303,'Extension List'!$A$3:$AE$1952,21,FALSE)))</f>
        <v>N/A</v>
      </c>
      <c r="AC303" s="14" t="str">
        <f>IF(AA303="N/A", "N/A", 0)</f>
        <v>N/A</v>
      </c>
      <c r="AD303" s="15" t="str">
        <f t="shared" si="260"/>
        <v>N/A</v>
      </c>
      <c r="AE303" s="15" t="str">
        <f t="shared" si="261"/>
        <v>N/A</v>
      </c>
      <c r="AF303" s="15" t="str">
        <f t="shared" si="262"/>
        <v>N/A</v>
      </c>
      <c r="AG303" s="15" t="str">
        <f t="shared" ref="AG303:AH306" si="294">IF($AF303="N/A", "N/A", "TBC")</f>
        <v>N/A</v>
      </c>
      <c r="AH303" s="15" t="str">
        <f t="shared" si="294"/>
        <v>N/A</v>
      </c>
      <c r="AI303" s="15" t="str">
        <f>IF($AF303="N/A","N/A",IF(AC303&gt;1,"TBC","N/A"))</f>
        <v>N/A</v>
      </c>
      <c r="AJ303" s="15" t="str">
        <f t="shared" ref="AJ303:AJ321" si="295">IF($AF303="N/A","N/A",IF(AC303&gt;2,"TBC","N/A"))</f>
        <v>N/A</v>
      </c>
      <c r="AK303" s="15" t="str">
        <f t="shared" si="292"/>
        <v>N/A</v>
      </c>
      <c r="AL303" s="15" t="str">
        <f t="shared" si="263"/>
        <v>N/A</v>
      </c>
      <c r="AM303" s="15">
        <f t="shared" si="264"/>
        <v>3</v>
      </c>
      <c r="AN303" s="15">
        <f t="shared" si="265"/>
        <v>3</v>
      </c>
      <c r="AO303" s="15">
        <f t="shared" si="266"/>
        <v>3</v>
      </c>
      <c r="AP303" s="15" t="str">
        <f t="shared" si="267"/>
        <v>N/A</v>
      </c>
      <c r="AQ303" s="15" t="str">
        <f t="shared" si="268"/>
        <v>N/A</v>
      </c>
      <c r="AR303" s="14" t="s">
        <v>40</v>
      </c>
      <c r="AS303" s="14" t="s">
        <v>40</v>
      </c>
      <c r="AT303" s="14" t="s">
        <v>40</v>
      </c>
      <c r="AU303" s="14" t="s">
        <v>40</v>
      </c>
      <c r="AV303" s="14" t="s">
        <v>40</v>
      </c>
      <c r="AW303" s="14" t="s">
        <v>40</v>
      </c>
      <c r="AX303" s="14" t="s">
        <v>40</v>
      </c>
      <c r="AY303" s="14" t="s">
        <v>40</v>
      </c>
      <c r="AZ303" s="14" t="s">
        <v>40</v>
      </c>
      <c r="BA303" s="14" t="s">
        <v>40</v>
      </c>
      <c r="BB303" s="14" t="s">
        <v>40</v>
      </c>
      <c r="BC303" s="14" t="s">
        <v>40</v>
      </c>
      <c r="BD303" s="14" t="s">
        <v>40</v>
      </c>
      <c r="BE303" s="14" t="s">
        <v>40</v>
      </c>
      <c r="BF303" s="14" t="s">
        <v>40</v>
      </c>
      <c r="BG303" s="14" t="s">
        <v>40</v>
      </c>
      <c r="BH303" s="14" t="s">
        <v>40</v>
      </c>
      <c r="BJ303" s="15">
        <f t="shared" si="269"/>
        <v>3</v>
      </c>
      <c r="BK303" s="15">
        <f t="shared" si="270"/>
        <v>3</v>
      </c>
      <c r="BL303" s="15">
        <f t="shared" si="271"/>
        <v>3</v>
      </c>
      <c r="BM303" s="15">
        <f t="shared" si="272"/>
        <v>3</v>
      </c>
      <c r="BN303" s="15">
        <f t="shared" si="273"/>
        <v>3</v>
      </c>
      <c r="BO303" s="15">
        <f t="shared" si="274"/>
        <v>3</v>
      </c>
      <c r="BP303" s="15">
        <f t="shared" si="275"/>
        <v>3</v>
      </c>
      <c r="BQ303" s="15">
        <f t="shared" si="276"/>
        <v>3</v>
      </c>
      <c r="BR303" s="15">
        <f t="shared" si="277"/>
        <v>3</v>
      </c>
      <c r="BS303" s="15">
        <f t="shared" si="278"/>
        <v>3</v>
      </c>
      <c r="BT303" s="15">
        <f t="shared" si="279"/>
        <v>3</v>
      </c>
      <c r="BU303" s="15">
        <f t="shared" si="280"/>
        <v>3</v>
      </c>
      <c r="BV303" s="15">
        <f t="shared" si="281"/>
        <v>3</v>
      </c>
      <c r="BW303" s="15">
        <f t="shared" si="282"/>
        <v>3</v>
      </c>
      <c r="BX303" s="15">
        <f t="shared" si="283"/>
        <v>3</v>
      </c>
      <c r="BY303" s="15">
        <f t="shared" si="284"/>
        <v>3</v>
      </c>
      <c r="BZ303" s="15">
        <f t="shared" si="285"/>
        <v>3</v>
      </c>
      <c r="CA303" s="14" t="s">
        <v>75</v>
      </c>
      <c r="CB303" s="15">
        <f t="shared" si="286"/>
        <v>3</v>
      </c>
      <c r="CC303" s="14">
        <f t="shared" si="287"/>
        <v>3</v>
      </c>
      <c r="CD303" s="14">
        <f t="shared" si="288"/>
        <v>3</v>
      </c>
      <c r="CE303" s="14" t="str">
        <f t="shared" si="289"/>
        <v>N/A</v>
      </c>
      <c r="CF303" s="14" t="str">
        <f t="shared" si="290"/>
        <v>N/A</v>
      </c>
      <c r="CG303" t="str">
        <f t="shared" si="291"/>
        <v>S:3 G:0 GR:0</v>
      </c>
      <c r="CH303" s="6"/>
      <c r="CK303" s="6"/>
      <c r="CL303" s="6"/>
      <c r="CM303" s="6"/>
      <c r="CN303" s="6"/>
      <c r="CO303" s="6"/>
      <c r="CP303" s="6"/>
    </row>
    <row r="304" spans="1:94" x14ac:dyDescent="0.25">
      <c r="A304" s="13">
        <v>4724</v>
      </c>
      <c r="B304" s="14" t="s">
        <v>2546</v>
      </c>
      <c r="C304" s="14" t="s">
        <v>69</v>
      </c>
      <c r="D304" s="14" t="s">
        <v>54</v>
      </c>
      <c r="E304" s="14">
        <f>VLOOKUP(B304, 'Rookie Year'!$A$2:$B$55555,2,FALSE)</f>
        <v>2022</v>
      </c>
      <c r="F304" s="14">
        <v>2022</v>
      </c>
      <c r="G304" s="14" t="s">
        <v>40</v>
      </c>
      <c r="H304" s="14" t="s">
        <v>2153</v>
      </c>
      <c r="I304" s="15">
        <v>5</v>
      </c>
      <c r="J304" s="14">
        <v>2</v>
      </c>
      <c r="K304" s="16">
        <f t="shared" si="250"/>
        <v>0.25</v>
      </c>
      <c r="L304" s="15">
        <f t="shared" si="251"/>
        <v>3</v>
      </c>
      <c r="M304" s="15">
        <f t="shared" si="252"/>
        <v>2</v>
      </c>
      <c r="N304" s="15">
        <f t="shared" si="253"/>
        <v>4</v>
      </c>
      <c r="O304" s="15">
        <v>2</v>
      </c>
      <c r="P304" s="15">
        <v>2</v>
      </c>
      <c r="Q304" s="15">
        <f t="shared" si="254"/>
        <v>0</v>
      </c>
      <c r="R304" s="14">
        <v>2025</v>
      </c>
      <c r="S304" s="14">
        <f t="shared" si="255"/>
        <v>1</v>
      </c>
      <c r="T304" s="15">
        <v>0</v>
      </c>
      <c r="U304" s="15" t="str">
        <f>IF($S304&lt;2, "N/A", $M304)</f>
        <v>N/A</v>
      </c>
      <c r="V304" s="15" t="str">
        <f>IF($S304&lt;3, "N/A", $M304)</f>
        <v>N/A</v>
      </c>
      <c r="W304" s="15" t="str">
        <f t="shared" si="247"/>
        <v>N/A</v>
      </c>
      <c r="X304" s="15" t="str">
        <f t="shared" si="257"/>
        <v>N/A</v>
      </c>
      <c r="Y304" s="14" t="str">
        <f t="shared" si="258"/>
        <v>OK</v>
      </c>
      <c r="Z304" s="14" t="str">
        <f t="shared" si="259"/>
        <v>Yes</v>
      </c>
      <c r="AA304" s="17">
        <f>IF(C304="DM", "N/A", IF(Z304="No","N/A",VLOOKUP(B304,'Extension List'!$A$3:$AE$1952,19,FALSE)))</f>
        <v>11</v>
      </c>
      <c r="AB304" s="14">
        <f>IF(C304="DM", "N/A", IF(Z304="No","N/A",VLOOKUP(B304,'Extension List'!$A$3:$AE$1952,21,FALSE)))</f>
        <v>3</v>
      </c>
      <c r="AC304" s="14">
        <f>IF(AA304="N/A", "N/A", 0)</f>
        <v>0</v>
      </c>
      <c r="AD304" s="15" t="str">
        <f t="shared" si="260"/>
        <v>N/A</v>
      </c>
      <c r="AE304" s="15" t="str">
        <f t="shared" si="261"/>
        <v>N/A</v>
      </c>
      <c r="AF304" s="15" t="str">
        <f t="shared" si="262"/>
        <v>N/A</v>
      </c>
      <c r="AG304" s="15" t="str">
        <f t="shared" si="294"/>
        <v>N/A</v>
      </c>
      <c r="AH304" s="15" t="str">
        <f t="shared" si="294"/>
        <v>N/A</v>
      </c>
      <c r="AI304" s="15" t="str">
        <f>IF($AF304="N/A","N/A",IF(AC304&gt;1,"TBC","N/A"))</f>
        <v>N/A</v>
      </c>
      <c r="AJ304" s="15" t="str">
        <f t="shared" si="295"/>
        <v>N/A</v>
      </c>
      <c r="AK304" s="15" t="str">
        <f t="shared" si="292"/>
        <v>N/A</v>
      </c>
      <c r="AL304" s="15" t="str">
        <f t="shared" si="263"/>
        <v>N/A</v>
      </c>
      <c r="AM304" s="15">
        <f t="shared" si="264"/>
        <v>3</v>
      </c>
      <c r="AN304" s="15" t="str">
        <f t="shared" si="265"/>
        <v>N/A</v>
      </c>
      <c r="AO304" s="15" t="str">
        <f t="shared" si="266"/>
        <v>N/A</v>
      </c>
      <c r="AP304" s="15" t="str">
        <f t="shared" si="267"/>
        <v>N/A</v>
      </c>
      <c r="AQ304" s="15" t="str">
        <f t="shared" si="268"/>
        <v>N/A</v>
      </c>
      <c r="AR304" s="14" t="s">
        <v>40</v>
      </c>
      <c r="AS304" s="14" t="s">
        <v>40</v>
      </c>
      <c r="AT304" s="14" t="s">
        <v>40</v>
      </c>
      <c r="AU304" s="14" t="s">
        <v>40</v>
      </c>
      <c r="AV304" s="14" t="s">
        <v>40</v>
      </c>
      <c r="AW304" s="14" t="s">
        <v>40</v>
      </c>
      <c r="AX304" s="14" t="s">
        <v>40</v>
      </c>
      <c r="AY304" s="14" t="s">
        <v>40</v>
      </c>
      <c r="AZ304" s="14" t="s">
        <v>40</v>
      </c>
      <c r="BA304" s="14" t="s">
        <v>40</v>
      </c>
      <c r="BB304" s="14" t="s">
        <v>40</v>
      </c>
      <c r="BC304" s="14" t="s">
        <v>40</v>
      </c>
      <c r="BD304" s="14" t="s">
        <v>40</v>
      </c>
      <c r="BE304" s="14" t="s">
        <v>40</v>
      </c>
      <c r="BF304" s="14" t="s">
        <v>40</v>
      </c>
      <c r="BG304" s="14" t="s">
        <v>40</v>
      </c>
      <c r="BH304" s="14" t="s">
        <v>40</v>
      </c>
      <c r="BI304" s="14"/>
      <c r="BJ304" s="15">
        <f t="shared" si="269"/>
        <v>3</v>
      </c>
      <c r="BK304" s="15">
        <f t="shared" si="270"/>
        <v>3</v>
      </c>
      <c r="BL304" s="15">
        <f t="shared" si="271"/>
        <v>3</v>
      </c>
      <c r="BM304" s="15">
        <f t="shared" si="272"/>
        <v>3</v>
      </c>
      <c r="BN304" s="15">
        <f t="shared" si="273"/>
        <v>3</v>
      </c>
      <c r="BO304" s="15">
        <f t="shared" si="274"/>
        <v>3</v>
      </c>
      <c r="BP304" s="15">
        <f t="shared" si="275"/>
        <v>3</v>
      </c>
      <c r="BQ304" s="15">
        <f t="shared" si="276"/>
        <v>3</v>
      </c>
      <c r="BR304" s="15">
        <f t="shared" si="277"/>
        <v>3</v>
      </c>
      <c r="BS304" s="15">
        <f t="shared" si="278"/>
        <v>3</v>
      </c>
      <c r="BT304" s="15">
        <f t="shared" si="279"/>
        <v>3</v>
      </c>
      <c r="BU304" s="15">
        <f t="shared" si="280"/>
        <v>3</v>
      </c>
      <c r="BV304" s="15">
        <f t="shared" si="281"/>
        <v>3</v>
      </c>
      <c r="BW304" s="15">
        <f t="shared" si="282"/>
        <v>3</v>
      </c>
      <c r="BX304" s="15">
        <f t="shared" si="283"/>
        <v>3</v>
      </c>
      <c r="BY304" s="15">
        <f t="shared" si="284"/>
        <v>3</v>
      </c>
      <c r="BZ304" s="15">
        <f t="shared" si="285"/>
        <v>3</v>
      </c>
      <c r="CA304" s="14" t="s">
        <v>75</v>
      </c>
      <c r="CB304" s="15">
        <f t="shared" si="286"/>
        <v>3</v>
      </c>
      <c r="CC304" s="14" t="str">
        <f t="shared" si="287"/>
        <v>N/A</v>
      </c>
      <c r="CD304" s="14" t="str">
        <f t="shared" si="288"/>
        <v>N/A</v>
      </c>
      <c r="CE304" s="14" t="str">
        <f t="shared" si="289"/>
        <v>N/A</v>
      </c>
      <c r="CF304" s="14" t="str">
        <f t="shared" si="290"/>
        <v>N/A</v>
      </c>
      <c r="CG304" t="str">
        <f t="shared" si="291"/>
        <v>S:3 G:2 GR:0</v>
      </c>
      <c r="CH304" s="6"/>
      <c r="CK304" s="6"/>
      <c r="CL304" s="6"/>
      <c r="CM304" s="6"/>
      <c r="CN304" s="6"/>
      <c r="CO304" s="6"/>
      <c r="CP304" s="6"/>
    </row>
    <row r="305" spans="1:94" x14ac:dyDescent="0.25">
      <c r="A305" s="13">
        <v>6490</v>
      </c>
      <c r="B305" s="14" t="s">
        <v>3280</v>
      </c>
      <c r="C305" s="14" t="s">
        <v>69</v>
      </c>
      <c r="D305" s="14" t="s">
        <v>54</v>
      </c>
      <c r="E305" s="14">
        <f>VLOOKUP(B305, 'Rookie Year'!$A$2:$B$55555,2,FALSE)</f>
        <v>2026</v>
      </c>
      <c r="F305" s="14">
        <v>2026</v>
      </c>
      <c r="G305" s="14" t="s">
        <v>40</v>
      </c>
      <c r="H305" s="14" t="s">
        <v>2154</v>
      </c>
      <c r="I305" s="15">
        <v>10</v>
      </c>
      <c r="J305" s="14">
        <v>4</v>
      </c>
      <c r="K305" s="16">
        <f t="shared" si="250"/>
        <v>0.25</v>
      </c>
      <c r="L305" s="15">
        <f t="shared" si="251"/>
        <v>7</v>
      </c>
      <c r="M305" s="15">
        <f t="shared" si="252"/>
        <v>3</v>
      </c>
      <c r="N305" s="15">
        <f t="shared" si="253"/>
        <v>12</v>
      </c>
      <c r="O305" s="15">
        <v>0</v>
      </c>
      <c r="P305" s="15">
        <v>0</v>
      </c>
      <c r="Q305" s="15">
        <f t="shared" si="254"/>
        <v>12</v>
      </c>
      <c r="R305" s="14" t="s">
        <v>75</v>
      </c>
      <c r="S305" s="14">
        <f t="shared" si="255"/>
        <v>4</v>
      </c>
      <c r="T305" s="15">
        <v>12</v>
      </c>
      <c r="U305" s="15">
        <v>0</v>
      </c>
      <c r="V305" s="15">
        <v>0</v>
      </c>
      <c r="W305" s="15">
        <v>0</v>
      </c>
      <c r="X305" s="15" t="str">
        <f t="shared" si="257"/>
        <v>N/A</v>
      </c>
      <c r="Y305" s="14" t="str">
        <f t="shared" si="258"/>
        <v>OK</v>
      </c>
      <c r="Z305" s="14" t="str">
        <f t="shared" si="259"/>
        <v>No</v>
      </c>
      <c r="AA305" s="17" t="str">
        <f>IF(C305="DM", "N/A", IF(Z305="No","N/A",VLOOKUP(B305,'Extension List'!$A$3:$AE$1952,19,FALSE)))</f>
        <v>N/A</v>
      </c>
      <c r="AB305" s="14" t="str">
        <f>IF(C305="DM", "N/A", IF(Z305="No","N/A",VLOOKUP(B305,'Extension List'!$A$3:$AE$1952,21,FALSE)))</f>
        <v>N/A</v>
      </c>
      <c r="AC305" s="14" t="str">
        <f>IF(AA305="N/A", "N/A", 0)</f>
        <v>N/A</v>
      </c>
      <c r="AD305" s="15" t="str">
        <f t="shared" si="260"/>
        <v>N/A</v>
      </c>
      <c r="AE305" s="15" t="str">
        <f t="shared" si="261"/>
        <v>N/A</v>
      </c>
      <c r="AF305" s="15" t="str">
        <f t="shared" si="262"/>
        <v>N/A</v>
      </c>
      <c r="AG305" s="15" t="str">
        <f t="shared" si="294"/>
        <v>N/A</v>
      </c>
      <c r="AH305" s="15" t="str">
        <f t="shared" si="294"/>
        <v>N/A</v>
      </c>
      <c r="AI305" s="15" t="str">
        <f>IF($AF305="N/A","N/A",IF(AC305&gt;1,"TBC","N/A"))</f>
        <v>N/A</v>
      </c>
      <c r="AJ305" s="15" t="str">
        <f t="shared" si="295"/>
        <v>N/A</v>
      </c>
      <c r="AK305" s="15" t="str">
        <f t="shared" si="292"/>
        <v>N/A</v>
      </c>
      <c r="AL305" s="15" t="str">
        <f t="shared" si="263"/>
        <v>N/A</v>
      </c>
      <c r="AM305" s="15">
        <f t="shared" si="264"/>
        <v>19</v>
      </c>
      <c r="AN305" s="15">
        <f t="shared" si="265"/>
        <v>7</v>
      </c>
      <c r="AO305" s="15">
        <f t="shared" si="266"/>
        <v>7</v>
      </c>
      <c r="AP305" s="15">
        <f t="shared" si="267"/>
        <v>7</v>
      </c>
      <c r="AQ305" s="15" t="str">
        <f t="shared" si="268"/>
        <v>N/A</v>
      </c>
      <c r="AR305" s="14" t="s">
        <v>40</v>
      </c>
      <c r="AS305" s="14" t="s">
        <v>40</v>
      </c>
      <c r="AT305" s="14" t="s">
        <v>40</v>
      </c>
      <c r="AU305" s="14" t="s">
        <v>40</v>
      </c>
      <c r="AV305" s="14" t="s">
        <v>40</v>
      </c>
      <c r="AW305" s="14" t="s">
        <v>40</v>
      </c>
      <c r="AX305" s="14" t="s">
        <v>40</v>
      </c>
      <c r="AY305" s="14" t="s">
        <v>40</v>
      </c>
      <c r="AZ305" s="14" t="s">
        <v>40</v>
      </c>
      <c r="BA305" s="14" t="s">
        <v>40</v>
      </c>
      <c r="BB305" s="14" t="s">
        <v>40</v>
      </c>
      <c r="BC305" s="14" t="s">
        <v>40</v>
      </c>
      <c r="BD305" s="14" t="s">
        <v>40</v>
      </c>
      <c r="BE305" s="14" t="s">
        <v>40</v>
      </c>
      <c r="BF305" s="14" t="s">
        <v>40</v>
      </c>
      <c r="BG305" s="14" t="s">
        <v>40</v>
      </c>
      <c r="BH305" s="14" t="s">
        <v>40</v>
      </c>
      <c r="BJ305" s="15">
        <f t="shared" si="269"/>
        <v>19</v>
      </c>
      <c r="BK305" s="15">
        <f t="shared" si="270"/>
        <v>19</v>
      </c>
      <c r="BL305" s="15">
        <f t="shared" si="271"/>
        <v>19</v>
      </c>
      <c r="BM305" s="15">
        <f t="shared" si="272"/>
        <v>19</v>
      </c>
      <c r="BN305" s="15">
        <f t="shared" si="273"/>
        <v>19</v>
      </c>
      <c r="BO305" s="15">
        <f t="shared" si="274"/>
        <v>19</v>
      </c>
      <c r="BP305" s="15">
        <f t="shared" si="275"/>
        <v>19</v>
      </c>
      <c r="BQ305" s="15">
        <f t="shared" si="276"/>
        <v>19</v>
      </c>
      <c r="BR305" s="15">
        <f t="shared" si="277"/>
        <v>19</v>
      </c>
      <c r="BS305" s="15">
        <f t="shared" si="278"/>
        <v>19</v>
      </c>
      <c r="BT305" s="15">
        <f t="shared" si="279"/>
        <v>19</v>
      </c>
      <c r="BU305" s="15">
        <f t="shared" si="280"/>
        <v>19</v>
      </c>
      <c r="BV305" s="15">
        <f t="shared" si="281"/>
        <v>19</v>
      </c>
      <c r="BW305" s="15">
        <f t="shared" si="282"/>
        <v>19</v>
      </c>
      <c r="BX305" s="15">
        <f t="shared" si="283"/>
        <v>19</v>
      </c>
      <c r="BY305" s="15">
        <f t="shared" si="284"/>
        <v>19</v>
      </c>
      <c r="BZ305" s="15">
        <f t="shared" si="285"/>
        <v>19</v>
      </c>
      <c r="CA305" s="14" t="s">
        <v>75</v>
      </c>
      <c r="CB305" s="15">
        <f t="shared" si="286"/>
        <v>19</v>
      </c>
      <c r="CC305" s="14">
        <f t="shared" si="287"/>
        <v>7</v>
      </c>
      <c r="CD305" s="14">
        <f t="shared" si="288"/>
        <v>7</v>
      </c>
      <c r="CE305" s="14">
        <f t="shared" si="289"/>
        <v>7</v>
      </c>
      <c r="CF305" s="14" t="str">
        <f t="shared" si="290"/>
        <v>N/A</v>
      </c>
      <c r="CG305" t="str">
        <f t="shared" si="291"/>
        <v>S:7 G:3 GR:12</v>
      </c>
      <c r="CH305" s="6"/>
      <c r="CK305" s="6"/>
      <c r="CL305" s="6"/>
      <c r="CM305" s="6"/>
      <c r="CN305" s="6"/>
      <c r="CO305" s="6"/>
      <c r="CP305" s="6"/>
    </row>
    <row r="306" spans="1:94" x14ac:dyDescent="0.25">
      <c r="A306" s="13">
        <v>6427</v>
      </c>
      <c r="B306" s="14" t="s">
        <v>1679</v>
      </c>
      <c r="C306" s="14" t="s">
        <v>69</v>
      </c>
      <c r="D306" s="14" t="s">
        <v>54</v>
      </c>
      <c r="E306" s="14">
        <f>VLOOKUP(B306, 'Rookie Year'!$A$2:$B$55555,2,FALSE)</f>
        <v>2019</v>
      </c>
      <c r="F306" s="14">
        <v>2026</v>
      </c>
      <c r="G306" s="14" t="s">
        <v>42</v>
      </c>
      <c r="H306" s="14" t="s">
        <v>1927</v>
      </c>
      <c r="I306" s="15">
        <v>1</v>
      </c>
      <c r="J306" s="14">
        <v>1</v>
      </c>
      <c r="K306" s="16">
        <f t="shared" si="250"/>
        <v>0.25</v>
      </c>
      <c r="L306" s="15">
        <f t="shared" si="251"/>
        <v>0</v>
      </c>
      <c r="M306" s="15">
        <f t="shared" si="252"/>
        <v>1</v>
      </c>
      <c r="N306" s="15">
        <f t="shared" si="253"/>
        <v>1</v>
      </c>
      <c r="O306" s="15">
        <v>0</v>
      </c>
      <c r="P306" s="15">
        <v>0</v>
      </c>
      <c r="Q306" s="15">
        <f t="shared" si="254"/>
        <v>1</v>
      </c>
      <c r="R306" s="14" t="s">
        <v>75</v>
      </c>
      <c r="S306" s="14">
        <f t="shared" si="255"/>
        <v>1</v>
      </c>
      <c r="T306" s="15">
        <f>IF($S306&lt;1, "N/A", $M306)</f>
        <v>1</v>
      </c>
      <c r="U306" s="15" t="str">
        <f>IF($S306&lt;2, "N/A", $M306)</f>
        <v>N/A</v>
      </c>
      <c r="V306" s="15" t="str">
        <f t="shared" ref="V306:V315" si="296">IF($S306&lt;3, "N/A", $M306)</f>
        <v>N/A</v>
      </c>
      <c r="W306" s="15" t="str">
        <f t="shared" ref="W306:W315" si="297">IF($S306&lt;4, "N/A", $M306)</f>
        <v>N/A</v>
      </c>
      <c r="X306" s="15" t="str">
        <f t="shared" si="257"/>
        <v>N/A</v>
      </c>
      <c r="Y306" s="14" t="str">
        <f t="shared" si="258"/>
        <v>OK</v>
      </c>
      <c r="Z306" s="14" t="str">
        <f t="shared" si="259"/>
        <v>No</v>
      </c>
      <c r="AA306" s="17" t="str">
        <f>IF(C306="DM", "N/A", IF(Z306="No","N/A",VLOOKUP(B306,'Extension List'!$A$3:$AE$1952,19,FALSE)))</f>
        <v>N/A</v>
      </c>
      <c r="AB306" s="14" t="str">
        <f>IF(C306="DM", "N/A", IF(Z306="No","N/A",VLOOKUP(B306,'Extension List'!$A$3:$AE$1952,21,FALSE)))</f>
        <v>N/A</v>
      </c>
      <c r="AC306" s="14" t="str">
        <f>IF(AA306="N/A", "N/A", 0)</f>
        <v>N/A</v>
      </c>
      <c r="AD306" s="15" t="str">
        <f t="shared" si="260"/>
        <v>N/A</v>
      </c>
      <c r="AE306" s="15" t="str">
        <f t="shared" si="261"/>
        <v>N/A</v>
      </c>
      <c r="AF306" s="15" t="str">
        <f t="shared" si="262"/>
        <v>N/A</v>
      </c>
      <c r="AG306" s="15" t="str">
        <f t="shared" si="294"/>
        <v>N/A</v>
      </c>
      <c r="AH306" s="15" t="str">
        <f t="shared" si="294"/>
        <v>N/A</v>
      </c>
      <c r="AI306" s="15" t="str">
        <f>IF($AF306="N/A","N/A",IF(AC306&gt;1,"TBC","N/A"))</f>
        <v>N/A</v>
      </c>
      <c r="AJ306" s="15" t="str">
        <f t="shared" si="295"/>
        <v>N/A</v>
      </c>
      <c r="AK306" s="15" t="str">
        <f t="shared" si="292"/>
        <v>N/A</v>
      </c>
      <c r="AL306" s="15" t="str">
        <f t="shared" si="263"/>
        <v>N/A</v>
      </c>
      <c r="AM306" s="15">
        <f t="shared" si="264"/>
        <v>1</v>
      </c>
      <c r="AN306" s="15" t="str">
        <f t="shared" si="265"/>
        <v>N/A</v>
      </c>
      <c r="AO306" s="15" t="str">
        <f t="shared" si="266"/>
        <v>N/A</v>
      </c>
      <c r="AP306" s="15" t="str">
        <f t="shared" si="267"/>
        <v>N/A</v>
      </c>
      <c r="AQ306" s="15" t="str">
        <f t="shared" si="268"/>
        <v>N/A</v>
      </c>
      <c r="AR306" s="14" t="s">
        <v>40</v>
      </c>
      <c r="AS306" s="14" t="s">
        <v>40</v>
      </c>
      <c r="AT306" s="14" t="s">
        <v>40</v>
      </c>
      <c r="AU306" s="14" t="s">
        <v>40</v>
      </c>
      <c r="AV306" s="14" t="s">
        <v>40</v>
      </c>
      <c r="AW306" s="14" t="s">
        <v>40</v>
      </c>
      <c r="AX306" s="14" t="s">
        <v>40</v>
      </c>
      <c r="AY306" s="14" t="s">
        <v>40</v>
      </c>
      <c r="AZ306" s="14" t="s">
        <v>40</v>
      </c>
      <c r="BA306" s="14" t="s">
        <v>40</v>
      </c>
      <c r="BB306" s="14" t="s">
        <v>40</v>
      </c>
      <c r="BC306" s="14" t="s">
        <v>40</v>
      </c>
      <c r="BD306" s="14" t="s">
        <v>40</v>
      </c>
      <c r="BE306" s="14" t="s">
        <v>40</v>
      </c>
      <c r="BF306" s="14" t="s">
        <v>40</v>
      </c>
      <c r="BG306" s="14" t="s">
        <v>40</v>
      </c>
      <c r="BH306" s="14" t="s">
        <v>40</v>
      </c>
      <c r="BJ306" s="15">
        <f t="shared" si="269"/>
        <v>1</v>
      </c>
      <c r="BK306" s="15">
        <f t="shared" si="270"/>
        <v>1</v>
      </c>
      <c r="BL306" s="15">
        <f t="shared" si="271"/>
        <v>1</v>
      </c>
      <c r="BM306" s="15">
        <f t="shared" si="272"/>
        <v>1</v>
      </c>
      <c r="BN306" s="15">
        <f t="shared" si="273"/>
        <v>1</v>
      </c>
      <c r="BO306" s="15">
        <f t="shared" si="274"/>
        <v>1</v>
      </c>
      <c r="BP306" s="15">
        <f t="shared" si="275"/>
        <v>1</v>
      </c>
      <c r="BQ306" s="15">
        <f t="shared" si="276"/>
        <v>1</v>
      </c>
      <c r="BR306" s="15">
        <f t="shared" si="277"/>
        <v>1</v>
      </c>
      <c r="BS306" s="15">
        <f t="shared" si="278"/>
        <v>1</v>
      </c>
      <c r="BT306" s="15">
        <f t="shared" si="279"/>
        <v>1</v>
      </c>
      <c r="BU306" s="15">
        <f t="shared" si="280"/>
        <v>1</v>
      </c>
      <c r="BV306" s="15">
        <f t="shared" si="281"/>
        <v>1</v>
      </c>
      <c r="BW306" s="15">
        <f t="shared" si="282"/>
        <v>1</v>
      </c>
      <c r="BX306" s="15">
        <f t="shared" si="283"/>
        <v>1</v>
      </c>
      <c r="BY306" s="15">
        <f t="shared" si="284"/>
        <v>1</v>
      </c>
      <c r="BZ306" s="15">
        <f t="shared" si="285"/>
        <v>1</v>
      </c>
      <c r="CA306" s="14" t="s">
        <v>75</v>
      </c>
      <c r="CB306" s="15">
        <f t="shared" si="286"/>
        <v>1</v>
      </c>
      <c r="CC306" s="14" t="str">
        <f t="shared" si="287"/>
        <v>N/A</v>
      </c>
      <c r="CD306" s="14" t="str">
        <f t="shared" si="288"/>
        <v>N/A</v>
      </c>
      <c r="CE306" s="14" t="str">
        <f t="shared" si="289"/>
        <v>N/A</v>
      </c>
      <c r="CF306" s="14" t="str">
        <f t="shared" si="290"/>
        <v>N/A</v>
      </c>
      <c r="CG306" t="str">
        <f t="shared" si="291"/>
        <v>S:0 G:1 GR:1</v>
      </c>
      <c r="CH306" s="6"/>
      <c r="CK306" s="6"/>
      <c r="CL306" s="6"/>
      <c r="CM306" s="6"/>
      <c r="CN306" s="6"/>
      <c r="CO306" s="6"/>
      <c r="CP306" s="6"/>
    </row>
    <row r="307" spans="1:94" x14ac:dyDescent="0.25">
      <c r="A307" s="13">
        <v>4722</v>
      </c>
      <c r="B307" s="14" t="s">
        <v>2544</v>
      </c>
      <c r="C307" s="14" t="s">
        <v>69</v>
      </c>
      <c r="D307" s="14" t="s">
        <v>54</v>
      </c>
      <c r="E307" s="14">
        <f>VLOOKUP(B307, 'Rookie Year'!$A$2:$B$55555,2,FALSE)</f>
        <v>2022</v>
      </c>
      <c r="F307" s="14">
        <v>2022</v>
      </c>
      <c r="G307" s="14" t="s">
        <v>40</v>
      </c>
      <c r="H307" s="14" t="s">
        <v>2151</v>
      </c>
      <c r="I307" s="15">
        <v>5</v>
      </c>
      <c r="J307" s="14">
        <v>2</v>
      </c>
      <c r="K307" s="16">
        <f t="shared" si="250"/>
        <v>0.25</v>
      </c>
      <c r="L307" s="15">
        <f t="shared" si="251"/>
        <v>3</v>
      </c>
      <c r="M307" s="15">
        <f t="shared" si="252"/>
        <v>2</v>
      </c>
      <c r="N307" s="15">
        <f t="shared" si="253"/>
        <v>4</v>
      </c>
      <c r="O307" s="15">
        <v>2</v>
      </c>
      <c r="P307" s="15">
        <v>2</v>
      </c>
      <c r="Q307" s="15">
        <f t="shared" si="254"/>
        <v>0</v>
      </c>
      <c r="R307" s="14">
        <v>2025</v>
      </c>
      <c r="S307" s="14">
        <f t="shared" si="255"/>
        <v>1</v>
      </c>
      <c r="T307" s="15">
        <v>0</v>
      </c>
      <c r="U307" s="15" t="str">
        <f>IF($S307&lt;2, "N/A", $M307)</f>
        <v>N/A</v>
      </c>
      <c r="V307" s="15" t="str">
        <f t="shared" si="296"/>
        <v>N/A</v>
      </c>
      <c r="W307" s="15" t="str">
        <f t="shared" si="297"/>
        <v>N/A</v>
      </c>
      <c r="X307" s="15" t="str">
        <f t="shared" si="257"/>
        <v>N/A</v>
      </c>
      <c r="Y307" s="14" t="str">
        <f t="shared" si="258"/>
        <v>OK</v>
      </c>
      <c r="Z307" s="14" t="str">
        <f t="shared" si="259"/>
        <v>Yes</v>
      </c>
      <c r="AA307" s="17">
        <f>IF(C307="DM", "N/A", IF(Z307="No","N/A",VLOOKUP(B307,'Extension List'!$A$3:$AE$1952,19,FALSE)))</f>
        <v>6</v>
      </c>
      <c r="AB307" s="14">
        <f>IF(C307="DM", "N/A", IF(Z307="No","N/A",VLOOKUP(B307,'Extension List'!$A$3:$AE$1952,21,FALSE)))</f>
        <v>1</v>
      </c>
      <c r="AC307" s="14">
        <v>1</v>
      </c>
      <c r="AD307" s="15">
        <f t="shared" si="260"/>
        <v>4</v>
      </c>
      <c r="AE307" s="15">
        <f t="shared" si="261"/>
        <v>2</v>
      </c>
      <c r="AF307" s="15">
        <f t="shared" si="262"/>
        <v>2</v>
      </c>
      <c r="AG307" s="15">
        <v>2</v>
      </c>
      <c r="AH307" s="15">
        <v>0</v>
      </c>
      <c r="AI307" s="15" t="str">
        <f>IF($AF307="N/A","N/A",IF(AC307&gt;1,"TBC","N/A"))</f>
        <v>N/A</v>
      </c>
      <c r="AJ307" s="15" t="str">
        <f t="shared" si="295"/>
        <v>N/A</v>
      </c>
      <c r="AK307" s="15" t="str">
        <f t="shared" si="292"/>
        <v>N/A</v>
      </c>
      <c r="AL307" s="15" t="str">
        <f t="shared" si="263"/>
        <v>OK</v>
      </c>
      <c r="AM307" s="15">
        <f t="shared" si="264"/>
        <v>5</v>
      </c>
      <c r="AN307" s="15">
        <f t="shared" si="265"/>
        <v>4</v>
      </c>
      <c r="AO307" s="15" t="str">
        <f t="shared" si="266"/>
        <v>N/A</v>
      </c>
      <c r="AP307" s="15" t="str">
        <f t="shared" si="267"/>
        <v>N/A</v>
      </c>
      <c r="AQ307" s="15" t="str">
        <f t="shared" si="268"/>
        <v>N/A</v>
      </c>
      <c r="AR307" s="14" t="s">
        <v>40</v>
      </c>
      <c r="AS307" s="14" t="s">
        <v>40</v>
      </c>
      <c r="AT307" s="14" t="s">
        <v>40</v>
      </c>
      <c r="AU307" s="14" t="s">
        <v>40</v>
      </c>
      <c r="AV307" s="14" t="s">
        <v>40</v>
      </c>
      <c r="AW307" s="14" t="s">
        <v>40</v>
      </c>
      <c r="AX307" s="14" t="s">
        <v>40</v>
      </c>
      <c r="AY307" s="14" t="s">
        <v>40</v>
      </c>
      <c r="AZ307" s="14" t="s">
        <v>40</v>
      </c>
      <c r="BA307" s="14" t="s">
        <v>40</v>
      </c>
      <c r="BB307" s="14" t="s">
        <v>40</v>
      </c>
      <c r="BC307" s="14" t="s">
        <v>40</v>
      </c>
      <c r="BD307" s="14" t="s">
        <v>40</v>
      </c>
      <c r="BE307" s="14" t="s">
        <v>40</v>
      </c>
      <c r="BF307" s="14" t="s">
        <v>40</v>
      </c>
      <c r="BG307" s="14" t="s">
        <v>40</v>
      </c>
      <c r="BH307" s="14" t="s">
        <v>40</v>
      </c>
      <c r="BI307" s="14"/>
      <c r="BJ307" s="15">
        <f t="shared" si="269"/>
        <v>5</v>
      </c>
      <c r="BK307" s="15">
        <f t="shared" si="270"/>
        <v>5</v>
      </c>
      <c r="BL307" s="15">
        <f t="shared" si="271"/>
        <v>5</v>
      </c>
      <c r="BM307" s="15">
        <f t="shared" si="272"/>
        <v>5</v>
      </c>
      <c r="BN307" s="15">
        <f t="shared" si="273"/>
        <v>5</v>
      </c>
      <c r="BO307" s="15">
        <f t="shared" si="274"/>
        <v>5</v>
      </c>
      <c r="BP307" s="15">
        <f t="shared" si="275"/>
        <v>5</v>
      </c>
      <c r="BQ307" s="15">
        <f t="shared" si="276"/>
        <v>5</v>
      </c>
      <c r="BR307" s="15">
        <f t="shared" si="277"/>
        <v>5</v>
      </c>
      <c r="BS307" s="15">
        <f t="shared" si="278"/>
        <v>5</v>
      </c>
      <c r="BT307" s="15">
        <f t="shared" si="279"/>
        <v>5</v>
      </c>
      <c r="BU307" s="15">
        <f t="shared" si="280"/>
        <v>5</v>
      </c>
      <c r="BV307" s="15">
        <f t="shared" si="281"/>
        <v>5</v>
      </c>
      <c r="BW307" s="15">
        <f t="shared" si="282"/>
        <v>5</v>
      </c>
      <c r="BX307" s="15">
        <f t="shared" si="283"/>
        <v>5</v>
      </c>
      <c r="BY307" s="15">
        <f t="shared" si="284"/>
        <v>5</v>
      </c>
      <c r="BZ307" s="15">
        <f t="shared" si="285"/>
        <v>5</v>
      </c>
      <c r="CA307" s="14" t="s">
        <v>75</v>
      </c>
      <c r="CB307" s="15">
        <f t="shared" si="286"/>
        <v>5</v>
      </c>
      <c r="CC307" s="14">
        <f t="shared" si="287"/>
        <v>4</v>
      </c>
      <c r="CD307" s="14" t="str">
        <f t="shared" si="288"/>
        <v>N/A</v>
      </c>
      <c r="CE307" s="14" t="str">
        <f t="shared" si="289"/>
        <v>N/A</v>
      </c>
      <c r="CF307" s="14" t="str">
        <f t="shared" si="290"/>
        <v>N/A</v>
      </c>
      <c r="CG307" t="str">
        <f t="shared" si="291"/>
        <v>S:3/4 G:2 GR:2</v>
      </c>
      <c r="CH307" s="6"/>
      <c r="CK307" s="6"/>
      <c r="CL307" s="6"/>
      <c r="CM307" s="6"/>
      <c r="CN307" s="6"/>
      <c r="CO307" s="6"/>
      <c r="CP307" s="6"/>
    </row>
    <row r="308" spans="1:94" x14ac:dyDescent="0.25">
      <c r="A308" s="13">
        <v>5656</v>
      </c>
      <c r="B308" s="14" t="s">
        <v>3261</v>
      </c>
      <c r="C308" s="14" t="s">
        <v>70</v>
      </c>
      <c r="D308" s="14" t="s">
        <v>54</v>
      </c>
      <c r="E308" s="14">
        <f>VLOOKUP(B308, 'Rookie Year'!$A$2:$B$55555,2,FALSE)</f>
        <v>2024</v>
      </c>
      <c r="F308" s="14">
        <v>2024</v>
      </c>
      <c r="G308" s="14" t="s">
        <v>40</v>
      </c>
      <c r="H308" s="14" t="s">
        <v>2856</v>
      </c>
      <c r="I308" s="15">
        <v>1</v>
      </c>
      <c r="J308" s="14">
        <v>3</v>
      </c>
      <c r="K308" s="16">
        <f t="shared" si="250"/>
        <v>0</v>
      </c>
      <c r="L308" s="15">
        <f t="shared" si="251"/>
        <v>1</v>
      </c>
      <c r="M308" s="15">
        <f t="shared" si="252"/>
        <v>0</v>
      </c>
      <c r="N308" s="15">
        <f t="shared" si="253"/>
        <v>0</v>
      </c>
      <c r="O308" s="15">
        <v>0</v>
      </c>
      <c r="P308" s="15">
        <v>0</v>
      </c>
      <c r="Q308" s="15">
        <f t="shared" si="254"/>
        <v>0</v>
      </c>
      <c r="R308" s="14" t="s">
        <v>75</v>
      </c>
      <c r="S308" s="14">
        <f t="shared" si="255"/>
        <v>1</v>
      </c>
      <c r="T308" s="15">
        <v>0</v>
      </c>
      <c r="U308" s="15" t="str">
        <f>IF($S308&lt;2, "N/A", $M308)</f>
        <v>N/A</v>
      </c>
      <c r="V308" s="15" t="str">
        <f t="shared" si="296"/>
        <v>N/A</v>
      </c>
      <c r="W308" s="15" t="str">
        <f t="shared" si="297"/>
        <v>N/A</v>
      </c>
      <c r="X308" s="15" t="str">
        <f t="shared" si="257"/>
        <v>N/A</v>
      </c>
      <c r="Y308" s="14" t="str">
        <f t="shared" si="258"/>
        <v>OK</v>
      </c>
      <c r="Z308" s="14" t="str">
        <f t="shared" si="259"/>
        <v>Yes</v>
      </c>
      <c r="AA308" s="17">
        <f>IF(C308="DM", "N/A", IF(Z308="No","N/A",VLOOKUP(B308,'Extension List'!$A$3:$AE$1952,19,FALSE)))</f>
        <v>5</v>
      </c>
      <c r="AB308" s="14">
        <f>IF(C308="DM", "N/A", IF(Z308="No","N/A",VLOOKUP(B308,'Extension List'!$A$3:$AE$1952,21,FALSE)))</f>
        <v>1</v>
      </c>
      <c r="AC308" s="14">
        <v>2</v>
      </c>
      <c r="AD308" s="15">
        <f t="shared" si="260"/>
        <v>3</v>
      </c>
      <c r="AE308" s="15">
        <f t="shared" si="261"/>
        <v>2</v>
      </c>
      <c r="AF308" s="15">
        <f t="shared" si="262"/>
        <v>4</v>
      </c>
      <c r="AG308" s="15">
        <v>4</v>
      </c>
      <c r="AH308" s="15">
        <v>0</v>
      </c>
      <c r="AI308" s="15">
        <v>0</v>
      </c>
      <c r="AJ308" s="15" t="str">
        <f t="shared" si="295"/>
        <v>N/A</v>
      </c>
      <c r="AK308" s="15" t="str">
        <f t="shared" si="292"/>
        <v>N/A</v>
      </c>
      <c r="AL308" s="15" t="str">
        <f t="shared" si="263"/>
        <v>OK</v>
      </c>
      <c r="AM308" s="15">
        <f t="shared" si="264"/>
        <v>5</v>
      </c>
      <c r="AN308" s="15">
        <f t="shared" si="265"/>
        <v>3</v>
      </c>
      <c r="AO308" s="15">
        <f t="shared" si="266"/>
        <v>3</v>
      </c>
      <c r="AP308" s="15" t="str">
        <f t="shared" si="267"/>
        <v>N/A</v>
      </c>
      <c r="AQ308" s="15" t="str">
        <f t="shared" si="268"/>
        <v>N/A</v>
      </c>
      <c r="AR308" s="14" t="s">
        <v>40</v>
      </c>
      <c r="AS308" s="14" t="s">
        <v>40</v>
      </c>
      <c r="AT308" s="14" t="s">
        <v>40</v>
      </c>
      <c r="AU308" s="14" t="s">
        <v>40</v>
      </c>
      <c r="AV308" s="14" t="s">
        <v>40</v>
      </c>
      <c r="AW308" s="14" t="s">
        <v>40</v>
      </c>
      <c r="AX308" s="14" t="s">
        <v>40</v>
      </c>
      <c r="AY308" s="14" t="s">
        <v>40</v>
      </c>
      <c r="AZ308" s="14" t="s">
        <v>40</v>
      </c>
      <c r="BA308" s="14" t="s">
        <v>40</v>
      </c>
      <c r="BB308" s="14" t="s">
        <v>40</v>
      </c>
      <c r="BC308" s="14" t="s">
        <v>40</v>
      </c>
      <c r="BD308" s="14" t="s">
        <v>40</v>
      </c>
      <c r="BE308" s="14" t="s">
        <v>40</v>
      </c>
      <c r="BF308" s="14" t="s">
        <v>40</v>
      </c>
      <c r="BG308" s="14" t="s">
        <v>40</v>
      </c>
      <c r="BH308" s="14" t="s">
        <v>40</v>
      </c>
      <c r="BI308" s="14"/>
      <c r="BJ308" s="15">
        <f t="shared" si="269"/>
        <v>5</v>
      </c>
      <c r="BK308" s="15">
        <f t="shared" si="270"/>
        <v>5</v>
      </c>
      <c r="BL308" s="15">
        <f t="shared" si="271"/>
        <v>5</v>
      </c>
      <c r="BM308" s="15">
        <f t="shared" si="272"/>
        <v>5</v>
      </c>
      <c r="BN308" s="15">
        <f t="shared" si="273"/>
        <v>5</v>
      </c>
      <c r="BO308" s="15">
        <f t="shared" si="274"/>
        <v>5</v>
      </c>
      <c r="BP308" s="15">
        <f t="shared" si="275"/>
        <v>5</v>
      </c>
      <c r="BQ308" s="15">
        <f t="shared" si="276"/>
        <v>5</v>
      </c>
      <c r="BR308" s="15">
        <f t="shared" si="277"/>
        <v>5</v>
      </c>
      <c r="BS308" s="15">
        <f t="shared" si="278"/>
        <v>5</v>
      </c>
      <c r="BT308" s="15">
        <f t="shared" si="279"/>
        <v>5</v>
      </c>
      <c r="BU308" s="15">
        <f t="shared" si="280"/>
        <v>5</v>
      </c>
      <c r="BV308" s="15">
        <f t="shared" si="281"/>
        <v>5</v>
      </c>
      <c r="BW308" s="15">
        <f t="shared" si="282"/>
        <v>5</v>
      </c>
      <c r="BX308" s="15">
        <f t="shared" si="283"/>
        <v>5</v>
      </c>
      <c r="BY308" s="15">
        <f t="shared" si="284"/>
        <v>5</v>
      </c>
      <c r="BZ308" s="15">
        <f t="shared" si="285"/>
        <v>5</v>
      </c>
      <c r="CA308" s="14" t="s">
        <v>75</v>
      </c>
      <c r="CB308" s="15">
        <f t="shared" si="286"/>
        <v>5</v>
      </c>
      <c r="CC308" s="14">
        <f t="shared" si="287"/>
        <v>3</v>
      </c>
      <c r="CD308" s="14">
        <f t="shared" si="288"/>
        <v>3</v>
      </c>
      <c r="CE308" s="14" t="str">
        <f t="shared" si="289"/>
        <v>N/A</v>
      </c>
      <c r="CF308" s="14" t="str">
        <f t="shared" si="290"/>
        <v>N/A</v>
      </c>
      <c r="CG308" t="str">
        <f t="shared" si="291"/>
        <v>S:1/3 G:2 GR:4</v>
      </c>
      <c r="CH308" s="6"/>
      <c r="CK308" s="6"/>
      <c r="CL308" s="6"/>
      <c r="CM308" s="6"/>
      <c r="CN308" s="6"/>
      <c r="CO308" s="6"/>
      <c r="CP308" s="6"/>
    </row>
    <row r="309" spans="1:94" x14ac:dyDescent="0.25">
      <c r="A309" s="13">
        <v>6553</v>
      </c>
      <c r="B309" s="14" t="s">
        <v>3343</v>
      </c>
      <c r="C309" s="14" t="s">
        <v>70</v>
      </c>
      <c r="D309" s="14" t="s">
        <v>54</v>
      </c>
      <c r="E309" s="14">
        <f>VLOOKUP(B309, 'Rookie Year'!$A$2:$B$55555,2,FALSE)</f>
        <v>2026</v>
      </c>
      <c r="F309" s="14">
        <v>2026</v>
      </c>
      <c r="G309" s="14" t="s">
        <v>40</v>
      </c>
      <c r="H309" s="14" t="s">
        <v>2650</v>
      </c>
      <c r="I309" s="15">
        <v>1</v>
      </c>
      <c r="J309" s="14">
        <v>3</v>
      </c>
      <c r="K309" s="16">
        <f t="shared" si="250"/>
        <v>0</v>
      </c>
      <c r="L309" s="15">
        <f t="shared" si="251"/>
        <v>1</v>
      </c>
      <c r="M309" s="15">
        <f t="shared" si="252"/>
        <v>0</v>
      </c>
      <c r="N309" s="15">
        <f t="shared" si="253"/>
        <v>0</v>
      </c>
      <c r="O309" s="15">
        <v>0</v>
      </c>
      <c r="P309" s="15">
        <v>0</v>
      </c>
      <c r="Q309" s="15">
        <f t="shared" si="254"/>
        <v>0</v>
      </c>
      <c r="R309" s="14" t="s">
        <v>75</v>
      </c>
      <c r="S309" s="14">
        <f t="shared" si="255"/>
        <v>3</v>
      </c>
      <c r="T309" s="15">
        <f>IF($S309&lt;1, "N/A", $M309)</f>
        <v>0</v>
      </c>
      <c r="U309" s="15">
        <f>IF($S309&lt;2, "N/A", $M309)</f>
        <v>0</v>
      </c>
      <c r="V309" s="15">
        <f t="shared" si="296"/>
        <v>0</v>
      </c>
      <c r="W309" s="15" t="str">
        <f t="shared" si="297"/>
        <v>N/A</v>
      </c>
      <c r="X309" s="15" t="str">
        <f t="shared" si="257"/>
        <v>N/A</v>
      </c>
      <c r="Y309" s="14" t="str">
        <f t="shared" si="258"/>
        <v>OK</v>
      </c>
      <c r="Z309" s="14" t="str">
        <f t="shared" si="259"/>
        <v>No</v>
      </c>
      <c r="AA309" s="17" t="str">
        <f>IF(C309="DM", "N/A", IF(Z309="No","N/A",VLOOKUP(B309,'Extension List'!$A$3:$AE$1952,19,FALSE)))</f>
        <v>N/A</v>
      </c>
      <c r="AB309" s="14" t="str">
        <f>IF(C309="DM", "N/A", IF(Z309="No","N/A",VLOOKUP(B309,'Extension List'!$A$3:$AE$1952,21,FALSE)))</f>
        <v>N/A</v>
      </c>
      <c r="AC309" s="14" t="str">
        <f>IF(AA309="N/A", "N/A", 0)</f>
        <v>N/A</v>
      </c>
      <c r="AD309" s="15" t="str">
        <f t="shared" si="260"/>
        <v>N/A</v>
      </c>
      <c r="AE309" s="15" t="str">
        <f t="shared" si="261"/>
        <v>N/A</v>
      </c>
      <c r="AF309" s="15" t="str">
        <f t="shared" si="262"/>
        <v>N/A</v>
      </c>
      <c r="AG309" s="15" t="str">
        <f t="shared" ref="AG309:AH311" si="298">IF($AF309="N/A", "N/A", "TBC")</f>
        <v>N/A</v>
      </c>
      <c r="AH309" s="15" t="str">
        <f t="shared" si="298"/>
        <v>N/A</v>
      </c>
      <c r="AI309" s="15" t="str">
        <f t="shared" ref="AI309:AI321" si="299">IF($AF309="N/A","N/A",IF(AC309&gt;1,"TBC","N/A"))</f>
        <v>N/A</v>
      </c>
      <c r="AJ309" s="15" t="str">
        <f t="shared" si="295"/>
        <v>N/A</v>
      </c>
      <c r="AK309" s="15" t="str">
        <f t="shared" si="292"/>
        <v>N/A</v>
      </c>
      <c r="AL309" s="15" t="str">
        <f t="shared" si="263"/>
        <v>N/A</v>
      </c>
      <c r="AM309" s="15">
        <f t="shared" si="264"/>
        <v>1</v>
      </c>
      <c r="AN309" s="15">
        <f t="shared" si="265"/>
        <v>1</v>
      </c>
      <c r="AO309" s="15">
        <f t="shared" si="266"/>
        <v>1</v>
      </c>
      <c r="AP309" s="15" t="str">
        <f t="shared" si="267"/>
        <v>N/A</v>
      </c>
      <c r="AQ309" s="15" t="str">
        <f t="shared" si="268"/>
        <v>N/A</v>
      </c>
      <c r="AR309" s="14" t="s">
        <v>40</v>
      </c>
      <c r="AS309" s="14" t="s">
        <v>40</v>
      </c>
      <c r="AT309" s="14" t="s">
        <v>40</v>
      </c>
      <c r="AU309" s="14" t="s">
        <v>40</v>
      </c>
      <c r="AV309" s="14" t="s">
        <v>40</v>
      </c>
      <c r="AW309" s="14" t="s">
        <v>40</v>
      </c>
      <c r="AX309" s="14" t="s">
        <v>40</v>
      </c>
      <c r="AY309" s="14" t="s">
        <v>40</v>
      </c>
      <c r="AZ309" s="14" t="s">
        <v>40</v>
      </c>
      <c r="BA309" s="14" t="s">
        <v>40</v>
      </c>
      <c r="BB309" s="14" t="s">
        <v>40</v>
      </c>
      <c r="BC309" s="14" t="s">
        <v>40</v>
      </c>
      <c r="BD309" s="14" t="s">
        <v>40</v>
      </c>
      <c r="BE309" s="14" t="s">
        <v>40</v>
      </c>
      <c r="BF309" s="14" t="s">
        <v>40</v>
      </c>
      <c r="BG309" s="14" t="s">
        <v>40</v>
      </c>
      <c r="BH309" s="14" t="s">
        <v>40</v>
      </c>
      <c r="BJ309" s="15">
        <f t="shared" si="269"/>
        <v>1</v>
      </c>
      <c r="BK309" s="15">
        <f t="shared" si="270"/>
        <v>1</v>
      </c>
      <c r="BL309" s="15">
        <f t="shared" si="271"/>
        <v>1</v>
      </c>
      <c r="BM309" s="15">
        <f t="shared" si="272"/>
        <v>1</v>
      </c>
      <c r="BN309" s="15">
        <f t="shared" si="273"/>
        <v>1</v>
      </c>
      <c r="BO309" s="15">
        <f t="shared" si="274"/>
        <v>1</v>
      </c>
      <c r="BP309" s="15">
        <f t="shared" si="275"/>
        <v>1</v>
      </c>
      <c r="BQ309" s="15">
        <f t="shared" si="276"/>
        <v>1</v>
      </c>
      <c r="BR309" s="15">
        <f t="shared" si="277"/>
        <v>1</v>
      </c>
      <c r="BS309" s="15">
        <f t="shared" si="278"/>
        <v>1</v>
      </c>
      <c r="BT309" s="15">
        <f t="shared" si="279"/>
        <v>1</v>
      </c>
      <c r="BU309" s="15">
        <f t="shared" si="280"/>
        <v>1</v>
      </c>
      <c r="BV309" s="15">
        <f t="shared" si="281"/>
        <v>1</v>
      </c>
      <c r="BW309" s="15">
        <f t="shared" si="282"/>
        <v>1</v>
      </c>
      <c r="BX309" s="15">
        <f t="shared" si="283"/>
        <v>1</v>
      </c>
      <c r="BY309" s="15">
        <f t="shared" si="284"/>
        <v>1</v>
      </c>
      <c r="BZ309" s="15">
        <f t="shared" si="285"/>
        <v>1</v>
      </c>
      <c r="CA309" s="14" t="s">
        <v>75</v>
      </c>
      <c r="CB309" s="15">
        <f t="shared" si="286"/>
        <v>1</v>
      </c>
      <c r="CC309" s="14">
        <f t="shared" si="287"/>
        <v>1</v>
      </c>
      <c r="CD309" s="14">
        <f t="shared" si="288"/>
        <v>1</v>
      </c>
      <c r="CE309" s="14" t="str">
        <f t="shared" si="289"/>
        <v>N/A</v>
      </c>
      <c r="CF309" s="14" t="str">
        <f t="shared" si="290"/>
        <v>N/A</v>
      </c>
      <c r="CG309" t="str">
        <f t="shared" si="291"/>
        <v>S:1 G:0 GR:0</v>
      </c>
      <c r="CH309" s="6"/>
      <c r="CK309" s="6"/>
      <c r="CL309" s="6"/>
      <c r="CM309" s="6"/>
      <c r="CN309" s="6"/>
      <c r="CO309" s="6"/>
      <c r="CP309" s="6"/>
    </row>
    <row r="310" spans="1:94" x14ac:dyDescent="0.25">
      <c r="A310" s="13">
        <v>6093</v>
      </c>
      <c r="B310" s="14" t="s">
        <v>3192</v>
      </c>
      <c r="C310" s="14" t="s">
        <v>70</v>
      </c>
      <c r="D310" s="14" t="s">
        <v>54</v>
      </c>
      <c r="E310" s="14">
        <v>2025</v>
      </c>
      <c r="F310" s="14">
        <v>2025</v>
      </c>
      <c r="G310" s="14" t="s">
        <v>40</v>
      </c>
      <c r="H310" s="14" t="s">
        <v>2229</v>
      </c>
      <c r="I310" s="15">
        <v>1</v>
      </c>
      <c r="J310" s="14">
        <v>3</v>
      </c>
      <c r="K310" s="16">
        <f t="shared" si="250"/>
        <v>0</v>
      </c>
      <c r="L310" s="15">
        <f t="shared" si="251"/>
        <v>1</v>
      </c>
      <c r="M310" s="15">
        <f t="shared" si="252"/>
        <v>0</v>
      </c>
      <c r="N310" s="15">
        <f t="shared" si="253"/>
        <v>0</v>
      </c>
      <c r="O310" s="15">
        <v>0</v>
      </c>
      <c r="P310" s="15">
        <v>0</v>
      </c>
      <c r="Q310" s="15">
        <f t="shared" si="254"/>
        <v>0</v>
      </c>
      <c r="R310" s="14" t="s">
        <v>75</v>
      </c>
      <c r="S310" s="14">
        <f t="shared" si="255"/>
        <v>2</v>
      </c>
      <c r="T310" s="15">
        <v>0</v>
      </c>
      <c r="U310" s="15">
        <v>0</v>
      </c>
      <c r="V310" s="15" t="str">
        <f t="shared" si="296"/>
        <v>N/A</v>
      </c>
      <c r="W310" s="15" t="str">
        <f t="shared" si="297"/>
        <v>N/A</v>
      </c>
      <c r="X310" s="15" t="str">
        <f t="shared" si="257"/>
        <v>N/A</v>
      </c>
      <c r="Y310" s="14" t="str">
        <f t="shared" si="258"/>
        <v>OK</v>
      </c>
      <c r="Z310" s="14" t="str">
        <f t="shared" si="259"/>
        <v>No</v>
      </c>
      <c r="AA310" s="17" t="str">
        <f>IF(C310="DM", "N/A", IF(Z310="No","N/A",VLOOKUP(B310,'Extension List'!$A$3:$AE$1952,19,FALSE)))</f>
        <v>N/A</v>
      </c>
      <c r="AB310" s="14" t="str">
        <f>IF(C310="DM", "N/A", IF(Z310="No","N/A",VLOOKUP(B310,'Extension List'!$A$3:$AE$1952,21,FALSE)))</f>
        <v>N/A</v>
      </c>
      <c r="AC310" s="14" t="str">
        <f>IF(AA310="N/A", "N/A", 0)</f>
        <v>N/A</v>
      </c>
      <c r="AD310" s="15" t="str">
        <f t="shared" si="260"/>
        <v>N/A</v>
      </c>
      <c r="AE310" s="15" t="str">
        <f t="shared" si="261"/>
        <v>N/A</v>
      </c>
      <c r="AF310" s="15" t="str">
        <f t="shared" si="262"/>
        <v>N/A</v>
      </c>
      <c r="AG310" s="15" t="str">
        <f t="shared" si="298"/>
        <v>N/A</v>
      </c>
      <c r="AH310" s="15" t="str">
        <f t="shared" si="298"/>
        <v>N/A</v>
      </c>
      <c r="AI310" s="15" t="str">
        <f t="shared" si="299"/>
        <v>N/A</v>
      </c>
      <c r="AJ310" s="15" t="str">
        <f t="shared" si="295"/>
        <v>N/A</v>
      </c>
      <c r="AK310" s="15" t="str">
        <f t="shared" si="292"/>
        <v>N/A</v>
      </c>
      <c r="AL310" s="15" t="str">
        <f t="shared" si="263"/>
        <v>N/A</v>
      </c>
      <c r="AM310" s="15">
        <f t="shared" si="264"/>
        <v>1</v>
      </c>
      <c r="AN310" s="15">
        <f t="shared" si="265"/>
        <v>1</v>
      </c>
      <c r="AO310" s="15" t="str">
        <f t="shared" si="266"/>
        <v>N/A</v>
      </c>
      <c r="AP310" s="15" t="str">
        <f t="shared" si="267"/>
        <v>N/A</v>
      </c>
      <c r="AQ310" s="15" t="str">
        <f t="shared" si="268"/>
        <v>N/A</v>
      </c>
      <c r="AR310" s="14" t="s">
        <v>40</v>
      </c>
      <c r="AS310" s="14" t="s">
        <v>40</v>
      </c>
      <c r="AT310" s="14" t="s">
        <v>40</v>
      </c>
      <c r="AU310" s="14" t="s">
        <v>40</v>
      </c>
      <c r="AV310" s="14" t="s">
        <v>40</v>
      </c>
      <c r="AW310" s="14" t="s">
        <v>40</v>
      </c>
      <c r="AX310" s="14" t="s">
        <v>40</v>
      </c>
      <c r="AY310" s="14" t="s">
        <v>40</v>
      </c>
      <c r="AZ310" s="14" t="s">
        <v>40</v>
      </c>
      <c r="BA310" s="14" t="s">
        <v>40</v>
      </c>
      <c r="BB310" s="14" t="s">
        <v>40</v>
      </c>
      <c r="BC310" s="14" t="s">
        <v>40</v>
      </c>
      <c r="BD310" s="14" t="s">
        <v>40</v>
      </c>
      <c r="BE310" s="14" t="s">
        <v>40</v>
      </c>
      <c r="BF310" s="14" t="s">
        <v>40</v>
      </c>
      <c r="BG310" s="14" t="s">
        <v>40</v>
      </c>
      <c r="BH310" s="14" t="s">
        <v>40</v>
      </c>
      <c r="BJ310" s="15">
        <f t="shared" si="269"/>
        <v>1</v>
      </c>
      <c r="BK310" s="15">
        <f t="shared" si="270"/>
        <v>1</v>
      </c>
      <c r="BL310" s="15">
        <f t="shared" si="271"/>
        <v>1</v>
      </c>
      <c r="BM310" s="15">
        <f t="shared" si="272"/>
        <v>1</v>
      </c>
      <c r="BN310" s="15">
        <f t="shared" si="273"/>
        <v>1</v>
      </c>
      <c r="BO310" s="15">
        <f t="shared" si="274"/>
        <v>1</v>
      </c>
      <c r="BP310" s="15">
        <f t="shared" si="275"/>
        <v>1</v>
      </c>
      <c r="BQ310" s="15">
        <f t="shared" si="276"/>
        <v>1</v>
      </c>
      <c r="BR310" s="15">
        <f t="shared" si="277"/>
        <v>1</v>
      </c>
      <c r="BS310" s="15">
        <f t="shared" si="278"/>
        <v>1</v>
      </c>
      <c r="BT310" s="15">
        <f t="shared" si="279"/>
        <v>1</v>
      </c>
      <c r="BU310" s="15">
        <f t="shared" si="280"/>
        <v>1</v>
      </c>
      <c r="BV310" s="15">
        <f t="shared" si="281"/>
        <v>1</v>
      </c>
      <c r="BW310" s="15">
        <f t="shared" si="282"/>
        <v>1</v>
      </c>
      <c r="BX310" s="15">
        <f t="shared" si="283"/>
        <v>1</v>
      </c>
      <c r="BY310" s="15">
        <f t="shared" si="284"/>
        <v>1</v>
      </c>
      <c r="BZ310" s="15">
        <f t="shared" si="285"/>
        <v>1</v>
      </c>
      <c r="CA310" s="14" t="s">
        <v>75</v>
      </c>
      <c r="CB310" s="15">
        <f t="shared" si="286"/>
        <v>1</v>
      </c>
      <c r="CC310" s="14">
        <f t="shared" si="287"/>
        <v>1</v>
      </c>
      <c r="CD310" s="14" t="str">
        <f t="shared" si="288"/>
        <v>N/A</v>
      </c>
      <c r="CE310" s="14" t="str">
        <f t="shared" si="289"/>
        <v>N/A</v>
      </c>
      <c r="CF310" s="14" t="str">
        <f t="shared" si="290"/>
        <v>N/A</v>
      </c>
      <c r="CG310" t="str">
        <f t="shared" si="291"/>
        <v>S:1 G:0 GR:0</v>
      </c>
      <c r="CH310" s="6"/>
      <c r="CK310" s="6"/>
      <c r="CL310" s="6"/>
      <c r="CM310" s="6"/>
      <c r="CN310" s="6"/>
      <c r="CO310" s="6"/>
      <c r="CP310" s="6"/>
    </row>
    <row r="311" spans="1:94" x14ac:dyDescent="0.25">
      <c r="A311" s="13">
        <v>4784</v>
      </c>
      <c r="B311" s="14" t="s">
        <v>2605</v>
      </c>
      <c r="C311" s="14" t="s">
        <v>70</v>
      </c>
      <c r="D311" s="14" t="s">
        <v>54</v>
      </c>
      <c r="E311" s="14">
        <f>VLOOKUP(B311, 'Rookie Year'!$A$2:$B$55555,2,FALSE)</f>
        <v>2022</v>
      </c>
      <c r="F311" s="14">
        <v>2022</v>
      </c>
      <c r="G311" s="14" t="s">
        <v>40</v>
      </c>
      <c r="H311" s="14" t="s">
        <v>2650</v>
      </c>
      <c r="I311" s="15">
        <v>3</v>
      </c>
      <c r="J311" s="14">
        <v>4</v>
      </c>
      <c r="K311" s="16">
        <f t="shared" si="250"/>
        <v>0.25</v>
      </c>
      <c r="L311" s="15">
        <f t="shared" si="251"/>
        <v>2</v>
      </c>
      <c r="M311" s="15">
        <f t="shared" si="252"/>
        <v>1</v>
      </c>
      <c r="N311" s="15">
        <f t="shared" si="253"/>
        <v>4</v>
      </c>
      <c r="O311" s="15">
        <v>4</v>
      </c>
      <c r="P311" s="15">
        <v>0</v>
      </c>
      <c r="Q311" s="15">
        <f t="shared" si="254"/>
        <v>0</v>
      </c>
      <c r="R311" s="14">
        <v>2024</v>
      </c>
      <c r="S311" s="14">
        <f t="shared" si="255"/>
        <v>2</v>
      </c>
      <c r="T311" s="15">
        <v>0</v>
      </c>
      <c r="U311" s="15">
        <v>0</v>
      </c>
      <c r="V311" s="15" t="str">
        <f t="shared" si="296"/>
        <v>N/A</v>
      </c>
      <c r="W311" s="15" t="str">
        <f t="shared" si="297"/>
        <v>N/A</v>
      </c>
      <c r="X311" s="15" t="str">
        <f t="shared" si="257"/>
        <v>N/A</v>
      </c>
      <c r="Y311" s="14" t="str">
        <f t="shared" si="258"/>
        <v>OK</v>
      </c>
      <c r="Z311" s="14" t="str">
        <f t="shared" si="259"/>
        <v>No</v>
      </c>
      <c r="AA311" s="17" t="str">
        <f>IF(C311="DM", "N/A", IF(Z311="No","N/A",VLOOKUP(B311,'Extension List'!$A$3:$AE$1952,19,FALSE)))</f>
        <v>N/A</v>
      </c>
      <c r="AB311" s="14" t="str">
        <f>IF(C311="DM", "N/A", IF(Z311="No","N/A",VLOOKUP(B311,'Extension List'!$A$3:$AE$1952,21,FALSE)))</f>
        <v>N/A</v>
      </c>
      <c r="AC311" s="14" t="str">
        <f>IF(AA311="N/A", "N/A", 0)</f>
        <v>N/A</v>
      </c>
      <c r="AD311" s="15" t="str">
        <f t="shared" si="260"/>
        <v>N/A</v>
      </c>
      <c r="AE311" s="15" t="str">
        <f t="shared" si="261"/>
        <v>N/A</v>
      </c>
      <c r="AF311" s="15" t="str">
        <f t="shared" si="262"/>
        <v>N/A</v>
      </c>
      <c r="AG311" s="15" t="str">
        <f t="shared" si="298"/>
        <v>N/A</v>
      </c>
      <c r="AH311" s="15" t="str">
        <f t="shared" si="298"/>
        <v>N/A</v>
      </c>
      <c r="AI311" s="15" t="str">
        <f t="shared" si="299"/>
        <v>N/A</v>
      </c>
      <c r="AJ311" s="15" t="str">
        <f t="shared" si="295"/>
        <v>N/A</v>
      </c>
      <c r="AK311" s="15" t="str">
        <f t="shared" si="292"/>
        <v>N/A</v>
      </c>
      <c r="AL311" s="15" t="str">
        <f t="shared" si="263"/>
        <v>N/A</v>
      </c>
      <c r="AM311" s="15">
        <f t="shared" si="264"/>
        <v>2</v>
      </c>
      <c r="AN311" s="15">
        <f t="shared" si="265"/>
        <v>2</v>
      </c>
      <c r="AO311" s="15" t="str">
        <f t="shared" si="266"/>
        <v>N/A</v>
      </c>
      <c r="AP311" s="15" t="str">
        <f t="shared" si="267"/>
        <v>N/A</v>
      </c>
      <c r="AQ311" s="15" t="str">
        <f t="shared" si="268"/>
        <v>N/A</v>
      </c>
      <c r="AR311" s="14" t="s">
        <v>40</v>
      </c>
      <c r="AS311" s="14" t="s">
        <v>40</v>
      </c>
      <c r="AT311" s="14" t="s">
        <v>40</v>
      </c>
      <c r="AU311" s="14" t="s">
        <v>40</v>
      </c>
      <c r="AV311" s="14" t="s">
        <v>40</v>
      </c>
      <c r="AW311" s="14" t="s">
        <v>40</v>
      </c>
      <c r="AX311" s="14" t="s">
        <v>40</v>
      </c>
      <c r="AY311" s="14" t="s">
        <v>40</v>
      </c>
      <c r="AZ311" s="14" t="s">
        <v>40</v>
      </c>
      <c r="BA311" s="14" t="s">
        <v>40</v>
      </c>
      <c r="BB311" s="14" t="s">
        <v>40</v>
      </c>
      <c r="BC311" s="14" t="s">
        <v>40</v>
      </c>
      <c r="BD311" s="14" t="s">
        <v>40</v>
      </c>
      <c r="BE311" s="14" t="s">
        <v>40</v>
      </c>
      <c r="BF311" s="14" t="s">
        <v>40</v>
      </c>
      <c r="BG311" s="14" t="s">
        <v>40</v>
      </c>
      <c r="BH311" s="14" t="s">
        <v>40</v>
      </c>
      <c r="BI311" s="14"/>
      <c r="BJ311" s="15">
        <f t="shared" si="269"/>
        <v>2</v>
      </c>
      <c r="BK311" s="15">
        <f t="shared" si="270"/>
        <v>2</v>
      </c>
      <c r="BL311" s="15">
        <f t="shared" si="271"/>
        <v>2</v>
      </c>
      <c r="BM311" s="15">
        <f t="shared" si="272"/>
        <v>2</v>
      </c>
      <c r="BN311" s="15">
        <f t="shared" si="273"/>
        <v>2</v>
      </c>
      <c r="BO311" s="15">
        <f t="shared" si="274"/>
        <v>2</v>
      </c>
      <c r="BP311" s="15">
        <f t="shared" si="275"/>
        <v>2</v>
      </c>
      <c r="BQ311" s="15">
        <f t="shared" si="276"/>
        <v>2</v>
      </c>
      <c r="BR311" s="15">
        <f t="shared" si="277"/>
        <v>2</v>
      </c>
      <c r="BS311" s="15">
        <f t="shared" si="278"/>
        <v>2</v>
      </c>
      <c r="BT311" s="15">
        <f t="shared" si="279"/>
        <v>2</v>
      </c>
      <c r="BU311" s="15">
        <f t="shared" si="280"/>
        <v>2</v>
      </c>
      <c r="BV311" s="15">
        <f t="shared" si="281"/>
        <v>2</v>
      </c>
      <c r="BW311" s="15">
        <f t="shared" si="282"/>
        <v>2</v>
      </c>
      <c r="BX311" s="15">
        <f t="shared" si="283"/>
        <v>2</v>
      </c>
      <c r="BY311" s="15">
        <f t="shared" si="284"/>
        <v>2</v>
      </c>
      <c r="BZ311" s="15">
        <f t="shared" si="285"/>
        <v>2</v>
      </c>
      <c r="CA311" s="14" t="s">
        <v>75</v>
      </c>
      <c r="CB311" s="15">
        <f t="shared" si="286"/>
        <v>2</v>
      </c>
      <c r="CC311" s="14">
        <f t="shared" si="287"/>
        <v>2</v>
      </c>
      <c r="CD311" s="14" t="str">
        <f t="shared" si="288"/>
        <v>N/A</v>
      </c>
      <c r="CE311" s="14" t="str">
        <f t="shared" si="289"/>
        <v>N/A</v>
      </c>
      <c r="CF311" s="14" t="str">
        <f t="shared" si="290"/>
        <v>N/A</v>
      </c>
      <c r="CG311" t="str">
        <f t="shared" si="291"/>
        <v>S:2 G:1 GR:0</v>
      </c>
      <c r="CH311" s="6"/>
      <c r="CK311" s="6"/>
      <c r="CL311" s="6"/>
      <c r="CM311" s="6"/>
      <c r="CN311" s="6"/>
      <c r="CO311" s="6"/>
      <c r="CP311" s="6"/>
    </row>
    <row r="312" spans="1:94" x14ac:dyDescent="0.25">
      <c r="A312" s="13">
        <v>5687</v>
      </c>
      <c r="B312" s="14" t="s">
        <v>3009</v>
      </c>
      <c r="C312" s="14" t="s">
        <v>70</v>
      </c>
      <c r="D312" s="14" t="s">
        <v>54</v>
      </c>
      <c r="E312" s="14">
        <f>VLOOKUP(B312, 'Rookie Year'!$A$2:$B$55555,2,FALSE)</f>
        <v>2024</v>
      </c>
      <c r="F312" s="14">
        <v>2024</v>
      </c>
      <c r="G312" s="14" t="s">
        <v>40</v>
      </c>
      <c r="H312" s="14" t="s">
        <v>2230</v>
      </c>
      <c r="I312" s="15">
        <v>1</v>
      </c>
      <c r="J312" s="14">
        <v>3</v>
      </c>
      <c r="K312" s="16">
        <f t="shared" si="250"/>
        <v>0</v>
      </c>
      <c r="L312" s="15">
        <f t="shared" si="251"/>
        <v>1</v>
      </c>
      <c r="M312" s="15">
        <f t="shared" si="252"/>
        <v>0</v>
      </c>
      <c r="N312" s="15">
        <f t="shared" si="253"/>
        <v>0</v>
      </c>
      <c r="O312" s="15">
        <v>0</v>
      </c>
      <c r="P312" s="15">
        <v>0</v>
      </c>
      <c r="Q312" s="15">
        <f t="shared" si="254"/>
        <v>0</v>
      </c>
      <c r="R312" s="14" t="s">
        <v>75</v>
      </c>
      <c r="S312" s="14">
        <f t="shared" si="255"/>
        <v>1</v>
      </c>
      <c r="T312" s="15">
        <v>0</v>
      </c>
      <c r="U312" s="15" t="str">
        <f>IF($S312&lt;2, "N/A", $M312)</f>
        <v>N/A</v>
      </c>
      <c r="V312" s="15" t="str">
        <f t="shared" si="296"/>
        <v>N/A</v>
      </c>
      <c r="W312" s="15" t="str">
        <f t="shared" si="297"/>
        <v>N/A</v>
      </c>
      <c r="X312" s="15" t="str">
        <f t="shared" si="257"/>
        <v>N/A</v>
      </c>
      <c r="Y312" s="14" t="str">
        <f t="shared" si="258"/>
        <v>OK</v>
      </c>
      <c r="Z312" s="14" t="str">
        <f t="shared" si="259"/>
        <v>Yes</v>
      </c>
      <c r="AA312" s="17">
        <f>IF(C312="DM", "N/A", IF(Z312="No","N/A",VLOOKUP(B312,'Extension List'!$A$3:$AE$1952,19,FALSE)))</f>
        <v>1</v>
      </c>
      <c r="AB312" s="14">
        <f>IF(C312="DM", "N/A", IF(Z312="No","N/A",VLOOKUP(B312,'Extension List'!$A$3:$AE$1952,21,FALSE)))</f>
        <v>1</v>
      </c>
      <c r="AC312" s="14">
        <v>1</v>
      </c>
      <c r="AD312" s="15">
        <f t="shared" si="260"/>
        <v>0</v>
      </c>
      <c r="AE312" s="15">
        <f t="shared" si="261"/>
        <v>1</v>
      </c>
      <c r="AF312" s="15">
        <f t="shared" si="262"/>
        <v>1</v>
      </c>
      <c r="AG312" s="15">
        <v>0</v>
      </c>
      <c r="AH312" s="15">
        <v>1</v>
      </c>
      <c r="AI312" s="15" t="str">
        <f t="shared" si="299"/>
        <v>N/A</v>
      </c>
      <c r="AJ312" s="15" t="str">
        <f t="shared" si="295"/>
        <v>N/A</v>
      </c>
      <c r="AK312" s="15" t="str">
        <f t="shared" si="292"/>
        <v>N/A</v>
      </c>
      <c r="AL312" s="15" t="str">
        <f t="shared" si="263"/>
        <v>OK</v>
      </c>
      <c r="AM312" s="15">
        <f t="shared" si="264"/>
        <v>1</v>
      </c>
      <c r="AN312" s="15">
        <f t="shared" si="265"/>
        <v>1</v>
      </c>
      <c r="AO312" s="15" t="str">
        <f t="shared" si="266"/>
        <v>N/A</v>
      </c>
      <c r="AP312" s="15" t="str">
        <f t="shared" si="267"/>
        <v>N/A</v>
      </c>
      <c r="AQ312" s="15" t="str">
        <f t="shared" si="268"/>
        <v>N/A</v>
      </c>
      <c r="AR312" s="14" t="s">
        <v>40</v>
      </c>
      <c r="AS312" s="14" t="s">
        <v>40</v>
      </c>
      <c r="AT312" s="14" t="s">
        <v>40</v>
      </c>
      <c r="AU312" s="14" t="s">
        <v>40</v>
      </c>
      <c r="AV312" s="14" t="s">
        <v>40</v>
      </c>
      <c r="AW312" s="14" t="s">
        <v>40</v>
      </c>
      <c r="AX312" s="14" t="s">
        <v>40</v>
      </c>
      <c r="AY312" s="14" t="s">
        <v>40</v>
      </c>
      <c r="AZ312" s="14" t="s">
        <v>40</v>
      </c>
      <c r="BA312" s="14" t="s">
        <v>40</v>
      </c>
      <c r="BB312" s="14" t="s">
        <v>40</v>
      </c>
      <c r="BC312" s="14" t="s">
        <v>40</v>
      </c>
      <c r="BD312" s="14" t="s">
        <v>40</v>
      </c>
      <c r="BE312" s="14" t="s">
        <v>40</v>
      </c>
      <c r="BF312" s="14" t="s">
        <v>40</v>
      </c>
      <c r="BG312" s="14" t="s">
        <v>40</v>
      </c>
      <c r="BH312" s="14" t="s">
        <v>40</v>
      </c>
      <c r="BI312" s="14"/>
      <c r="BJ312" s="15">
        <f t="shared" si="269"/>
        <v>1</v>
      </c>
      <c r="BK312" s="15">
        <f t="shared" si="270"/>
        <v>1</v>
      </c>
      <c r="BL312" s="15">
        <f t="shared" si="271"/>
        <v>1</v>
      </c>
      <c r="BM312" s="15">
        <f t="shared" si="272"/>
        <v>1</v>
      </c>
      <c r="BN312" s="15">
        <f t="shared" si="273"/>
        <v>1</v>
      </c>
      <c r="BO312" s="15">
        <f t="shared" si="274"/>
        <v>1</v>
      </c>
      <c r="BP312" s="15">
        <f t="shared" si="275"/>
        <v>1</v>
      </c>
      <c r="BQ312" s="15">
        <f t="shared" si="276"/>
        <v>1</v>
      </c>
      <c r="BR312" s="15">
        <f t="shared" si="277"/>
        <v>1</v>
      </c>
      <c r="BS312" s="15">
        <f t="shared" si="278"/>
        <v>1</v>
      </c>
      <c r="BT312" s="15">
        <f t="shared" si="279"/>
        <v>1</v>
      </c>
      <c r="BU312" s="15">
        <f t="shared" si="280"/>
        <v>1</v>
      </c>
      <c r="BV312" s="15">
        <f t="shared" si="281"/>
        <v>1</v>
      </c>
      <c r="BW312" s="15">
        <f t="shared" si="282"/>
        <v>1</v>
      </c>
      <c r="BX312" s="15">
        <f t="shared" si="283"/>
        <v>1</v>
      </c>
      <c r="BY312" s="15">
        <f t="shared" si="284"/>
        <v>1</v>
      </c>
      <c r="BZ312" s="15">
        <f t="shared" si="285"/>
        <v>1</v>
      </c>
      <c r="CA312" s="14" t="s">
        <v>75</v>
      </c>
      <c r="CB312" s="15">
        <f t="shared" si="286"/>
        <v>1</v>
      </c>
      <c r="CC312" s="14">
        <f t="shared" si="287"/>
        <v>1</v>
      </c>
      <c r="CD312" s="14" t="str">
        <f t="shared" si="288"/>
        <v>N/A</v>
      </c>
      <c r="CE312" s="14" t="str">
        <f t="shared" si="289"/>
        <v>N/A</v>
      </c>
      <c r="CF312" s="14" t="str">
        <f t="shared" si="290"/>
        <v>N/A</v>
      </c>
      <c r="CG312" t="str">
        <f t="shared" si="291"/>
        <v>S:1/0 G:1 GR:1</v>
      </c>
      <c r="CH312" s="6"/>
      <c r="CK312" s="6"/>
      <c r="CL312" s="6"/>
      <c r="CM312" s="6"/>
      <c r="CN312" s="6"/>
      <c r="CO312" s="6"/>
      <c r="CP312" s="6"/>
    </row>
    <row r="313" spans="1:94" x14ac:dyDescent="0.25">
      <c r="A313" s="13">
        <v>6329</v>
      </c>
      <c r="B313" s="14" t="s">
        <v>2800</v>
      </c>
      <c r="C313" s="14" t="s">
        <v>70</v>
      </c>
      <c r="D313" s="14" t="s">
        <v>54</v>
      </c>
      <c r="E313" s="14">
        <f>VLOOKUP(B313, 'Rookie Year'!$A$2:$B$55555,2,FALSE)</f>
        <v>2023</v>
      </c>
      <c r="F313" s="14">
        <v>2026</v>
      </c>
      <c r="G313" s="14" t="s">
        <v>42</v>
      </c>
      <c r="H313" s="14" t="s">
        <v>2913</v>
      </c>
      <c r="I313" s="15">
        <v>5</v>
      </c>
      <c r="J313" s="14">
        <v>2</v>
      </c>
      <c r="K313" s="16">
        <f t="shared" si="250"/>
        <v>0.25</v>
      </c>
      <c r="L313" s="15">
        <f t="shared" si="251"/>
        <v>3</v>
      </c>
      <c r="M313" s="15">
        <f t="shared" si="252"/>
        <v>2</v>
      </c>
      <c r="N313" s="15">
        <f t="shared" si="253"/>
        <v>4</v>
      </c>
      <c r="O313" s="15">
        <v>0</v>
      </c>
      <c r="P313" s="15">
        <v>0</v>
      </c>
      <c r="Q313" s="15">
        <f t="shared" si="254"/>
        <v>4</v>
      </c>
      <c r="R313" s="14" t="s">
        <v>75</v>
      </c>
      <c r="S313" s="14">
        <f t="shared" si="255"/>
        <v>2</v>
      </c>
      <c r="T313" s="15">
        <v>4</v>
      </c>
      <c r="U313" s="15">
        <v>0</v>
      </c>
      <c r="V313" s="15" t="str">
        <f t="shared" si="296"/>
        <v>N/A</v>
      </c>
      <c r="W313" s="15" t="str">
        <f t="shared" si="297"/>
        <v>N/A</v>
      </c>
      <c r="X313" s="15" t="str">
        <f t="shared" si="257"/>
        <v>N/A</v>
      </c>
      <c r="Y313" s="14" t="str">
        <f t="shared" si="258"/>
        <v>OK</v>
      </c>
      <c r="Z313" s="14" t="str">
        <f t="shared" si="259"/>
        <v>No</v>
      </c>
      <c r="AA313" s="17" t="str">
        <f>IF(C313="DM", "N/A", IF(Z313="No","N/A",VLOOKUP(B313,'Extension List'!$A$3:$AE$1952,19,FALSE)))</f>
        <v>N/A</v>
      </c>
      <c r="AB313" s="14" t="str">
        <f>IF(C313="DM", "N/A", IF(Z313="No","N/A",VLOOKUP(B313,'Extension List'!$A$3:$AE$1952,21,FALSE)))</f>
        <v>N/A</v>
      </c>
      <c r="AC313" s="14" t="str">
        <f t="shared" ref="AC313:AC321" si="300">IF(AA313="N/A", "N/A", 0)</f>
        <v>N/A</v>
      </c>
      <c r="AD313" s="15" t="str">
        <f t="shared" si="260"/>
        <v>N/A</v>
      </c>
      <c r="AE313" s="15" t="str">
        <f t="shared" si="261"/>
        <v>N/A</v>
      </c>
      <c r="AF313" s="15" t="str">
        <f t="shared" si="262"/>
        <v>N/A</v>
      </c>
      <c r="AG313" s="15" t="str">
        <f t="shared" ref="AG313:AH321" si="301">IF($AF313="N/A", "N/A", "TBC")</f>
        <v>N/A</v>
      </c>
      <c r="AH313" s="15" t="str">
        <f t="shared" si="301"/>
        <v>N/A</v>
      </c>
      <c r="AI313" s="15" t="str">
        <f t="shared" si="299"/>
        <v>N/A</v>
      </c>
      <c r="AJ313" s="15" t="str">
        <f t="shared" si="295"/>
        <v>N/A</v>
      </c>
      <c r="AK313" s="15" t="str">
        <f t="shared" si="292"/>
        <v>N/A</v>
      </c>
      <c r="AL313" s="15" t="str">
        <f t="shared" si="263"/>
        <v>N/A</v>
      </c>
      <c r="AM313" s="15">
        <f t="shared" si="264"/>
        <v>7</v>
      </c>
      <c r="AN313" s="15">
        <f t="shared" si="265"/>
        <v>3</v>
      </c>
      <c r="AO313" s="15" t="str">
        <f t="shared" si="266"/>
        <v>N/A</v>
      </c>
      <c r="AP313" s="15" t="str">
        <f t="shared" si="267"/>
        <v>N/A</v>
      </c>
      <c r="AQ313" s="15" t="str">
        <f t="shared" si="268"/>
        <v>N/A</v>
      </c>
      <c r="AR313" s="14" t="s">
        <v>40</v>
      </c>
      <c r="AS313" s="14" t="s">
        <v>40</v>
      </c>
      <c r="AT313" s="14" t="s">
        <v>40</v>
      </c>
      <c r="AU313" s="14" t="s">
        <v>40</v>
      </c>
      <c r="AV313" s="14" t="s">
        <v>40</v>
      </c>
      <c r="AW313" s="14" t="s">
        <v>40</v>
      </c>
      <c r="AX313" s="14" t="s">
        <v>40</v>
      </c>
      <c r="AY313" s="14" t="s">
        <v>40</v>
      </c>
      <c r="AZ313" s="14" t="s">
        <v>40</v>
      </c>
      <c r="BA313" s="14" t="s">
        <v>40</v>
      </c>
      <c r="BB313" s="14" t="s">
        <v>40</v>
      </c>
      <c r="BC313" s="14" t="s">
        <v>40</v>
      </c>
      <c r="BD313" s="14" t="s">
        <v>40</v>
      </c>
      <c r="BE313" s="14" t="s">
        <v>40</v>
      </c>
      <c r="BF313" s="14" t="s">
        <v>40</v>
      </c>
      <c r="BG313" s="14" t="s">
        <v>40</v>
      </c>
      <c r="BH313" s="14" t="s">
        <v>40</v>
      </c>
      <c r="BJ313" s="15">
        <f t="shared" si="269"/>
        <v>7</v>
      </c>
      <c r="BK313" s="15">
        <f t="shared" si="270"/>
        <v>7</v>
      </c>
      <c r="BL313" s="15">
        <f t="shared" si="271"/>
        <v>7</v>
      </c>
      <c r="BM313" s="15">
        <f t="shared" si="272"/>
        <v>7</v>
      </c>
      <c r="BN313" s="15">
        <f t="shared" si="273"/>
        <v>7</v>
      </c>
      <c r="BO313" s="15">
        <f t="shared" si="274"/>
        <v>7</v>
      </c>
      <c r="BP313" s="15">
        <f t="shared" si="275"/>
        <v>7</v>
      </c>
      <c r="BQ313" s="15">
        <f t="shared" si="276"/>
        <v>7</v>
      </c>
      <c r="BR313" s="15">
        <f t="shared" si="277"/>
        <v>7</v>
      </c>
      <c r="BS313" s="15">
        <f t="shared" si="278"/>
        <v>7</v>
      </c>
      <c r="BT313" s="15">
        <f t="shared" si="279"/>
        <v>7</v>
      </c>
      <c r="BU313" s="15">
        <f t="shared" si="280"/>
        <v>7</v>
      </c>
      <c r="BV313" s="15">
        <f t="shared" si="281"/>
        <v>7</v>
      </c>
      <c r="BW313" s="15">
        <f t="shared" si="282"/>
        <v>7</v>
      </c>
      <c r="BX313" s="15">
        <f t="shared" si="283"/>
        <v>7</v>
      </c>
      <c r="BY313" s="15">
        <f t="shared" si="284"/>
        <v>7</v>
      </c>
      <c r="BZ313" s="15">
        <f t="shared" si="285"/>
        <v>7</v>
      </c>
      <c r="CA313" s="14" t="s">
        <v>75</v>
      </c>
      <c r="CB313" s="15">
        <f t="shared" si="286"/>
        <v>7</v>
      </c>
      <c r="CC313" s="14">
        <f t="shared" si="287"/>
        <v>3</v>
      </c>
      <c r="CD313" s="14" t="str">
        <f t="shared" si="288"/>
        <v>N/A</v>
      </c>
      <c r="CE313" s="14" t="str">
        <f t="shared" si="289"/>
        <v>N/A</v>
      </c>
      <c r="CF313" s="14" t="str">
        <f t="shared" si="290"/>
        <v>N/A</v>
      </c>
      <c r="CG313" t="str">
        <f t="shared" si="291"/>
        <v>S:3 G:2 GR:4</v>
      </c>
      <c r="CH313" s="6"/>
      <c r="CK313" s="6"/>
      <c r="CL313" s="6"/>
      <c r="CM313" s="6"/>
      <c r="CN313" s="6"/>
      <c r="CO313" s="6"/>
      <c r="CP313" s="6"/>
    </row>
    <row r="314" spans="1:94" x14ac:dyDescent="0.25">
      <c r="A314" s="13">
        <v>6456</v>
      </c>
      <c r="B314" s="14" t="s">
        <v>2297</v>
      </c>
      <c r="C314" s="14" t="s">
        <v>71</v>
      </c>
      <c r="D314" s="14" t="s">
        <v>54</v>
      </c>
      <c r="E314" s="14">
        <f>VLOOKUP(B314, 'Rookie Year'!$A$2:$B$55555,2,FALSE)</f>
        <v>2020</v>
      </c>
      <c r="F314" s="14">
        <v>2026</v>
      </c>
      <c r="G314" s="14" t="s">
        <v>42</v>
      </c>
      <c r="H314" s="14" t="s">
        <v>1927</v>
      </c>
      <c r="I314" s="15">
        <v>2</v>
      </c>
      <c r="J314" s="14">
        <v>2</v>
      </c>
      <c r="K314" s="16">
        <f t="shared" si="250"/>
        <v>0.25</v>
      </c>
      <c r="L314" s="15">
        <f t="shared" si="251"/>
        <v>1</v>
      </c>
      <c r="M314" s="15">
        <f t="shared" si="252"/>
        <v>1</v>
      </c>
      <c r="N314" s="15">
        <f t="shared" si="253"/>
        <v>2</v>
      </c>
      <c r="O314" s="15">
        <v>0</v>
      </c>
      <c r="P314" s="15">
        <v>0</v>
      </c>
      <c r="Q314" s="15">
        <f t="shared" si="254"/>
        <v>2</v>
      </c>
      <c r="R314" s="14" t="s">
        <v>75</v>
      </c>
      <c r="S314" s="14">
        <f t="shared" si="255"/>
        <v>2</v>
      </c>
      <c r="T314" s="15">
        <v>2</v>
      </c>
      <c r="U314" s="15">
        <v>0</v>
      </c>
      <c r="V314" s="15" t="str">
        <f t="shared" si="296"/>
        <v>N/A</v>
      </c>
      <c r="W314" s="15" t="str">
        <f t="shared" si="297"/>
        <v>N/A</v>
      </c>
      <c r="X314" s="15" t="str">
        <f t="shared" si="257"/>
        <v>N/A</v>
      </c>
      <c r="Y314" s="14" t="str">
        <f t="shared" si="258"/>
        <v>OK</v>
      </c>
      <c r="Z314" s="14" t="str">
        <f t="shared" si="259"/>
        <v>No</v>
      </c>
      <c r="AA314" s="17" t="str">
        <f>IF(C314="DM", "N/A", IF(Z314="No","N/A",VLOOKUP(B314,'Extension List'!$A$3:$AE$1952,19,FALSE)))</f>
        <v>N/A</v>
      </c>
      <c r="AB314" s="14" t="str">
        <f>IF(C314="DM", "N/A", IF(Z314="No","N/A",VLOOKUP(B314,'Extension List'!$A$3:$AE$1952,21,FALSE)))</f>
        <v>N/A</v>
      </c>
      <c r="AC314" s="14" t="str">
        <f t="shared" si="300"/>
        <v>N/A</v>
      </c>
      <c r="AD314" s="15" t="str">
        <f t="shared" si="260"/>
        <v>N/A</v>
      </c>
      <c r="AE314" s="15" t="str">
        <f t="shared" si="261"/>
        <v>N/A</v>
      </c>
      <c r="AF314" s="15" t="str">
        <f t="shared" si="262"/>
        <v>N/A</v>
      </c>
      <c r="AG314" s="15" t="str">
        <f t="shared" si="301"/>
        <v>N/A</v>
      </c>
      <c r="AH314" s="15" t="str">
        <f t="shared" si="301"/>
        <v>N/A</v>
      </c>
      <c r="AI314" s="15" t="str">
        <f t="shared" si="299"/>
        <v>N/A</v>
      </c>
      <c r="AJ314" s="15" t="str">
        <f t="shared" si="295"/>
        <v>N/A</v>
      </c>
      <c r="AK314" s="15" t="str">
        <f t="shared" si="292"/>
        <v>N/A</v>
      </c>
      <c r="AL314" s="15" t="str">
        <f t="shared" si="263"/>
        <v>N/A</v>
      </c>
      <c r="AM314" s="15">
        <f t="shared" si="264"/>
        <v>3</v>
      </c>
      <c r="AN314" s="15">
        <f t="shared" si="265"/>
        <v>1</v>
      </c>
      <c r="AO314" s="15" t="str">
        <f t="shared" si="266"/>
        <v>N/A</v>
      </c>
      <c r="AP314" s="15" t="str">
        <f t="shared" si="267"/>
        <v>N/A</v>
      </c>
      <c r="AQ314" s="15" t="str">
        <f t="shared" si="268"/>
        <v>N/A</v>
      </c>
      <c r="AR314" s="14" t="s">
        <v>40</v>
      </c>
      <c r="AS314" s="14" t="s">
        <v>40</v>
      </c>
      <c r="AT314" s="14" t="s">
        <v>40</v>
      </c>
      <c r="AU314" s="14" t="s">
        <v>40</v>
      </c>
      <c r="AV314" s="14" t="s">
        <v>40</v>
      </c>
      <c r="AW314" s="14" t="s">
        <v>40</v>
      </c>
      <c r="AX314" s="14" t="s">
        <v>40</v>
      </c>
      <c r="AY314" s="14" t="s">
        <v>40</v>
      </c>
      <c r="AZ314" s="14" t="s">
        <v>40</v>
      </c>
      <c r="BA314" s="14" t="s">
        <v>40</v>
      </c>
      <c r="BB314" s="14" t="s">
        <v>40</v>
      </c>
      <c r="BC314" s="14" t="s">
        <v>40</v>
      </c>
      <c r="BD314" s="14" t="s">
        <v>40</v>
      </c>
      <c r="BE314" s="14" t="s">
        <v>40</v>
      </c>
      <c r="BF314" s="14" t="s">
        <v>40</v>
      </c>
      <c r="BG314" s="14" t="s">
        <v>40</v>
      </c>
      <c r="BH314" s="14" t="s">
        <v>40</v>
      </c>
      <c r="BJ314" s="15">
        <f t="shared" si="269"/>
        <v>3</v>
      </c>
      <c r="BK314" s="15">
        <f t="shared" si="270"/>
        <v>3</v>
      </c>
      <c r="BL314" s="15">
        <f t="shared" si="271"/>
        <v>3</v>
      </c>
      <c r="BM314" s="15">
        <f t="shared" si="272"/>
        <v>3</v>
      </c>
      <c r="BN314" s="15">
        <f t="shared" si="273"/>
        <v>3</v>
      </c>
      <c r="BO314" s="15">
        <f t="shared" si="274"/>
        <v>3</v>
      </c>
      <c r="BP314" s="15">
        <f t="shared" si="275"/>
        <v>3</v>
      </c>
      <c r="BQ314" s="15">
        <f t="shared" si="276"/>
        <v>3</v>
      </c>
      <c r="BR314" s="15">
        <f t="shared" si="277"/>
        <v>3</v>
      </c>
      <c r="BS314" s="15">
        <f t="shared" si="278"/>
        <v>3</v>
      </c>
      <c r="BT314" s="15">
        <f t="shared" si="279"/>
        <v>3</v>
      </c>
      <c r="BU314" s="15">
        <f t="shared" si="280"/>
        <v>3</v>
      </c>
      <c r="BV314" s="15">
        <f t="shared" si="281"/>
        <v>3</v>
      </c>
      <c r="BW314" s="15">
        <f t="shared" si="282"/>
        <v>3</v>
      </c>
      <c r="BX314" s="15">
        <f t="shared" si="283"/>
        <v>3</v>
      </c>
      <c r="BY314" s="15">
        <f t="shared" si="284"/>
        <v>3</v>
      </c>
      <c r="BZ314" s="15">
        <f t="shared" si="285"/>
        <v>3</v>
      </c>
      <c r="CA314" s="14" t="s">
        <v>75</v>
      </c>
      <c r="CB314" s="15">
        <f t="shared" si="286"/>
        <v>3</v>
      </c>
      <c r="CC314" s="14">
        <f t="shared" si="287"/>
        <v>1</v>
      </c>
      <c r="CD314" s="14" t="str">
        <f t="shared" si="288"/>
        <v>N/A</v>
      </c>
      <c r="CE314" s="14" t="str">
        <f t="shared" si="289"/>
        <v>N/A</v>
      </c>
      <c r="CF314" s="14" t="str">
        <f t="shared" si="290"/>
        <v>N/A</v>
      </c>
      <c r="CG314" t="str">
        <f t="shared" si="291"/>
        <v>S:1 G:1 GR:2</v>
      </c>
      <c r="CH314" s="6"/>
      <c r="CK314" s="6"/>
      <c r="CL314" s="6"/>
      <c r="CM314" s="6"/>
      <c r="CN314" s="6"/>
      <c r="CO314" s="6"/>
      <c r="CP314" s="6"/>
    </row>
    <row r="315" spans="1:94" x14ac:dyDescent="0.25">
      <c r="A315" s="13">
        <v>6330</v>
      </c>
      <c r="B315" s="14" t="s">
        <v>2085</v>
      </c>
      <c r="C315" s="14" t="s">
        <v>71</v>
      </c>
      <c r="D315" s="14" t="s">
        <v>54</v>
      </c>
      <c r="E315" s="14">
        <f>VLOOKUP(B315, 'Rookie Year'!$A$2:$B$55555,2,FALSE)</f>
        <v>2020</v>
      </c>
      <c r="F315" s="14">
        <v>2026</v>
      </c>
      <c r="G315" s="14" t="s">
        <v>42</v>
      </c>
      <c r="H315" s="14" t="s">
        <v>2913</v>
      </c>
      <c r="I315" s="15">
        <v>1</v>
      </c>
      <c r="J315" s="14">
        <v>1</v>
      </c>
      <c r="K315" s="16">
        <f t="shared" si="250"/>
        <v>0.25</v>
      </c>
      <c r="L315" s="15">
        <f t="shared" si="251"/>
        <v>0</v>
      </c>
      <c r="M315" s="15">
        <f t="shared" si="252"/>
        <v>1</v>
      </c>
      <c r="N315" s="15">
        <f t="shared" si="253"/>
        <v>1</v>
      </c>
      <c r="O315" s="15">
        <v>0</v>
      </c>
      <c r="P315" s="15">
        <v>0</v>
      </c>
      <c r="Q315" s="15">
        <f t="shared" si="254"/>
        <v>1</v>
      </c>
      <c r="R315" s="14" t="s">
        <v>75</v>
      </c>
      <c r="S315" s="14">
        <f t="shared" si="255"/>
        <v>1</v>
      </c>
      <c r="T315" s="15">
        <f>IF($S315&lt;1, "N/A", $M315)</f>
        <v>1</v>
      </c>
      <c r="U315" s="15" t="str">
        <f>IF($S315&lt;2, "N/A", $M315)</f>
        <v>N/A</v>
      </c>
      <c r="V315" s="15" t="str">
        <f t="shared" si="296"/>
        <v>N/A</v>
      </c>
      <c r="W315" s="15" t="str">
        <f t="shared" si="297"/>
        <v>N/A</v>
      </c>
      <c r="X315" s="15" t="str">
        <f t="shared" si="257"/>
        <v>N/A</v>
      </c>
      <c r="Y315" s="14" t="str">
        <f t="shared" si="258"/>
        <v>OK</v>
      </c>
      <c r="Z315" s="14" t="str">
        <f t="shared" si="259"/>
        <v>No</v>
      </c>
      <c r="AA315" s="17" t="str">
        <f>IF(C315="DM", "N/A", IF(Z315="No","N/A",VLOOKUP(B315,'Extension List'!$A$3:$AE$1952,19,FALSE)))</f>
        <v>N/A</v>
      </c>
      <c r="AB315" s="14" t="str">
        <f>IF(C315="DM", "N/A", IF(Z315="No","N/A",VLOOKUP(B315,'Extension List'!$A$3:$AE$1952,21,FALSE)))</f>
        <v>N/A</v>
      </c>
      <c r="AC315" s="14" t="str">
        <f t="shared" si="300"/>
        <v>N/A</v>
      </c>
      <c r="AD315" s="15" t="str">
        <f t="shared" si="260"/>
        <v>N/A</v>
      </c>
      <c r="AE315" s="15" t="str">
        <f t="shared" si="261"/>
        <v>N/A</v>
      </c>
      <c r="AF315" s="15" t="str">
        <f t="shared" si="262"/>
        <v>N/A</v>
      </c>
      <c r="AG315" s="15" t="str">
        <f t="shared" si="301"/>
        <v>N/A</v>
      </c>
      <c r="AH315" s="15" t="str">
        <f t="shared" si="301"/>
        <v>N/A</v>
      </c>
      <c r="AI315" s="15" t="str">
        <f t="shared" si="299"/>
        <v>N/A</v>
      </c>
      <c r="AJ315" s="15" t="str">
        <f t="shared" si="295"/>
        <v>N/A</v>
      </c>
      <c r="AK315" s="15" t="str">
        <f t="shared" si="292"/>
        <v>N/A</v>
      </c>
      <c r="AL315" s="15" t="str">
        <f t="shared" si="263"/>
        <v>N/A</v>
      </c>
      <c r="AM315" s="15">
        <f t="shared" si="264"/>
        <v>1</v>
      </c>
      <c r="AN315" s="15" t="str">
        <f t="shared" si="265"/>
        <v>N/A</v>
      </c>
      <c r="AO315" s="15" t="str">
        <f t="shared" si="266"/>
        <v>N/A</v>
      </c>
      <c r="AP315" s="15" t="str">
        <f t="shared" si="267"/>
        <v>N/A</v>
      </c>
      <c r="AQ315" s="15" t="str">
        <f t="shared" si="268"/>
        <v>N/A</v>
      </c>
      <c r="AR315" s="14" t="s">
        <v>40</v>
      </c>
      <c r="AS315" s="14" t="s">
        <v>40</v>
      </c>
      <c r="AT315" s="14" t="s">
        <v>40</v>
      </c>
      <c r="AU315" s="14" t="s">
        <v>40</v>
      </c>
      <c r="AV315" s="14" t="s">
        <v>40</v>
      </c>
      <c r="AW315" s="14" t="s">
        <v>40</v>
      </c>
      <c r="AX315" s="14" t="s">
        <v>40</v>
      </c>
      <c r="AY315" s="14" t="s">
        <v>40</v>
      </c>
      <c r="AZ315" s="14" t="s">
        <v>40</v>
      </c>
      <c r="BA315" s="14" t="s">
        <v>40</v>
      </c>
      <c r="BB315" s="14" t="s">
        <v>40</v>
      </c>
      <c r="BC315" s="14" t="s">
        <v>40</v>
      </c>
      <c r="BD315" s="14" t="s">
        <v>40</v>
      </c>
      <c r="BE315" s="14" t="s">
        <v>40</v>
      </c>
      <c r="BF315" s="14" t="s">
        <v>40</v>
      </c>
      <c r="BG315" s="14" t="s">
        <v>40</v>
      </c>
      <c r="BH315" s="14" t="s">
        <v>40</v>
      </c>
      <c r="BJ315" s="15">
        <f t="shared" si="269"/>
        <v>1</v>
      </c>
      <c r="BK315" s="15">
        <f t="shared" si="270"/>
        <v>1</v>
      </c>
      <c r="BL315" s="15">
        <f t="shared" si="271"/>
        <v>1</v>
      </c>
      <c r="BM315" s="15">
        <f t="shared" si="272"/>
        <v>1</v>
      </c>
      <c r="BN315" s="15">
        <f t="shared" si="273"/>
        <v>1</v>
      </c>
      <c r="BO315" s="15">
        <f t="shared" si="274"/>
        <v>1</v>
      </c>
      <c r="BP315" s="15">
        <f t="shared" si="275"/>
        <v>1</v>
      </c>
      <c r="BQ315" s="15">
        <f t="shared" si="276"/>
        <v>1</v>
      </c>
      <c r="BR315" s="15">
        <f t="shared" si="277"/>
        <v>1</v>
      </c>
      <c r="BS315" s="15">
        <f t="shared" si="278"/>
        <v>1</v>
      </c>
      <c r="BT315" s="15">
        <f t="shared" si="279"/>
        <v>1</v>
      </c>
      <c r="BU315" s="15">
        <f t="shared" si="280"/>
        <v>1</v>
      </c>
      <c r="BV315" s="15">
        <f t="shared" si="281"/>
        <v>1</v>
      </c>
      <c r="BW315" s="15">
        <f t="shared" si="282"/>
        <v>1</v>
      </c>
      <c r="BX315" s="15">
        <f t="shared" si="283"/>
        <v>1</v>
      </c>
      <c r="BY315" s="15">
        <f t="shared" si="284"/>
        <v>1</v>
      </c>
      <c r="BZ315" s="15">
        <f t="shared" si="285"/>
        <v>1</v>
      </c>
      <c r="CA315" s="14" t="s">
        <v>75</v>
      </c>
      <c r="CB315" s="15">
        <f t="shared" si="286"/>
        <v>1</v>
      </c>
      <c r="CC315" s="14" t="str">
        <f t="shared" si="287"/>
        <v>N/A</v>
      </c>
      <c r="CD315" s="14" t="str">
        <f t="shared" si="288"/>
        <v>N/A</v>
      </c>
      <c r="CE315" s="14" t="str">
        <f t="shared" si="289"/>
        <v>N/A</v>
      </c>
      <c r="CF315" s="14" t="str">
        <f t="shared" si="290"/>
        <v>N/A</v>
      </c>
      <c r="CG315" t="str">
        <f t="shared" si="291"/>
        <v>S:0 G:1 GR:1</v>
      </c>
      <c r="CH315" s="6"/>
      <c r="CK315" s="6"/>
      <c r="CL315" s="6"/>
      <c r="CM315" s="6"/>
      <c r="CN315" s="6"/>
      <c r="CO315" s="6"/>
      <c r="CP315" s="6"/>
    </row>
    <row r="316" spans="1:94" x14ac:dyDescent="0.25">
      <c r="A316" s="13">
        <v>6455</v>
      </c>
      <c r="B316" s="14" t="s">
        <v>2556</v>
      </c>
      <c r="C316" s="14" t="s">
        <v>71</v>
      </c>
      <c r="D316" s="14" t="s">
        <v>54</v>
      </c>
      <c r="E316" s="14">
        <f>VLOOKUP(B316, 'Rookie Year'!$A$2:$B$55555,2,FALSE)</f>
        <v>2022</v>
      </c>
      <c r="F316" s="14">
        <v>2026</v>
      </c>
      <c r="G316" s="14" t="s">
        <v>42</v>
      </c>
      <c r="H316" s="14" t="s">
        <v>1927</v>
      </c>
      <c r="I316" s="15">
        <v>20</v>
      </c>
      <c r="J316" s="14">
        <v>5</v>
      </c>
      <c r="K316" s="16">
        <f t="shared" si="250"/>
        <v>0.4</v>
      </c>
      <c r="L316" s="15">
        <f t="shared" si="251"/>
        <v>12</v>
      </c>
      <c r="M316" s="15">
        <f t="shared" si="252"/>
        <v>8</v>
      </c>
      <c r="N316" s="15">
        <f t="shared" si="253"/>
        <v>40</v>
      </c>
      <c r="O316" s="15">
        <v>0</v>
      </c>
      <c r="P316" s="15">
        <v>0</v>
      </c>
      <c r="Q316" s="15">
        <f t="shared" si="254"/>
        <v>40</v>
      </c>
      <c r="R316" s="14" t="s">
        <v>75</v>
      </c>
      <c r="S316" s="14">
        <f t="shared" si="255"/>
        <v>5</v>
      </c>
      <c r="T316" s="15">
        <v>40</v>
      </c>
      <c r="U316" s="15">
        <v>0</v>
      </c>
      <c r="V316" s="15">
        <v>0</v>
      </c>
      <c r="W316" s="15">
        <v>0</v>
      </c>
      <c r="X316" s="15">
        <v>0</v>
      </c>
      <c r="Y316" s="14" t="str">
        <f t="shared" si="258"/>
        <v>OK</v>
      </c>
      <c r="Z316" s="14" t="str">
        <f t="shared" si="259"/>
        <v>No</v>
      </c>
      <c r="AA316" s="17" t="str">
        <f>IF(C316="DM", "N/A", IF(Z316="No","N/A",VLOOKUP(B316,'Extension List'!$A$3:$AE$1952,19,FALSE)))</f>
        <v>N/A</v>
      </c>
      <c r="AB316" s="14" t="str">
        <f>IF(C316="DM", "N/A", IF(Z316="No","N/A",VLOOKUP(B316,'Extension List'!$A$3:$AE$1952,21,FALSE)))</f>
        <v>N/A</v>
      </c>
      <c r="AC316" s="14" t="str">
        <f t="shared" si="300"/>
        <v>N/A</v>
      </c>
      <c r="AD316" s="15" t="str">
        <f t="shared" si="260"/>
        <v>N/A</v>
      </c>
      <c r="AE316" s="15" t="str">
        <f t="shared" si="261"/>
        <v>N/A</v>
      </c>
      <c r="AF316" s="15" t="str">
        <f t="shared" si="262"/>
        <v>N/A</v>
      </c>
      <c r="AG316" s="15" t="str">
        <f t="shared" si="301"/>
        <v>N/A</v>
      </c>
      <c r="AH316" s="15" t="str">
        <f t="shared" si="301"/>
        <v>N/A</v>
      </c>
      <c r="AI316" s="15" t="str">
        <f t="shared" si="299"/>
        <v>N/A</v>
      </c>
      <c r="AJ316" s="15" t="str">
        <f t="shared" si="295"/>
        <v>N/A</v>
      </c>
      <c r="AK316" s="15" t="str">
        <f t="shared" si="292"/>
        <v>N/A</v>
      </c>
      <c r="AL316" s="15" t="str">
        <f t="shared" si="263"/>
        <v>N/A</v>
      </c>
      <c r="AM316" s="15">
        <f t="shared" si="264"/>
        <v>52</v>
      </c>
      <c r="AN316" s="15">
        <f t="shared" si="265"/>
        <v>12</v>
      </c>
      <c r="AO316" s="15">
        <f t="shared" si="266"/>
        <v>12</v>
      </c>
      <c r="AP316" s="15">
        <f t="shared" si="267"/>
        <v>12</v>
      </c>
      <c r="AQ316" s="15">
        <f t="shared" si="268"/>
        <v>12</v>
      </c>
      <c r="AR316" s="14" t="s">
        <v>40</v>
      </c>
      <c r="AS316" s="14" t="s">
        <v>40</v>
      </c>
      <c r="AT316" s="14" t="s">
        <v>40</v>
      </c>
      <c r="AU316" s="14" t="s">
        <v>40</v>
      </c>
      <c r="AV316" s="14" t="s">
        <v>40</v>
      </c>
      <c r="AW316" s="14" t="s">
        <v>40</v>
      </c>
      <c r="AX316" s="14" t="s">
        <v>40</v>
      </c>
      <c r="AY316" s="14" t="s">
        <v>40</v>
      </c>
      <c r="AZ316" s="14" t="s">
        <v>40</v>
      </c>
      <c r="BA316" s="14" t="s">
        <v>40</v>
      </c>
      <c r="BB316" s="14" t="s">
        <v>40</v>
      </c>
      <c r="BC316" s="14" t="s">
        <v>40</v>
      </c>
      <c r="BD316" s="14" t="s">
        <v>40</v>
      </c>
      <c r="BE316" s="14" t="s">
        <v>40</v>
      </c>
      <c r="BF316" s="14" t="s">
        <v>40</v>
      </c>
      <c r="BG316" s="14" t="s">
        <v>40</v>
      </c>
      <c r="BH316" s="14" t="s">
        <v>40</v>
      </c>
      <c r="BJ316" s="15">
        <f t="shared" si="269"/>
        <v>52</v>
      </c>
      <c r="BK316" s="15">
        <f t="shared" si="270"/>
        <v>52</v>
      </c>
      <c r="BL316" s="15">
        <f t="shared" si="271"/>
        <v>52</v>
      </c>
      <c r="BM316" s="15">
        <f t="shared" si="272"/>
        <v>52</v>
      </c>
      <c r="BN316" s="15">
        <f t="shared" si="273"/>
        <v>52</v>
      </c>
      <c r="BO316" s="15">
        <f t="shared" si="274"/>
        <v>52</v>
      </c>
      <c r="BP316" s="15">
        <f t="shared" si="275"/>
        <v>52</v>
      </c>
      <c r="BQ316" s="15">
        <f t="shared" si="276"/>
        <v>52</v>
      </c>
      <c r="BR316" s="15">
        <f t="shared" si="277"/>
        <v>52</v>
      </c>
      <c r="BS316" s="15">
        <f t="shared" si="278"/>
        <v>52</v>
      </c>
      <c r="BT316" s="15">
        <f t="shared" si="279"/>
        <v>52</v>
      </c>
      <c r="BU316" s="15">
        <f t="shared" si="280"/>
        <v>52</v>
      </c>
      <c r="BV316" s="15">
        <f t="shared" si="281"/>
        <v>52</v>
      </c>
      <c r="BW316" s="15">
        <f t="shared" si="282"/>
        <v>52</v>
      </c>
      <c r="BX316" s="15">
        <f t="shared" si="283"/>
        <v>52</v>
      </c>
      <c r="BY316" s="15">
        <f t="shared" si="284"/>
        <v>52</v>
      </c>
      <c r="BZ316" s="15">
        <f t="shared" si="285"/>
        <v>52</v>
      </c>
      <c r="CA316" s="14" t="s">
        <v>75</v>
      </c>
      <c r="CB316" s="15">
        <f t="shared" si="286"/>
        <v>52</v>
      </c>
      <c r="CC316" s="14">
        <f t="shared" si="287"/>
        <v>12</v>
      </c>
      <c r="CD316" s="14">
        <f t="shared" si="288"/>
        <v>12</v>
      </c>
      <c r="CE316" s="14">
        <f t="shared" si="289"/>
        <v>12</v>
      </c>
      <c r="CF316" s="14">
        <f t="shared" si="290"/>
        <v>12</v>
      </c>
      <c r="CG316" t="str">
        <f t="shared" si="291"/>
        <v>S:12 G:8 GR:40</v>
      </c>
      <c r="CH316" s="6"/>
      <c r="CK316" s="6"/>
      <c r="CL316" s="6"/>
      <c r="CM316" s="6"/>
      <c r="CN316" s="6"/>
      <c r="CO316" s="6"/>
      <c r="CP316" s="6"/>
    </row>
    <row r="317" spans="1:94" x14ac:dyDescent="0.25">
      <c r="A317" s="13">
        <v>6532</v>
      </c>
      <c r="B317" s="14" t="s">
        <v>3322</v>
      </c>
      <c r="C317" s="14" t="s">
        <v>71</v>
      </c>
      <c r="D317" s="14" t="s">
        <v>54</v>
      </c>
      <c r="E317" s="14">
        <f>VLOOKUP(B317, 'Rookie Year'!$A$2:$B$55555,2,FALSE)</f>
        <v>2026</v>
      </c>
      <c r="F317" s="14">
        <v>2026</v>
      </c>
      <c r="G317" s="14" t="s">
        <v>40</v>
      </c>
      <c r="H317" s="14" t="s">
        <v>2195</v>
      </c>
      <c r="I317" s="15">
        <v>1</v>
      </c>
      <c r="J317" s="14">
        <v>3</v>
      </c>
      <c r="K317" s="16">
        <f t="shared" si="250"/>
        <v>0</v>
      </c>
      <c r="L317" s="15">
        <f t="shared" si="251"/>
        <v>1</v>
      </c>
      <c r="M317" s="15">
        <f t="shared" si="252"/>
        <v>0</v>
      </c>
      <c r="N317" s="15">
        <f t="shared" si="253"/>
        <v>0</v>
      </c>
      <c r="O317" s="15">
        <v>0</v>
      </c>
      <c r="P317" s="15">
        <v>0</v>
      </c>
      <c r="Q317" s="15">
        <f t="shared" si="254"/>
        <v>0</v>
      </c>
      <c r="R317" s="14" t="s">
        <v>75</v>
      </c>
      <c r="S317" s="14">
        <f t="shared" si="255"/>
        <v>3</v>
      </c>
      <c r="T317" s="15">
        <f>IF($S317&lt;1, "N/A", $M317)</f>
        <v>0</v>
      </c>
      <c r="U317" s="15">
        <f>IF($S317&lt;2, "N/A", $M317)</f>
        <v>0</v>
      </c>
      <c r="V317" s="15">
        <f t="shared" ref="V317:V330" si="302">IF($S317&lt;3, "N/A", $M317)</f>
        <v>0</v>
      </c>
      <c r="W317" s="15" t="str">
        <f t="shared" ref="W317:W330" si="303">IF($S317&lt;4, "N/A", $M317)</f>
        <v>N/A</v>
      </c>
      <c r="X317" s="15" t="str">
        <f t="shared" ref="X317:X348" si="304">IF($S317&lt;5, "N/A", $M317)</f>
        <v>N/A</v>
      </c>
      <c r="Y317" s="14" t="str">
        <f t="shared" si="258"/>
        <v>OK</v>
      </c>
      <c r="Z317" s="14" t="str">
        <f t="shared" si="259"/>
        <v>No</v>
      </c>
      <c r="AA317" s="17" t="str">
        <f>IF(C317="DM", "N/A", IF(Z317="No","N/A",VLOOKUP(B317,'Extension List'!$A$3:$AE$1952,19,FALSE)))</f>
        <v>N/A</v>
      </c>
      <c r="AB317" s="14" t="str">
        <f>IF(C317="DM", "N/A", IF(Z317="No","N/A",VLOOKUP(B317,'Extension List'!$A$3:$AE$1952,21,FALSE)))</f>
        <v>N/A</v>
      </c>
      <c r="AC317" s="14" t="str">
        <f t="shared" si="300"/>
        <v>N/A</v>
      </c>
      <c r="AD317" s="15" t="str">
        <f t="shared" si="260"/>
        <v>N/A</v>
      </c>
      <c r="AE317" s="15" t="str">
        <f t="shared" si="261"/>
        <v>N/A</v>
      </c>
      <c r="AF317" s="15" t="str">
        <f t="shared" si="262"/>
        <v>N/A</v>
      </c>
      <c r="AG317" s="15" t="str">
        <f t="shared" si="301"/>
        <v>N/A</v>
      </c>
      <c r="AH317" s="15" t="str">
        <f t="shared" si="301"/>
        <v>N/A</v>
      </c>
      <c r="AI317" s="15" t="str">
        <f t="shared" si="299"/>
        <v>N/A</v>
      </c>
      <c r="AJ317" s="15" t="str">
        <f t="shared" si="295"/>
        <v>N/A</v>
      </c>
      <c r="AK317" s="15" t="str">
        <f t="shared" si="292"/>
        <v>N/A</v>
      </c>
      <c r="AL317" s="15" t="str">
        <f t="shared" si="263"/>
        <v>N/A</v>
      </c>
      <c r="AM317" s="15">
        <f t="shared" si="264"/>
        <v>1</v>
      </c>
      <c r="AN317" s="15">
        <f t="shared" si="265"/>
        <v>1</v>
      </c>
      <c r="AO317" s="15">
        <f t="shared" si="266"/>
        <v>1</v>
      </c>
      <c r="AP317" s="15" t="str">
        <f t="shared" si="267"/>
        <v>N/A</v>
      </c>
      <c r="AQ317" s="15" t="str">
        <f t="shared" si="268"/>
        <v>N/A</v>
      </c>
      <c r="AR317" s="14" t="s">
        <v>40</v>
      </c>
      <c r="AS317" s="14" t="s">
        <v>40</v>
      </c>
      <c r="AT317" s="14" t="s">
        <v>40</v>
      </c>
      <c r="AU317" s="14" t="s">
        <v>40</v>
      </c>
      <c r="AV317" s="14" t="s">
        <v>40</v>
      </c>
      <c r="AW317" s="14" t="s">
        <v>40</v>
      </c>
      <c r="AX317" s="14" t="s">
        <v>40</v>
      </c>
      <c r="AY317" s="14" t="s">
        <v>40</v>
      </c>
      <c r="AZ317" s="14" t="s">
        <v>40</v>
      </c>
      <c r="BA317" s="14" t="s">
        <v>40</v>
      </c>
      <c r="BB317" s="14" t="s">
        <v>40</v>
      </c>
      <c r="BC317" s="14" t="s">
        <v>40</v>
      </c>
      <c r="BD317" s="14" t="s">
        <v>40</v>
      </c>
      <c r="BE317" s="14" t="s">
        <v>40</v>
      </c>
      <c r="BF317" s="14" t="s">
        <v>40</v>
      </c>
      <c r="BG317" s="14" t="s">
        <v>40</v>
      </c>
      <c r="BH317" s="14" t="s">
        <v>40</v>
      </c>
      <c r="BJ317" s="15">
        <f t="shared" si="269"/>
        <v>1</v>
      </c>
      <c r="BK317" s="15">
        <f t="shared" si="270"/>
        <v>1</v>
      </c>
      <c r="BL317" s="15">
        <f t="shared" si="271"/>
        <v>1</v>
      </c>
      <c r="BM317" s="15">
        <f t="shared" si="272"/>
        <v>1</v>
      </c>
      <c r="BN317" s="15">
        <f t="shared" si="273"/>
        <v>1</v>
      </c>
      <c r="BO317" s="15">
        <f t="shared" si="274"/>
        <v>1</v>
      </c>
      <c r="BP317" s="15">
        <f t="shared" si="275"/>
        <v>1</v>
      </c>
      <c r="BQ317" s="15">
        <f t="shared" si="276"/>
        <v>1</v>
      </c>
      <c r="BR317" s="15">
        <f t="shared" si="277"/>
        <v>1</v>
      </c>
      <c r="BS317" s="15">
        <f t="shared" si="278"/>
        <v>1</v>
      </c>
      <c r="BT317" s="15">
        <f t="shared" si="279"/>
        <v>1</v>
      </c>
      <c r="BU317" s="15">
        <f t="shared" si="280"/>
        <v>1</v>
      </c>
      <c r="BV317" s="15">
        <f t="shared" si="281"/>
        <v>1</v>
      </c>
      <c r="BW317" s="15">
        <f t="shared" si="282"/>
        <v>1</v>
      </c>
      <c r="BX317" s="15">
        <f t="shared" si="283"/>
        <v>1</v>
      </c>
      <c r="BY317" s="15">
        <f t="shared" si="284"/>
        <v>1</v>
      </c>
      <c r="BZ317" s="15">
        <f t="shared" si="285"/>
        <v>1</v>
      </c>
      <c r="CA317" s="14" t="s">
        <v>75</v>
      </c>
      <c r="CB317" s="15">
        <f t="shared" si="286"/>
        <v>1</v>
      </c>
      <c r="CC317" s="14">
        <f t="shared" si="287"/>
        <v>1</v>
      </c>
      <c r="CD317" s="14">
        <f t="shared" si="288"/>
        <v>1</v>
      </c>
      <c r="CE317" s="14" t="str">
        <f t="shared" si="289"/>
        <v>N/A</v>
      </c>
      <c r="CF317" s="14" t="str">
        <f t="shared" si="290"/>
        <v>N/A</v>
      </c>
      <c r="CG317" t="str">
        <f t="shared" si="291"/>
        <v>S:1 G:0 GR:0</v>
      </c>
      <c r="CH317" s="6"/>
      <c r="CK317" s="6"/>
      <c r="CL317" s="6"/>
      <c r="CM317" s="6"/>
      <c r="CN317" s="6"/>
      <c r="CO317" s="6"/>
      <c r="CP317" s="6"/>
    </row>
    <row r="318" spans="1:94" x14ac:dyDescent="0.25">
      <c r="A318" s="13">
        <v>6062</v>
      </c>
      <c r="B318" s="14" t="s">
        <v>3163</v>
      </c>
      <c r="C318" s="14" t="s">
        <v>71</v>
      </c>
      <c r="D318" s="14" t="s">
        <v>54</v>
      </c>
      <c r="E318" s="14">
        <v>2025</v>
      </c>
      <c r="F318" s="14">
        <v>2025</v>
      </c>
      <c r="G318" s="14" t="s">
        <v>40</v>
      </c>
      <c r="H318" s="14" t="s">
        <v>2856</v>
      </c>
      <c r="I318" s="15">
        <v>1</v>
      </c>
      <c r="J318" s="14">
        <v>3</v>
      </c>
      <c r="K318" s="16">
        <f t="shared" si="250"/>
        <v>0</v>
      </c>
      <c r="L318" s="15">
        <f t="shared" si="251"/>
        <v>1</v>
      </c>
      <c r="M318" s="15">
        <f t="shared" si="252"/>
        <v>0</v>
      </c>
      <c r="N318" s="15">
        <f t="shared" si="253"/>
        <v>0</v>
      </c>
      <c r="O318" s="15">
        <v>0</v>
      </c>
      <c r="P318" s="15">
        <v>0</v>
      </c>
      <c r="Q318" s="15">
        <f t="shared" si="254"/>
        <v>0</v>
      </c>
      <c r="R318" s="14" t="s">
        <v>75</v>
      </c>
      <c r="S318" s="14">
        <f t="shared" si="255"/>
        <v>2</v>
      </c>
      <c r="T318" s="15">
        <v>0</v>
      </c>
      <c r="U318" s="15">
        <v>0</v>
      </c>
      <c r="V318" s="15" t="str">
        <f t="shared" si="302"/>
        <v>N/A</v>
      </c>
      <c r="W318" s="15" t="str">
        <f t="shared" si="303"/>
        <v>N/A</v>
      </c>
      <c r="X318" s="15" t="str">
        <f t="shared" si="304"/>
        <v>N/A</v>
      </c>
      <c r="Y318" s="14" t="str">
        <f t="shared" si="258"/>
        <v>OK</v>
      </c>
      <c r="Z318" s="14" t="str">
        <f t="shared" si="259"/>
        <v>No</v>
      </c>
      <c r="AA318" s="17" t="str">
        <f>IF(C318="DM", "N/A", IF(Z318="No","N/A",VLOOKUP(B318,'Extension List'!$A$3:$AE$1952,19,FALSE)))</f>
        <v>N/A</v>
      </c>
      <c r="AB318" s="14" t="str">
        <f>IF(C318="DM", "N/A", IF(Z318="No","N/A",VLOOKUP(B318,'Extension List'!$A$3:$AE$1952,21,FALSE)))</f>
        <v>N/A</v>
      </c>
      <c r="AC318" s="14" t="str">
        <f t="shared" si="300"/>
        <v>N/A</v>
      </c>
      <c r="AD318" s="15" t="str">
        <f t="shared" si="260"/>
        <v>N/A</v>
      </c>
      <c r="AE318" s="15" t="str">
        <f t="shared" si="261"/>
        <v>N/A</v>
      </c>
      <c r="AF318" s="15" t="str">
        <f t="shared" si="262"/>
        <v>N/A</v>
      </c>
      <c r="AG318" s="15" t="str">
        <f t="shared" si="301"/>
        <v>N/A</v>
      </c>
      <c r="AH318" s="15" t="str">
        <f t="shared" si="301"/>
        <v>N/A</v>
      </c>
      <c r="AI318" s="15" t="str">
        <f t="shared" si="299"/>
        <v>N/A</v>
      </c>
      <c r="AJ318" s="15" t="str">
        <f t="shared" si="295"/>
        <v>N/A</v>
      </c>
      <c r="AK318" s="15" t="str">
        <f t="shared" si="292"/>
        <v>N/A</v>
      </c>
      <c r="AL318" s="15" t="str">
        <f t="shared" si="263"/>
        <v>N/A</v>
      </c>
      <c r="AM318" s="15">
        <f t="shared" si="264"/>
        <v>1</v>
      </c>
      <c r="AN318" s="15">
        <f t="shared" si="265"/>
        <v>1</v>
      </c>
      <c r="AO318" s="15" t="str">
        <f t="shared" si="266"/>
        <v>N/A</v>
      </c>
      <c r="AP318" s="15" t="str">
        <f t="shared" si="267"/>
        <v>N/A</v>
      </c>
      <c r="AQ318" s="15" t="str">
        <f t="shared" si="268"/>
        <v>N/A</v>
      </c>
      <c r="AR318" s="14" t="s">
        <v>40</v>
      </c>
      <c r="AS318" s="14" t="s">
        <v>40</v>
      </c>
      <c r="AT318" s="14" t="s">
        <v>40</v>
      </c>
      <c r="AU318" s="14" t="s">
        <v>40</v>
      </c>
      <c r="AV318" s="14" t="s">
        <v>40</v>
      </c>
      <c r="AW318" s="14" t="s">
        <v>40</v>
      </c>
      <c r="AX318" s="14" t="s">
        <v>40</v>
      </c>
      <c r="AY318" s="14" t="s">
        <v>40</v>
      </c>
      <c r="AZ318" s="14" t="s">
        <v>40</v>
      </c>
      <c r="BA318" s="14" t="s">
        <v>40</v>
      </c>
      <c r="BB318" s="14" t="s">
        <v>40</v>
      </c>
      <c r="BC318" s="14" t="s">
        <v>40</v>
      </c>
      <c r="BD318" s="14" t="s">
        <v>40</v>
      </c>
      <c r="BE318" s="14" t="s">
        <v>40</v>
      </c>
      <c r="BF318" s="14" t="s">
        <v>40</v>
      </c>
      <c r="BG318" s="14" t="s">
        <v>40</v>
      </c>
      <c r="BH318" s="14" t="s">
        <v>40</v>
      </c>
      <c r="BJ318" s="15">
        <f t="shared" si="269"/>
        <v>1</v>
      </c>
      <c r="BK318" s="15">
        <f t="shared" si="270"/>
        <v>1</v>
      </c>
      <c r="BL318" s="15">
        <f t="shared" si="271"/>
        <v>1</v>
      </c>
      <c r="BM318" s="15">
        <f t="shared" si="272"/>
        <v>1</v>
      </c>
      <c r="BN318" s="15">
        <f t="shared" si="273"/>
        <v>1</v>
      </c>
      <c r="BO318" s="15">
        <f t="shared" si="274"/>
        <v>1</v>
      </c>
      <c r="BP318" s="15">
        <f t="shared" si="275"/>
        <v>1</v>
      </c>
      <c r="BQ318" s="15">
        <f t="shared" si="276"/>
        <v>1</v>
      </c>
      <c r="BR318" s="15">
        <f t="shared" si="277"/>
        <v>1</v>
      </c>
      <c r="BS318" s="15">
        <f t="shared" si="278"/>
        <v>1</v>
      </c>
      <c r="BT318" s="15">
        <f t="shared" si="279"/>
        <v>1</v>
      </c>
      <c r="BU318" s="15">
        <f t="shared" si="280"/>
        <v>1</v>
      </c>
      <c r="BV318" s="15">
        <f t="shared" si="281"/>
        <v>1</v>
      </c>
      <c r="BW318" s="15">
        <f t="shared" si="282"/>
        <v>1</v>
      </c>
      <c r="BX318" s="15">
        <f t="shared" si="283"/>
        <v>1</v>
      </c>
      <c r="BY318" s="15">
        <f t="shared" si="284"/>
        <v>1</v>
      </c>
      <c r="BZ318" s="15">
        <f t="shared" si="285"/>
        <v>1</v>
      </c>
      <c r="CA318" s="14" t="s">
        <v>75</v>
      </c>
      <c r="CB318" s="15">
        <f t="shared" si="286"/>
        <v>1</v>
      </c>
      <c r="CC318" s="14">
        <f t="shared" si="287"/>
        <v>1</v>
      </c>
      <c r="CD318" s="14" t="str">
        <f t="shared" si="288"/>
        <v>N/A</v>
      </c>
      <c r="CE318" s="14" t="str">
        <f t="shared" si="289"/>
        <v>N/A</v>
      </c>
      <c r="CF318" s="14" t="str">
        <f t="shared" si="290"/>
        <v>N/A</v>
      </c>
      <c r="CG318" t="str">
        <f t="shared" si="291"/>
        <v>S:1 G:0 GR:0</v>
      </c>
      <c r="CH318" s="6"/>
      <c r="CK318" s="6"/>
      <c r="CL318" s="6"/>
      <c r="CM318" s="6"/>
      <c r="CN318" s="6"/>
      <c r="CO318" s="6"/>
      <c r="CP318" s="6"/>
    </row>
    <row r="319" spans="1:94" x14ac:dyDescent="0.25">
      <c r="A319" s="13">
        <v>6600</v>
      </c>
      <c r="B319" s="14" t="s">
        <v>3390</v>
      </c>
      <c r="C319" s="14" t="s">
        <v>61</v>
      </c>
      <c r="D319" s="14" t="s">
        <v>58</v>
      </c>
      <c r="E319" s="14">
        <f>VLOOKUP(B319, 'Rookie Year'!$A$2:$B$55555,2,FALSE)</f>
        <v>2026</v>
      </c>
      <c r="F319" s="14">
        <v>2026</v>
      </c>
      <c r="G319" s="14" t="s">
        <v>40</v>
      </c>
      <c r="H319" s="14" t="s">
        <v>2922</v>
      </c>
      <c r="I319" s="15">
        <v>1</v>
      </c>
      <c r="J319" s="14">
        <v>3</v>
      </c>
      <c r="K319" s="16">
        <f t="shared" si="250"/>
        <v>0</v>
      </c>
      <c r="L319" s="15">
        <f t="shared" si="251"/>
        <v>1</v>
      </c>
      <c r="M319" s="15">
        <f t="shared" si="252"/>
        <v>0</v>
      </c>
      <c r="N319" s="15">
        <f t="shared" si="253"/>
        <v>0</v>
      </c>
      <c r="O319" s="15">
        <v>0</v>
      </c>
      <c r="P319" s="15">
        <v>0</v>
      </c>
      <c r="Q319" s="15">
        <f t="shared" si="254"/>
        <v>0</v>
      </c>
      <c r="R319" s="14" t="s">
        <v>75</v>
      </c>
      <c r="S319" s="14">
        <f t="shared" si="255"/>
        <v>3</v>
      </c>
      <c r="T319" s="15">
        <f>IF($S319&lt;1, "N/A", $M319)</f>
        <v>0</v>
      </c>
      <c r="U319" s="15">
        <f>IF($S319&lt;2, "N/A", $M319)</f>
        <v>0</v>
      </c>
      <c r="V319" s="15">
        <f t="shared" si="302"/>
        <v>0</v>
      </c>
      <c r="W319" s="15" t="str">
        <f t="shared" si="303"/>
        <v>N/A</v>
      </c>
      <c r="X319" s="15" t="str">
        <f t="shared" si="304"/>
        <v>N/A</v>
      </c>
      <c r="Y319" s="14" t="str">
        <f t="shared" si="258"/>
        <v>OK</v>
      </c>
      <c r="Z319" s="14" t="str">
        <f t="shared" si="259"/>
        <v>No</v>
      </c>
      <c r="AA319" s="17" t="str">
        <f>IF(C319="DM", "N/A", IF(Z319="No","N/A",VLOOKUP(B319,'Extension List'!$A$3:$AE$1952,19,FALSE)))</f>
        <v>N/A</v>
      </c>
      <c r="AB319" s="14" t="str">
        <f>IF(C319="DM", "N/A", IF(Z319="No","N/A",VLOOKUP(B319,'Extension List'!$A$3:$AE$1952,21,FALSE)))</f>
        <v>N/A</v>
      </c>
      <c r="AC319" s="14" t="str">
        <f t="shared" si="300"/>
        <v>N/A</v>
      </c>
      <c r="AD319" s="15" t="str">
        <f t="shared" si="260"/>
        <v>N/A</v>
      </c>
      <c r="AE319" s="15" t="str">
        <f t="shared" si="261"/>
        <v>N/A</v>
      </c>
      <c r="AF319" s="15" t="str">
        <f t="shared" si="262"/>
        <v>N/A</v>
      </c>
      <c r="AG319" s="15" t="str">
        <f t="shared" si="301"/>
        <v>N/A</v>
      </c>
      <c r="AH319" s="15" t="str">
        <f t="shared" si="301"/>
        <v>N/A</v>
      </c>
      <c r="AI319" s="15" t="str">
        <f t="shared" si="299"/>
        <v>N/A</v>
      </c>
      <c r="AJ319" s="15" t="str">
        <f t="shared" si="295"/>
        <v>N/A</v>
      </c>
      <c r="AK319" s="15" t="str">
        <f t="shared" si="292"/>
        <v>N/A</v>
      </c>
      <c r="AL319" s="15" t="str">
        <f t="shared" si="263"/>
        <v>N/A</v>
      </c>
      <c r="AM319" s="15">
        <f t="shared" si="264"/>
        <v>1</v>
      </c>
      <c r="AN319" s="15">
        <f t="shared" si="265"/>
        <v>1</v>
      </c>
      <c r="AO319" s="15">
        <f t="shared" si="266"/>
        <v>1</v>
      </c>
      <c r="AP319" s="15" t="str">
        <f t="shared" si="267"/>
        <v>N/A</v>
      </c>
      <c r="AQ319" s="15" t="str">
        <f t="shared" si="268"/>
        <v>N/A</v>
      </c>
      <c r="AR319" s="14" t="s">
        <v>40</v>
      </c>
      <c r="AS319" s="14" t="s">
        <v>40</v>
      </c>
      <c r="AT319" s="14" t="s">
        <v>40</v>
      </c>
      <c r="AU319" s="14" t="s">
        <v>40</v>
      </c>
      <c r="AV319" s="14" t="s">
        <v>40</v>
      </c>
      <c r="AW319" s="14" t="s">
        <v>40</v>
      </c>
      <c r="AX319" s="14" t="s">
        <v>40</v>
      </c>
      <c r="AY319" s="14" t="s">
        <v>40</v>
      </c>
      <c r="AZ319" s="14" t="s">
        <v>40</v>
      </c>
      <c r="BA319" s="14" t="s">
        <v>40</v>
      </c>
      <c r="BB319" s="14" t="s">
        <v>40</v>
      </c>
      <c r="BC319" s="14" t="s">
        <v>40</v>
      </c>
      <c r="BD319" s="14" t="s">
        <v>40</v>
      </c>
      <c r="BE319" s="14" t="s">
        <v>40</v>
      </c>
      <c r="BF319" s="14" t="s">
        <v>40</v>
      </c>
      <c r="BG319" s="14" t="s">
        <v>40</v>
      </c>
      <c r="BH319" s="14" t="s">
        <v>40</v>
      </c>
      <c r="BJ319" s="15">
        <f t="shared" si="269"/>
        <v>1</v>
      </c>
      <c r="BK319" s="15">
        <f t="shared" si="270"/>
        <v>1</v>
      </c>
      <c r="BL319" s="15">
        <f t="shared" si="271"/>
        <v>1</v>
      </c>
      <c r="BM319" s="15">
        <f t="shared" si="272"/>
        <v>1</v>
      </c>
      <c r="BN319" s="15">
        <f t="shared" si="273"/>
        <v>1</v>
      </c>
      <c r="BO319" s="15">
        <f t="shared" si="274"/>
        <v>1</v>
      </c>
      <c r="BP319" s="15">
        <f t="shared" si="275"/>
        <v>1</v>
      </c>
      <c r="BQ319" s="15">
        <f t="shared" si="276"/>
        <v>1</v>
      </c>
      <c r="BR319" s="15">
        <f t="shared" si="277"/>
        <v>1</v>
      </c>
      <c r="BS319" s="15">
        <f t="shared" si="278"/>
        <v>1</v>
      </c>
      <c r="BT319" s="15">
        <f t="shared" si="279"/>
        <v>1</v>
      </c>
      <c r="BU319" s="15">
        <f t="shared" si="280"/>
        <v>1</v>
      </c>
      <c r="BV319" s="15">
        <f t="shared" si="281"/>
        <v>1</v>
      </c>
      <c r="BW319" s="15">
        <f t="shared" si="282"/>
        <v>1</v>
      </c>
      <c r="BX319" s="15">
        <f t="shared" si="283"/>
        <v>1</v>
      </c>
      <c r="BY319" s="15">
        <f t="shared" si="284"/>
        <v>1</v>
      </c>
      <c r="BZ319" s="15">
        <f t="shared" si="285"/>
        <v>1</v>
      </c>
      <c r="CA319" s="14" t="s">
        <v>75</v>
      </c>
      <c r="CB319" s="15">
        <f t="shared" si="286"/>
        <v>1</v>
      </c>
      <c r="CC319" s="14">
        <f t="shared" si="287"/>
        <v>1</v>
      </c>
      <c r="CD319" s="14">
        <f t="shared" si="288"/>
        <v>1</v>
      </c>
      <c r="CE319" s="14" t="str">
        <f t="shared" si="289"/>
        <v>N/A</v>
      </c>
      <c r="CF319" s="14" t="str">
        <f t="shared" si="290"/>
        <v>N/A</v>
      </c>
      <c r="CG319" t="str">
        <f t="shared" si="291"/>
        <v>S:1 G:0 GR:0</v>
      </c>
      <c r="CH319" s="6"/>
      <c r="CK319" s="6"/>
      <c r="CL319" s="6"/>
      <c r="CM319" s="6"/>
      <c r="CN319" s="6"/>
      <c r="CO319" s="6"/>
      <c r="CP319" s="6"/>
    </row>
    <row r="320" spans="1:94" x14ac:dyDescent="0.25">
      <c r="A320" s="13">
        <v>5124</v>
      </c>
      <c r="B320" s="14" t="s">
        <v>2066</v>
      </c>
      <c r="C320" s="14" t="s">
        <v>61</v>
      </c>
      <c r="D320" s="14" t="s">
        <v>58</v>
      </c>
      <c r="E320" s="14">
        <f>VLOOKUP(B320, 'Rookie Year'!$A$2:$B$55555,2,FALSE)</f>
        <v>2020</v>
      </c>
      <c r="F320" s="14">
        <v>2023</v>
      </c>
      <c r="G320" s="14" t="s">
        <v>42</v>
      </c>
      <c r="H320" s="14" t="s">
        <v>1927</v>
      </c>
      <c r="I320" s="15">
        <v>40</v>
      </c>
      <c r="J320" s="14">
        <v>5</v>
      </c>
      <c r="K320" s="16">
        <f t="shared" si="250"/>
        <v>0.6</v>
      </c>
      <c r="L320" s="15">
        <f t="shared" si="251"/>
        <v>16</v>
      </c>
      <c r="M320" s="15">
        <f t="shared" si="252"/>
        <v>24</v>
      </c>
      <c r="N320" s="15">
        <f t="shared" si="253"/>
        <v>120</v>
      </c>
      <c r="O320" s="15">
        <v>104</v>
      </c>
      <c r="P320" s="15">
        <v>0</v>
      </c>
      <c r="Q320" s="15">
        <f t="shared" si="254"/>
        <v>16</v>
      </c>
      <c r="R320" s="14" t="s">
        <v>75</v>
      </c>
      <c r="S320" s="14">
        <f t="shared" si="255"/>
        <v>2</v>
      </c>
      <c r="T320" s="15">
        <v>16</v>
      </c>
      <c r="U320" s="15">
        <v>0</v>
      </c>
      <c r="V320" s="15" t="str">
        <f t="shared" si="302"/>
        <v>N/A</v>
      </c>
      <c r="W320" s="15" t="str">
        <f t="shared" si="303"/>
        <v>N/A</v>
      </c>
      <c r="X320" s="15" t="str">
        <f t="shared" si="304"/>
        <v>N/A</v>
      </c>
      <c r="Y320" s="14" t="str">
        <f t="shared" si="258"/>
        <v>OK</v>
      </c>
      <c r="Z320" s="14" t="str">
        <f t="shared" si="259"/>
        <v>No</v>
      </c>
      <c r="AA320" s="17" t="str">
        <f>IF(C320="DM", "N/A", IF(Z320="No","N/A",VLOOKUP(B320,'Extension List'!$A$3:$AE$1952,19,FALSE)))</f>
        <v>N/A</v>
      </c>
      <c r="AB320" s="14" t="str">
        <f>IF(C320="DM", "N/A", IF(Z320="No","N/A",VLOOKUP(B320,'Extension List'!$A$3:$AE$1952,21,FALSE)))</f>
        <v>N/A</v>
      </c>
      <c r="AC320" s="14" t="str">
        <f t="shared" si="300"/>
        <v>N/A</v>
      </c>
      <c r="AD320" s="15" t="str">
        <f t="shared" si="260"/>
        <v>N/A</v>
      </c>
      <c r="AE320" s="15" t="str">
        <f t="shared" si="261"/>
        <v>N/A</v>
      </c>
      <c r="AF320" s="15" t="str">
        <f t="shared" si="262"/>
        <v>N/A</v>
      </c>
      <c r="AG320" s="15" t="str">
        <f t="shared" si="301"/>
        <v>N/A</v>
      </c>
      <c r="AH320" s="15" t="str">
        <f t="shared" si="301"/>
        <v>N/A</v>
      </c>
      <c r="AI320" s="15" t="str">
        <f t="shared" si="299"/>
        <v>N/A</v>
      </c>
      <c r="AJ320" s="15" t="str">
        <f t="shared" si="295"/>
        <v>N/A</v>
      </c>
      <c r="AK320" s="15" t="str">
        <f t="shared" si="292"/>
        <v>N/A</v>
      </c>
      <c r="AL320" s="15" t="str">
        <f t="shared" si="263"/>
        <v>N/A</v>
      </c>
      <c r="AM320" s="15">
        <f t="shared" si="264"/>
        <v>32</v>
      </c>
      <c r="AN320" s="15">
        <f t="shared" si="265"/>
        <v>16</v>
      </c>
      <c r="AO320" s="15" t="str">
        <f t="shared" si="266"/>
        <v>N/A</v>
      </c>
      <c r="AP320" s="15" t="str">
        <f t="shared" si="267"/>
        <v>N/A</v>
      </c>
      <c r="AQ320" s="15" t="str">
        <f t="shared" si="268"/>
        <v>N/A</v>
      </c>
      <c r="AR320" s="14" t="s">
        <v>40</v>
      </c>
      <c r="AS320" s="14" t="s">
        <v>40</v>
      </c>
      <c r="AT320" s="14" t="s">
        <v>40</v>
      </c>
      <c r="AU320" s="14" t="s">
        <v>40</v>
      </c>
      <c r="AV320" s="14" t="s">
        <v>40</v>
      </c>
      <c r="AW320" s="14" t="s">
        <v>40</v>
      </c>
      <c r="AX320" s="14" t="s">
        <v>40</v>
      </c>
      <c r="AY320" s="14" t="s">
        <v>40</v>
      </c>
      <c r="AZ320" s="14" t="s">
        <v>40</v>
      </c>
      <c r="BA320" s="14" t="s">
        <v>40</v>
      </c>
      <c r="BB320" s="14" t="s">
        <v>40</v>
      </c>
      <c r="BC320" s="14" t="s">
        <v>40</v>
      </c>
      <c r="BD320" s="14" t="s">
        <v>40</v>
      </c>
      <c r="BE320" s="14" t="s">
        <v>40</v>
      </c>
      <c r="BF320" s="14" t="s">
        <v>40</v>
      </c>
      <c r="BG320" s="14" t="s">
        <v>40</v>
      </c>
      <c r="BH320" s="14" t="s">
        <v>40</v>
      </c>
      <c r="BI320" s="14"/>
      <c r="BJ320" s="15">
        <f t="shared" si="269"/>
        <v>32</v>
      </c>
      <c r="BK320" s="15">
        <f t="shared" si="270"/>
        <v>32</v>
      </c>
      <c r="BL320" s="15">
        <f t="shared" si="271"/>
        <v>32</v>
      </c>
      <c r="BM320" s="15">
        <f t="shared" si="272"/>
        <v>32</v>
      </c>
      <c r="BN320" s="15">
        <f t="shared" si="273"/>
        <v>32</v>
      </c>
      <c r="BO320" s="15">
        <f t="shared" si="274"/>
        <v>32</v>
      </c>
      <c r="BP320" s="15">
        <f t="shared" si="275"/>
        <v>32</v>
      </c>
      <c r="BQ320" s="15">
        <f t="shared" si="276"/>
        <v>32</v>
      </c>
      <c r="BR320" s="15">
        <f t="shared" si="277"/>
        <v>32</v>
      </c>
      <c r="BS320" s="15">
        <f t="shared" si="278"/>
        <v>32</v>
      </c>
      <c r="BT320" s="15">
        <f t="shared" si="279"/>
        <v>32</v>
      </c>
      <c r="BU320" s="15">
        <f t="shared" si="280"/>
        <v>32</v>
      </c>
      <c r="BV320" s="15">
        <f t="shared" si="281"/>
        <v>32</v>
      </c>
      <c r="BW320" s="15">
        <f t="shared" si="282"/>
        <v>32</v>
      </c>
      <c r="BX320" s="15">
        <f t="shared" si="283"/>
        <v>32</v>
      </c>
      <c r="BY320" s="15">
        <f t="shared" si="284"/>
        <v>32</v>
      </c>
      <c r="BZ320" s="15">
        <f t="shared" si="285"/>
        <v>32</v>
      </c>
      <c r="CA320" s="14" t="s">
        <v>75</v>
      </c>
      <c r="CB320" s="15">
        <f t="shared" si="286"/>
        <v>32</v>
      </c>
      <c r="CC320" s="14">
        <f t="shared" si="287"/>
        <v>16</v>
      </c>
      <c r="CD320" s="14" t="str">
        <f t="shared" si="288"/>
        <v>N/A</v>
      </c>
      <c r="CE320" s="14" t="str">
        <f t="shared" si="289"/>
        <v>N/A</v>
      </c>
      <c r="CF320" s="14" t="str">
        <f t="shared" si="290"/>
        <v>N/A</v>
      </c>
      <c r="CG320" t="str">
        <f t="shared" si="291"/>
        <v>S:16 G:24 GR:16</v>
      </c>
      <c r="CH320" s="6"/>
      <c r="CK320" s="6"/>
      <c r="CL320" s="6"/>
      <c r="CM320" s="6"/>
      <c r="CN320" s="6"/>
      <c r="CO320" s="6"/>
      <c r="CP320" s="6"/>
    </row>
    <row r="321" spans="1:94" x14ac:dyDescent="0.25">
      <c r="A321" s="13">
        <v>5629</v>
      </c>
      <c r="B321" s="14" t="s">
        <v>3011</v>
      </c>
      <c r="C321" s="14" t="s">
        <v>61</v>
      </c>
      <c r="D321" s="14" t="s">
        <v>58</v>
      </c>
      <c r="E321" s="14">
        <f>VLOOKUP(B321, 'Rookie Year'!$A$2:$B$55555,2,FALSE)</f>
        <v>2024</v>
      </c>
      <c r="F321" s="14">
        <v>2024</v>
      </c>
      <c r="G321" s="14" t="s">
        <v>40</v>
      </c>
      <c r="H321" s="14" t="s">
        <v>2180</v>
      </c>
      <c r="I321" s="15">
        <v>3</v>
      </c>
      <c r="J321" s="14">
        <v>4</v>
      </c>
      <c r="K321" s="16">
        <f t="shared" si="250"/>
        <v>0</v>
      </c>
      <c r="L321" s="15">
        <f t="shared" si="251"/>
        <v>3</v>
      </c>
      <c r="M321" s="15">
        <f t="shared" si="252"/>
        <v>0</v>
      </c>
      <c r="N321" s="15">
        <f t="shared" si="253"/>
        <v>0</v>
      </c>
      <c r="O321" s="15">
        <v>0</v>
      </c>
      <c r="P321" s="15">
        <v>0</v>
      </c>
      <c r="Q321" s="15">
        <f t="shared" si="254"/>
        <v>0</v>
      </c>
      <c r="R321" s="14" t="s">
        <v>75</v>
      </c>
      <c r="S321" s="14">
        <f t="shared" si="255"/>
        <v>2</v>
      </c>
      <c r="T321" s="15">
        <v>0</v>
      </c>
      <c r="U321" s="15">
        <v>0</v>
      </c>
      <c r="V321" s="15" t="str">
        <f t="shared" si="302"/>
        <v>N/A</v>
      </c>
      <c r="W321" s="15" t="str">
        <f t="shared" si="303"/>
        <v>N/A</v>
      </c>
      <c r="X321" s="15" t="str">
        <f t="shared" si="304"/>
        <v>N/A</v>
      </c>
      <c r="Y321" s="14" t="str">
        <f t="shared" si="258"/>
        <v>OK</v>
      </c>
      <c r="Z321" s="14" t="str">
        <f t="shared" si="259"/>
        <v>No</v>
      </c>
      <c r="AA321" s="17" t="str">
        <f>IF(C321="DM", "N/A", IF(Z321="No","N/A",VLOOKUP(B321,'Extension List'!$A$3:$AE$1952,19,FALSE)))</f>
        <v>N/A</v>
      </c>
      <c r="AB321" s="14" t="str">
        <f>IF(C321="DM", "N/A", IF(Z321="No","N/A",VLOOKUP(B321,'Extension List'!$A$3:$AE$1952,21,FALSE)))</f>
        <v>N/A</v>
      </c>
      <c r="AC321" s="14" t="str">
        <f t="shared" si="300"/>
        <v>N/A</v>
      </c>
      <c r="AD321" s="15" t="str">
        <f t="shared" si="260"/>
        <v>N/A</v>
      </c>
      <c r="AE321" s="15" t="str">
        <f t="shared" si="261"/>
        <v>N/A</v>
      </c>
      <c r="AF321" s="15" t="str">
        <f t="shared" si="262"/>
        <v>N/A</v>
      </c>
      <c r="AG321" s="15" t="str">
        <f t="shared" si="301"/>
        <v>N/A</v>
      </c>
      <c r="AH321" s="15" t="str">
        <f t="shared" si="301"/>
        <v>N/A</v>
      </c>
      <c r="AI321" s="15" t="str">
        <f t="shared" si="299"/>
        <v>N/A</v>
      </c>
      <c r="AJ321" s="15" t="str">
        <f t="shared" si="295"/>
        <v>N/A</v>
      </c>
      <c r="AK321" s="15" t="str">
        <f t="shared" si="292"/>
        <v>N/A</v>
      </c>
      <c r="AL321" s="15" t="str">
        <f t="shared" si="263"/>
        <v>N/A</v>
      </c>
      <c r="AM321" s="15">
        <f t="shared" si="264"/>
        <v>3</v>
      </c>
      <c r="AN321" s="15">
        <f t="shared" si="265"/>
        <v>3</v>
      </c>
      <c r="AO321" s="15" t="str">
        <f t="shared" si="266"/>
        <v>N/A</v>
      </c>
      <c r="AP321" s="15" t="str">
        <f t="shared" si="267"/>
        <v>N/A</v>
      </c>
      <c r="AQ321" s="15" t="str">
        <f t="shared" si="268"/>
        <v>N/A</v>
      </c>
      <c r="AR321" s="14" t="s">
        <v>40</v>
      </c>
      <c r="AS321" s="14" t="s">
        <v>40</v>
      </c>
      <c r="AT321" s="14" t="s">
        <v>40</v>
      </c>
      <c r="AU321" s="14" t="s">
        <v>40</v>
      </c>
      <c r="AV321" s="14" t="s">
        <v>40</v>
      </c>
      <c r="AW321" s="14" t="s">
        <v>40</v>
      </c>
      <c r="AX321" s="14" t="s">
        <v>40</v>
      </c>
      <c r="AY321" s="14" t="s">
        <v>40</v>
      </c>
      <c r="AZ321" s="14" t="s">
        <v>40</v>
      </c>
      <c r="BA321" s="14" t="s">
        <v>40</v>
      </c>
      <c r="BB321" s="14" t="s">
        <v>40</v>
      </c>
      <c r="BC321" s="14" t="s">
        <v>40</v>
      </c>
      <c r="BD321" s="14" t="s">
        <v>40</v>
      </c>
      <c r="BE321" s="14" t="s">
        <v>40</v>
      </c>
      <c r="BF321" s="14" t="s">
        <v>40</v>
      </c>
      <c r="BG321" s="14" t="s">
        <v>40</v>
      </c>
      <c r="BH321" s="14" t="s">
        <v>40</v>
      </c>
      <c r="BI321" s="14"/>
      <c r="BJ321" s="15">
        <f t="shared" si="269"/>
        <v>3</v>
      </c>
      <c r="BK321" s="15">
        <f t="shared" si="270"/>
        <v>3</v>
      </c>
      <c r="BL321" s="15">
        <f t="shared" si="271"/>
        <v>3</v>
      </c>
      <c r="BM321" s="15">
        <f t="shared" si="272"/>
        <v>3</v>
      </c>
      <c r="BN321" s="15">
        <f t="shared" si="273"/>
        <v>3</v>
      </c>
      <c r="BO321" s="15">
        <f t="shared" si="274"/>
        <v>3</v>
      </c>
      <c r="BP321" s="15">
        <f t="shared" si="275"/>
        <v>3</v>
      </c>
      <c r="BQ321" s="15">
        <f t="shared" si="276"/>
        <v>3</v>
      </c>
      <c r="BR321" s="15">
        <f t="shared" si="277"/>
        <v>3</v>
      </c>
      <c r="BS321" s="15">
        <f t="shared" si="278"/>
        <v>3</v>
      </c>
      <c r="BT321" s="15">
        <f t="shared" si="279"/>
        <v>3</v>
      </c>
      <c r="BU321" s="15">
        <f t="shared" si="280"/>
        <v>3</v>
      </c>
      <c r="BV321" s="15">
        <f t="shared" si="281"/>
        <v>3</v>
      </c>
      <c r="BW321" s="15">
        <f t="shared" si="282"/>
        <v>3</v>
      </c>
      <c r="BX321" s="15">
        <f t="shared" si="283"/>
        <v>3</v>
      </c>
      <c r="BY321" s="15">
        <f t="shared" si="284"/>
        <v>3</v>
      </c>
      <c r="BZ321" s="15">
        <f t="shared" si="285"/>
        <v>3</v>
      </c>
      <c r="CA321" s="14" t="s">
        <v>75</v>
      </c>
      <c r="CB321" s="15">
        <f t="shared" si="286"/>
        <v>3</v>
      </c>
      <c r="CC321" s="14">
        <f t="shared" si="287"/>
        <v>3</v>
      </c>
      <c r="CD321" s="14" t="str">
        <f t="shared" si="288"/>
        <v>N/A</v>
      </c>
      <c r="CE321" s="14" t="str">
        <f t="shared" si="289"/>
        <v>N/A</v>
      </c>
      <c r="CF321" s="14" t="str">
        <f t="shared" si="290"/>
        <v>N/A</v>
      </c>
      <c r="CG321" t="str">
        <f t="shared" si="291"/>
        <v>S:3 G:0 GR:0</v>
      </c>
      <c r="CH321" s="6"/>
      <c r="CK321" s="6"/>
      <c r="CL321" s="6"/>
      <c r="CM321" s="6"/>
      <c r="CN321" s="6"/>
      <c r="CO321" s="6"/>
      <c r="CP321" s="6"/>
    </row>
    <row r="322" spans="1:94" x14ac:dyDescent="0.25">
      <c r="A322" s="13">
        <v>5158</v>
      </c>
      <c r="B322" s="14" t="s">
        <v>3262</v>
      </c>
      <c r="C322" s="14" t="s">
        <v>62</v>
      </c>
      <c r="D322" s="14" t="s">
        <v>58</v>
      </c>
      <c r="E322" s="14">
        <f>VLOOKUP(B322, 'Rookie Year'!$A$2:$B$55555,2,FALSE)</f>
        <v>2023</v>
      </c>
      <c r="F322" s="14">
        <v>2023</v>
      </c>
      <c r="G322" s="14" t="s">
        <v>40</v>
      </c>
      <c r="H322" s="14" t="s">
        <v>2152</v>
      </c>
      <c r="I322" s="15">
        <v>10</v>
      </c>
      <c r="J322" s="14">
        <v>4</v>
      </c>
      <c r="K322" s="16">
        <f t="shared" si="250"/>
        <v>0.25</v>
      </c>
      <c r="L322" s="15">
        <f t="shared" si="251"/>
        <v>7</v>
      </c>
      <c r="M322" s="15">
        <f t="shared" si="252"/>
        <v>3</v>
      </c>
      <c r="N322" s="15">
        <f t="shared" si="253"/>
        <v>12</v>
      </c>
      <c r="O322" s="15">
        <v>9</v>
      </c>
      <c r="P322" s="15">
        <v>0</v>
      </c>
      <c r="Q322" s="15">
        <f t="shared" si="254"/>
        <v>3</v>
      </c>
      <c r="R322" s="14" t="s">
        <v>75</v>
      </c>
      <c r="S322" s="14">
        <f t="shared" si="255"/>
        <v>1</v>
      </c>
      <c r="T322" s="15">
        <v>3</v>
      </c>
      <c r="U322" s="15" t="str">
        <f>IF($S322&lt;2, "N/A", $M322)</f>
        <v>N/A</v>
      </c>
      <c r="V322" s="15" t="str">
        <f t="shared" si="302"/>
        <v>N/A</v>
      </c>
      <c r="W322" s="15" t="str">
        <f t="shared" si="303"/>
        <v>N/A</v>
      </c>
      <c r="X322" s="15" t="str">
        <f t="shared" si="304"/>
        <v>N/A</v>
      </c>
      <c r="Y322" s="14" t="str">
        <f t="shared" si="258"/>
        <v>OK</v>
      </c>
      <c r="Z322" s="14" t="str">
        <f t="shared" si="259"/>
        <v>Yes</v>
      </c>
      <c r="AA322" s="17">
        <f>IF(C322="DM", "N/A", IF(Z322="No","N/A",VLOOKUP(B322,'Extension List'!$A$3:$AE$1952,19,FALSE)))</f>
        <v>39</v>
      </c>
      <c r="AB322" s="14">
        <f>IF(C322="DM", "N/A", IF(Z322="No","N/A",VLOOKUP(B322,'Extension List'!$A$3:$AE$1952,21,FALSE)))</f>
        <v>4</v>
      </c>
      <c r="AC322" s="14">
        <v>4</v>
      </c>
      <c r="AD322" s="15">
        <f t="shared" si="260"/>
        <v>15</v>
      </c>
      <c r="AE322" s="15">
        <f t="shared" si="261"/>
        <v>24</v>
      </c>
      <c r="AF322" s="15">
        <f t="shared" si="262"/>
        <v>99</v>
      </c>
      <c r="AG322" s="15">
        <v>51</v>
      </c>
      <c r="AH322" s="15">
        <v>24</v>
      </c>
      <c r="AI322" s="15">
        <v>24</v>
      </c>
      <c r="AJ322" s="15">
        <v>0</v>
      </c>
      <c r="AK322" s="15">
        <v>0</v>
      </c>
      <c r="AL322" s="15" t="str">
        <f t="shared" si="263"/>
        <v>OK</v>
      </c>
      <c r="AM322" s="15">
        <f t="shared" si="264"/>
        <v>58</v>
      </c>
      <c r="AN322" s="15">
        <f t="shared" si="265"/>
        <v>39</v>
      </c>
      <c r="AO322" s="15">
        <f t="shared" si="266"/>
        <v>39</v>
      </c>
      <c r="AP322" s="15">
        <f t="shared" si="267"/>
        <v>15</v>
      </c>
      <c r="AQ322" s="15">
        <f t="shared" si="268"/>
        <v>15</v>
      </c>
      <c r="AR322" s="14" t="s">
        <v>40</v>
      </c>
      <c r="AS322" s="14" t="s">
        <v>40</v>
      </c>
      <c r="AT322" s="14" t="s">
        <v>40</v>
      </c>
      <c r="AU322" s="14" t="s">
        <v>40</v>
      </c>
      <c r="AV322" s="14" t="s">
        <v>40</v>
      </c>
      <c r="AW322" s="14" t="s">
        <v>40</v>
      </c>
      <c r="AX322" s="14" t="s">
        <v>40</v>
      </c>
      <c r="AY322" s="14" t="s">
        <v>40</v>
      </c>
      <c r="AZ322" s="14" t="s">
        <v>40</v>
      </c>
      <c r="BA322" s="14" t="s">
        <v>40</v>
      </c>
      <c r="BB322" s="14" t="s">
        <v>40</v>
      </c>
      <c r="BC322" s="14" t="s">
        <v>40</v>
      </c>
      <c r="BD322" s="14" t="s">
        <v>40</v>
      </c>
      <c r="BE322" s="14" t="s">
        <v>40</v>
      </c>
      <c r="BF322" s="14" t="s">
        <v>40</v>
      </c>
      <c r="BG322" s="14" t="s">
        <v>40</v>
      </c>
      <c r="BH322" s="14" t="s">
        <v>40</v>
      </c>
      <c r="BI322" s="14"/>
      <c r="BJ322" s="15">
        <f t="shared" si="269"/>
        <v>58</v>
      </c>
      <c r="BK322" s="15">
        <f t="shared" si="270"/>
        <v>58</v>
      </c>
      <c r="BL322" s="15">
        <f t="shared" si="271"/>
        <v>58</v>
      </c>
      <c r="BM322" s="15">
        <f t="shared" si="272"/>
        <v>58</v>
      </c>
      <c r="BN322" s="15">
        <f t="shared" si="273"/>
        <v>58</v>
      </c>
      <c r="BO322" s="15">
        <f t="shared" si="274"/>
        <v>58</v>
      </c>
      <c r="BP322" s="15">
        <f t="shared" si="275"/>
        <v>58</v>
      </c>
      <c r="BQ322" s="15">
        <f t="shared" si="276"/>
        <v>58</v>
      </c>
      <c r="BR322" s="15">
        <f t="shared" si="277"/>
        <v>58</v>
      </c>
      <c r="BS322" s="15">
        <f t="shared" si="278"/>
        <v>58</v>
      </c>
      <c r="BT322" s="15">
        <f t="shared" si="279"/>
        <v>58</v>
      </c>
      <c r="BU322" s="15">
        <f t="shared" si="280"/>
        <v>58</v>
      </c>
      <c r="BV322" s="15">
        <f t="shared" si="281"/>
        <v>58</v>
      </c>
      <c r="BW322" s="15">
        <f t="shared" si="282"/>
        <v>58</v>
      </c>
      <c r="BX322" s="15">
        <f t="shared" si="283"/>
        <v>58</v>
      </c>
      <c r="BY322" s="15">
        <f t="shared" si="284"/>
        <v>58</v>
      </c>
      <c r="BZ322" s="15">
        <f t="shared" si="285"/>
        <v>58</v>
      </c>
      <c r="CA322" s="14" t="s">
        <v>75</v>
      </c>
      <c r="CB322" s="15">
        <f t="shared" si="286"/>
        <v>58</v>
      </c>
      <c r="CC322" s="14">
        <f t="shared" si="287"/>
        <v>39</v>
      </c>
      <c r="CD322" s="14">
        <f t="shared" si="288"/>
        <v>39</v>
      </c>
      <c r="CE322" s="14">
        <f t="shared" si="289"/>
        <v>15</v>
      </c>
      <c r="CF322" s="14">
        <f t="shared" si="290"/>
        <v>15</v>
      </c>
      <c r="CG322" t="str">
        <f t="shared" si="291"/>
        <v>S:7/15 G:24 GR:99</v>
      </c>
      <c r="CH322" s="6"/>
      <c r="CK322" s="6"/>
      <c r="CL322" s="6"/>
      <c r="CM322" s="6"/>
      <c r="CN322" s="6"/>
      <c r="CO322" s="6"/>
      <c r="CP322" s="6"/>
    </row>
    <row r="323" spans="1:94" x14ac:dyDescent="0.25">
      <c r="A323" s="13">
        <v>2522</v>
      </c>
      <c r="B323" s="14" t="s">
        <v>182</v>
      </c>
      <c r="C323" s="14" t="s">
        <v>62</v>
      </c>
      <c r="D323" s="14" t="s">
        <v>58</v>
      </c>
      <c r="E323" s="14">
        <f>VLOOKUP(B323, 'Rookie Year'!$A$2:$B$55555,2,FALSE)</f>
        <v>2018</v>
      </c>
      <c r="F323" s="14">
        <v>2018</v>
      </c>
      <c r="G323" s="14" t="s">
        <v>40</v>
      </c>
      <c r="H323" s="14" t="s">
        <v>1926</v>
      </c>
      <c r="I323" s="15">
        <v>20</v>
      </c>
      <c r="J323" s="14">
        <v>5</v>
      </c>
      <c r="K323" s="16">
        <f t="shared" si="250"/>
        <v>0.4</v>
      </c>
      <c r="L323" s="15">
        <f t="shared" si="251"/>
        <v>12</v>
      </c>
      <c r="M323" s="15">
        <f t="shared" si="252"/>
        <v>8</v>
      </c>
      <c r="N323" s="15">
        <f t="shared" si="253"/>
        <v>40</v>
      </c>
      <c r="O323" s="15">
        <v>40</v>
      </c>
      <c r="P323" s="15">
        <v>0</v>
      </c>
      <c r="Q323" s="15">
        <f t="shared" si="254"/>
        <v>0</v>
      </c>
      <c r="R323" s="14">
        <v>2022</v>
      </c>
      <c r="S323" s="14">
        <f t="shared" si="255"/>
        <v>1</v>
      </c>
      <c r="T323" s="15">
        <v>0</v>
      </c>
      <c r="U323" s="15" t="str">
        <f>IF($S323&lt;2, "N/A", $M323)</f>
        <v>N/A</v>
      </c>
      <c r="V323" s="15" t="str">
        <f t="shared" si="302"/>
        <v>N/A</v>
      </c>
      <c r="W323" s="15" t="str">
        <f t="shared" si="303"/>
        <v>N/A</v>
      </c>
      <c r="X323" s="15" t="str">
        <f t="shared" si="304"/>
        <v>N/A</v>
      </c>
      <c r="Y323" s="14" t="str">
        <f t="shared" si="258"/>
        <v>OK</v>
      </c>
      <c r="Z323" s="14" t="str">
        <f t="shared" si="259"/>
        <v>Yes</v>
      </c>
      <c r="AA323" s="17">
        <f>IF(C323="DM", "N/A", IF(Z323="No","N/A",VLOOKUP(B323,'Extension List'!$A$3:$AE$1952,19,FALSE)))</f>
        <v>71</v>
      </c>
      <c r="AB323" s="14">
        <f>IF(C323="DM", "N/A", IF(Z323="No","N/A",VLOOKUP(B323,'Extension List'!$A$3:$AE$1952,21,FALSE)))</f>
        <v>4</v>
      </c>
      <c r="AC323" s="14">
        <f t="shared" ref="AC323:AC332" si="305">IF(AA323="N/A", "N/A", 0)</f>
        <v>0</v>
      </c>
      <c r="AD323" s="15" t="str">
        <f t="shared" si="260"/>
        <v>N/A</v>
      </c>
      <c r="AE323" s="15" t="str">
        <f t="shared" si="261"/>
        <v>N/A</v>
      </c>
      <c r="AF323" s="15" t="str">
        <f t="shared" si="262"/>
        <v>N/A</v>
      </c>
      <c r="AG323" s="15" t="str">
        <f t="shared" ref="AG323:AH332" si="306">IF($AF323="N/A", "N/A", "TBC")</f>
        <v>N/A</v>
      </c>
      <c r="AH323" s="15" t="str">
        <f t="shared" si="306"/>
        <v>N/A</v>
      </c>
      <c r="AI323" s="15" t="str">
        <f t="shared" ref="AI323:AI356" si="307">IF($AF323="N/A","N/A",IF(AC323&gt;1,"TBC","N/A"))</f>
        <v>N/A</v>
      </c>
      <c r="AJ323" s="15" t="str">
        <f t="shared" ref="AJ323:AJ356" si="308">IF($AF323="N/A","N/A",IF(AC323&gt;2,"TBC","N/A"))</f>
        <v>N/A</v>
      </c>
      <c r="AK323" s="15" t="str">
        <f t="shared" ref="AK323:AK386" si="309">IF($AF323="N/A","N/A",IF(AC323&gt;3,"TBC","N/A"))</f>
        <v>N/A</v>
      </c>
      <c r="AL323" s="15" t="str">
        <f t="shared" si="263"/>
        <v>N/A</v>
      </c>
      <c r="AM323" s="15">
        <f t="shared" si="264"/>
        <v>12</v>
      </c>
      <c r="AN323" s="15" t="str">
        <f t="shared" si="265"/>
        <v>N/A</v>
      </c>
      <c r="AO323" s="15" t="str">
        <f t="shared" si="266"/>
        <v>N/A</v>
      </c>
      <c r="AP323" s="15" t="str">
        <f t="shared" si="267"/>
        <v>N/A</v>
      </c>
      <c r="AQ323" s="15" t="str">
        <f t="shared" si="268"/>
        <v>N/A</v>
      </c>
      <c r="AR323" s="14" t="s">
        <v>40</v>
      </c>
      <c r="AS323" s="14" t="s">
        <v>40</v>
      </c>
      <c r="AT323" s="14" t="s">
        <v>40</v>
      </c>
      <c r="AU323" s="14" t="s">
        <v>40</v>
      </c>
      <c r="AV323" s="14" t="s">
        <v>40</v>
      </c>
      <c r="AW323" s="14" t="s">
        <v>40</v>
      </c>
      <c r="AX323" s="14" t="s">
        <v>40</v>
      </c>
      <c r="AY323" s="14" t="s">
        <v>40</v>
      </c>
      <c r="AZ323" s="14" t="s">
        <v>40</v>
      </c>
      <c r="BA323" s="14" t="s">
        <v>40</v>
      </c>
      <c r="BB323" s="14" t="s">
        <v>40</v>
      </c>
      <c r="BC323" s="14" t="s">
        <v>40</v>
      </c>
      <c r="BD323" s="14" t="s">
        <v>40</v>
      </c>
      <c r="BE323" s="14" t="s">
        <v>40</v>
      </c>
      <c r="BF323" s="14" t="s">
        <v>40</v>
      </c>
      <c r="BG323" s="14" t="s">
        <v>40</v>
      </c>
      <c r="BH323" s="14" t="s">
        <v>40</v>
      </c>
      <c r="BI323" s="14"/>
      <c r="BJ323" s="15">
        <f t="shared" si="269"/>
        <v>12</v>
      </c>
      <c r="BK323" s="15">
        <f t="shared" si="270"/>
        <v>12</v>
      </c>
      <c r="BL323" s="15">
        <f t="shared" si="271"/>
        <v>12</v>
      </c>
      <c r="BM323" s="15">
        <f t="shared" si="272"/>
        <v>12</v>
      </c>
      <c r="BN323" s="15">
        <f t="shared" si="273"/>
        <v>12</v>
      </c>
      <c r="BO323" s="15">
        <f t="shared" si="274"/>
        <v>12</v>
      </c>
      <c r="BP323" s="15">
        <f t="shared" si="275"/>
        <v>12</v>
      </c>
      <c r="BQ323" s="15">
        <f t="shared" si="276"/>
        <v>12</v>
      </c>
      <c r="BR323" s="15">
        <f t="shared" si="277"/>
        <v>12</v>
      </c>
      <c r="BS323" s="15">
        <f t="shared" si="278"/>
        <v>12</v>
      </c>
      <c r="BT323" s="15">
        <f t="shared" si="279"/>
        <v>12</v>
      </c>
      <c r="BU323" s="15">
        <f t="shared" si="280"/>
        <v>12</v>
      </c>
      <c r="BV323" s="15">
        <f t="shared" si="281"/>
        <v>12</v>
      </c>
      <c r="BW323" s="15">
        <f t="shared" si="282"/>
        <v>12</v>
      </c>
      <c r="BX323" s="15">
        <f t="shared" si="283"/>
        <v>12</v>
      </c>
      <c r="BY323" s="15">
        <f t="shared" si="284"/>
        <v>12</v>
      </c>
      <c r="BZ323" s="15">
        <f t="shared" si="285"/>
        <v>12</v>
      </c>
      <c r="CA323" s="14" t="s">
        <v>75</v>
      </c>
      <c r="CB323" s="15">
        <f t="shared" si="286"/>
        <v>12</v>
      </c>
      <c r="CC323" s="14" t="str">
        <f t="shared" si="287"/>
        <v>N/A</v>
      </c>
      <c r="CD323" s="14" t="str">
        <f t="shared" si="288"/>
        <v>N/A</v>
      </c>
      <c r="CE323" s="14" t="str">
        <f t="shared" si="289"/>
        <v>N/A</v>
      </c>
      <c r="CF323" s="14" t="str">
        <f t="shared" si="290"/>
        <v>N/A</v>
      </c>
      <c r="CG323" t="str">
        <f t="shared" si="291"/>
        <v>S:12 G:8 GR:0</v>
      </c>
      <c r="CH323" s="6"/>
      <c r="CK323" s="6"/>
      <c r="CL323" s="6"/>
      <c r="CM323" s="6"/>
      <c r="CN323" s="6"/>
      <c r="CO323" s="6"/>
      <c r="CP323" s="6"/>
    </row>
    <row r="324" spans="1:94" x14ac:dyDescent="0.25">
      <c r="A324" s="13">
        <v>5941</v>
      </c>
      <c r="B324" s="14" t="s">
        <v>376</v>
      </c>
      <c r="C324" s="14" t="s">
        <v>62</v>
      </c>
      <c r="D324" s="14" t="s">
        <v>58</v>
      </c>
      <c r="E324" s="14">
        <f>VLOOKUP(B324, 'Rookie Year'!$A$2:$B$55555,2,FALSE)</f>
        <v>2018</v>
      </c>
      <c r="F324" s="14">
        <v>2025</v>
      </c>
      <c r="G324" s="14" t="s">
        <v>42</v>
      </c>
      <c r="H324" s="14" t="s">
        <v>1927</v>
      </c>
      <c r="I324" s="15">
        <v>11</v>
      </c>
      <c r="J324" s="14">
        <v>2</v>
      </c>
      <c r="K324" s="16">
        <f t="shared" si="250"/>
        <v>0.25</v>
      </c>
      <c r="L324" s="15">
        <f t="shared" si="251"/>
        <v>8</v>
      </c>
      <c r="M324" s="15">
        <f t="shared" si="252"/>
        <v>3</v>
      </c>
      <c r="N324" s="15">
        <f t="shared" si="253"/>
        <v>6</v>
      </c>
      <c r="O324" s="15">
        <v>6</v>
      </c>
      <c r="P324" s="15">
        <v>0</v>
      </c>
      <c r="Q324" s="15">
        <f t="shared" si="254"/>
        <v>0</v>
      </c>
      <c r="R324" s="14" t="s">
        <v>75</v>
      </c>
      <c r="S324" s="14">
        <f t="shared" si="255"/>
        <v>1</v>
      </c>
      <c r="T324" s="15">
        <v>0</v>
      </c>
      <c r="U324" s="15" t="str">
        <f>IF($S324&lt;2, "N/A", $M324)</f>
        <v>N/A</v>
      </c>
      <c r="V324" s="15" t="str">
        <f t="shared" si="302"/>
        <v>N/A</v>
      </c>
      <c r="W324" s="15" t="str">
        <f t="shared" si="303"/>
        <v>N/A</v>
      </c>
      <c r="X324" s="15" t="str">
        <f t="shared" si="304"/>
        <v>N/A</v>
      </c>
      <c r="Y324" s="14" t="str">
        <f t="shared" si="258"/>
        <v>OK</v>
      </c>
      <c r="Z324" s="14" t="str">
        <f t="shared" si="259"/>
        <v>Yes</v>
      </c>
      <c r="AA324" s="17">
        <f>IF(C324="DM", "N/A", IF(Z324="No","N/A",VLOOKUP(B324,'Extension List'!$A$3:$AE$1952,19,FALSE)))</f>
        <v>3</v>
      </c>
      <c r="AB324" s="14">
        <f>IF(C324="DM", "N/A", IF(Z324="No","N/A",VLOOKUP(B324,'Extension List'!$A$3:$AE$1952,21,FALSE)))</f>
        <v>1</v>
      </c>
      <c r="AC324" s="14">
        <f t="shared" si="305"/>
        <v>0</v>
      </c>
      <c r="AD324" s="15" t="str">
        <f t="shared" si="260"/>
        <v>N/A</v>
      </c>
      <c r="AE324" s="15" t="str">
        <f t="shared" si="261"/>
        <v>N/A</v>
      </c>
      <c r="AF324" s="15" t="str">
        <f t="shared" si="262"/>
        <v>N/A</v>
      </c>
      <c r="AG324" s="15" t="str">
        <f t="shared" si="306"/>
        <v>N/A</v>
      </c>
      <c r="AH324" s="15" t="str">
        <f t="shared" si="306"/>
        <v>N/A</v>
      </c>
      <c r="AI324" s="15" t="str">
        <f t="shared" si="307"/>
        <v>N/A</v>
      </c>
      <c r="AJ324" s="15" t="str">
        <f t="shared" si="308"/>
        <v>N/A</v>
      </c>
      <c r="AK324" s="15" t="str">
        <f t="shared" si="309"/>
        <v>N/A</v>
      </c>
      <c r="AL324" s="15" t="str">
        <f t="shared" si="263"/>
        <v>N/A</v>
      </c>
      <c r="AM324" s="15">
        <f t="shared" si="264"/>
        <v>8</v>
      </c>
      <c r="AN324" s="15" t="str">
        <f t="shared" si="265"/>
        <v>N/A</v>
      </c>
      <c r="AO324" s="15" t="str">
        <f t="shared" si="266"/>
        <v>N/A</v>
      </c>
      <c r="AP324" s="15" t="str">
        <f t="shared" si="267"/>
        <v>N/A</v>
      </c>
      <c r="AQ324" s="15" t="str">
        <f t="shared" si="268"/>
        <v>N/A</v>
      </c>
      <c r="AR324" s="14" t="s">
        <v>40</v>
      </c>
      <c r="AS324" s="14" t="s">
        <v>40</v>
      </c>
      <c r="AT324" s="14" t="s">
        <v>40</v>
      </c>
      <c r="AU324" s="14" t="s">
        <v>40</v>
      </c>
      <c r="AV324" s="14" t="s">
        <v>40</v>
      </c>
      <c r="AW324" s="14" t="s">
        <v>40</v>
      </c>
      <c r="AX324" s="14" t="s">
        <v>40</v>
      </c>
      <c r="AY324" s="14" t="s">
        <v>40</v>
      </c>
      <c r="AZ324" s="14" t="s">
        <v>40</v>
      </c>
      <c r="BA324" s="14" t="s">
        <v>40</v>
      </c>
      <c r="BB324" s="14" t="s">
        <v>40</v>
      </c>
      <c r="BC324" s="14" t="s">
        <v>40</v>
      </c>
      <c r="BD324" s="14" t="s">
        <v>40</v>
      </c>
      <c r="BE324" s="14" t="s">
        <v>40</v>
      </c>
      <c r="BF324" s="14" t="s">
        <v>40</v>
      </c>
      <c r="BG324" s="14" t="s">
        <v>40</v>
      </c>
      <c r="BH324" s="14" t="s">
        <v>40</v>
      </c>
      <c r="BI324" s="14"/>
      <c r="BJ324" s="15">
        <f t="shared" si="269"/>
        <v>8</v>
      </c>
      <c r="BK324" s="15">
        <f t="shared" si="270"/>
        <v>8</v>
      </c>
      <c r="BL324" s="15">
        <f t="shared" si="271"/>
        <v>8</v>
      </c>
      <c r="BM324" s="15">
        <f t="shared" si="272"/>
        <v>8</v>
      </c>
      <c r="BN324" s="15">
        <f t="shared" si="273"/>
        <v>8</v>
      </c>
      <c r="BO324" s="15">
        <f t="shared" si="274"/>
        <v>8</v>
      </c>
      <c r="BP324" s="15">
        <f t="shared" si="275"/>
        <v>8</v>
      </c>
      <c r="BQ324" s="15">
        <f t="shared" si="276"/>
        <v>8</v>
      </c>
      <c r="BR324" s="15">
        <f t="shared" si="277"/>
        <v>8</v>
      </c>
      <c r="BS324" s="15">
        <f t="shared" si="278"/>
        <v>8</v>
      </c>
      <c r="BT324" s="15">
        <f t="shared" si="279"/>
        <v>8</v>
      </c>
      <c r="BU324" s="15">
        <f t="shared" si="280"/>
        <v>8</v>
      </c>
      <c r="BV324" s="15">
        <f t="shared" si="281"/>
        <v>8</v>
      </c>
      <c r="BW324" s="15">
        <f t="shared" si="282"/>
        <v>8</v>
      </c>
      <c r="BX324" s="15">
        <f t="shared" si="283"/>
        <v>8</v>
      </c>
      <c r="BY324" s="15">
        <f t="shared" si="284"/>
        <v>8</v>
      </c>
      <c r="BZ324" s="15">
        <f t="shared" si="285"/>
        <v>8</v>
      </c>
      <c r="CA324" s="14" t="s">
        <v>75</v>
      </c>
      <c r="CB324" s="15">
        <f t="shared" si="286"/>
        <v>8</v>
      </c>
      <c r="CC324" s="14" t="str">
        <f t="shared" si="287"/>
        <v>N/A</v>
      </c>
      <c r="CD324" s="14" t="str">
        <f t="shared" si="288"/>
        <v>N/A</v>
      </c>
      <c r="CE324" s="14" t="str">
        <f t="shared" si="289"/>
        <v>N/A</v>
      </c>
      <c r="CF324" s="14" t="str">
        <f t="shared" si="290"/>
        <v>N/A</v>
      </c>
      <c r="CG324" t="str">
        <f t="shared" si="291"/>
        <v>S:8 G:3 GR:0</v>
      </c>
      <c r="CH324" s="6"/>
      <c r="CK324" s="6"/>
      <c r="CL324" s="6"/>
      <c r="CM324" s="6"/>
      <c r="CN324" s="6"/>
      <c r="CO324" s="6"/>
      <c r="CP324" s="6"/>
    </row>
    <row r="325" spans="1:94" x14ac:dyDescent="0.25">
      <c r="A325" s="13">
        <v>6068</v>
      </c>
      <c r="B325" s="14" t="s">
        <v>3169</v>
      </c>
      <c r="C325" s="14" t="s">
        <v>62</v>
      </c>
      <c r="D325" s="14" t="s">
        <v>58</v>
      </c>
      <c r="E325" s="14">
        <v>2025</v>
      </c>
      <c r="F325" s="14">
        <v>2025</v>
      </c>
      <c r="G325" s="14" t="s">
        <v>40</v>
      </c>
      <c r="H325" s="14" t="s">
        <v>2210</v>
      </c>
      <c r="I325" s="15">
        <v>1</v>
      </c>
      <c r="J325" s="14">
        <v>3</v>
      </c>
      <c r="K325" s="16">
        <f t="shared" si="250"/>
        <v>0</v>
      </c>
      <c r="L325" s="15">
        <f t="shared" si="251"/>
        <v>1</v>
      </c>
      <c r="M325" s="15">
        <f t="shared" si="252"/>
        <v>0</v>
      </c>
      <c r="N325" s="15">
        <f t="shared" si="253"/>
        <v>0</v>
      </c>
      <c r="O325" s="15">
        <v>0</v>
      </c>
      <c r="P325" s="15">
        <v>0</v>
      </c>
      <c r="Q325" s="15">
        <f t="shared" si="254"/>
        <v>0</v>
      </c>
      <c r="R325" s="14" t="s">
        <v>75</v>
      </c>
      <c r="S325" s="14">
        <f t="shared" si="255"/>
        <v>2</v>
      </c>
      <c r="T325" s="15">
        <v>0</v>
      </c>
      <c r="U325" s="15">
        <v>0</v>
      </c>
      <c r="V325" s="15" t="str">
        <f t="shared" si="302"/>
        <v>N/A</v>
      </c>
      <c r="W325" s="15" t="str">
        <f t="shared" si="303"/>
        <v>N/A</v>
      </c>
      <c r="X325" s="15" t="str">
        <f t="shared" si="304"/>
        <v>N/A</v>
      </c>
      <c r="Y325" s="14" t="str">
        <f t="shared" si="258"/>
        <v>OK</v>
      </c>
      <c r="Z325" s="14" t="str">
        <f t="shared" si="259"/>
        <v>No</v>
      </c>
      <c r="AA325" s="17" t="str">
        <f>IF(C325="DM", "N/A", IF(Z325="No","N/A",VLOOKUP(B325,'Extension List'!$A$3:$AE$1952,19,FALSE)))</f>
        <v>N/A</v>
      </c>
      <c r="AB325" s="14" t="str">
        <f>IF(C325="DM", "N/A", IF(Z325="No","N/A",VLOOKUP(B325,'Extension List'!$A$3:$AE$1952,21,FALSE)))</f>
        <v>N/A</v>
      </c>
      <c r="AC325" s="14" t="str">
        <f t="shared" si="305"/>
        <v>N/A</v>
      </c>
      <c r="AD325" s="15" t="str">
        <f t="shared" si="260"/>
        <v>N/A</v>
      </c>
      <c r="AE325" s="15" t="str">
        <f t="shared" si="261"/>
        <v>N/A</v>
      </c>
      <c r="AF325" s="15" t="str">
        <f t="shared" si="262"/>
        <v>N/A</v>
      </c>
      <c r="AG325" s="15" t="str">
        <f t="shared" si="306"/>
        <v>N/A</v>
      </c>
      <c r="AH325" s="15" t="str">
        <f t="shared" si="306"/>
        <v>N/A</v>
      </c>
      <c r="AI325" s="15" t="str">
        <f t="shared" si="307"/>
        <v>N/A</v>
      </c>
      <c r="AJ325" s="15" t="str">
        <f t="shared" si="308"/>
        <v>N/A</v>
      </c>
      <c r="AK325" s="15" t="str">
        <f t="shared" si="309"/>
        <v>N/A</v>
      </c>
      <c r="AL325" s="15" t="str">
        <f t="shared" si="263"/>
        <v>N/A</v>
      </c>
      <c r="AM325" s="15">
        <f t="shared" si="264"/>
        <v>1</v>
      </c>
      <c r="AN325" s="15">
        <f t="shared" si="265"/>
        <v>1</v>
      </c>
      <c r="AO325" s="15" t="str">
        <f t="shared" si="266"/>
        <v>N/A</v>
      </c>
      <c r="AP325" s="15" t="str">
        <f t="shared" si="267"/>
        <v>N/A</v>
      </c>
      <c r="AQ325" s="15" t="str">
        <f t="shared" si="268"/>
        <v>N/A</v>
      </c>
      <c r="AR325" s="14" t="s">
        <v>40</v>
      </c>
      <c r="AS325" s="14" t="s">
        <v>40</v>
      </c>
      <c r="AT325" s="14" t="s">
        <v>40</v>
      </c>
      <c r="AU325" s="14" t="s">
        <v>40</v>
      </c>
      <c r="AV325" s="14" t="s">
        <v>40</v>
      </c>
      <c r="AW325" s="14" t="s">
        <v>40</v>
      </c>
      <c r="AX325" s="14" t="s">
        <v>40</v>
      </c>
      <c r="AY325" s="14" t="s">
        <v>40</v>
      </c>
      <c r="AZ325" s="14" t="s">
        <v>40</v>
      </c>
      <c r="BA325" s="14" t="s">
        <v>40</v>
      </c>
      <c r="BB325" s="14" t="s">
        <v>40</v>
      </c>
      <c r="BC325" s="14" t="s">
        <v>40</v>
      </c>
      <c r="BD325" s="14" t="s">
        <v>40</v>
      </c>
      <c r="BE325" s="14" t="s">
        <v>40</v>
      </c>
      <c r="BF325" s="14" t="s">
        <v>40</v>
      </c>
      <c r="BG325" s="14" t="s">
        <v>40</v>
      </c>
      <c r="BH325" s="14" t="s">
        <v>40</v>
      </c>
      <c r="BJ325" s="15">
        <f t="shared" si="269"/>
        <v>1</v>
      </c>
      <c r="BK325" s="15">
        <f t="shared" si="270"/>
        <v>1</v>
      </c>
      <c r="BL325" s="15">
        <f t="shared" si="271"/>
        <v>1</v>
      </c>
      <c r="BM325" s="15">
        <f t="shared" si="272"/>
        <v>1</v>
      </c>
      <c r="BN325" s="15">
        <f t="shared" si="273"/>
        <v>1</v>
      </c>
      <c r="BO325" s="15">
        <f t="shared" si="274"/>
        <v>1</v>
      </c>
      <c r="BP325" s="15">
        <f t="shared" si="275"/>
        <v>1</v>
      </c>
      <c r="BQ325" s="15">
        <f t="shared" si="276"/>
        <v>1</v>
      </c>
      <c r="BR325" s="15">
        <f t="shared" si="277"/>
        <v>1</v>
      </c>
      <c r="BS325" s="15">
        <f t="shared" si="278"/>
        <v>1</v>
      </c>
      <c r="BT325" s="15">
        <f t="shared" si="279"/>
        <v>1</v>
      </c>
      <c r="BU325" s="15">
        <f t="shared" si="280"/>
        <v>1</v>
      </c>
      <c r="BV325" s="15">
        <f t="shared" si="281"/>
        <v>1</v>
      </c>
      <c r="BW325" s="15">
        <f t="shared" si="282"/>
        <v>1</v>
      </c>
      <c r="BX325" s="15">
        <f t="shared" si="283"/>
        <v>1</v>
      </c>
      <c r="BY325" s="15">
        <f t="shared" si="284"/>
        <v>1</v>
      </c>
      <c r="BZ325" s="15">
        <f t="shared" si="285"/>
        <v>1</v>
      </c>
      <c r="CA325" s="14" t="s">
        <v>75</v>
      </c>
      <c r="CB325" s="15">
        <f t="shared" si="286"/>
        <v>1</v>
      </c>
      <c r="CC325" s="14">
        <f t="shared" si="287"/>
        <v>1</v>
      </c>
      <c r="CD325" s="14" t="str">
        <f t="shared" si="288"/>
        <v>N/A</v>
      </c>
      <c r="CE325" s="14" t="str">
        <f t="shared" si="289"/>
        <v>N/A</v>
      </c>
      <c r="CF325" s="14" t="str">
        <f t="shared" si="290"/>
        <v>N/A</v>
      </c>
      <c r="CG325" t="str">
        <f t="shared" si="291"/>
        <v>S:1 G:0 GR:0</v>
      </c>
      <c r="CH325" s="6"/>
      <c r="CK325" s="6"/>
      <c r="CL325" s="6"/>
      <c r="CM325" s="6"/>
      <c r="CN325" s="6"/>
      <c r="CO325" s="6"/>
      <c r="CP325" s="6"/>
    </row>
    <row r="326" spans="1:94" x14ac:dyDescent="0.25">
      <c r="A326" s="13">
        <v>6055</v>
      </c>
      <c r="B326" s="14" t="s">
        <v>3156</v>
      </c>
      <c r="C326" s="14" t="s">
        <v>62</v>
      </c>
      <c r="D326" s="14" t="s">
        <v>58</v>
      </c>
      <c r="E326" s="14">
        <v>2025</v>
      </c>
      <c r="F326" s="14">
        <v>2025</v>
      </c>
      <c r="G326" s="14" t="s">
        <v>40</v>
      </c>
      <c r="H326" s="14" t="s">
        <v>2200</v>
      </c>
      <c r="I326" s="15">
        <v>1</v>
      </c>
      <c r="J326" s="14">
        <v>3</v>
      </c>
      <c r="K326" s="16">
        <f t="shared" si="250"/>
        <v>0</v>
      </c>
      <c r="L326" s="15">
        <f t="shared" si="251"/>
        <v>1</v>
      </c>
      <c r="M326" s="15">
        <f t="shared" si="252"/>
        <v>0</v>
      </c>
      <c r="N326" s="15">
        <f t="shared" si="253"/>
        <v>0</v>
      </c>
      <c r="O326" s="15">
        <v>0</v>
      </c>
      <c r="P326" s="15">
        <v>0</v>
      </c>
      <c r="Q326" s="15">
        <f t="shared" si="254"/>
        <v>0</v>
      </c>
      <c r="R326" s="14" t="s">
        <v>75</v>
      </c>
      <c r="S326" s="14">
        <f t="shared" si="255"/>
        <v>2</v>
      </c>
      <c r="T326" s="15">
        <v>0</v>
      </c>
      <c r="U326" s="15">
        <v>0</v>
      </c>
      <c r="V326" s="15" t="str">
        <f t="shared" si="302"/>
        <v>N/A</v>
      </c>
      <c r="W326" s="15" t="str">
        <f t="shared" si="303"/>
        <v>N/A</v>
      </c>
      <c r="X326" s="15" t="str">
        <f t="shared" si="304"/>
        <v>N/A</v>
      </c>
      <c r="Y326" s="14" t="str">
        <f t="shared" si="258"/>
        <v>OK</v>
      </c>
      <c r="Z326" s="14" t="str">
        <f t="shared" si="259"/>
        <v>No</v>
      </c>
      <c r="AA326" s="17" t="str">
        <f>IF(C326="DM", "N/A", IF(Z326="No","N/A",VLOOKUP(B326,'Extension List'!$A$3:$AE$1952,19,FALSE)))</f>
        <v>N/A</v>
      </c>
      <c r="AB326" s="14" t="str">
        <f>IF(C326="DM", "N/A", IF(Z326="No","N/A",VLOOKUP(B326,'Extension List'!$A$3:$AE$1952,21,FALSE)))</f>
        <v>N/A</v>
      </c>
      <c r="AC326" s="14" t="str">
        <f t="shared" si="305"/>
        <v>N/A</v>
      </c>
      <c r="AD326" s="15" t="str">
        <f t="shared" si="260"/>
        <v>N/A</v>
      </c>
      <c r="AE326" s="15" t="str">
        <f t="shared" si="261"/>
        <v>N/A</v>
      </c>
      <c r="AF326" s="15" t="str">
        <f t="shared" si="262"/>
        <v>N/A</v>
      </c>
      <c r="AG326" s="15" t="str">
        <f t="shared" si="306"/>
        <v>N/A</v>
      </c>
      <c r="AH326" s="15" t="str">
        <f t="shared" si="306"/>
        <v>N/A</v>
      </c>
      <c r="AI326" s="15" t="str">
        <f t="shared" si="307"/>
        <v>N/A</v>
      </c>
      <c r="AJ326" s="15" t="str">
        <f t="shared" si="308"/>
        <v>N/A</v>
      </c>
      <c r="AK326" s="15" t="str">
        <f t="shared" si="309"/>
        <v>N/A</v>
      </c>
      <c r="AL326" s="15" t="str">
        <f t="shared" si="263"/>
        <v>N/A</v>
      </c>
      <c r="AM326" s="15">
        <f t="shared" si="264"/>
        <v>1</v>
      </c>
      <c r="AN326" s="15">
        <f t="shared" si="265"/>
        <v>1</v>
      </c>
      <c r="AO326" s="15" t="str">
        <f t="shared" si="266"/>
        <v>N/A</v>
      </c>
      <c r="AP326" s="15" t="str">
        <f t="shared" si="267"/>
        <v>N/A</v>
      </c>
      <c r="AQ326" s="15" t="str">
        <f t="shared" si="268"/>
        <v>N/A</v>
      </c>
      <c r="AR326" s="14" t="s">
        <v>40</v>
      </c>
      <c r="AS326" s="14" t="s">
        <v>40</v>
      </c>
      <c r="AT326" s="14" t="s">
        <v>40</v>
      </c>
      <c r="AU326" s="14" t="s">
        <v>40</v>
      </c>
      <c r="AV326" s="14" t="s">
        <v>40</v>
      </c>
      <c r="AW326" s="14" t="s">
        <v>40</v>
      </c>
      <c r="AX326" s="14" t="s">
        <v>40</v>
      </c>
      <c r="AY326" s="14" t="s">
        <v>40</v>
      </c>
      <c r="AZ326" s="14" t="s">
        <v>40</v>
      </c>
      <c r="BA326" s="14" t="s">
        <v>40</v>
      </c>
      <c r="BB326" s="14" t="s">
        <v>40</v>
      </c>
      <c r="BC326" s="14" t="s">
        <v>40</v>
      </c>
      <c r="BD326" s="14" t="s">
        <v>40</v>
      </c>
      <c r="BE326" s="14" t="s">
        <v>40</v>
      </c>
      <c r="BF326" s="14" t="s">
        <v>40</v>
      </c>
      <c r="BG326" s="14" t="s">
        <v>40</v>
      </c>
      <c r="BH326" s="14" t="s">
        <v>40</v>
      </c>
      <c r="BJ326" s="15">
        <f t="shared" si="269"/>
        <v>1</v>
      </c>
      <c r="BK326" s="15">
        <f t="shared" si="270"/>
        <v>1</v>
      </c>
      <c r="BL326" s="15">
        <f t="shared" si="271"/>
        <v>1</v>
      </c>
      <c r="BM326" s="15">
        <f t="shared" si="272"/>
        <v>1</v>
      </c>
      <c r="BN326" s="15">
        <f t="shared" si="273"/>
        <v>1</v>
      </c>
      <c r="BO326" s="15">
        <f t="shared" si="274"/>
        <v>1</v>
      </c>
      <c r="BP326" s="15">
        <f t="shared" si="275"/>
        <v>1</v>
      </c>
      <c r="BQ326" s="15">
        <f t="shared" si="276"/>
        <v>1</v>
      </c>
      <c r="BR326" s="15">
        <f t="shared" si="277"/>
        <v>1</v>
      </c>
      <c r="BS326" s="15">
        <f t="shared" si="278"/>
        <v>1</v>
      </c>
      <c r="BT326" s="15">
        <f t="shared" si="279"/>
        <v>1</v>
      </c>
      <c r="BU326" s="15">
        <f t="shared" si="280"/>
        <v>1</v>
      </c>
      <c r="BV326" s="15">
        <f t="shared" si="281"/>
        <v>1</v>
      </c>
      <c r="BW326" s="15">
        <f t="shared" si="282"/>
        <v>1</v>
      </c>
      <c r="BX326" s="15">
        <f t="shared" si="283"/>
        <v>1</v>
      </c>
      <c r="BY326" s="15">
        <f t="shared" si="284"/>
        <v>1</v>
      </c>
      <c r="BZ326" s="15">
        <f t="shared" si="285"/>
        <v>1</v>
      </c>
      <c r="CA326" s="14" t="s">
        <v>75</v>
      </c>
      <c r="CB326" s="15">
        <f t="shared" si="286"/>
        <v>1</v>
      </c>
      <c r="CC326" s="14">
        <f t="shared" si="287"/>
        <v>1</v>
      </c>
      <c r="CD326" s="14" t="str">
        <f t="shared" si="288"/>
        <v>N/A</v>
      </c>
      <c r="CE326" s="14" t="str">
        <f t="shared" si="289"/>
        <v>N/A</v>
      </c>
      <c r="CF326" s="14" t="str">
        <f t="shared" si="290"/>
        <v>N/A</v>
      </c>
      <c r="CG326" t="str">
        <f t="shared" si="291"/>
        <v>S:1 G:0 GR:0</v>
      </c>
      <c r="CH326" s="6"/>
      <c r="CK326" s="6"/>
      <c r="CL326" s="6"/>
      <c r="CM326" s="6"/>
      <c r="CN326" s="6"/>
      <c r="CO326" s="6"/>
      <c r="CP326" s="6"/>
    </row>
    <row r="327" spans="1:94" x14ac:dyDescent="0.25">
      <c r="A327" s="13">
        <v>6315</v>
      </c>
      <c r="B327" s="14" t="s">
        <v>1151</v>
      </c>
      <c r="C327" s="14" t="s">
        <v>62</v>
      </c>
      <c r="D327" s="14" t="s">
        <v>58</v>
      </c>
      <c r="E327" s="14">
        <f>VLOOKUP(B327, 'Rookie Year'!$A$2:$B$55555,2,FALSE)</f>
        <v>2017</v>
      </c>
      <c r="F327" s="14">
        <v>2026</v>
      </c>
      <c r="G327" s="14" t="s">
        <v>42</v>
      </c>
      <c r="H327" s="14" t="s">
        <v>2913</v>
      </c>
      <c r="I327" s="15">
        <v>84</v>
      </c>
      <c r="J327" s="14">
        <v>1</v>
      </c>
      <c r="K327" s="16">
        <f t="shared" si="250"/>
        <v>0.75</v>
      </c>
      <c r="L327" s="15">
        <f t="shared" si="251"/>
        <v>21</v>
      </c>
      <c r="M327" s="15">
        <f t="shared" si="252"/>
        <v>63</v>
      </c>
      <c r="N327" s="15">
        <f t="shared" si="253"/>
        <v>63</v>
      </c>
      <c r="O327" s="15">
        <v>0</v>
      </c>
      <c r="P327" s="15">
        <v>0</v>
      </c>
      <c r="Q327" s="15">
        <f t="shared" si="254"/>
        <v>63</v>
      </c>
      <c r="R327" s="14" t="s">
        <v>75</v>
      </c>
      <c r="S327" s="14">
        <f t="shared" si="255"/>
        <v>1</v>
      </c>
      <c r="T327" s="15">
        <f>IF($S327&lt;1, "N/A", $M327)</f>
        <v>63</v>
      </c>
      <c r="U327" s="15" t="str">
        <f>IF($S327&lt;2, "N/A", $M327)</f>
        <v>N/A</v>
      </c>
      <c r="V327" s="15" t="str">
        <f t="shared" si="302"/>
        <v>N/A</v>
      </c>
      <c r="W327" s="15" t="str">
        <f t="shared" si="303"/>
        <v>N/A</v>
      </c>
      <c r="X327" s="15" t="str">
        <f t="shared" si="304"/>
        <v>N/A</v>
      </c>
      <c r="Y327" s="14" t="str">
        <f t="shared" si="258"/>
        <v>OK</v>
      </c>
      <c r="Z327" s="14" t="str">
        <f t="shared" si="259"/>
        <v>No</v>
      </c>
      <c r="AA327" s="17" t="str">
        <f>IF(C327="DM", "N/A", IF(Z327="No","N/A",VLOOKUP(B327,'Extension List'!$A$3:$AE$1952,19,FALSE)))</f>
        <v>N/A</v>
      </c>
      <c r="AB327" s="14" t="str">
        <f>IF(C327="DM", "N/A", IF(Z327="No","N/A",VLOOKUP(B327,'Extension List'!$A$3:$AE$1952,21,FALSE)))</f>
        <v>N/A</v>
      </c>
      <c r="AC327" s="14" t="str">
        <f t="shared" si="305"/>
        <v>N/A</v>
      </c>
      <c r="AD327" s="15" t="str">
        <f t="shared" si="260"/>
        <v>N/A</v>
      </c>
      <c r="AE327" s="15" t="str">
        <f t="shared" si="261"/>
        <v>N/A</v>
      </c>
      <c r="AF327" s="15" t="str">
        <f t="shared" si="262"/>
        <v>N/A</v>
      </c>
      <c r="AG327" s="15" t="str">
        <f t="shared" si="306"/>
        <v>N/A</v>
      </c>
      <c r="AH327" s="15" t="str">
        <f t="shared" si="306"/>
        <v>N/A</v>
      </c>
      <c r="AI327" s="15" t="str">
        <f t="shared" si="307"/>
        <v>N/A</v>
      </c>
      <c r="AJ327" s="15" t="str">
        <f t="shared" si="308"/>
        <v>N/A</v>
      </c>
      <c r="AK327" s="15" t="str">
        <f t="shared" si="309"/>
        <v>N/A</v>
      </c>
      <c r="AL327" s="15" t="str">
        <f t="shared" si="263"/>
        <v>N/A</v>
      </c>
      <c r="AM327" s="15">
        <f t="shared" si="264"/>
        <v>84</v>
      </c>
      <c r="AN327" s="15" t="str">
        <f t="shared" si="265"/>
        <v>N/A</v>
      </c>
      <c r="AO327" s="15" t="str">
        <f t="shared" si="266"/>
        <v>N/A</v>
      </c>
      <c r="AP327" s="15" t="str">
        <f t="shared" si="267"/>
        <v>N/A</v>
      </c>
      <c r="AQ327" s="15" t="str">
        <f t="shared" si="268"/>
        <v>N/A</v>
      </c>
      <c r="AR327" s="14" t="s">
        <v>40</v>
      </c>
      <c r="AS327" s="14" t="s">
        <v>40</v>
      </c>
      <c r="AT327" s="14" t="s">
        <v>40</v>
      </c>
      <c r="AU327" s="14" t="s">
        <v>40</v>
      </c>
      <c r="AV327" s="14" t="s">
        <v>40</v>
      </c>
      <c r="AW327" s="14" t="s">
        <v>40</v>
      </c>
      <c r="AX327" s="14" t="s">
        <v>40</v>
      </c>
      <c r="AY327" s="14" t="s">
        <v>40</v>
      </c>
      <c r="AZ327" s="14" t="s">
        <v>40</v>
      </c>
      <c r="BA327" s="14" t="s">
        <v>40</v>
      </c>
      <c r="BB327" s="14" t="s">
        <v>40</v>
      </c>
      <c r="BC327" s="14" t="s">
        <v>40</v>
      </c>
      <c r="BD327" s="14" t="s">
        <v>40</v>
      </c>
      <c r="BE327" s="14" t="s">
        <v>40</v>
      </c>
      <c r="BF327" s="14" t="s">
        <v>40</v>
      </c>
      <c r="BG327" s="14" t="s">
        <v>40</v>
      </c>
      <c r="BH327" s="14" t="s">
        <v>40</v>
      </c>
      <c r="BJ327" s="15">
        <f t="shared" si="269"/>
        <v>84</v>
      </c>
      <c r="BK327" s="15">
        <f t="shared" si="270"/>
        <v>84</v>
      </c>
      <c r="BL327" s="15">
        <f t="shared" si="271"/>
        <v>84</v>
      </c>
      <c r="BM327" s="15">
        <f t="shared" si="272"/>
        <v>84</v>
      </c>
      <c r="BN327" s="15">
        <f t="shared" si="273"/>
        <v>84</v>
      </c>
      <c r="BO327" s="15">
        <f t="shared" si="274"/>
        <v>84</v>
      </c>
      <c r="BP327" s="15">
        <f t="shared" si="275"/>
        <v>84</v>
      </c>
      <c r="BQ327" s="15">
        <f t="shared" si="276"/>
        <v>84</v>
      </c>
      <c r="BR327" s="15">
        <f t="shared" si="277"/>
        <v>84</v>
      </c>
      <c r="BS327" s="15">
        <f t="shared" si="278"/>
        <v>84</v>
      </c>
      <c r="BT327" s="15">
        <f t="shared" si="279"/>
        <v>84</v>
      </c>
      <c r="BU327" s="15">
        <f t="shared" si="280"/>
        <v>84</v>
      </c>
      <c r="BV327" s="15">
        <f t="shared" si="281"/>
        <v>84</v>
      </c>
      <c r="BW327" s="15">
        <f t="shared" si="282"/>
        <v>84</v>
      </c>
      <c r="BX327" s="15">
        <f t="shared" si="283"/>
        <v>84</v>
      </c>
      <c r="BY327" s="15">
        <f t="shared" si="284"/>
        <v>84</v>
      </c>
      <c r="BZ327" s="15">
        <f t="shared" si="285"/>
        <v>84</v>
      </c>
      <c r="CA327" s="14" t="s">
        <v>75</v>
      </c>
      <c r="CB327" s="15">
        <f t="shared" si="286"/>
        <v>84</v>
      </c>
      <c r="CC327" s="14" t="str">
        <f t="shared" si="287"/>
        <v>N/A</v>
      </c>
      <c r="CD327" s="14" t="str">
        <f t="shared" si="288"/>
        <v>N/A</v>
      </c>
      <c r="CE327" s="14" t="str">
        <f t="shared" si="289"/>
        <v>N/A</v>
      </c>
      <c r="CF327" s="14" t="str">
        <f t="shared" si="290"/>
        <v>N/A</v>
      </c>
      <c r="CG327" t="str">
        <f t="shared" si="291"/>
        <v>S:21 G:63 GR:63</v>
      </c>
      <c r="CH327" s="6"/>
      <c r="CK327" s="6"/>
      <c r="CL327" s="6"/>
      <c r="CM327" s="6"/>
      <c r="CN327" s="6"/>
      <c r="CO327" s="6"/>
      <c r="CP327" s="6"/>
    </row>
    <row r="328" spans="1:94" x14ac:dyDescent="0.25">
      <c r="A328" s="13">
        <v>6120</v>
      </c>
      <c r="B328" s="14" t="s">
        <v>3210</v>
      </c>
      <c r="C328" s="14" t="s">
        <v>62</v>
      </c>
      <c r="D328" s="14" t="s">
        <v>58</v>
      </c>
      <c r="E328" s="14">
        <v>2025</v>
      </c>
      <c r="F328" s="14">
        <v>2025</v>
      </c>
      <c r="G328" s="14" t="s">
        <v>40</v>
      </c>
      <c r="H328" s="14" t="s">
        <v>2922</v>
      </c>
      <c r="I328" s="15">
        <v>1</v>
      </c>
      <c r="J328" s="14">
        <v>3</v>
      </c>
      <c r="K328" s="16">
        <f t="shared" si="250"/>
        <v>0</v>
      </c>
      <c r="L328" s="15">
        <f t="shared" si="251"/>
        <v>1</v>
      </c>
      <c r="M328" s="15">
        <f t="shared" si="252"/>
        <v>0</v>
      </c>
      <c r="N328" s="15">
        <f t="shared" si="253"/>
        <v>0</v>
      </c>
      <c r="O328" s="15">
        <v>0</v>
      </c>
      <c r="P328" s="15">
        <v>0</v>
      </c>
      <c r="Q328" s="15">
        <f t="shared" si="254"/>
        <v>0</v>
      </c>
      <c r="R328" s="14" t="s">
        <v>75</v>
      </c>
      <c r="S328" s="14">
        <f t="shared" si="255"/>
        <v>2</v>
      </c>
      <c r="T328" s="15">
        <v>0</v>
      </c>
      <c r="U328" s="15">
        <v>0</v>
      </c>
      <c r="V328" s="15" t="str">
        <f t="shared" si="302"/>
        <v>N/A</v>
      </c>
      <c r="W328" s="15" t="str">
        <f t="shared" si="303"/>
        <v>N/A</v>
      </c>
      <c r="X328" s="15" t="str">
        <f t="shared" si="304"/>
        <v>N/A</v>
      </c>
      <c r="Y328" s="14" t="str">
        <f t="shared" si="258"/>
        <v>OK</v>
      </c>
      <c r="Z328" s="14" t="str">
        <f t="shared" si="259"/>
        <v>No</v>
      </c>
      <c r="AA328" s="17" t="str">
        <f>IF(C328="DM", "N/A", IF(Z328="No","N/A",VLOOKUP(B328,'Extension List'!$A$3:$AE$1952,19,FALSE)))</f>
        <v>N/A</v>
      </c>
      <c r="AB328" s="14" t="str">
        <f>IF(C328="DM", "N/A", IF(Z328="No","N/A",VLOOKUP(B328,'Extension List'!$A$3:$AE$1952,21,FALSE)))</f>
        <v>N/A</v>
      </c>
      <c r="AC328" s="14" t="str">
        <f t="shared" si="305"/>
        <v>N/A</v>
      </c>
      <c r="AD328" s="15" t="str">
        <f t="shared" si="260"/>
        <v>N/A</v>
      </c>
      <c r="AE328" s="15" t="str">
        <f t="shared" si="261"/>
        <v>N/A</v>
      </c>
      <c r="AF328" s="15" t="str">
        <f t="shared" si="262"/>
        <v>N/A</v>
      </c>
      <c r="AG328" s="15" t="str">
        <f t="shared" si="306"/>
        <v>N/A</v>
      </c>
      <c r="AH328" s="15" t="str">
        <f t="shared" si="306"/>
        <v>N/A</v>
      </c>
      <c r="AI328" s="15" t="str">
        <f t="shared" si="307"/>
        <v>N/A</v>
      </c>
      <c r="AJ328" s="15" t="str">
        <f t="shared" si="308"/>
        <v>N/A</v>
      </c>
      <c r="AK328" s="15" t="str">
        <f t="shared" si="309"/>
        <v>N/A</v>
      </c>
      <c r="AL328" s="15" t="str">
        <f t="shared" si="263"/>
        <v>N/A</v>
      </c>
      <c r="AM328" s="15">
        <f t="shared" si="264"/>
        <v>1</v>
      </c>
      <c r="AN328" s="15">
        <f t="shared" si="265"/>
        <v>1</v>
      </c>
      <c r="AO328" s="15" t="str">
        <f t="shared" si="266"/>
        <v>N/A</v>
      </c>
      <c r="AP328" s="15" t="str">
        <f t="shared" si="267"/>
        <v>N/A</v>
      </c>
      <c r="AQ328" s="15" t="str">
        <f t="shared" si="268"/>
        <v>N/A</v>
      </c>
      <c r="AR328" s="14" t="s">
        <v>40</v>
      </c>
      <c r="AS328" s="14" t="s">
        <v>40</v>
      </c>
      <c r="AT328" s="14" t="s">
        <v>40</v>
      </c>
      <c r="AU328" s="14" t="s">
        <v>40</v>
      </c>
      <c r="AV328" s="14" t="s">
        <v>40</v>
      </c>
      <c r="AW328" s="14" t="s">
        <v>40</v>
      </c>
      <c r="AX328" s="14" t="s">
        <v>40</v>
      </c>
      <c r="AY328" s="14" t="s">
        <v>40</v>
      </c>
      <c r="AZ328" s="14" t="s">
        <v>40</v>
      </c>
      <c r="BA328" s="14" t="s">
        <v>40</v>
      </c>
      <c r="BB328" s="14" t="s">
        <v>40</v>
      </c>
      <c r="BC328" s="14" t="s">
        <v>40</v>
      </c>
      <c r="BD328" s="14" t="s">
        <v>40</v>
      </c>
      <c r="BE328" s="14" t="s">
        <v>40</v>
      </c>
      <c r="BF328" s="14" t="s">
        <v>40</v>
      </c>
      <c r="BG328" s="14" t="s">
        <v>40</v>
      </c>
      <c r="BH328" s="14" t="s">
        <v>40</v>
      </c>
      <c r="BJ328" s="15">
        <f t="shared" si="269"/>
        <v>1</v>
      </c>
      <c r="BK328" s="15">
        <f t="shared" si="270"/>
        <v>1</v>
      </c>
      <c r="BL328" s="15">
        <f t="shared" si="271"/>
        <v>1</v>
      </c>
      <c r="BM328" s="15">
        <f t="shared" si="272"/>
        <v>1</v>
      </c>
      <c r="BN328" s="15">
        <f t="shared" si="273"/>
        <v>1</v>
      </c>
      <c r="BO328" s="15">
        <f t="shared" si="274"/>
        <v>1</v>
      </c>
      <c r="BP328" s="15">
        <f t="shared" si="275"/>
        <v>1</v>
      </c>
      <c r="BQ328" s="15">
        <f t="shared" si="276"/>
        <v>1</v>
      </c>
      <c r="BR328" s="15">
        <f t="shared" si="277"/>
        <v>1</v>
      </c>
      <c r="BS328" s="15">
        <f t="shared" si="278"/>
        <v>1</v>
      </c>
      <c r="BT328" s="15">
        <f t="shared" si="279"/>
        <v>1</v>
      </c>
      <c r="BU328" s="15">
        <f t="shared" si="280"/>
        <v>1</v>
      </c>
      <c r="BV328" s="15">
        <f t="shared" si="281"/>
        <v>1</v>
      </c>
      <c r="BW328" s="15">
        <f t="shared" si="282"/>
        <v>1</v>
      </c>
      <c r="BX328" s="15">
        <f t="shared" si="283"/>
        <v>1</v>
      </c>
      <c r="BY328" s="15">
        <f t="shared" si="284"/>
        <v>1</v>
      </c>
      <c r="BZ328" s="15">
        <f t="shared" si="285"/>
        <v>1</v>
      </c>
      <c r="CA328" s="14" t="s">
        <v>75</v>
      </c>
      <c r="CB328" s="15">
        <f t="shared" si="286"/>
        <v>1</v>
      </c>
      <c r="CC328" s="14">
        <f t="shared" si="287"/>
        <v>1</v>
      </c>
      <c r="CD328" s="14" t="str">
        <f t="shared" si="288"/>
        <v>N/A</v>
      </c>
      <c r="CE328" s="14" t="str">
        <f t="shared" si="289"/>
        <v>N/A</v>
      </c>
      <c r="CF328" s="14" t="str">
        <f t="shared" si="290"/>
        <v>N/A</v>
      </c>
      <c r="CG328" t="str">
        <f t="shared" si="291"/>
        <v>S:1 G:0 GR:0</v>
      </c>
      <c r="CH328" s="6"/>
      <c r="CK328" s="6"/>
      <c r="CL328" s="6"/>
      <c r="CM328" s="6"/>
      <c r="CN328" s="6"/>
      <c r="CO328" s="6"/>
      <c r="CP328" s="6"/>
    </row>
    <row r="329" spans="1:94" x14ac:dyDescent="0.25">
      <c r="A329" s="13">
        <v>5663</v>
      </c>
      <c r="B329" s="14" t="s">
        <v>3013</v>
      </c>
      <c r="C329" s="14" t="s">
        <v>62</v>
      </c>
      <c r="D329" s="14" t="s">
        <v>58</v>
      </c>
      <c r="E329" s="14">
        <f>VLOOKUP(B329, 'Rookie Year'!$A$2:$B$55555,2,FALSE)</f>
        <v>2024</v>
      </c>
      <c r="F329" s="14">
        <v>2024</v>
      </c>
      <c r="G329" s="14" t="s">
        <v>40</v>
      </c>
      <c r="H329" s="14" t="s">
        <v>2211</v>
      </c>
      <c r="I329" s="15">
        <v>1</v>
      </c>
      <c r="J329" s="14">
        <v>3</v>
      </c>
      <c r="K329" s="16">
        <f t="shared" si="250"/>
        <v>0</v>
      </c>
      <c r="L329" s="15">
        <f t="shared" si="251"/>
        <v>1</v>
      </c>
      <c r="M329" s="15">
        <f t="shared" si="252"/>
        <v>0</v>
      </c>
      <c r="N329" s="15">
        <f t="shared" si="253"/>
        <v>0</v>
      </c>
      <c r="O329" s="15">
        <v>0</v>
      </c>
      <c r="P329" s="15">
        <v>0</v>
      </c>
      <c r="Q329" s="15">
        <f t="shared" si="254"/>
        <v>0</v>
      </c>
      <c r="R329" s="14" t="s">
        <v>75</v>
      </c>
      <c r="S329" s="14">
        <f t="shared" si="255"/>
        <v>1</v>
      </c>
      <c r="T329" s="15">
        <v>0</v>
      </c>
      <c r="U329" s="15" t="str">
        <f>IF($S329&lt;2, "N/A", $M329)</f>
        <v>N/A</v>
      </c>
      <c r="V329" s="15" t="str">
        <f t="shared" si="302"/>
        <v>N/A</v>
      </c>
      <c r="W329" s="15" t="str">
        <f t="shared" si="303"/>
        <v>N/A</v>
      </c>
      <c r="X329" s="15" t="str">
        <f t="shared" si="304"/>
        <v>N/A</v>
      </c>
      <c r="Y329" s="14" t="str">
        <f t="shared" si="258"/>
        <v>OK</v>
      </c>
      <c r="Z329" s="14" t="str">
        <f t="shared" si="259"/>
        <v>Yes</v>
      </c>
      <c r="AA329" s="17">
        <f>IF(C329="DM", "N/A", IF(Z329="No","N/A",VLOOKUP(B329,'Extension List'!$A$3:$AE$1952,19,FALSE)))</f>
        <v>3</v>
      </c>
      <c r="AB329" s="14">
        <f>IF(C329="DM", "N/A", IF(Z329="No","N/A",VLOOKUP(B329,'Extension List'!$A$3:$AE$1952,21,FALSE)))</f>
        <v>1</v>
      </c>
      <c r="AC329" s="14">
        <f t="shared" si="305"/>
        <v>0</v>
      </c>
      <c r="AD329" s="15" t="str">
        <f t="shared" si="260"/>
        <v>N/A</v>
      </c>
      <c r="AE329" s="15" t="str">
        <f t="shared" si="261"/>
        <v>N/A</v>
      </c>
      <c r="AF329" s="15" t="str">
        <f t="shared" si="262"/>
        <v>N/A</v>
      </c>
      <c r="AG329" s="15" t="str">
        <f t="shared" si="306"/>
        <v>N/A</v>
      </c>
      <c r="AH329" s="15" t="str">
        <f t="shared" si="306"/>
        <v>N/A</v>
      </c>
      <c r="AI329" s="15" t="str">
        <f t="shared" si="307"/>
        <v>N/A</v>
      </c>
      <c r="AJ329" s="15" t="str">
        <f t="shared" si="308"/>
        <v>N/A</v>
      </c>
      <c r="AK329" s="15" t="str">
        <f t="shared" si="309"/>
        <v>N/A</v>
      </c>
      <c r="AL329" s="15" t="str">
        <f t="shared" si="263"/>
        <v>N/A</v>
      </c>
      <c r="AM329" s="15">
        <f t="shared" si="264"/>
        <v>1</v>
      </c>
      <c r="AN329" s="15" t="str">
        <f t="shared" si="265"/>
        <v>N/A</v>
      </c>
      <c r="AO329" s="15" t="str">
        <f t="shared" si="266"/>
        <v>N/A</v>
      </c>
      <c r="AP329" s="15" t="str">
        <f t="shared" si="267"/>
        <v>N/A</v>
      </c>
      <c r="AQ329" s="15" t="str">
        <f t="shared" si="268"/>
        <v>N/A</v>
      </c>
      <c r="AR329" s="14" t="s">
        <v>40</v>
      </c>
      <c r="AS329" s="14" t="s">
        <v>40</v>
      </c>
      <c r="AT329" s="14" t="s">
        <v>40</v>
      </c>
      <c r="AU329" s="14" t="s">
        <v>40</v>
      </c>
      <c r="AV329" s="14" t="s">
        <v>40</v>
      </c>
      <c r="AW329" s="14" t="s">
        <v>40</v>
      </c>
      <c r="AX329" s="14" t="s">
        <v>40</v>
      </c>
      <c r="AY329" s="14" t="s">
        <v>40</v>
      </c>
      <c r="AZ329" s="14" t="s">
        <v>40</v>
      </c>
      <c r="BA329" s="14" t="s">
        <v>40</v>
      </c>
      <c r="BB329" s="14" t="s">
        <v>40</v>
      </c>
      <c r="BC329" s="14" t="s">
        <v>40</v>
      </c>
      <c r="BD329" s="14" t="s">
        <v>40</v>
      </c>
      <c r="BE329" s="14" t="s">
        <v>40</v>
      </c>
      <c r="BF329" s="14" t="s">
        <v>40</v>
      </c>
      <c r="BG329" s="14" t="s">
        <v>40</v>
      </c>
      <c r="BH329" s="14" t="s">
        <v>40</v>
      </c>
      <c r="BI329" s="14"/>
      <c r="BJ329" s="15">
        <f t="shared" si="269"/>
        <v>1</v>
      </c>
      <c r="BK329" s="15">
        <f t="shared" si="270"/>
        <v>1</v>
      </c>
      <c r="BL329" s="15">
        <f t="shared" si="271"/>
        <v>1</v>
      </c>
      <c r="BM329" s="15">
        <f t="shared" si="272"/>
        <v>1</v>
      </c>
      <c r="BN329" s="15">
        <f t="shared" si="273"/>
        <v>1</v>
      </c>
      <c r="BO329" s="15">
        <f t="shared" si="274"/>
        <v>1</v>
      </c>
      <c r="BP329" s="15">
        <f t="shared" si="275"/>
        <v>1</v>
      </c>
      <c r="BQ329" s="15">
        <f t="shared" si="276"/>
        <v>1</v>
      </c>
      <c r="BR329" s="15">
        <f t="shared" si="277"/>
        <v>1</v>
      </c>
      <c r="BS329" s="15">
        <f t="shared" si="278"/>
        <v>1</v>
      </c>
      <c r="BT329" s="15">
        <f t="shared" si="279"/>
        <v>1</v>
      </c>
      <c r="BU329" s="15">
        <f t="shared" si="280"/>
        <v>1</v>
      </c>
      <c r="BV329" s="15">
        <f t="shared" si="281"/>
        <v>1</v>
      </c>
      <c r="BW329" s="15">
        <f t="shared" si="282"/>
        <v>1</v>
      </c>
      <c r="BX329" s="15">
        <f t="shared" si="283"/>
        <v>1</v>
      </c>
      <c r="BY329" s="15">
        <f t="shared" si="284"/>
        <v>1</v>
      </c>
      <c r="BZ329" s="15">
        <f t="shared" si="285"/>
        <v>1</v>
      </c>
      <c r="CA329" s="14" t="s">
        <v>75</v>
      </c>
      <c r="CB329" s="15">
        <f t="shared" si="286"/>
        <v>1</v>
      </c>
      <c r="CC329" s="14" t="str">
        <f t="shared" si="287"/>
        <v>N/A</v>
      </c>
      <c r="CD329" s="14" t="str">
        <f t="shared" si="288"/>
        <v>N/A</v>
      </c>
      <c r="CE329" s="14" t="str">
        <f t="shared" si="289"/>
        <v>N/A</v>
      </c>
      <c r="CF329" s="14" t="str">
        <f t="shared" si="290"/>
        <v>N/A</v>
      </c>
      <c r="CG329" t="str">
        <f t="shared" si="291"/>
        <v>S:1 G:0 GR:0</v>
      </c>
      <c r="CH329" s="6"/>
      <c r="CK329" s="6"/>
      <c r="CL329" s="6"/>
      <c r="CM329" s="6"/>
      <c r="CN329" s="6"/>
      <c r="CO329" s="6"/>
      <c r="CP329" s="6"/>
    </row>
    <row r="330" spans="1:94" x14ac:dyDescent="0.25">
      <c r="A330" s="13">
        <v>4156</v>
      </c>
      <c r="B330" s="14" t="s">
        <v>2342</v>
      </c>
      <c r="C330" s="14" t="s">
        <v>62</v>
      </c>
      <c r="D330" s="14" t="s">
        <v>58</v>
      </c>
      <c r="E330" s="14">
        <f>VLOOKUP(B330, 'Rookie Year'!$A$2:$B$55555,2,FALSE)</f>
        <v>2021</v>
      </c>
      <c r="F330" s="14">
        <v>2021</v>
      </c>
      <c r="G330" s="14" t="s">
        <v>40</v>
      </c>
      <c r="H330" s="14" t="s">
        <v>2159</v>
      </c>
      <c r="I330" s="15">
        <v>25</v>
      </c>
      <c r="J330" s="14">
        <v>3</v>
      </c>
      <c r="K330" s="16">
        <f t="shared" si="250"/>
        <v>0.4</v>
      </c>
      <c r="L330" s="15">
        <f t="shared" si="251"/>
        <v>15</v>
      </c>
      <c r="M330" s="15">
        <f t="shared" si="252"/>
        <v>10</v>
      </c>
      <c r="N330" s="15">
        <f t="shared" si="253"/>
        <v>30</v>
      </c>
      <c r="O330" s="15">
        <v>30</v>
      </c>
      <c r="P330" s="15">
        <v>0</v>
      </c>
      <c r="Q330" s="15">
        <f t="shared" si="254"/>
        <v>0</v>
      </c>
      <c r="R330" s="14">
        <v>2024</v>
      </c>
      <c r="S330" s="14">
        <f t="shared" si="255"/>
        <v>1</v>
      </c>
      <c r="T330" s="15">
        <v>0</v>
      </c>
      <c r="U330" s="15" t="str">
        <f>IF($S330&lt;2, "N/A", $M330)</f>
        <v>N/A</v>
      </c>
      <c r="V330" s="15" t="str">
        <f t="shared" si="302"/>
        <v>N/A</v>
      </c>
      <c r="W330" s="15" t="str">
        <f t="shared" si="303"/>
        <v>N/A</v>
      </c>
      <c r="X330" s="15" t="str">
        <f t="shared" si="304"/>
        <v>N/A</v>
      </c>
      <c r="Y330" s="14" t="str">
        <f t="shared" si="258"/>
        <v>OK</v>
      </c>
      <c r="Z330" s="14" t="str">
        <f t="shared" si="259"/>
        <v>Yes</v>
      </c>
      <c r="AA330" s="17">
        <f>IF(C330="DM", "N/A", IF(Z330="No","N/A",VLOOKUP(B330,'Extension List'!$A$3:$AE$1952,19,FALSE)))</f>
        <v>15</v>
      </c>
      <c r="AB330" s="14">
        <f>IF(C330="DM", "N/A", IF(Z330="No","N/A",VLOOKUP(B330,'Extension List'!$A$3:$AE$1952,21,FALSE)))</f>
        <v>4</v>
      </c>
      <c r="AC330" s="14">
        <f t="shared" si="305"/>
        <v>0</v>
      </c>
      <c r="AD330" s="15" t="str">
        <f t="shared" si="260"/>
        <v>N/A</v>
      </c>
      <c r="AE330" s="15" t="str">
        <f t="shared" si="261"/>
        <v>N/A</v>
      </c>
      <c r="AF330" s="15" t="str">
        <f t="shared" si="262"/>
        <v>N/A</v>
      </c>
      <c r="AG330" s="15" t="str">
        <f t="shared" si="306"/>
        <v>N/A</v>
      </c>
      <c r="AH330" s="15" t="str">
        <f t="shared" si="306"/>
        <v>N/A</v>
      </c>
      <c r="AI330" s="15" t="str">
        <f t="shared" si="307"/>
        <v>N/A</v>
      </c>
      <c r="AJ330" s="15" t="str">
        <f t="shared" si="308"/>
        <v>N/A</v>
      </c>
      <c r="AK330" s="15" t="str">
        <f t="shared" si="309"/>
        <v>N/A</v>
      </c>
      <c r="AL330" s="15" t="str">
        <f t="shared" si="263"/>
        <v>N/A</v>
      </c>
      <c r="AM330" s="15">
        <f t="shared" si="264"/>
        <v>15</v>
      </c>
      <c r="AN330" s="15" t="str">
        <f t="shared" si="265"/>
        <v>N/A</v>
      </c>
      <c r="AO330" s="15" t="str">
        <f t="shared" si="266"/>
        <v>N/A</v>
      </c>
      <c r="AP330" s="15" t="str">
        <f t="shared" si="267"/>
        <v>N/A</v>
      </c>
      <c r="AQ330" s="15" t="str">
        <f t="shared" si="268"/>
        <v>N/A</v>
      </c>
      <c r="AR330" s="14" t="s">
        <v>40</v>
      </c>
      <c r="AS330" s="14" t="s">
        <v>40</v>
      </c>
      <c r="AT330" s="14" t="s">
        <v>40</v>
      </c>
      <c r="AU330" s="14" t="s">
        <v>40</v>
      </c>
      <c r="AV330" s="14" t="s">
        <v>40</v>
      </c>
      <c r="AW330" s="14" t="s">
        <v>40</v>
      </c>
      <c r="AX330" s="14" t="s">
        <v>40</v>
      </c>
      <c r="AY330" s="14" t="s">
        <v>40</v>
      </c>
      <c r="AZ330" s="14" t="s">
        <v>40</v>
      </c>
      <c r="BA330" s="14" t="s">
        <v>40</v>
      </c>
      <c r="BB330" s="14" t="s">
        <v>40</v>
      </c>
      <c r="BC330" s="14" t="s">
        <v>40</v>
      </c>
      <c r="BD330" s="14" t="s">
        <v>40</v>
      </c>
      <c r="BE330" s="14" t="s">
        <v>40</v>
      </c>
      <c r="BF330" s="14" t="s">
        <v>40</v>
      </c>
      <c r="BG330" s="14" t="s">
        <v>40</v>
      </c>
      <c r="BH330" s="14" t="s">
        <v>40</v>
      </c>
      <c r="BI330" s="14"/>
      <c r="BJ330" s="15">
        <f t="shared" si="269"/>
        <v>15</v>
      </c>
      <c r="BK330" s="15">
        <f t="shared" si="270"/>
        <v>15</v>
      </c>
      <c r="BL330" s="15">
        <f t="shared" si="271"/>
        <v>15</v>
      </c>
      <c r="BM330" s="15">
        <f t="shared" si="272"/>
        <v>15</v>
      </c>
      <c r="BN330" s="15">
        <f t="shared" si="273"/>
        <v>15</v>
      </c>
      <c r="BO330" s="15">
        <f t="shared" si="274"/>
        <v>15</v>
      </c>
      <c r="BP330" s="15">
        <f t="shared" si="275"/>
        <v>15</v>
      </c>
      <c r="BQ330" s="15">
        <f t="shared" si="276"/>
        <v>15</v>
      </c>
      <c r="BR330" s="15">
        <f t="shared" si="277"/>
        <v>15</v>
      </c>
      <c r="BS330" s="15">
        <f t="shared" si="278"/>
        <v>15</v>
      </c>
      <c r="BT330" s="15">
        <f t="shared" si="279"/>
        <v>15</v>
      </c>
      <c r="BU330" s="15">
        <f t="shared" si="280"/>
        <v>15</v>
      </c>
      <c r="BV330" s="15">
        <f t="shared" si="281"/>
        <v>15</v>
      </c>
      <c r="BW330" s="15">
        <f t="shared" si="282"/>
        <v>15</v>
      </c>
      <c r="BX330" s="15">
        <f t="shared" si="283"/>
        <v>15</v>
      </c>
      <c r="BY330" s="15">
        <f t="shared" si="284"/>
        <v>15</v>
      </c>
      <c r="BZ330" s="15">
        <f t="shared" si="285"/>
        <v>15</v>
      </c>
      <c r="CA330" s="14" t="s">
        <v>75</v>
      </c>
      <c r="CB330" s="15">
        <f t="shared" si="286"/>
        <v>15</v>
      </c>
      <c r="CC330" s="14" t="str">
        <f t="shared" si="287"/>
        <v>N/A</v>
      </c>
      <c r="CD330" s="14" t="str">
        <f t="shared" si="288"/>
        <v>N/A</v>
      </c>
      <c r="CE330" s="14" t="str">
        <f t="shared" si="289"/>
        <v>N/A</v>
      </c>
      <c r="CF330" s="14" t="str">
        <f t="shared" si="290"/>
        <v>N/A</v>
      </c>
      <c r="CG330" t="str">
        <f t="shared" si="291"/>
        <v>S:15 G:10 GR:0</v>
      </c>
      <c r="CH330" s="6"/>
      <c r="CK330" s="6"/>
      <c r="CL330" s="6"/>
      <c r="CM330" s="6"/>
      <c r="CN330" s="6"/>
      <c r="CO330" s="6"/>
      <c r="CP330" s="6"/>
    </row>
    <row r="331" spans="1:94" x14ac:dyDescent="0.25">
      <c r="A331" s="13">
        <v>6505</v>
      </c>
      <c r="B331" s="14" t="s">
        <v>3295</v>
      </c>
      <c r="C331" s="14" t="s">
        <v>63</v>
      </c>
      <c r="D331" s="14" t="s">
        <v>58</v>
      </c>
      <c r="E331" s="14">
        <f>VLOOKUP(B331, 'Rookie Year'!$A$2:$B$55555,2,FALSE)</f>
        <v>2026</v>
      </c>
      <c r="F331" s="14">
        <v>2026</v>
      </c>
      <c r="G331" s="14" t="s">
        <v>40</v>
      </c>
      <c r="H331" s="14" t="s">
        <v>2169</v>
      </c>
      <c r="I331" s="15">
        <v>5</v>
      </c>
      <c r="J331" s="14">
        <v>4</v>
      </c>
      <c r="K331" s="16">
        <f t="shared" si="250"/>
        <v>0.25</v>
      </c>
      <c r="L331" s="15">
        <f t="shared" si="251"/>
        <v>3</v>
      </c>
      <c r="M331" s="15">
        <f t="shared" si="252"/>
        <v>2</v>
      </c>
      <c r="N331" s="15">
        <f t="shared" si="253"/>
        <v>8</v>
      </c>
      <c r="O331" s="15">
        <v>0</v>
      </c>
      <c r="P331" s="15">
        <v>0</v>
      </c>
      <c r="Q331" s="15">
        <f t="shared" si="254"/>
        <v>8</v>
      </c>
      <c r="R331" s="14" t="s">
        <v>75</v>
      </c>
      <c r="S331" s="14">
        <f t="shared" si="255"/>
        <v>4</v>
      </c>
      <c r="T331" s="15">
        <v>8</v>
      </c>
      <c r="U331" s="15">
        <v>0</v>
      </c>
      <c r="V331" s="15">
        <v>0</v>
      </c>
      <c r="W331" s="15">
        <v>0</v>
      </c>
      <c r="X331" s="15" t="str">
        <f t="shared" si="304"/>
        <v>N/A</v>
      </c>
      <c r="Y331" s="14" t="str">
        <f t="shared" si="258"/>
        <v>OK</v>
      </c>
      <c r="Z331" s="14" t="str">
        <f t="shared" si="259"/>
        <v>No</v>
      </c>
      <c r="AA331" s="17" t="str">
        <f>IF(C331="DM", "N/A", IF(Z331="No","N/A",VLOOKUP(B331,'Extension List'!$A$3:$AE$1952,19,FALSE)))</f>
        <v>N/A</v>
      </c>
      <c r="AB331" s="14" t="str">
        <f>IF(C331="DM", "N/A", IF(Z331="No","N/A",VLOOKUP(B331,'Extension List'!$A$3:$AE$1952,21,FALSE)))</f>
        <v>N/A</v>
      </c>
      <c r="AC331" s="14" t="str">
        <f t="shared" si="305"/>
        <v>N/A</v>
      </c>
      <c r="AD331" s="15" t="str">
        <f t="shared" si="260"/>
        <v>N/A</v>
      </c>
      <c r="AE331" s="15" t="str">
        <f t="shared" si="261"/>
        <v>N/A</v>
      </c>
      <c r="AF331" s="15" t="str">
        <f t="shared" si="262"/>
        <v>N/A</v>
      </c>
      <c r="AG331" s="15" t="str">
        <f t="shared" si="306"/>
        <v>N/A</v>
      </c>
      <c r="AH331" s="15" t="str">
        <f t="shared" si="306"/>
        <v>N/A</v>
      </c>
      <c r="AI331" s="15" t="str">
        <f t="shared" si="307"/>
        <v>N/A</v>
      </c>
      <c r="AJ331" s="15" t="str">
        <f t="shared" si="308"/>
        <v>N/A</v>
      </c>
      <c r="AK331" s="15" t="str">
        <f t="shared" si="309"/>
        <v>N/A</v>
      </c>
      <c r="AL331" s="15" t="str">
        <f t="shared" si="263"/>
        <v>N/A</v>
      </c>
      <c r="AM331" s="15">
        <f t="shared" si="264"/>
        <v>11</v>
      </c>
      <c r="AN331" s="15">
        <f t="shared" si="265"/>
        <v>3</v>
      </c>
      <c r="AO331" s="15">
        <f t="shared" si="266"/>
        <v>3</v>
      </c>
      <c r="AP331" s="15">
        <f t="shared" si="267"/>
        <v>3</v>
      </c>
      <c r="AQ331" s="15" t="str">
        <f t="shared" si="268"/>
        <v>N/A</v>
      </c>
      <c r="AR331" s="14" t="s">
        <v>40</v>
      </c>
      <c r="AS331" s="14" t="s">
        <v>40</v>
      </c>
      <c r="AT331" s="14" t="s">
        <v>40</v>
      </c>
      <c r="AU331" s="14" t="s">
        <v>40</v>
      </c>
      <c r="AV331" s="14" t="s">
        <v>40</v>
      </c>
      <c r="AW331" s="14" t="s">
        <v>40</v>
      </c>
      <c r="AX331" s="14" t="s">
        <v>40</v>
      </c>
      <c r="AY331" s="14" t="s">
        <v>40</v>
      </c>
      <c r="AZ331" s="14" t="s">
        <v>40</v>
      </c>
      <c r="BA331" s="14" t="s">
        <v>40</v>
      </c>
      <c r="BB331" s="14" t="s">
        <v>40</v>
      </c>
      <c r="BC331" s="14" t="s">
        <v>40</v>
      </c>
      <c r="BD331" s="14" t="s">
        <v>40</v>
      </c>
      <c r="BE331" s="14" t="s">
        <v>40</v>
      </c>
      <c r="BF331" s="14" t="s">
        <v>40</v>
      </c>
      <c r="BG331" s="14" t="s">
        <v>40</v>
      </c>
      <c r="BH331" s="14" t="s">
        <v>40</v>
      </c>
      <c r="BJ331" s="15">
        <f t="shared" si="269"/>
        <v>11</v>
      </c>
      <c r="BK331" s="15">
        <f t="shared" si="270"/>
        <v>11</v>
      </c>
      <c r="BL331" s="15">
        <f t="shared" si="271"/>
        <v>11</v>
      </c>
      <c r="BM331" s="15">
        <f t="shared" si="272"/>
        <v>11</v>
      </c>
      <c r="BN331" s="15">
        <f t="shared" si="273"/>
        <v>11</v>
      </c>
      <c r="BO331" s="15">
        <f t="shared" si="274"/>
        <v>11</v>
      </c>
      <c r="BP331" s="15">
        <f t="shared" si="275"/>
        <v>11</v>
      </c>
      <c r="BQ331" s="15">
        <f t="shared" si="276"/>
        <v>11</v>
      </c>
      <c r="BR331" s="15">
        <f t="shared" si="277"/>
        <v>11</v>
      </c>
      <c r="BS331" s="15">
        <f t="shared" si="278"/>
        <v>11</v>
      </c>
      <c r="BT331" s="15">
        <f t="shared" si="279"/>
        <v>11</v>
      </c>
      <c r="BU331" s="15">
        <f t="shared" si="280"/>
        <v>11</v>
      </c>
      <c r="BV331" s="15">
        <f t="shared" si="281"/>
        <v>11</v>
      </c>
      <c r="BW331" s="15">
        <f t="shared" si="282"/>
        <v>11</v>
      </c>
      <c r="BX331" s="15">
        <f t="shared" si="283"/>
        <v>11</v>
      </c>
      <c r="BY331" s="15">
        <f t="shared" si="284"/>
        <v>11</v>
      </c>
      <c r="BZ331" s="15">
        <f t="shared" si="285"/>
        <v>11</v>
      </c>
      <c r="CA331" s="14" t="s">
        <v>75</v>
      </c>
      <c r="CB331" s="15">
        <f t="shared" si="286"/>
        <v>11</v>
      </c>
      <c r="CC331" s="14">
        <f t="shared" si="287"/>
        <v>3</v>
      </c>
      <c r="CD331" s="14">
        <f t="shared" si="288"/>
        <v>3</v>
      </c>
      <c r="CE331" s="14">
        <f t="shared" si="289"/>
        <v>3</v>
      </c>
      <c r="CF331" s="14" t="str">
        <f t="shared" si="290"/>
        <v>N/A</v>
      </c>
      <c r="CG331" t="str">
        <f t="shared" si="291"/>
        <v>S:3 G:2 GR:8</v>
      </c>
      <c r="CH331" s="6"/>
      <c r="CK331" s="6"/>
      <c r="CL331" s="6"/>
      <c r="CM331" s="6"/>
      <c r="CN331" s="6"/>
      <c r="CO331" s="6"/>
      <c r="CP331" s="6"/>
    </row>
    <row r="332" spans="1:94" x14ac:dyDescent="0.25">
      <c r="A332" s="13">
        <v>6015</v>
      </c>
      <c r="B332" s="14" t="s">
        <v>3116</v>
      </c>
      <c r="C332" s="14" t="s">
        <v>63</v>
      </c>
      <c r="D332" s="14" t="s">
        <v>58</v>
      </c>
      <c r="E332" s="14">
        <v>2025</v>
      </c>
      <c r="F332" s="14">
        <v>2025</v>
      </c>
      <c r="G332" s="14" t="s">
        <v>40</v>
      </c>
      <c r="H332" s="14" t="s">
        <v>2159</v>
      </c>
      <c r="I332" s="15">
        <v>8</v>
      </c>
      <c r="J332" s="14">
        <v>4</v>
      </c>
      <c r="K332" s="16">
        <f t="shared" si="250"/>
        <v>0.25</v>
      </c>
      <c r="L332" s="15">
        <f t="shared" si="251"/>
        <v>6</v>
      </c>
      <c r="M332" s="15">
        <f t="shared" si="252"/>
        <v>2</v>
      </c>
      <c r="N332" s="15">
        <f t="shared" si="253"/>
        <v>8</v>
      </c>
      <c r="O332" s="15">
        <v>8</v>
      </c>
      <c r="P332" s="15">
        <v>0</v>
      </c>
      <c r="Q332" s="15">
        <f t="shared" si="254"/>
        <v>0</v>
      </c>
      <c r="R332" s="14" t="s">
        <v>75</v>
      </c>
      <c r="S332" s="14">
        <f t="shared" si="255"/>
        <v>3</v>
      </c>
      <c r="T332" s="15">
        <v>0</v>
      </c>
      <c r="U332" s="15">
        <v>0</v>
      </c>
      <c r="V332" s="15">
        <v>0</v>
      </c>
      <c r="W332" s="15" t="str">
        <f t="shared" ref="W332:W344" si="310">IF($S332&lt;4, "N/A", $M332)</f>
        <v>N/A</v>
      </c>
      <c r="X332" s="15" t="str">
        <f t="shared" si="304"/>
        <v>N/A</v>
      </c>
      <c r="Y332" s="14" t="str">
        <f t="shared" si="258"/>
        <v>OK</v>
      </c>
      <c r="Z332" s="14" t="str">
        <f t="shared" si="259"/>
        <v>No</v>
      </c>
      <c r="AA332" s="17" t="str">
        <f>IF(C332="DM", "N/A", IF(Z332="No","N/A",VLOOKUP(B332,'Extension List'!$A$3:$AE$1952,19,FALSE)))</f>
        <v>N/A</v>
      </c>
      <c r="AB332" s="14" t="str">
        <f>IF(C332="DM", "N/A", IF(Z332="No","N/A",VLOOKUP(B332,'Extension List'!$A$3:$AE$1952,21,FALSE)))</f>
        <v>N/A</v>
      </c>
      <c r="AC332" s="14" t="str">
        <f t="shared" si="305"/>
        <v>N/A</v>
      </c>
      <c r="AD332" s="15" t="str">
        <f t="shared" si="260"/>
        <v>N/A</v>
      </c>
      <c r="AE332" s="15" t="str">
        <f t="shared" si="261"/>
        <v>N/A</v>
      </c>
      <c r="AF332" s="15" t="str">
        <f t="shared" si="262"/>
        <v>N/A</v>
      </c>
      <c r="AG332" s="15" t="str">
        <f t="shared" si="306"/>
        <v>N/A</v>
      </c>
      <c r="AH332" s="15" t="str">
        <f t="shared" si="306"/>
        <v>N/A</v>
      </c>
      <c r="AI332" s="15" t="str">
        <f t="shared" si="307"/>
        <v>N/A</v>
      </c>
      <c r="AJ332" s="15" t="str">
        <f t="shared" si="308"/>
        <v>N/A</v>
      </c>
      <c r="AK332" s="15" t="str">
        <f t="shared" si="309"/>
        <v>N/A</v>
      </c>
      <c r="AL332" s="15" t="str">
        <f t="shared" si="263"/>
        <v>N/A</v>
      </c>
      <c r="AM332" s="15">
        <f t="shared" si="264"/>
        <v>6</v>
      </c>
      <c r="AN332" s="15">
        <f t="shared" si="265"/>
        <v>6</v>
      </c>
      <c r="AO332" s="15">
        <f t="shared" si="266"/>
        <v>6</v>
      </c>
      <c r="AP332" s="15" t="str">
        <f t="shared" si="267"/>
        <v>N/A</v>
      </c>
      <c r="AQ332" s="15" t="str">
        <f t="shared" si="268"/>
        <v>N/A</v>
      </c>
      <c r="AR332" s="14" t="s">
        <v>40</v>
      </c>
      <c r="AS332" s="14" t="s">
        <v>40</v>
      </c>
      <c r="AT332" s="14" t="s">
        <v>40</v>
      </c>
      <c r="AU332" s="14" t="s">
        <v>40</v>
      </c>
      <c r="AV332" s="14" t="s">
        <v>40</v>
      </c>
      <c r="AW332" s="14" t="s">
        <v>40</v>
      </c>
      <c r="AX332" s="14" t="s">
        <v>40</v>
      </c>
      <c r="AY332" s="14" t="s">
        <v>40</v>
      </c>
      <c r="AZ332" s="14" t="s">
        <v>40</v>
      </c>
      <c r="BA332" s="14" t="s">
        <v>40</v>
      </c>
      <c r="BB332" s="14" t="s">
        <v>40</v>
      </c>
      <c r="BC332" s="14" t="s">
        <v>40</v>
      </c>
      <c r="BD332" s="14" t="s">
        <v>40</v>
      </c>
      <c r="BE332" s="14" t="s">
        <v>40</v>
      </c>
      <c r="BF332" s="14" t="s">
        <v>40</v>
      </c>
      <c r="BG332" s="14" t="s">
        <v>40</v>
      </c>
      <c r="BH332" s="14" t="s">
        <v>40</v>
      </c>
      <c r="BJ332" s="15">
        <f t="shared" si="269"/>
        <v>6</v>
      </c>
      <c r="BK332" s="15">
        <f t="shared" si="270"/>
        <v>6</v>
      </c>
      <c r="BL332" s="15">
        <f t="shared" si="271"/>
        <v>6</v>
      </c>
      <c r="BM332" s="15">
        <f t="shared" si="272"/>
        <v>6</v>
      </c>
      <c r="BN332" s="15">
        <f t="shared" si="273"/>
        <v>6</v>
      </c>
      <c r="BO332" s="15">
        <f t="shared" si="274"/>
        <v>6</v>
      </c>
      <c r="BP332" s="15">
        <f t="shared" si="275"/>
        <v>6</v>
      </c>
      <c r="BQ332" s="15">
        <f t="shared" si="276"/>
        <v>6</v>
      </c>
      <c r="BR332" s="15">
        <f t="shared" si="277"/>
        <v>6</v>
      </c>
      <c r="BS332" s="15">
        <f t="shared" si="278"/>
        <v>6</v>
      </c>
      <c r="BT332" s="15">
        <f t="shared" si="279"/>
        <v>6</v>
      </c>
      <c r="BU332" s="15">
        <f t="shared" si="280"/>
        <v>6</v>
      </c>
      <c r="BV332" s="15">
        <f t="shared" si="281"/>
        <v>6</v>
      </c>
      <c r="BW332" s="15">
        <f t="shared" si="282"/>
        <v>6</v>
      </c>
      <c r="BX332" s="15">
        <f t="shared" si="283"/>
        <v>6</v>
      </c>
      <c r="BY332" s="15">
        <f t="shared" si="284"/>
        <v>6</v>
      </c>
      <c r="BZ332" s="15">
        <f t="shared" si="285"/>
        <v>6</v>
      </c>
      <c r="CA332" s="14" t="s">
        <v>75</v>
      </c>
      <c r="CB332" s="15">
        <f t="shared" si="286"/>
        <v>6</v>
      </c>
      <c r="CC332" s="14">
        <f t="shared" si="287"/>
        <v>6</v>
      </c>
      <c r="CD332" s="14">
        <f t="shared" si="288"/>
        <v>6</v>
      </c>
      <c r="CE332" s="14" t="str">
        <f t="shared" si="289"/>
        <v>N/A</v>
      </c>
      <c r="CF332" s="14" t="str">
        <f t="shared" si="290"/>
        <v>N/A</v>
      </c>
      <c r="CG332" t="str">
        <f t="shared" si="291"/>
        <v>S:6 G:2 GR:0</v>
      </c>
      <c r="CH332" s="6"/>
      <c r="CK332" s="6"/>
      <c r="CL332" s="6"/>
      <c r="CM332" s="6"/>
      <c r="CN332" s="6"/>
      <c r="CO332" s="6"/>
      <c r="CP332" s="6"/>
    </row>
    <row r="333" spans="1:94" x14ac:dyDescent="0.25">
      <c r="A333" s="13">
        <v>5684</v>
      </c>
      <c r="B333" s="14" t="s">
        <v>3014</v>
      </c>
      <c r="C333" s="14" t="s">
        <v>63</v>
      </c>
      <c r="D333" s="14" t="s">
        <v>58</v>
      </c>
      <c r="E333" s="14">
        <f>VLOOKUP(B333, 'Rookie Year'!$A$2:$B$55555,2,FALSE)</f>
        <v>2024</v>
      </c>
      <c r="F333" s="14">
        <v>2024</v>
      </c>
      <c r="G333" s="14" t="s">
        <v>40</v>
      </c>
      <c r="H333" s="14" t="s">
        <v>2227</v>
      </c>
      <c r="I333" s="15">
        <v>1</v>
      </c>
      <c r="J333" s="14">
        <v>3</v>
      </c>
      <c r="K333" s="16">
        <f t="shared" si="250"/>
        <v>0</v>
      </c>
      <c r="L333" s="15">
        <f t="shared" si="251"/>
        <v>1</v>
      </c>
      <c r="M333" s="15">
        <f t="shared" si="252"/>
        <v>0</v>
      </c>
      <c r="N333" s="15">
        <f t="shared" si="253"/>
        <v>0</v>
      </c>
      <c r="O333" s="15">
        <v>0</v>
      </c>
      <c r="P333" s="15">
        <v>0</v>
      </c>
      <c r="Q333" s="15">
        <f t="shared" si="254"/>
        <v>0</v>
      </c>
      <c r="R333" s="14" t="s">
        <v>75</v>
      </c>
      <c r="S333" s="14">
        <f t="shared" si="255"/>
        <v>1</v>
      </c>
      <c r="T333" s="15">
        <v>0</v>
      </c>
      <c r="U333" s="15" t="str">
        <f>IF($S333&lt;2, "N/A", $M333)</f>
        <v>N/A</v>
      </c>
      <c r="V333" s="15" t="str">
        <f>IF($S333&lt;3, "N/A", $M333)</f>
        <v>N/A</v>
      </c>
      <c r="W333" s="15" t="str">
        <f t="shared" si="310"/>
        <v>N/A</v>
      </c>
      <c r="X333" s="15" t="str">
        <f t="shared" si="304"/>
        <v>N/A</v>
      </c>
      <c r="Y333" s="14" t="str">
        <f t="shared" si="258"/>
        <v>OK</v>
      </c>
      <c r="Z333" s="14" t="str">
        <f t="shared" si="259"/>
        <v>Yes</v>
      </c>
      <c r="AA333" s="17">
        <f>IF(C333="DM", "N/A", IF(Z333="No","N/A",VLOOKUP(B333,'Extension List'!$A$3:$AE$1952,19,FALSE)))</f>
        <v>5</v>
      </c>
      <c r="AB333" s="14">
        <f>IF(C333="DM", "N/A", IF(Z333="No","N/A",VLOOKUP(B333,'Extension List'!$A$3:$AE$1952,21,FALSE)))</f>
        <v>1</v>
      </c>
      <c r="AC333" s="14">
        <v>1</v>
      </c>
      <c r="AD333" s="15">
        <f t="shared" si="260"/>
        <v>3</v>
      </c>
      <c r="AE333" s="15">
        <f t="shared" si="261"/>
        <v>2</v>
      </c>
      <c r="AF333" s="15">
        <f t="shared" si="262"/>
        <v>2</v>
      </c>
      <c r="AG333" s="15">
        <v>2</v>
      </c>
      <c r="AH333" s="15">
        <v>0</v>
      </c>
      <c r="AI333" s="15" t="str">
        <f t="shared" si="307"/>
        <v>N/A</v>
      </c>
      <c r="AJ333" s="15" t="str">
        <f t="shared" si="308"/>
        <v>N/A</v>
      </c>
      <c r="AK333" s="15" t="str">
        <f t="shared" si="309"/>
        <v>N/A</v>
      </c>
      <c r="AL333" s="15" t="str">
        <f t="shared" si="263"/>
        <v>OK</v>
      </c>
      <c r="AM333" s="15">
        <f t="shared" si="264"/>
        <v>3</v>
      </c>
      <c r="AN333" s="15">
        <f t="shared" si="265"/>
        <v>3</v>
      </c>
      <c r="AO333" s="15" t="str">
        <f t="shared" si="266"/>
        <v>N/A</v>
      </c>
      <c r="AP333" s="15" t="str">
        <f t="shared" si="267"/>
        <v>N/A</v>
      </c>
      <c r="AQ333" s="15" t="str">
        <f t="shared" si="268"/>
        <v>N/A</v>
      </c>
      <c r="AR333" s="14" t="s">
        <v>40</v>
      </c>
      <c r="AS333" s="14" t="s">
        <v>40</v>
      </c>
      <c r="AT333" s="14" t="s">
        <v>40</v>
      </c>
      <c r="AU333" s="14" t="s">
        <v>40</v>
      </c>
      <c r="AV333" s="14" t="s">
        <v>40</v>
      </c>
      <c r="AW333" s="14" t="s">
        <v>40</v>
      </c>
      <c r="AX333" s="14" t="s">
        <v>40</v>
      </c>
      <c r="AY333" s="14" t="s">
        <v>40</v>
      </c>
      <c r="AZ333" s="14" t="s">
        <v>40</v>
      </c>
      <c r="BA333" s="14" t="s">
        <v>40</v>
      </c>
      <c r="BB333" s="14" t="s">
        <v>40</v>
      </c>
      <c r="BC333" s="14" t="s">
        <v>40</v>
      </c>
      <c r="BD333" s="14" t="s">
        <v>40</v>
      </c>
      <c r="BE333" s="14" t="s">
        <v>40</v>
      </c>
      <c r="BF333" s="14" t="s">
        <v>40</v>
      </c>
      <c r="BG333" s="14" t="s">
        <v>40</v>
      </c>
      <c r="BH333" s="14" t="s">
        <v>40</v>
      </c>
      <c r="BI333" s="14"/>
      <c r="BJ333" s="15">
        <f t="shared" si="269"/>
        <v>3</v>
      </c>
      <c r="BK333" s="15">
        <f t="shared" si="270"/>
        <v>3</v>
      </c>
      <c r="BL333" s="15">
        <f t="shared" si="271"/>
        <v>3</v>
      </c>
      <c r="BM333" s="15">
        <f t="shared" si="272"/>
        <v>3</v>
      </c>
      <c r="BN333" s="15">
        <f t="shared" si="273"/>
        <v>3</v>
      </c>
      <c r="BO333" s="15">
        <f t="shared" si="274"/>
        <v>3</v>
      </c>
      <c r="BP333" s="15">
        <f t="shared" si="275"/>
        <v>3</v>
      </c>
      <c r="BQ333" s="15">
        <f t="shared" si="276"/>
        <v>3</v>
      </c>
      <c r="BR333" s="15">
        <f t="shared" si="277"/>
        <v>3</v>
      </c>
      <c r="BS333" s="15">
        <f t="shared" si="278"/>
        <v>3</v>
      </c>
      <c r="BT333" s="15">
        <f t="shared" si="279"/>
        <v>3</v>
      </c>
      <c r="BU333" s="15">
        <f t="shared" si="280"/>
        <v>3</v>
      </c>
      <c r="BV333" s="15">
        <f t="shared" si="281"/>
        <v>3</v>
      </c>
      <c r="BW333" s="15">
        <f t="shared" si="282"/>
        <v>3</v>
      </c>
      <c r="BX333" s="15">
        <f t="shared" si="283"/>
        <v>3</v>
      </c>
      <c r="BY333" s="15">
        <f t="shared" si="284"/>
        <v>3</v>
      </c>
      <c r="BZ333" s="15">
        <f t="shared" si="285"/>
        <v>3</v>
      </c>
      <c r="CA333" s="14" t="s">
        <v>75</v>
      </c>
      <c r="CB333" s="15">
        <f t="shared" si="286"/>
        <v>3</v>
      </c>
      <c r="CC333" s="14">
        <f t="shared" si="287"/>
        <v>3</v>
      </c>
      <c r="CD333" s="14" t="str">
        <f t="shared" si="288"/>
        <v>N/A</v>
      </c>
      <c r="CE333" s="14" t="str">
        <f t="shared" si="289"/>
        <v>N/A</v>
      </c>
      <c r="CF333" s="14" t="str">
        <f t="shared" si="290"/>
        <v>N/A</v>
      </c>
      <c r="CG333" t="str">
        <f t="shared" si="291"/>
        <v>S:1/3 G:2 GR:2</v>
      </c>
      <c r="CH333" s="6"/>
      <c r="CK333" s="6"/>
      <c r="CL333" s="6"/>
      <c r="CM333" s="6"/>
      <c r="CN333" s="6"/>
      <c r="CO333" s="6"/>
      <c r="CP333" s="6"/>
    </row>
    <row r="334" spans="1:94" x14ac:dyDescent="0.25">
      <c r="A334" s="13">
        <v>5599</v>
      </c>
      <c r="B334" s="14" t="s">
        <v>3015</v>
      </c>
      <c r="C334" s="14" t="s">
        <v>63</v>
      </c>
      <c r="D334" s="14" t="s">
        <v>58</v>
      </c>
      <c r="E334" s="14">
        <f>VLOOKUP(B334, 'Rookie Year'!$A$2:$B$55555,2,FALSE)</f>
        <v>2024</v>
      </c>
      <c r="F334" s="14">
        <v>2024</v>
      </c>
      <c r="G334" s="14" t="s">
        <v>40</v>
      </c>
      <c r="H334" s="14" t="s">
        <v>2150</v>
      </c>
      <c r="I334" s="15">
        <v>12</v>
      </c>
      <c r="J334" s="14">
        <v>4</v>
      </c>
      <c r="K334" s="16">
        <f t="shared" si="250"/>
        <v>0.25</v>
      </c>
      <c r="L334" s="15">
        <f t="shared" si="251"/>
        <v>9</v>
      </c>
      <c r="M334" s="15">
        <f t="shared" si="252"/>
        <v>3</v>
      </c>
      <c r="N334" s="15">
        <f t="shared" si="253"/>
        <v>12</v>
      </c>
      <c r="O334" s="15">
        <v>12</v>
      </c>
      <c r="P334" s="15">
        <v>0</v>
      </c>
      <c r="Q334" s="15">
        <f t="shared" si="254"/>
        <v>0</v>
      </c>
      <c r="R334" s="14" t="s">
        <v>75</v>
      </c>
      <c r="S334" s="14">
        <f t="shared" si="255"/>
        <v>2</v>
      </c>
      <c r="T334" s="15">
        <v>0</v>
      </c>
      <c r="U334" s="15">
        <v>0</v>
      </c>
      <c r="V334" s="15" t="str">
        <f>IF($S334&lt;3, "N/A", $M334)</f>
        <v>N/A</v>
      </c>
      <c r="W334" s="15" t="str">
        <f t="shared" si="310"/>
        <v>N/A</v>
      </c>
      <c r="X334" s="15" t="str">
        <f t="shared" si="304"/>
        <v>N/A</v>
      </c>
      <c r="Y334" s="14" t="str">
        <f t="shared" si="258"/>
        <v>OK</v>
      </c>
      <c r="Z334" s="14" t="str">
        <f t="shared" si="259"/>
        <v>No</v>
      </c>
      <c r="AA334" s="17" t="str">
        <f>IF(C334="DM", "N/A", IF(Z334="No","N/A",VLOOKUP(B334,'Extension List'!$A$3:$AE$1952,19,FALSE)))</f>
        <v>N/A</v>
      </c>
      <c r="AB334" s="14" t="str">
        <f>IF(C334="DM", "N/A", IF(Z334="No","N/A",VLOOKUP(B334,'Extension List'!$A$3:$AE$1952,21,FALSE)))</f>
        <v>N/A</v>
      </c>
      <c r="AC334" s="14" t="str">
        <f t="shared" ref="AC334:AC356" si="311">IF(AA334="N/A", "N/A", 0)</f>
        <v>N/A</v>
      </c>
      <c r="AD334" s="15" t="str">
        <f t="shared" si="260"/>
        <v>N/A</v>
      </c>
      <c r="AE334" s="15" t="str">
        <f t="shared" si="261"/>
        <v>N/A</v>
      </c>
      <c r="AF334" s="15" t="str">
        <f t="shared" si="262"/>
        <v>N/A</v>
      </c>
      <c r="AG334" s="15" t="str">
        <f t="shared" ref="AG334:AH356" si="312">IF($AF334="N/A", "N/A", "TBC")</f>
        <v>N/A</v>
      </c>
      <c r="AH334" s="15" t="str">
        <f t="shared" si="312"/>
        <v>N/A</v>
      </c>
      <c r="AI334" s="15" t="str">
        <f t="shared" si="307"/>
        <v>N/A</v>
      </c>
      <c r="AJ334" s="15" t="str">
        <f t="shared" si="308"/>
        <v>N/A</v>
      </c>
      <c r="AK334" s="15" t="str">
        <f t="shared" si="309"/>
        <v>N/A</v>
      </c>
      <c r="AL334" s="15" t="str">
        <f t="shared" si="263"/>
        <v>N/A</v>
      </c>
      <c r="AM334" s="15">
        <f t="shared" si="264"/>
        <v>9</v>
      </c>
      <c r="AN334" s="15">
        <f t="shared" si="265"/>
        <v>9</v>
      </c>
      <c r="AO334" s="15" t="str">
        <f t="shared" si="266"/>
        <v>N/A</v>
      </c>
      <c r="AP334" s="15" t="str">
        <f t="shared" si="267"/>
        <v>N/A</v>
      </c>
      <c r="AQ334" s="15" t="str">
        <f t="shared" si="268"/>
        <v>N/A</v>
      </c>
      <c r="AR334" s="14" t="s">
        <v>40</v>
      </c>
      <c r="AS334" s="14" t="s">
        <v>40</v>
      </c>
      <c r="AT334" s="14" t="s">
        <v>40</v>
      </c>
      <c r="AU334" s="14" t="s">
        <v>40</v>
      </c>
      <c r="AV334" s="14" t="s">
        <v>40</v>
      </c>
      <c r="AW334" s="14" t="s">
        <v>40</v>
      </c>
      <c r="AX334" s="14" t="s">
        <v>40</v>
      </c>
      <c r="AY334" s="14" t="s">
        <v>40</v>
      </c>
      <c r="AZ334" s="14" t="s">
        <v>40</v>
      </c>
      <c r="BA334" s="14" t="s">
        <v>40</v>
      </c>
      <c r="BB334" s="14" t="s">
        <v>40</v>
      </c>
      <c r="BC334" s="14" t="s">
        <v>40</v>
      </c>
      <c r="BD334" s="14" t="s">
        <v>40</v>
      </c>
      <c r="BE334" s="14" t="s">
        <v>40</v>
      </c>
      <c r="BF334" s="14" t="s">
        <v>40</v>
      </c>
      <c r="BG334" s="14" t="s">
        <v>40</v>
      </c>
      <c r="BH334" s="14" t="s">
        <v>40</v>
      </c>
      <c r="BI334" s="14"/>
      <c r="BJ334" s="15">
        <f t="shared" si="269"/>
        <v>9</v>
      </c>
      <c r="BK334" s="15">
        <f t="shared" si="270"/>
        <v>9</v>
      </c>
      <c r="BL334" s="15">
        <f t="shared" si="271"/>
        <v>9</v>
      </c>
      <c r="BM334" s="15">
        <f t="shared" si="272"/>
        <v>9</v>
      </c>
      <c r="BN334" s="15">
        <f t="shared" si="273"/>
        <v>9</v>
      </c>
      <c r="BO334" s="15">
        <f t="shared" si="274"/>
        <v>9</v>
      </c>
      <c r="BP334" s="15">
        <f t="shared" si="275"/>
        <v>9</v>
      </c>
      <c r="BQ334" s="15">
        <f t="shared" si="276"/>
        <v>9</v>
      </c>
      <c r="BR334" s="15">
        <f t="shared" si="277"/>
        <v>9</v>
      </c>
      <c r="BS334" s="15">
        <f t="shared" si="278"/>
        <v>9</v>
      </c>
      <c r="BT334" s="15">
        <f t="shared" si="279"/>
        <v>9</v>
      </c>
      <c r="BU334" s="15">
        <f t="shared" si="280"/>
        <v>9</v>
      </c>
      <c r="BV334" s="15">
        <f t="shared" si="281"/>
        <v>9</v>
      </c>
      <c r="BW334" s="15">
        <f t="shared" si="282"/>
        <v>9</v>
      </c>
      <c r="BX334" s="15">
        <f t="shared" si="283"/>
        <v>9</v>
      </c>
      <c r="BY334" s="15">
        <f t="shared" si="284"/>
        <v>9</v>
      </c>
      <c r="BZ334" s="15">
        <f t="shared" si="285"/>
        <v>9</v>
      </c>
      <c r="CA334" s="14" t="s">
        <v>75</v>
      </c>
      <c r="CB334" s="15">
        <f t="shared" si="286"/>
        <v>9</v>
      </c>
      <c r="CC334" s="14">
        <f t="shared" si="287"/>
        <v>9</v>
      </c>
      <c r="CD334" s="14" t="str">
        <f t="shared" si="288"/>
        <v>N/A</v>
      </c>
      <c r="CE334" s="14" t="str">
        <f t="shared" si="289"/>
        <v>N/A</v>
      </c>
      <c r="CF334" s="14" t="str">
        <f t="shared" si="290"/>
        <v>N/A</v>
      </c>
      <c r="CG334" t="str">
        <f t="shared" si="291"/>
        <v>S:9 G:3 GR:0</v>
      </c>
      <c r="CH334" s="6"/>
      <c r="CK334" s="6"/>
      <c r="CL334" s="6"/>
      <c r="CM334" s="6"/>
      <c r="CN334" s="6"/>
      <c r="CO334" s="6"/>
      <c r="CP334" s="6"/>
    </row>
    <row r="335" spans="1:94" x14ac:dyDescent="0.25">
      <c r="A335" s="13">
        <v>6005</v>
      </c>
      <c r="B335" s="14" t="s">
        <v>3106</v>
      </c>
      <c r="C335" s="14" t="s">
        <v>63</v>
      </c>
      <c r="D335" s="14" t="s">
        <v>58</v>
      </c>
      <c r="E335" s="14">
        <v>2025</v>
      </c>
      <c r="F335" s="14">
        <v>2025</v>
      </c>
      <c r="G335" s="14" t="s">
        <v>40</v>
      </c>
      <c r="H335" s="14" t="s">
        <v>2149</v>
      </c>
      <c r="I335" s="15">
        <v>13</v>
      </c>
      <c r="J335" s="14">
        <v>4</v>
      </c>
      <c r="K335" s="16">
        <f t="shared" si="250"/>
        <v>0.25</v>
      </c>
      <c r="L335" s="15">
        <f t="shared" si="251"/>
        <v>9</v>
      </c>
      <c r="M335" s="15">
        <f t="shared" si="252"/>
        <v>4</v>
      </c>
      <c r="N335" s="15">
        <f t="shared" si="253"/>
        <v>16</v>
      </c>
      <c r="O335" s="15">
        <v>12</v>
      </c>
      <c r="P335" s="15">
        <v>0</v>
      </c>
      <c r="Q335" s="15">
        <f t="shared" si="254"/>
        <v>4</v>
      </c>
      <c r="R335" s="14" t="s">
        <v>75</v>
      </c>
      <c r="S335" s="14">
        <f t="shared" si="255"/>
        <v>3</v>
      </c>
      <c r="T335" s="15">
        <v>4</v>
      </c>
      <c r="U335" s="15">
        <v>0</v>
      </c>
      <c r="V335" s="15">
        <v>0</v>
      </c>
      <c r="W335" s="15" t="str">
        <f t="shared" si="310"/>
        <v>N/A</v>
      </c>
      <c r="X335" s="15" t="str">
        <f t="shared" si="304"/>
        <v>N/A</v>
      </c>
      <c r="Y335" s="14" t="str">
        <f t="shared" si="258"/>
        <v>OK</v>
      </c>
      <c r="Z335" s="14" t="str">
        <f t="shared" si="259"/>
        <v>No</v>
      </c>
      <c r="AA335" s="17" t="str">
        <f>IF(C335="DM", "N/A", IF(Z335="No","N/A",VLOOKUP(B335,'Extension List'!$A$3:$AE$1952,19,FALSE)))</f>
        <v>N/A</v>
      </c>
      <c r="AB335" s="14" t="str">
        <f>IF(C335="DM", "N/A", IF(Z335="No","N/A",VLOOKUP(B335,'Extension List'!$A$3:$AE$1952,21,FALSE)))</f>
        <v>N/A</v>
      </c>
      <c r="AC335" s="14" t="str">
        <f t="shared" si="311"/>
        <v>N/A</v>
      </c>
      <c r="AD335" s="15" t="str">
        <f t="shared" si="260"/>
        <v>N/A</v>
      </c>
      <c r="AE335" s="15" t="str">
        <f t="shared" si="261"/>
        <v>N/A</v>
      </c>
      <c r="AF335" s="15" t="str">
        <f t="shared" si="262"/>
        <v>N/A</v>
      </c>
      <c r="AG335" s="15" t="str">
        <f t="shared" si="312"/>
        <v>N/A</v>
      </c>
      <c r="AH335" s="15" t="str">
        <f t="shared" si="312"/>
        <v>N/A</v>
      </c>
      <c r="AI335" s="15" t="str">
        <f t="shared" si="307"/>
        <v>N/A</v>
      </c>
      <c r="AJ335" s="15" t="str">
        <f t="shared" si="308"/>
        <v>N/A</v>
      </c>
      <c r="AK335" s="15" t="str">
        <f t="shared" si="309"/>
        <v>N/A</v>
      </c>
      <c r="AL335" s="15" t="str">
        <f t="shared" si="263"/>
        <v>N/A</v>
      </c>
      <c r="AM335" s="15">
        <f t="shared" si="264"/>
        <v>13</v>
      </c>
      <c r="AN335" s="15">
        <f t="shared" si="265"/>
        <v>9</v>
      </c>
      <c r="AO335" s="15">
        <f t="shared" si="266"/>
        <v>9</v>
      </c>
      <c r="AP335" s="15" t="str">
        <f t="shared" si="267"/>
        <v>N/A</v>
      </c>
      <c r="AQ335" s="15" t="str">
        <f t="shared" si="268"/>
        <v>N/A</v>
      </c>
      <c r="AR335" s="14" t="s">
        <v>40</v>
      </c>
      <c r="AS335" s="14" t="s">
        <v>40</v>
      </c>
      <c r="AT335" s="14" t="s">
        <v>40</v>
      </c>
      <c r="AU335" s="14" t="s">
        <v>40</v>
      </c>
      <c r="AV335" s="14" t="s">
        <v>40</v>
      </c>
      <c r="AW335" s="14" t="s">
        <v>40</v>
      </c>
      <c r="AX335" s="14" t="s">
        <v>40</v>
      </c>
      <c r="AY335" s="14" t="s">
        <v>40</v>
      </c>
      <c r="AZ335" s="14" t="s">
        <v>40</v>
      </c>
      <c r="BA335" s="14" t="s">
        <v>40</v>
      </c>
      <c r="BB335" s="14" t="s">
        <v>40</v>
      </c>
      <c r="BC335" s="14" t="s">
        <v>40</v>
      </c>
      <c r="BD335" s="14" t="s">
        <v>40</v>
      </c>
      <c r="BE335" s="14" t="s">
        <v>40</v>
      </c>
      <c r="BF335" s="14" t="s">
        <v>40</v>
      </c>
      <c r="BG335" s="14" t="s">
        <v>40</v>
      </c>
      <c r="BH335" s="14" t="s">
        <v>40</v>
      </c>
      <c r="BJ335" s="15">
        <f t="shared" si="269"/>
        <v>13</v>
      </c>
      <c r="BK335" s="15">
        <f t="shared" si="270"/>
        <v>13</v>
      </c>
      <c r="BL335" s="15">
        <f t="shared" si="271"/>
        <v>13</v>
      </c>
      <c r="BM335" s="15">
        <f t="shared" si="272"/>
        <v>13</v>
      </c>
      <c r="BN335" s="15">
        <f t="shared" si="273"/>
        <v>13</v>
      </c>
      <c r="BO335" s="15">
        <f t="shared" si="274"/>
        <v>13</v>
      </c>
      <c r="BP335" s="15">
        <f t="shared" si="275"/>
        <v>13</v>
      </c>
      <c r="BQ335" s="15">
        <f t="shared" si="276"/>
        <v>13</v>
      </c>
      <c r="BR335" s="15">
        <f t="shared" si="277"/>
        <v>13</v>
      </c>
      <c r="BS335" s="15">
        <f t="shared" si="278"/>
        <v>13</v>
      </c>
      <c r="BT335" s="15">
        <f t="shared" si="279"/>
        <v>13</v>
      </c>
      <c r="BU335" s="15">
        <f t="shared" si="280"/>
        <v>13</v>
      </c>
      <c r="BV335" s="15">
        <f t="shared" si="281"/>
        <v>13</v>
      </c>
      <c r="BW335" s="15">
        <f t="shared" si="282"/>
        <v>13</v>
      </c>
      <c r="BX335" s="15">
        <f t="shared" si="283"/>
        <v>13</v>
      </c>
      <c r="BY335" s="15">
        <f t="shared" si="284"/>
        <v>13</v>
      </c>
      <c r="BZ335" s="15">
        <f t="shared" si="285"/>
        <v>13</v>
      </c>
      <c r="CA335" s="14" t="s">
        <v>75</v>
      </c>
      <c r="CB335" s="15">
        <f t="shared" si="286"/>
        <v>13</v>
      </c>
      <c r="CC335" s="14">
        <f t="shared" si="287"/>
        <v>9</v>
      </c>
      <c r="CD335" s="14">
        <f t="shared" si="288"/>
        <v>9</v>
      </c>
      <c r="CE335" s="14" t="str">
        <f t="shared" si="289"/>
        <v>N/A</v>
      </c>
      <c r="CF335" s="14" t="str">
        <f t="shared" si="290"/>
        <v>N/A</v>
      </c>
      <c r="CG335" t="str">
        <f t="shared" si="291"/>
        <v>S:9 G:4 GR:4</v>
      </c>
      <c r="CH335" s="6"/>
      <c r="CK335" s="6"/>
      <c r="CL335" s="6"/>
      <c r="CM335" s="6"/>
      <c r="CN335" s="6"/>
      <c r="CO335" s="6"/>
      <c r="CP335" s="6"/>
    </row>
    <row r="336" spans="1:94" x14ac:dyDescent="0.25">
      <c r="A336" s="13">
        <v>6025</v>
      </c>
      <c r="B336" s="14" t="s">
        <v>3126</v>
      </c>
      <c r="C336" s="14" t="s">
        <v>63</v>
      </c>
      <c r="D336" s="14" t="s">
        <v>58</v>
      </c>
      <c r="E336" s="14">
        <v>2025</v>
      </c>
      <c r="F336" s="14">
        <v>2025</v>
      </c>
      <c r="G336" s="14" t="s">
        <v>40</v>
      </c>
      <c r="H336" s="14" t="s">
        <v>2169</v>
      </c>
      <c r="I336" s="15">
        <v>5</v>
      </c>
      <c r="J336" s="14">
        <v>4</v>
      </c>
      <c r="K336" s="16">
        <f t="shared" si="250"/>
        <v>0.25</v>
      </c>
      <c r="L336" s="15">
        <f t="shared" si="251"/>
        <v>3</v>
      </c>
      <c r="M336" s="15">
        <f t="shared" si="252"/>
        <v>2</v>
      </c>
      <c r="N336" s="15">
        <f t="shared" si="253"/>
        <v>8</v>
      </c>
      <c r="O336" s="15">
        <v>5</v>
      </c>
      <c r="P336" s="15">
        <v>0</v>
      </c>
      <c r="Q336" s="15">
        <f t="shared" si="254"/>
        <v>3</v>
      </c>
      <c r="R336" s="14" t="s">
        <v>75</v>
      </c>
      <c r="S336" s="14">
        <f t="shared" si="255"/>
        <v>3</v>
      </c>
      <c r="T336" s="15">
        <v>3</v>
      </c>
      <c r="U336" s="15">
        <v>0</v>
      </c>
      <c r="V336" s="15">
        <v>0</v>
      </c>
      <c r="W336" s="15" t="str">
        <f t="shared" si="310"/>
        <v>N/A</v>
      </c>
      <c r="X336" s="15" t="str">
        <f t="shared" si="304"/>
        <v>N/A</v>
      </c>
      <c r="Y336" s="14" t="str">
        <f t="shared" si="258"/>
        <v>OK</v>
      </c>
      <c r="Z336" s="14" t="str">
        <f t="shared" si="259"/>
        <v>No</v>
      </c>
      <c r="AA336" s="17" t="str">
        <f>IF(C336="DM", "N/A", IF(Z336="No","N/A",VLOOKUP(B336,'Extension List'!$A$3:$AE$1952,19,FALSE)))</f>
        <v>N/A</v>
      </c>
      <c r="AB336" s="14" t="str">
        <f>IF(C336="DM", "N/A", IF(Z336="No","N/A",VLOOKUP(B336,'Extension List'!$A$3:$AE$1952,21,FALSE)))</f>
        <v>N/A</v>
      </c>
      <c r="AC336" s="14" t="str">
        <f t="shared" si="311"/>
        <v>N/A</v>
      </c>
      <c r="AD336" s="15" t="str">
        <f t="shared" si="260"/>
        <v>N/A</v>
      </c>
      <c r="AE336" s="15" t="str">
        <f t="shared" si="261"/>
        <v>N/A</v>
      </c>
      <c r="AF336" s="15" t="str">
        <f t="shared" si="262"/>
        <v>N/A</v>
      </c>
      <c r="AG336" s="15" t="str">
        <f t="shared" si="312"/>
        <v>N/A</v>
      </c>
      <c r="AH336" s="15" t="str">
        <f t="shared" si="312"/>
        <v>N/A</v>
      </c>
      <c r="AI336" s="15" t="str">
        <f t="shared" si="307"/>
        <v>N/A</v>
      </c>
      <c r="AJ336" s="15" t="str">
        <f t="shared" si="308"/>
        <v>N/A</v>
      </c>
      <c r="AK336" s="15" t="str">
        <f t="shared" si="309"/>
        <v>N/A</v>
      </c>
      <c r="AL336" s="15" t="str">
        <f t="shared" si="263"/>
        <v>N/A</v>
      </c>
      <c r="AM336" s="15">
        <f t="shared" si="264"/>
        <v>6</v>
      </c>
      <c r="AN336" s="15">
        <f t="shared" si="265"/>
        <v>3</v>
      </c>
      <c r="AO336" s="15">
        <f t="shared" si="266"/>
        <v>3</v>
      </c>
      <c r="AP336" s="15" t="str">
        <f t="shared" si="267"/>
        <v>N/A</v>
      </c>
      <c r="AQ336" s="15" t="str">
        <f t="shared" si="268"/>
        <v>N/A</v>
      </c>
      <c r="AR336" s="14" t="s">
        <v>40</v>
      </c>
      <c r="AS336" s="14" t="s">
        <v>40</v>
      </c>
      <c r="AT336" s="14" t="s">
        <v>40</v>
      </c>
      <c r="AU336" s="14" t="s">
        <v>40</v>
      </c>
      <c r="AV336" s="14" t="s">
        <v>40</v>
      </c>
      <c r="AW336" s="14" t="s">
        <v>40</v>
      </c>
      <c r="AX336" s="14" t="s">
        <v>40</v>
      </c>
      <c r="AY336" s="14" t="s">
        <v>40</v>
      </c>
      <c r="AZ336" s="14" t="s">
        <v>40</v>
      </c>
      <c r="BA336" s="14" t="s">
        <v>40</v>
      </c>
      <c r="BB336" s="14" t="s">
        <v>40</v>
      </c>
      <c r="BC336" s="14" t="s">
        <v>40</v>
      </c>
      <c r="BD336" s="14" t="s">
        <v>40</v>
      </c>
      <c r="BE336" s="14" t="s">
        <v>40</v>
      </c>
      <c r="BF336" s="14" t="s">
        <v>40</v>
      </c>
      <c r="BG336" s="14" t="s">
        <v>40</v>
      </c>
      <c r="BH336" s="14" t="s">
        <v>40</v>
      </c>
      <c r="BJ336" s="15">
        <f t="shared" si="269"/>
        <v>6</v>
      </c>
      <c r="BK336" s="15">
        <f t="shared" si="270"/>
        <v>6</v>
      </c>
      <c r="BL336" s="15">
        <f t="shared" si="271"/>
        <v>6</v>
      </c>
      <c r="BM336" s="15">
        <f t="shared" si="272"/>
        <v>6</v>
      </c>
      <c r="BN336" s="15">
        <f t="shared" si="273"/>
        <v>6</v>
      </c>
      <c r="BO336" s="15">
        <f t="shared" si="274"/>
        <v>6</v>
      </c>
      <c r="BP336" s="15">
        <f t="shared" si="275"/>
        <v>6</v>
      </c>
      <c r="BQ336" s="15">
        <f t="shared" si="276"/>
        <v>6</v>
      </c>
      <c r="BR336" s="15">
        <f t="shared" si="277"/>
        <v>6</v>
      </c>
      <c r="BS336" s="15">
        <f t="shared" si="278"/>
        <v>6</v>
      </c>
      <c r="BT336" s="15">
        <f t="shared" si="279"/>
        <v>6</v>
      </c>
      <c r="BU336" s="15">
        <f t="shared" si="280"/>
        <v>6</v>
      </c>
      <c r="BV336" s="15">
        <f t="shared" si="281"/>
        <v>6</v>
      </c>
      <c r="BW336" s="15">
        <f t="shared" si="282"/>
        <v>6</v>
      </c>
      <c r="BX336" s="15">
        <f t="shared" si="283"/>
        <v>6</v>
      </c>
      <c r="BY336" s="15">
        <f t="shared" si="284"/>
        <v>6</v>
      </c>
      <c r="BZ336" s="15">
        <f t="shared" si="285"/>
        <v>6</v>
      </c>
      <c r="CA336" s="14" t="s">
        <v>75</v>
      </c>
      <c r="CB336" s="15">
        <f t="shared" si="286"/>
        <v>6</v>
      </c>
      <c r="CC336" s="14">
        <f t="shared" si="287"/>
        <v>3</v>
      </c>
      <c r="CD336" s="14">
        <f t="shared" si="288"/>
        <v>3</v>
      </c>
      <c r="CE336" s="14" t="str">
        <f t="shared" si="289"/>
        <v>N/A</v>
      </c>
      <c r="CF336" s="14" t="str">
        <f t="shared" si="290"/>
        <v>N/A</v>
      </c>
      <c r="CG336" t="str">
        <f t="shared" si="291"/>
        <v>S:3 G:2 GR:3</v>
      </c>
      <c r="CH336" s="6"/>
      <c r="CK336" s="6"/>
      <c r="CL336" s="6"/>
      <c r="CM336" s="6"/>
      <c r="CN336" s="6"/>
      <c r="CO336" s="6"/>
      <c r="CP336" s="6"/>
    </row>
    <row r="337" spans="1:94" x14ac:dyDescent="0.25">
      <c r="A337" s="13">
        <v>3612</v>
      </c>
      <c r="B337" s="14" t="s">
        <v>2027</v>
      </c>
      <c r="C337" s="14" t="s">
        <v>63</v>
      </c>
      <c r="D337" s="14" t="s">
        <v>58</v>
      </c>
      <c r="E337" s="14">
        <f>VLOOKUP(B337, 'Rookie Year'!$A$2:$B$55555,2,FALSE)</f>
        <v>2020</v>
      </c>
      <c r="F337" s="14">
        <v>2020</v>
      </c>
      <c r="G337" s="14" t="s">
        <v>40</v>
      </c>
      <c r="H337" s="14" t="s">
        <v>2148</v>
      </c>
      <c r="I337" s="15">
        <v>19</v>
      </c>
      <c r="J337" s="14">
        <v>5</v>
      </c>
      <c r="K337" s="16">
        <f t="shared" si="250"/>
        <v>0.4</v>
      </c>
      <c r="L337" s="15">
        <f t="shared" si="251"/>
        <v>11</v>
      </c>
      <c r="M337" s="15">
        <f t="shared" si="252"/>
        <v>8</v>
      </c>
      <c r="N337" s="15">
        <f t="shared" si="253"/>
        <v>40</v>
      </c>
      <c r="O337" s="15">
        <v>40</v>
      </c>
      <c r="P337" s="15">
        <v>0</v>
      </c>
      <c r="Q337" s="15">
        <f t="shared" si="254"/>
        <v>0</v>
      </c>
      <c r="R337" s="14">
        <v>2023</v>
      </c>
      <c r="S337" s="14">
        <f t="shared" si="255"/>
        <v>2</v>
      </c>
      <c r="T337" s="15">
        <v>0</v>
      </c>
      <c r="U337" s="15">
        <v>0</v>
      </c>
      <c r="V337" s="15" t="str">
        <f t="shared" ref="V337:V344" si="313">IF($S337&lt;3, "N/A", $M337)</f>
        <v>N/A</v>
      </c>
      <c r="W337" s="15" t="str">
        <f t="shared" si="310"/>
        <v>N/A</v>
      </c>
      <c r="X337" s="15" t="str">
        <f t="shared" si="304"/>
        <v>N/A</v>
      </c>
      <c r="Y337" s="14" t="str">
        <f t="shared" si="258"/>
        <v>OK</v>
      </c>
      <c r="Z337" s="14" t="str">
        <f t="shared" si="259"/>
        <v>No</v>
      </c>
      <c r="AA337" s="17" t="str">
        <f>IF(C337="DM", "N/A", IF(Z337="No","N/A",VLOOKUP(B337,'Extension List'!$A$3:$AE$1952,19,FALSE)))</f>
        <v>N/A</v>
      </c>
      <c r="AB337" s="14" t="str">
        <f>IF(C337="DM", "N/A", IF(Z337="No","N/A",VLOOKUP(B337,'Extension List'!$A$3:$AE$1952,21,FALSE)))</f>
        <v>N/A</v>
      </c>
      <c r="AC337" s="14" t="str">
        <f t="shared" si="311"/>
        <v>N/A</v>
      </c>
      <c r="AD337" s="15" t="str">
        <f t="shared" si="260"/>
        <v>N/A</v>
      </c>
      <c r="AE337" s="15" t="str">
        <f t="shared" si="261"/>
        <v>N/A</v>
      </c>
      <c r="AF337" s="15" t="str">
        <f t="shared" si="262"/>
        <v>N/A</v>
      </c>
      <c r="AG337" s="15" t="str">
        <f t="shared" si="312"/>
        <v>N/A</v>
      </c>
      <c r="AH337" s="15" t="str">
        <f t="shared" si="312"/>
        <v>N/A</v>
      </c>
      <c r="AI337" s="15" t="str">
        <f t="shared" si="307"/>
        <v>N/A</v>
      </c>
      <c r="AJ337" s="15" t="str">
        <f t="shared" si="308"/>
        <v>N/A</v>
      </c>
      <c r="AK337" s="15" t="str">
        <f t="shared" si="309"/>
        <v>N/A</v>
      </c>
      <c r="AL337" s="15" t="str">
        <f t="shared" si="263"/>
        <v>N/A</v>
      </c>
      <c r="AM337" s="15">
        <f t="shared" si="264"/>
        <v>11</v>
      </c>
      <c r="AN337" s="15">
        <f t="shared" si="265"/>
        <v>11</v>
      </c>
      <c r="AO337" s="15" t="str">
        <f t="shared" si="266"/>
        <v>N/A</v>
      </c>
      <c r="AP337" s="15" t="str">
        <f t="shared" si="267"/>
        <v>N/A</v>
      </c>
      <c r="AQ337" s="15" t="str">
        <f t="shared" si="268"/>
        <v>N/A</v>
      </c>
      <c r="AR337" s="14" t="s">
        <v>40</v>
      </c>
      <c r="AS337" s="14" t="s">
        <v>40</v>
      </c>
      <c r="AT337" s="14" t="s">
        <v>40</v>
      </c>
      <c r="AU337" s="14" t="s">
        <v>40</v>
      </c>
      <c r="AV337" s="14" t="s">
        <v>40</v>
      </c>
      <c r="AW337" s="14" t="s">
        <v>40</v>
      </c>
      <c r="AX337" s="14" t="s">
        <v>40</v>
      </c>
      <c r="AY337" s="14" t="s">
        <v>40</v>
      </c>
      <c r="AZ337" s="14" t="s">
        <v>40</v>
      </c>
      <c r="BA337" s="14" t="s">
        <v>40</v>
      </c>
      <c r="BB337" s="14" t="s">
        <v>40</v>
      </c>
      <c r="BC337" s="14" t="s">
        <v>40</v>
      </c>
      <c r="BD337" s="14" t="s">
        <v>40</v>
      </c>
      <c r="BE337" s="14" t="s">
        <v>40</v>
      </c>
      <c r="BF337" s="14" t="s">
        <v>40</v>
      </c>
      <c r="BG337" s="14" t="s">
        <v>40</v>
      </c>
      <c r="BH337" s="14" t="s">
        <v>40</v>
      </c>
      <c r="BI337" s="14"/>
      <c r="BJ337" s="15">
        <f t="shared" si="269"/>
        <v>11</v>
      </c>
      <c r="BK337" s="15">
        <f t="shared" si="270"/>
        <v>11</v>
      </c>
      <c r="BL337" s="15">
        <f t="shared" si="271"/>
        <v>11</v>
      </c>
      <c r="BM337" s="15">
        <f t="shared" si="272"/>
        <v>11</v>
      </c>
      <c r="BN337" s="15">
        <f t="shared" si="273"/>
        <v>11</v>
      </c>
      <c r="BO337" s="15">
        <f t="shared" si="274"/>
        <v>11</v>
      </c>
      <c r="BP337" s="15">
        <f t="shared" si="275"/>
        <v>11</v>
      </c>
      <c r="BQ337" s="15">
        <f t="shared" si="276"/>
        <v>11</v>
      </c>
      <c r="BR337" s="15">
        <f t="shared" si="277"/>
        <v>11</v>
      </c>
      <c r="BS337" s="15">
        <f t="shared" si="278"/>
        <v>11</v>
      </c>
      <c r="BT337" s="15">
        <f t="shared" si="279"/>
        <v>11</v>
      </c>
      <c r="BU337" s="15">
        <f t="shared" si="280"/>
        <v>11</v>
      </c>
      <c r="BV337" s="15">
        <f t="shared" si="281"/>
        <v>11</v>
      </c>
      <c r="BW337" s="15">
        <f t="shared" si="282"/>
        <v>11</v>
      </c>
      <c r="BX337" s="15">
        <f t="shared" si="283"/>
        <v>11</v>
      </c>
      <c r="BY337" s="15">
        <f t="shared" si="284"/>
        <v>11</v>
      </c>
      <c r="BZ337" s="15">
        <f t="shared" si="285"/>
        <v>11</v>
      </c>
      <c r="CA337" s="14" t="s">
        <v>75</v>
      </c>
      <c r="CB337" s="15">
        <f t="shared" si="286"/>
        <v>11</v>
      </c>
      <c r="CC337" s="14">
        <f t="shared" si="287"/>
        <v>11</v>
      </c>
      <c r="CD337" s="14" t="str">
        <f t="shared" si="288"/>
        <v>N/A</v>
      </c>
      <c r="CE337" s="14" t="str">
        <f t="shared" si="289"/>
        <v>N/A</v>
      </c>
      <c r="CF337" s="14" t="str">
        <f t="shared" si="290"/>
        <v>N/A</v>
      </c>
      <c r="CG337" t="str">
        <f t="shared" si="291"/>
        <v>S:11 G:8 GR:0</v>
      </c>
      <c r="CH337" s="6"/>
      <c r="CK337" s="6"/>
      <c r="CL337" s="6"/>
      <c r="CM337" s="6"/>
      <c r="CN337" s="6"/>
      <c r="CO337" s="6"/>
      <c r="CP337" s="6"/>
    </row>
    <row r="338" spans="1:94" x14ac:dyDescent="0.25">
      <c r="A338" s="13">
        <v>6537</v>
      </c>
      <c r="B338" s="14" t="s">
        <v>3327</v>
      </c>
      <c r="C338" s="14" t="s">
        <v>63</v>
      </c>
      <c r="D338" s="14" t="s">
        <v>58</v>
      </c>
      <c r="E338" s="14">
        <f>VLOOKUP(B338, 'Rookie Year'!$A$2:$B$55555,2,FALSE)</f>
        <v>2026</v>
      </c>
      <c r="F338" s="14">
        <v>2026</v>
      </c>
      <c r="G338" s="14" t="s">
        <v>40</v>
      </c>
      <c r="H338" s="14" t="s">
        <v>2200</v>
      </c>
      <c r="I338" s="15">
        <v>1</v>
      </c>
      <c r="J338" s="14">
        <v>3</v>
      </c>
      <c r="K338" s="16">
        <f t="shared" si="250"/>
        <v>0</v>
      </c>
      <c r="L338" s="15">
        <f t="shared" si="251"/>
        <v>1</v>
      </c>
      <c r="M338" s="15">
        <f t="shared" si="252"/>
        <v>0</v>
      </c>
      <c r="N338" s="15">
        <f t="shared" si="253"/>
        <v>0</v>
      </c>
      <c r="O338" s="15">
        <v>0</v>
      </c>
      <c r="P338" s="15">
        <v>0</v>
      </c>
      <c r="Q338" s="15">
        <f t="shared" si="254"/>
        <v>0</v>
      </c>
      <c r="R338" s="14" t="s">
        <v>75</v>
      </c>
      <c r="S338" s="14">
        <f t="shared" si="255"/>
        <v>3</v>
      </c>
      <c r="T338" s="15">
        <f>IF($S338&lt;1, "N/A", $M338)</f>
        <v>0</v>
      </c>
      <c r="U338" s="15">
        <f>IF($S338&lt;2, "N/A", $M338)</f>
        <v>0</v>
      </c>
      <c r="V338" s="15">
        <f t="shared" si="313"/>
        <v>0</v>
      </c>
      <c r="W338" s="15" t="str">
        <f t="shared" si="310"/>
        <v>N/A</v>
      </c>
      <c r="X338" s="15" t="str">
        <f t="shared" si="304"/>
        <v>N/A</v>
      </c>
      <c r="Y338" s="14" t="str">
        <f t="shared" si="258"/>
        <v>OK</v>
      </c>
      <c r="Z338" s="14" t="str">
        <f t="shared" si="259"/>
        <v>No</v>
      </c>
      <c r="AA338" s="17" t="str">
        <f>IF(C338="DM", "N/A", IF(Z338="No","N/A",VLOOKUP(B338,'Extension List'!$A$3:$AE$1952,19,FALSE)))</f>
        <v>N/A</v>
      </c>
      <c r="AB338" s="14" t="str">
        <f>IF(C338="DM", "N/A", IF(Z338="No","N/A",VLOOKUP(B338,'Extension List'!$A$3:$AE$1952,21,FALSE)))</f>
        <v>N/A</v>
      </c>
      <c r="AC338" s="14" t="str">
        <f t="shared" si="311"/>
        <v>N/A</v>
      </c>
      <c r="AD338" s="15" t="str">
        <f t="shared" si="260"/>
        <v>N/A</v>
      </c>
      <c r="AE338" s="15" t="str">
        <f t="shared" si="261"/>
        <v>N/A</v>
      </c>
      <c r="AF338" s="15" t="str">
        <f t="shared" si="262"/>
        <v>N/A</v>
      </c>
      <c r="AG338" s="15" t="str">
        <f t="shared" si="312"/>
        <v>N/A</v>
      </c>
      <c r="AH338" s="15" t="str">
        <f t="shared" si="312"/>
        <v>N/A</v>
      </c>
      <c r="AI338" s="15" t="str">
        <f t="shared" si="307"/>
        <v>N/A</v>
      </c>
      <c r="AJ338" s="15" t="str">
        <f t="shared" si="308"/>
        <v>N/A</v>
      </c>
      <c r="AK338" s="15" t="str">
        <f t="shared" si="309"/>
        <v>N/A</v>
      </c>
      <c r="AL338" s="15" t="str">
        <f t="shared" si="263"/>
        <v>N/A</v>
      </c>
      <c r="AM338" s="15">
        <f t="shared" si="264"/>
        <v>1</v>
      </c>
      <c r="AN338" s="15">
        <f t="shared" si="265"/>
        <v>1</v>
      </c>
      <c r="AO338" s="15">
        <f t="shared" si="266"/>
        <v>1</v>
      </c>
      <c r="AP338" s="15" t="str">
        <f t="shared" si="267"/>
        <v>N/A</v>
      </c>
      <c r="AQ338" s="15" t="str">
        <f t="shared" si="268"/>
        <v>N/A</v>
      </c>
      <c r="AR338" s="14" t="s">
        <v>40</v>
      </c>
      <c r="AS338" s="14" t="s">
        <v>40</v>
      </c>
      <c r="AT338" s="14" t="s">
        <v>40</v>
      </c>
      <c r="AU338" s="14" t="s">
        <v>40</v>
      </c>
      <c r="AV338" s="14" t="s">
        <v>40</v>
      </c>
      <c r="AW338" s="14" t="s">
        <v>40</v>
      </c>
      <c r="AX338" s="14" t="s">
        <v>40</v>
      </c>
      <c r="AY338" s="14" t="s">
        <v>40</v>
      </c>
      <c r="AZ338" s="14" t="s">
        <v>40</v>
      </c>
      <c r="BA338" s="14" t="s">
        <v>40</v>
      </c>
      <c r="BB338" s="14" t="s">
        <v>40</v>
      </c>
      <c r="BC338" s="14" t="s">
        <v>40</v>
      </c>
      <c r="BD338" s="14" t="s">
        <v>40</v>
      </c>
      <c r="BE338" s="14" t="s">
        <v>40</v>
      </c>
      <c r="BF338" s="14" t="s">
        <v>40</v>
      </c>
      <c r="BG338" s="14" t="s">
        <v>40</v>
      </c>
      <c r="BH338" s="14" t="s">
        <v>40</v>
      </c>
      <c r="BJ338" s="15">
        <f t="shared" si="269"/>
        <v>1</v>
      </c>
      <c r="BK338" s="15">
        <f t="shared" si="270"/>
        <v>1</v>
      </c>
      <c r="BL338" s="15">
        <f t="shared" si="271"/>
        <v>1</v>
      </c>
      <c r="BM338" s="15">
        <f t="shared" si="272"/>
        <v>1</v>
      </c>
      <c r="BN338" s="15">
        <f t="shared" si="273"/>
        <v>1</v>
      </c>
      <c r="BO338" s="15">
        <f t="shared" si="274"/>
        <v>1</v>
      </c>
      <c r="BP338" s="15">
        <f t="shared" si="275"/>
        <v>1</v>
      </c>
      <c r="BQ338" s="15">
        <f t="shared" si="276"/>
        <v>1</v>
      </c>
      <c r="BR338" s="15">
        <f t="shared" si="277"/>
        <v>1</v>
      </c>
      <c r="BS338" s="15">
        <f t="shared" si="278"/>
        <v>1</v>
      </c>
      <c r="BT338" s="15">
        <f t="shared" si="279"/>
        <v>1</v>
      </c>
      <c r="BU338" s="15">
        <f t="shared" si="280"/>
        <v>1</v>
      </c>
      <c r="BV338" s="15">
        <f t="shared" si="281"/>
        <v>1</v>
      </c>
      <c r="BW338" s="15">
        <f t="shared" si="282"/>
        <v>1</v>
      </c>
      <c r="BX338" s="15">
        <f t="shared" si="283"/>
        <v>1</v>
      </c>
      <c r="BY338" s="15">
        <f t="shared" si="284"/>
        <v>1</v>
      </c>
      <c r="BZ338" s="15">
        <f t="shared" si="285"/>
        <v>1</v>
      </c>
      <c r="CA338" s="14" t="s">
        <v>75</v>
      </c>
      <c r="CB338" s="15">
        <f t="shared" si="286"/>
        <v>1</v>
      </c>
      <c r="CC338" s="14">
        <f t="shared" si="287"/>
        <v>1</v>
      </c>
      <c r="CD338" s="14">
        <f t="shared" si="288"/>
        <v>1</v>
      </c>
      <c r="CE338" s="14" t="str">
        <f t="shared" si="289"/>
        <v>N/A</v>
      </c>
      <c r="CF338" s="14" t="str">
        <f t="shared" si="290"/>
        <v>N/A</v>
      </c>
      <c r="CG338" t="str">
        <f t="shared" si="291"/>
        <v>S:1 G:0 GR:0</v>
      </c>
      <c r="CH338" s="6"/>
      <c r="CK338" s="6"/>
      <c r="CL338" s="6"/>
      <c r="CM338" s="6"/>
      <c r="CN338" s="6"/>
      <c r="CO338" s="6"/>
      <c r="CP338" s="6"/>
    </row>
    <row r="339" spans="1:94" x14ac:dyDescent="0.25">
      <c r="A339" s="13">
        <v>6378</v>
      </c>
      <c r="B339" s="14" t="s">
        <v>1184</v>
      </c>
      <c r="C339" s="14" t="s">
        <v>63</v>
      </c>
      <c r="D339" s="14" t="s">
        <v>58</v>
      </c>
      <c r="E339" s="14">
        <f>VLOOKUP(B339, 'Rookie Year'!$A$2:$B$55555,2,FALSE)</f>
        <v>2019</v>
      </c>
      <c r="F339" s="14">
        <v>2026</v>
      </c>
      <c r="G339" s="14" t="s">
        <v>42</v>
      </c>
      <c r="H339" s="14" t="s">
        <v>1927</v>
      </c>
      <c r="I339" s="15">
        <v>18</v>
      </c>
      <c r="J339" s="14">
        <v>2</v>
      </c>
      <c r="K339" s="16">
        <f t="shared" si="250"/>
        <v>0.4</v>
      </c>
      <c r="L339" s="15">
        <f t="shared" si="251"/>
        <v>10</v>
      </c>
      <c r="M339" s="15">
        <f t="shared" si="252"/>
        <v>8</v>
      </c>
      <c r="N339" s="15">
        <f t="shared" si="253"/>
        <v>16</v>
      </c>
      <c r="O339" s="15">
        <v>0</v>
      </c>
      <c r="P339" s="15">
        <v>0</v>
      </c>
      <c r="Q339" s="15">
        <f t="shared" si="254"/>
        <v>16</v>
      </c>
      <c r="R339" s="14" t="s">
        <v>75</v>
      </c>
      <c r="S339" s="14">
        <f t="shared" si="255"/>
        <v>2</v>
      </c>
      <c r="T339" s="15">
        <v>12</v>
      </c>
      <c r="U339" s="15">
        <v>4</v>
      </c>
      <c r="V339" s="15" t="str">
        <f t="shared" si="313"/>
        <v>N/A</v>
      </c>
      <c r="W339" s="15" t="str">
        <f t="shared" si="310"/>
        <v>N/A</v>
      </c>
      <c r="X339" s="15" t="str">
        <f t="shared" si="304"/>
        <v>N/A</v>
      </c>
      <c r="Y339" s="14" t="str">
        <f t="shared" si="258"/>
        <v>OK</v>
      </c>
      <c r="Z339" s="14" t="str">
        <f t="shared" si="259"/>
        <v>No</v>
      </c>
      <c r="AA339" s="17" t="str">
        <f>IF(C339="DM", "N/A", IF(Z339="No","N/A",VLOOKUP(B339,'Extension List'!$A$3:$AE$1952,19,FALSE)))</f>
        <v>N/A</v>
      </c>
      <c r="AB339" s="14" t="str">
        <f>IF(C339="DM", "N/A", IF(Z339="No","N/A",VLOOKUP(B339,'Extension List'!$A$3:$AE$1952,21,FALSE)))</f>
        <v>N/A</v>
      </c>
      <c r="AC339" s="14" t="str">
        <f t="shared" si="311"/>
        <v>N/A</v>
      </c>
      <c r="AD339" s="15" t="str">
        <f t="shared" si="260"/>
        <v>N/A</v>
      </c>
      <c r="AE339" s="15" t="str">
        <f t="shared" si="261"/>
        <v>N/A</v>
      </c>
      <c r="AF339" s="15" t="str">
        <f t="shared" si="262"/>
        <v>N/A</v>
      </c>
      <c r="AG339" s="15" t="str">
        <f t="shared" si="312"/>
        <v>N/A</v>
      </c>
      <c r="AH339" s="15" t="str">
        <f t="shared" si="312"/>
        <v>N/A</v>
      </c>
      <c r="AI339" s="15" t="str">
        <f t="shared" si="307"/>
        <v>N/A</v>
      </c>
      <c r="AJ339" s="15" t="str">
        <f t="shared" si="308"/>
        <v>N/A</v>
      </c>
      <c r="AK339" s="15" t="str">
        <f t="shared" si="309"/>
        <v>N/A</v>
      </c>
      <c r="AL339" s="15" t="str">
        <f t="shared" si="263"/>
        <v>N/A</v>
      </c>
      <c r="AM339" s="15">
        <f t="shared" si="264"/>
        <v>22</v>
      </c>
      <c r="AN339" s="15">
        <f t="shared" si="265"/>
        <v>14</v>
      </c>
      <c r="AO339" s="15" t="str">
        <f t="shared" si="266"/>
        <v>N/A</v>
      </c>
      <c r="AP339" s="15" t="str">
        <f t="shared" si="267"/>
        <v>N/A</v>
      </c>
      <c r="AQ339" s="15" t="str">
        <f t="shared" si="268"/>
        <v>N/A</v>
      </c>
      <c r="AR339" s="14" t="s">
        <v>40</v>
      </c>
      <c r="AS339" s="14" t="s">
        <v>40</v>
      </c>
      <c r="AT339" s="14" t="s">
        <v>40</v>
      </c>
      <c r="AU339" s="14" t="s">
        <v>40</v>
      </c>
      <c r="AV339" s="14" t="s">
        <v>40</v>
      </c>
      <c r="AW339" s="14" t="s">
        <v>40</v>
      </c>
      <c r="AX339" s="14" t="s">
        <v>40</v>
      </c>
      <c r="AY339" s="14" t="s">
        <v>40</v>
      </c>
      <c r="AZ339" s="14" t="s">
        <v>40</v>
      </c>
      <c r="BA339" s="14" t="s">
        <v>40</v>
      </c>
      <c r="BB339" s="14" t="s">
        <v>40</v>
      </c>
      <c r="BC339" s="14" t="s">
        <v>40</v>
      </c>
      <c r="BD339" s="14" t="s">
        <v>40</v>
      </c>
      <c r="BE339" s="14" t="s">
        <v>40</v>
      </c>
      <c r="BF339" s="14" t="s">
        <v>40</v>
      </c>
      <c r="BG339" s="14" t="s">
        <v>40</v>
      </c>
      <c r="BH339" s="14" t="s">
        <v>40</v>
      </c>
      <c r="BJ339" s="15">
        <f t="shared" si="269"/>
        <v>22</v>
      </c>
      <c r="BK339" s="15">
        <f t="shared" si="270"/>
        <v>22</v>
      </c>
      <c r="BL339" s="15">
        <f t="shared" si="271"/>
        <v>22</v>
      </c>
      <c r="BM339" s="15">
        <f t="shared" si="272"/>
        <v>22</v>
      </c>
      <c r="BN339" s="15">
        <f t="shared" si="273"/>
        <v>22</v>
      </c>
      <c r="BO339" s="15">
        <f t="shared" si="274"/>
        <v>22</v>
      </c>
      <c r="BP339" s="15">
        <f t="shared" si="275"/>
        <v>22</v>
      </c>
      <c r="BQ339" s="15">
        <f t="shared" si="276"/>
        <v>22</v>
      </c>
      <c r="BR339" s="15">
        <f t="shared" si="277"/>
        <v>22</v>
      </c>
      <c r="BS339" s="15">
        <f t="shared" si="278"/>
        <v>22</v>
      </c>
      <c r="BT339" s="15">
        <f t="shared" si="279"/>
        <v>22</v>
      </c>
      <c r="BU339" s="15">
        <f t="shared" si="280"/>
        <v>22</v>
      </c>
      <c r="BV339" s="15">
        <f t="shared" si="281"/>
        <v>22</v>
      </c>
      <c r="BW339" s="15">
        <f t="shared" si="282"/>
        <v>22</v>
      </c>
      <c r="BX339" s="15">
        <f t="shared" si="283"/>
        <v>22</v>
      </c>
      <c r="BY339" s="15">
        <f t="shared" si="284"/>
        <v>22</v>
      </c>
      <c r="BZ339" s="15">
        <f t="shared" si="285"/>
        <v>22</v>
      </c>
      <c r="CA339" s="14" t="s">
        <v>75</v>
      </c>
      <c r="CB339" s="15">
        <f t="shared" si="286"/>
        <v>22</v>
      </c>
      <c r="CC339" s="14">
        <f t="shared" si="287"/>
        <v>14</v>
      </c>
      <c r="CD339" s="14" t="str">
        <f t="shared" si="288"/>
        <v>N/A</v>
      </c>
      <c r="CE339" s="14" t="str">
        <f t="shared" si="289"/>
        <v>N/A</v>
      </c>
      <c r="CF339" s="14" t="str">
        <f t="shared" si="290"/>
        <v>N/A</v>
      </c>
      <c r="CG339" t="str">
        <f t="shared" si="291"/>
        <v>S:10 G:8 GR:16</v>
      </c>
      <c r="CH339" s="6"/>
      <c r="CK339" s="6"/>
      <c r="CL339" s="6"/>
      <c r="CM339" s="6"/>
      <c r="CN339" s="6"/>
      <c r="CO339" s="6"/>
      <c r="CP339" s="6"/>
    </row>
    <row r="340" spans="1:94" x14ac:dyDescent="0.25">
      <c r="A340" s="13">
        <v>3098</v>
      </c>
      <c r="B340" s="14" t="s">
        <v>1197</v>
      </c>
      <c r="C340" s="14" t="s">
        <v>63</v>
      </c>
      <c r="D340" s="14" t="s">
        <v>58</v>
      </c>
      <c r="E340" s="14">
        <f>VLOOKUP(B340, 'Rookie Year'!$A$2:$B$55555,2,FALSE)</f>
        <v>2019</v>
      </c>
      <c r="F340" s="14">
        <v>2025</v>
      </c>
      <c r="G340" s="14" t="s">
        <v>42</v>
      </c>
      <c r="H340" s="14" t="s">
        <v>2913</v>
      </c>
      <c r="I340" s="15">
        <v>44</v>
      </c>
      <c r="J340" s="14">
        <v>2</v>
      </c>
      <c r="K340" s="16">
        <f t="shared" si="250"/>
        <v>0.6</v>
      </c>
      <c r="L340" s="15">
        <f t="shared" si="251"/>
        <v>17</v>
      </c>
      <c r="M340" s="15">
        <f t="shared" si="252"/>
        <v>27</v>
      </c>
      <c r="N340" s="15">
        <f t="shared" si="253"/>
        <v>54</v>
      </c>
      <c r="O340" s="15">
        <v>27</v>
      </c>
      <c r="P340" s="15">
        <v>0</v>
      </c>
      <c r="Q340" s="15">
        <f t="shared" si="254"/>
        <v>27</v>
      </c>
      <c r="R340" s="14" t="s">
        <v>75</v>
      </c>
      <c r="S340" s="14">
        <f t="shared" si="255"/>
        <v>1</v>
      </c>
      <c r="T340" s="15">
        <v>27</v>
      </c>
      <c r="U340" s="15" t="str">
        <f>IF($S340&lt;2, "N/A", $M340)</f>
        <v>N/A</v>
      </c>
      <c r="V340" s="15" t="str">
        <f t="shared" si="313"/>
        <v>N/A</v>
      </c>
      <c r="W340" s="15" t="str">
        <f t="shared" si="310"/>
        <v>N/A</v>
      </c>
      <c r="X340" s="15" t="str">
        <f t="shared" si="304"/>
        <v>N/A</v>
      </c>
      <c r="Y340" s="14" t="str">
        <f t="shared" si="258"/>
        <v>OK</v>
      </c>
      <c r="Z340" s="14" t="str">
        <f t="shared" si="259"/>
        <v>Yes</v>
      </c>
      <c r="AA340" s="17">
        <f>IF(C340="DM", "N/A", IF(Z340="No","N/A",VLOOKUP(B340,'Extension List'!$A$3:$AE$1952,19,FALSE)))</f>
        <v>40</v>
      </c>
      <c r="AB340" s="14">
        <f>IF(C340="DM", "N/A", IF(Z340="No","N/A",VLOOKUP(B340,'Extension List'!$A$3:$AE$1952,21,FALSE)))</f>
        <v>4</v>
      </c>
      <c r="AC340" s="14">
        <f t="shared" si="311"/>
        <v>0</v>
      </c>
      <c r="AD340" s="15" t="str">
        <f t="shared" si="260"/>
        <v>N/A</v>
      </c>
      <c r="AE340" s="15" t="str">
        <f t="shared" si="261"/>
        <v>N/A</v>
      </c>
      <c r="AF340" s="15" t="str">
        <f t="shared" si="262"/>
        <v>N/A</v>
      </c>
      <c r="AG340" s="15" t="str">
        <f t="shared" si="312"/>
        <v>N/A</v>
      </c>
      <c r="AH340" s="15" t="str">
        <f t="shared" si="312"/>
        <v>N/A</v>
      </c>
      <c r="AI340" s="15" t="str">
        <f t="shared" si="307"/>
        <v>N/A</v>
      </c>
      <c r="AJ340" s="15" t="str">
        <f t="shared" si="308"/>
        <v>N/A</v>
      </c>
      <c r="AK340" s="15" t="str">
        <f t="shared" si="309"/>
        <v>N/A</v>
      </c>
      <c r="AL340" s="15" t="str">
        <f t="shared" si="263"/>
        <v>N/A</v>
      </c>
      <c r="AM340" s="15">
        <f t="shared" si="264"/>
        <v>44</v>
      </c>
      <c r="AN340" s="15" t="str">
        <f t="shared" si="265"/>
        <v>N/A</v>
      </c>
      <c r="AO340" s="15" t="str">
        <f t="shared" si="266"/>
        <v>N/A</v>
      </c>
      <c r="AP340" s="15" t="str">
        <f t="shared" si="267"/>
        <v>N/A</v>
      </c>
      <c r="AQ340" s="15" t="str">
        <f t="shared" si="268"/>
        <v>N/A</v>
      </c>
      <c r="AR340" s="14" t="s">
        <v>40</v>
      </c>
      <c r="AS340" s="14" t="s">
        <v>40</v>
      </c>
      <c r="AT340" s="14" t="s">
        <v>40</v>
      </c>
      <c r="AU340" s="14" t="s">
        <v>40</v>
      </c>
      <c r="AV340" s="14" t="s">
        <v>40</v>
      </c>
      <c r="AW340" s="14" t="s">
        <v>40</v>
      </c>
      <c r="AX340" s="14" t="s">
        <v>40</v>
      </c>
      <c r="AY340" s="14" t="s">
        <v>40</v>
      </c>
      <c r="AZ340" s="14" t="s">
        <v>40</v>
      </c>
      <c r="BA340" s="14" t="s">
        <v>40</v>
      </c>
      <c r="BB340" s="14" t="s">
        <v>40</v>
      </c>
      <c r="BC340" s="14" t="s">
        <v>40</v>
      </c>
      <c r="BD340" s="14" t="s">
        <v>40</v>
      </c>
      <c r="BE340" s="14" t="s">
        <v>40</v>
      </c>
      <c r="BF340" s="14" t="s">
        <v>40</v>
      </c>
      <c r="BG340" s="14" t="s">
        <v>40</v>
      </c>
      <c r="BH340" s="14" t="s">
        <v>40</v>
      </c>
      <c r="BI340" s="14"/>
      <c r="BJ340" s="15">
        <f t="shared" si="269"/>
        <v>44</v>
      </c>
      <c r="BK340" s="15">
        <f t="shared" si="270"/>
        <v>44</v>
      </c>
      <c r="BL340" s="15">
        <f t="shared" si="271"/>
        <v>44</v>
      </c>
      <c r="BM340" s="15">
        <f t="shared" si="272"/>
        <v>44</v>
      </c>
      <c r="BN340" s="15">
        <f t="shared" si="273"/>
        <v>44</v>
      </c>
      <c r="BO340" s="15">
        <f t="shared" si="274"/>
        <v>44</v>
      </c>
      <c r="BP340" s="15">
        <f t="shared" si="275"/>
        <v>44</v>
      </c>
      <c r="BQ340" s="15">
        <f t="shared" si="276"/>
        <v>44</v>
      </c>
      <c r="BR340" s="15">
        <f t="shared" si="277"/>
        <v>44</v>
      </c>
      <c r="BS340" s="15">
        <f t="shared" si="278"/>
        <v>44</v>
      </c>
      <c r="BT340" s="15">
        <f t="shared" si="279"/>
        <v>44</v>
      </c>
      <c r="BU340" s="15">
        <f t="shared" si="280"/>
        <v>44</v>
      </c>
      <c r="BV340" s="15">
        <f t="shared" si="281"/>
        <v>44</v>
      </c>
      <c r="BW340" s="15">
        <f t="shared" si="282"/>
        <v>44</v>
      </c>
      <c r="BX340" s="15">
        <f t="shared" si="283"/>
        <v>44</v>
      </c>
      <c r="BY340" s="15">
        <f t="shared" si="284"/>
        <v>44</v>
      </c>
      <c r="BZ340" s="15">
        <f t="shared" si="285"/>
        <v>44</v>
      </c>
      <c r="CA340" s="14" t="s">
        <v>75</v>
      </c>
      <c r="CB340" s="15">
        <f t="shared" si="286"/>
        <v>44</v>
      </c>
      <c r="CC340" s="14" t="str">
        <f t="shared" si="287"/>
        <v>N/A</v>
      </c>
      <c r="CD340" s="14" t="str">
        <f t="shared" si="288"/>
        <v>N/A</v>
      </c>
      <c r="CE340" s="14" t="str">
        <f t="shared" si="289"/>
        <v>N/A</v>
      </c>
      <c r="CF340" s="14" t="str">
        <f t="shared" si="290"/>
        <v>N/A</v>
      </c>
      <c r="CG340" t="str">
        <f t="shared" si="291"/>
        <v>S:17 G:27 GR:27</v>
      </c>
      <c r="CH340" s="6"/>
      <c r="CK340" s="6"/>
      <c r="CL340" s="6"/>
      <c r="CM340" s="6"/>
      <c r="CN340" s="6"/>
      <c r="CO340" s="6"/>
      <c r="CP340" s="6"/>
    </row>
    <row r="341" spans="1:94" x14ac:dyDescent="0.25">
      <c r="A341" s="13">
        <v>6606</v>
      </c>
      <c r="B341" s="14" t="s">
        <v>2096</v>
      </c>
      <c r="C341" s="14" t="s">
        <v>63</v>
      </c>
      <c r="D341" s="14" t="s">
        <v>58</v>
      </c>
      <c r="E341" s="14">
        <f>VLOOKUP(B341, 'Rookie Year'!$A$2:$B$55555,2,FALSE)</f>
        <v>2020</v>
      </c>
      <c r="F341" s="14">
        <v>2026</v>
      </c>
      <c r="G341" s="14" t="s">
        <v>40</v>
      </c>
      <c r="H341" s="14" t="s">
        <v>1927</v>
      </c>
      <c r="I341" s="15">
        <v>1</v>
      </c>
      <c r="J341" s="14">
        <v>1</v>
      </c>
      <c r="K341" s="16">
        <f t="shared" si="250"/>
        <v>0</v>
      </c>
      <c r="L341" s="15">
        <f t="shared" si="251"/>
        <v>1</v>
      </c>
      <c r="M341" s="15">
        <f t="shared" si="252"/>
        <v>0</v>
      </c>
      <c r="N341" s="15">
        <f t="shared" si="253"/>
        <v>0</v>
      </c>
      <c r="O341" s="15">
        <v>0</v>
      </c>
      <c r="P341" s="15">
        <v>0</v>
      </c>
      <c r="Q341" s="15">
        <f t="shared" si="254"/>
        <v>0</v>
      </c>
      <c r="R341" s="14" t="s">
        <v>75</v>
      </c>
      <c r="S341" s="14">
        <f t="shared" si="255"/>
        <v>1</v>
      </c>
      <c r="T341" s="15">
        <f>IF($S341&lt;1, "N/A", $M341)</f>
        <v>0</v>
      </c>
      <c r="U341" s="15" t="str">
        <f>IF($S341&lt;2, "N/A", $M341)</f>
        <v>N/A</v>
      </c>
      <c r="V341" s="15" t="str">
        <f t="shared" si="313"/>
        <v>N/A</v>
      </c>
      <c r="W341" s="15" t="str">
        <f t="shared" si="310"/>
        <v>N/A</v>
      </c>
      <c r="X341" s="15" t="str">
        <f t="shared" si="304"/>
        <v>N/A</v>
      </c>
      <c r="Y341" s="14" t="str">
        <f t="shared" si="258"/>
        <v>OK</v>
      </c>
      <c r="Z341" s="14" t="str">
        <f t="shared" si="259"/>
        <v>No</v>
      </c>
      <c r="AA341" s="17" t="str">
        <f>IF(C341="DM", "N/A", IF(Z341="No","N/A",VLOOKUP(B341,'Extension List'!$A$3:$AE$1952,19,FALSE)))</f>
        <v>N/A</v>
      </c>
      <c r="AB341" s="14" t="str">
        <f>IF(C341="DM", "N/A", IF(Z341="No","N/A",VLOOKUP(B341,'Extension List'!$A$3:$AE$1952,21,FALSE)))</f>
        <v>N/A</v>
      </c>
      <c r="AC341" s="14" t="str">
        <f t="shared" si="311"/>
        <v>N/A</v>
      </c>
      <c r="AD341" s="15" t="str">
        <f t="shared" si="260"/>
        <v>N/A</v>
      </c>
      <c r="AE341" s="15" t="str">
        <f t="shared" si="261"/>
        <v>N/A</v>
      </c>
      <c r="AF341" s="15" t="str">
        <f t="shared" si="262"/>
        <v>N/A</v>
      </c>
      <c r="AG341" s="15" t="str">
        <f t="shared" si="312"/>
        <v>N/A</v>
      </c>
      <c r="AH341" s="15" t="str">
        <f t="shared" si="312"/>
        <v>N/A</v>
      </c>
      <c r="AI341" s="15" t="str">
        <f t="shared" si="307"/>
        <v>N/A</v>
      </c>
      <c r="AJ341" s="15" t="str">
        <f t="shared" si="308"/>
        <v>N/A</v>
      </c>
      <c r="AK341" s="15" t="str">
        <f t="shared" si="309"/>
        <v>N/A</v>
      </c>
      <c r="AL341" s="15" t="str">
        <f t="shared" si="263"/>
        <v>N/A</v>
      </c>
      <c r="AM341" s="15">
        <f t="shared" si="264"/>
        <v>1</v>
      </c>
      <c r="AN341" s="15" t="str">
        <f t="shared" si="265"/>
        <v>N/A</v>
      </c>
      <c r="AO341" s="15" t="str">
        <f t="shared" si="266"/>
        <v>N/A</v>
      </c>
      <c r="AP341" s="15" t="str">
        <f t="shared" si="267"/>
        <v>N/A</v>
      </c>
      <c r="AQ341" s="15" t="str">
        <f t="shared" si="268"/>
        <v>N/A</v>
      </c>
      <c r="AR341" s="14" t="s">
        <v>40</v>
      </c>
      <c r="AS341" s="14" t="s">
        <v>40</v>
      </c>
      <c r="AT341" s="14" t="s">
        <v>40</v>
      </c>
      <c r="AU341" s="14" t="s">
        <v>40</v>
      </c>
      <c r="AV341" s="14" t="s">
        <v>40</v>
      </c>
      <c r="AW341" s="14" t="s">
        <v>40</v>
      </c>
      <c r="AX341" s="14" t="s">
        <v>40</v>
      </c>
      <c r="AY341" s="14" t="s">
        <v>40</v>
      </c>
      <c r="AZ341" s="14" t="s">
        <v>40</v>
      </c>
      <c r="BA341" s="14" t="s">
        <v>40</v>
      </c>
      <c r="BB341" s="14" t="s">
        <v>40</v>
      </c>
      <c r="BC341" s="14" t="s">
        <v>40</v>
      </c>
      <c r="BD341" s="14" t="s">
        <v>40</v>
      </c>
      <c r="BE341" s="14" t="s">
        <v>40</v>
      </c>
      <c r="BF341" s="14" t="s">
        <v>40</v>
      </c>
      <c r="BG341" s="14" t="s">
        <v>40</v>
      </c>
      <c r="BH341" s="14" t="s">
        <v>40</v>
      </c>
      <c r="BJ341" s="15">
        <f t="shared" si="269"/>
        <v>1</v>
      </c>
      <c r="BK341" s="15">
        <f t="shared" si="270"/>
        <v>1</v>
      </c>
      <c r="BL341" s="15">
        <f t="shared" si="271"/>
        <v>1</v>
      </c>
      <c r="BM341" s="15">
        <f t="shared" si="272"/>
        <v>1</v>
      </c>
      <c r="BN341" s="15">
        <f t="shared" si="273"/>
        <v>1</v>
      </c>
      <c r="BO341" s="15">
        <f t="shared" si="274"/>
        <v>1</v>
      </c>
      <c r="BP341" s="15">
        <f t="shared" si="275"/>
        <v>1</v>
      </c>
      <c r="BQ341" s="15">
        <f t="shared" si="276"/>
        <v>1</v>
      </c>
      <c r="BR341" s="15">
        <f t="shared" si="277"/>
        <v>1</v>
      </c>
      <c r="BS341" s="15">
        <f t="shared" si="278"/>
        <v>1</v>
      </c>
      <c r="BT341" s="15">
        <f t="shared" si="279"/>
        <v>1</v>
      </c>
      <c r="BU341" s="15">
        <f t="shared" si="280"/>
        <v>1</v>
      </c>
      <c r="BV341" s="15">
        <f t="shared" si="281"/>
        <v>1</v>
      </c>
      <c r="BW341" s="15">
        <f t="shared" si="282"/>
        <v>1</v>
      </c>
      <c r="BX341" s="15">
        <f t="shared" si="283"/>
        <v>1</v>
      </c>
      <c r="BY341" s="15">
        <f t="shared" si="284"/>
        <v>1</v>
      </c>
      <c r="BZ341" s="15">
        <f t="shared" si="285"/>
        <v>1</v>
      </c>
      <c r="CA341" s="14" t="s">
        <v>75</v>
      </c>
      <c r="CB341" s="15">
        <f t="shared" si="286"/>
        <v>1</v>
      </c>
      <c r="CC341" s="14" t="str">
        <f t="shared" si="287"/>
        <v>N/A</v>
      </c>
      <c r="CD341" s="14" t="str">
        <f t="shared" si="288"/>
        <v>N/A</v>
      </c>
      <c r="CE341" s="14" t="str">
        <f t="shared" si="289"/>
        <v>N/A</v>
      </c>
      <c r="CF341" s="14" t="str">
        <f t="shared" si="290"/>
        <v>N/A</v>
      </c>
      <c r="CG341" t="str">
        <f t="shared" si="291"/>
        <v>S:1 G:0 GR:0</v>
      </c>
      <c r="CH341" s="6"/>
      <c r="CK341" s="6"/>
      <c r="CL341" s="6"/>
      <c r="CM341" s="6"/>
      <c r="CN341" s="6"/>
      <c r="CO341" s="6"/>
      <c r="CP341" s="6"/>
    </row>
    <row r="342" spans="1:94" x14ac:dyDescent="0.25">
      <c r="A342" s="13">
        <v>5619</v>
      </c>
      <c r="B342" s="14" t="s">
        <v>3016</v>
      </c>
      <c r="C342" s="14" t="s">
        <v>63</v>
      </c>
      <c r="D342" s="14" t="s">
        <v>58</v>
      </c>
      <c r="E342" s="14">
        <f>VLOOKUP(B342, 'Rookie Year'!$A$2:$B$55555,2,FALSE)</f>
        <v>2024</v>
      </c>
      <c r="F342" s="14">
        <v>2024</v>
      </c>
      <c r="G342" s="14" t="s">
        <v>40</v>
      </c>
      <c r="H342" s="14" t="s">
        <v>2170</v>
      </c>
      <c r="I342" s="15">
        <v>4</v>
      </c>
      <c r="J342" s="14">
        <v>4</v>
      </c>
      <c r="K342" s="16">
        <f t="shared" si="250"/>
        <v>0.25</v>
      </c>
      <c r="L342" s="15">
        <f t="shared" si="251"/>
        <v>3</v>
      </c>
      <c r="M342" s="15">
        <f t="shared" si="252"/>
        <v>1</v>
      </c>
      <c r="N342" s="15">
        <f t="shared" si="253"/>
        <v>4</v>
      </c>
      <c r="O342" s="15">
        <v>4</v>
      </c>
      <c r="P342" s="15">
        <v>0</v>
      </c>
      <c r="Q342" s="15">
        <f t="shared" si="254"/>
        <v>0</v>
      </c>
      <c r="R342" s="14" t="s">
        <v>75</v>
      </c>
      <c r="S342" s="14">
        <f t="shared" si="255"/>
        <v>2</v>
      </c>
      <c r="T342" s="15">
        <v>0</v>
      </c>
      <c r="U342" s="15">
        <v>0</v>
      </c>
      <c r="V342" s="15" t="str">
        <f t="shared" si="313"/>
        <v>N/A</v>
      </c>
      <c r="W342" s="15" t="str">
        <f t="shared" si="310"/>
        <v>N/A</v>
      </c>
      <c r="X342" s="15" t="str">
        <f t="shared" si="304"/>
        <v>N/A</v>
      </c>
      <c r="Y342" s="14" t="str">
        <f t="shared" si="258"/>
        <v>OK</v>
      </c>
      <c r="Z342" s="14" t="str">
        <f t="shared" si="259"/>
        <v>No</v>
      </c>
      <c r="AA342" s="17" t="str">
        <f>IF(C342="DM", "N/A", IF(Z342="No","N/A",VLOOKUP(B342,'Extension List'!$A$3:$AE$1952,19,FALSE)))</f>
        <v>N/A</v>
      </c>
      <c r="AB342" s="14" t="str">
        <f>IF(C342="DM", "N/A", IF(Z342="No","N/A",VLOOKUP(B342,'Extension List'!$A$3:$AE$1952,21,FALSE)))</f>
        <v>N/A</v>
      </c>
      <c r="AC342" s="14" t="str">
        <f t="shared" si="311"/>
        <v>N/A</v>
      </c>
      <c r="AD342" s="15" t="str">
        <f t="shared" si="260"/>
        <v>N/A</v>
      </c>
      <c r="AE342" s="15" t="str">
        <f t="shared" si="261"/>
        <v>N/A</v>
      </c>
      <c r="AF342" s="15" t="str">
        <f t="shared" si="262"/>
        <v>N/A</v>
      </c>
      <c r="AG342" s="15" t="str">
        <f t="shared" si="312"/>
        <v>N/A</v>
      </c>
      <c r="AH342" s="15" t="str">
        <f t="shared" si="312"/>
        <v>N/A</v>
      </c>
      <c r="AI342" s="15" t="str">
        <f t="shared" si="307"/>
        <v>N/A</v>
      </c>
      <c r="AJ342" s="15" t="str">
        <f t="shared" si="308"/>
        <v>N/A</v>
      </c>
      <c r="AK342" s="15" t="str">
        <f t="shared" si="309"/>
        <v>N/A</v>
      </c>
      <c r="AL342" s="15" t="str">
        <f t="shared" si="263"/>
        <v>N/A</v>
      </c>
      <c r="AM342" s="15">
        <f t="shared" si="264"/>
        <v>3</v>
      </c>
      <c r="AN342" s="15">
        <f t="shared" si="265"/>
        <v>3</v>
      </c>
      <c r="AO342" s="15" t="str">
        <f t="shared" si="266"/>
        <v>N/A</v>
      </c>
      <c r="AP342" s="15" t="str">
        <f t="shared" si="267"/>
        <v>N/A</v>
      </c>
      <c r="AQ342" s="15" t="str">
        <f t="shared" si="268"/>
        <v>N/A</v>
      </c>
      <c r="AR342" s="14" t="s">
        <v>40</v>
      </c>
      <c r="AS342" s="14" t="s">
        <v>40</v>
      </c>
      <c r="AT342" s="14" t="s">
        <v>40</v>
      </c>
      <c r="AU342" s="14" t="s">
        <v>40</v>
      </c>
      <c r="AV342" s="14" t="s">
        <v>40</v>
      </c>
      <c r="AW342" s="14" t="s">
        <v>40</v>
      </c>
      <c r="AX342" s="14" t="s">
        <v>40</v>
      </c>
      <c r="AY342" s="14" t="s">
        <v>40</v>
      </c>
      <c r="AZ342" s="14" t="s">
        <v>40</v>
      </c>
      <c r="BA342" s="14" t="s">
        <v>40</v>
      </c>
      <c r="BB342" s="14" t="s">
        <v>40</v>
      </c>
      <c r="BC342" s="14" t="s">
        <v>40</v>
      </c>
      <c r="BD342" s="14" t="s">
        <v>40</v>
      </c>
      <c r="BE342" s="14" t="s">
        <v>40</v>
      </c>
      <c r="BF342" s="14" t="s">
        <v>40</v>
      </c>
      <c r="BG342" s="14" t="s">
        <v>40</v>
      </c>
      <c r="BH342" s="14" t="s">
        <v>40</v>
      </c>
      <c r="BI342" s="14"/>
      <c r="BJ342" s="15">
        <f t="shared" si="269"/>
        <v>3</v>
      </c>
      <c r="BK342" s="15">
        <f t="shared" si="270"/>
        <v>3</v>
      </c>
      <c r="BL342" s="15">
        <f t="shared" si="271"/>
        <v>3</v>
      </c>
      <c r="BM342" s="15">
        <f t="shared" si="272"/>
        <v>3</v>
      </c>
      <c r="BN342" s="15">
        <f t="shared" si="273"/>
        <v>3</v>
      </c>
      <c r="BO342" s="15">
        <f t="shared" si="274"/>
        <v>3</v>
      </c>
      <c r="BP342" s="15">
        <f t="shared" si="275"/>
        <v>3</v>
      </c>
      <c r="BQ342" s="15">
        <f t="shared" si="276"/>
        <v>3</v>
      </c>
      <c r="BR342" s="15">
        <f t="shared" si="277"/>
        <v>3</v>
      </c>
      <c r="BS342" s="15">
        <f t="shared" si="278"/>
        <v>3</v>
      </c>
      <c r="BT342" s="15">
        <f t="shared" si="279"/>
        <v>3</v>
      </c>
      <c r="BU342" s="15">
        <f t="shared" si="280"/>
        <v>3</v>
      </c>
      <c r="BV342" s="15">
        <f t="shared" si="281"/>
        <v>3</v>
      </c>
      <c r="BW342" s="15">
        <f t="shared" si="282"/>
        <v>3</v>
      </c>
      <c r="BX342" s="15">
        <f t="shared" si="283"/>
        <v>3</v>
      </c>
      <c r="BY342" s="15">
        <f t="shared" si="284"/>
        <v>3</v>
      </c>
      <c r="BZ342" s="15">
        <f t="shared" si="285"/>
        <v>3</v>
      </c>
      <c r="CA342" s="14" t="s">
        <v>75</v>
      </c>
      <c r="CB342" s="15">
        <f t="shared" si="286"/>
        <v>3</v>
      </c>
      <c r="CC342" s="14">
        <f t="shared" si="287"/>
        <v>3</v>
      </c>
      <c r="CD342" s="14" t="str">
        <f t="shared" si="288"/>
        <v>N/A</v>
      </c>
      <c r="CE342" s="14" t="str">
        <f t="shared" si="289"/>
        <v>N/A</v>
      </c>
      <c r="CF342" s="14" t="str">
        <f t="shared" si="290"/>
        <v>N/A</v>
      </c>
      <c r="CG342" t="str">
        <f t="shared" si="291"/>
        <v>S:3 G:1 GR:0</v>
      </c>
      <c r="CH342" s="6"/>
      <c r="CK342" s="6"/>
      <c r="CL342" s="6"/>
      <c r="CM342" s="6"/>
      <c r="CN342" s="6"/>
      <c r="CO342" s="6"/>
      <c r="CP342" s="6"/>
    </row>
    <row r="343" spans="1:94" x14ac:dyDescent="0.25">
      <c r="A343" s="13">
        <v>4709</v>
      </c>
      <c r="B343" s="14" t="s">
        <v>1431</v>
      </c>
      <c r="C343" s="14" t="s">
        <v>63</v>
      </c>
      <c r="D343" s="14" t="s">
        <v>58</v>
      </c>
      <c r="E343" s="14">
        <f>VLOOKUP(B343, 'Rookie Year'!$A$2:$B$55555,2,FALSE)</f>
        <v>2018</v>
      </c>
      <c r="F343" s="14">
        <v>2022</v>
      </c>
      <c r="G343" s="14" t="s">
        <v>42</v>
      </c>
      <c r="H343" s="14" t="s">
        <v>1927</v>
      </c>
      <c r="I343" s="15">
        <v>25</v>
      </c>
      <c r="J343" s="14">
        <v>5</v>
      </c>
      <c r="K343" s="16">
        <f t="shared" si="250"/>
        <v>0.4</v>
      </c>
      <c r="L343" s="15">
        <f t="shared" si="251"/>
        <v>15</v>
      </c>
      <c r="M343" s="15">
        <f t="shared" si="252"/>
        <v>10</v>
      </c>
      <c r="N343" s="15">
        <f t="shared" si="253"/>
        <v>50</v>
      </c>
      <c r="O343" s="15">
        <v>50</v>
      </c>
      <c r="P343" s="15">
        <v>0</v>
      </c>
      <c r="Q343" s="15">
        <f t="shared" si="254"/>
        <v>0</v>
      </c>
      <c r="R343" s="14" t="s">
        <v>75</v>
      </c>
      <c r="S343" s="14">
        <f t="shared" si="255"/>
        <v>1</v>
      </c>
      <c r="T343" s="15">
        <v>0</v>
      </c>
      <c r="U343" s="15" t="str">
        <f>IF($S343&lt;2, "N/A", $M343)</f>
        <v>N/A</v>
      </c>
      <c r="V343" s="15" t="str">
        <f t="shared" si="313"/>
        <v>N/A</v>
      </c>
      <c r="W343" s="15" t="str">
        <f t="shared" si="310"/>
        <v>N/A</v>
      </c>
      <c r="X343" s="15" t="str">
        <f t="shared" si="304"/>
        <v>N/A</v>
      </c>
      <c r="Y343" s="14" t="str">
        <f t="shared" si="258"/>
        <v>OK</v>
      </c>
      <c r="Z343" s="14" t="str">
        <f t="shared" si="259"/>
        <v>Yes</v>
      </c>
      <c r="AA343" s="17">
        <f>IF(C343="DM", "N/A", IF(Z343="No","N/A",VLOOKUP(B343,'Extension List'!$A$3:$AE$1952,19,FALSE)))</f>
        <v>19</v>
      </c>
      <c r="AB343" s="14">
        <f>IF(C343="DM", "N/A", IF(Z343="No","N/A",VLOOKUP(B343,'Extension List'!$A$3:$AE$1952,21,FALSE)))</f>
        <v>4</v>
      </c>
      <c r="AC343" s="14">
        <f t="shared" si="311"/>
        <v>0</v>
      </c>
      <c r="AD343" s="15" t="str">
        <f t="shared" si="260"/>
        <v>N/A</v>
      </c>
      <c r="AE343" s="15" t="str">
        <f t="shared" si="261"/>
        <v>N/A</v>
      </c>
      <c r="AF343" s="15" t="str">
        <f t="shared" si="262"/>
        <v>N/A</v>
      </c>
      <c r="AG343" s="15" t="str">
        <f t="shared" si="312"/>
        <v>N/A</v>
      </c>
      <c r="AH343" s="15" t="str">
        <f t="shared" si="312"/>
        <v>N/A</v>
      </c>
      <c r="AI343" s="15" t="str">
        <f t="shared" si="307"/>
        <v>N/A</v>
      </c>
      <c r="AJ343" s="15" t="str">
        <f t="shared" si="308"/>
        <v>N/A</v>
      </c>
      <c r="AK343" s="15" t="str">
        <f t="shared" si="309"/>
        <v>N/A</v>
      </c>
      <c r="AL343" s="15" t="str">
        <f t="shared" si="263"/>
        <v>N/A</v>
      </c>
      <c r="AM343" s="15">
        <f t="shared" si="264"/>
        <v>15</v>
      </c>
      <c r="AN343" s="15" t="str">
        <f t="shared" si="265"/>
        <v>N/A</v>
      </c>
      <c r="AO343" s="15" t="str">
        <f t="shared" si="266"/>
        <v>N/A</v>
      </c>
      <c r="AP343" s="15" t="str">
        <f t="shared" si="267"/>
        <v>N/A</v>
      </c>
      <c r="AQ343" s="15" t="str">
        <f t="shared" si="268"/>
        <v>N/A</v>
      </c>
      <c r="AR343" s="14" t="s">
        <v>40</v>
      </c>
      <c r="AS343" s="14" t="s">
        <v>40</v>
      </c>
      <c r="AT343" s="14" t="s">
        <v>40</v>
      </c>
      <c r="AU343" s="14" t="s">
        <v>40</v>
      </c>
      <c r="AV343" s="14" t="s">
        <v>40</v>
      </c>
      <c r="AW343" s="14" t="s">
        <v>40</v>
      </c>
      <c r="AX343" s="14" t="s">
        <v>40</v>
      </c>
      <c r="AY343" s="14" t="s">
        <v>40</v>
      </c>
      <c r="AZ343" s="14" t="s">
        <v>40</v>
      </c>
      <c r="BA343" s="14" t="s">
        <v>40</v>
      </c>
      <c r="BB343" s="14" t="s">
        <v>40</v>
      </c>
      <c r="BC343" s="14" t="s">
        <v>40</v>
      </c>
      <c r="BD343" s="14" t="s">
        <v>40</v>
      </c>
      <c r="BE343" s="14" t="s">
        <v>40</v>
      </c>
      <c r="BF343" s="14" t="s">
        <v>40</v>
      </c>
      <c r="BG343" s="14" t="s">
        <v>40</v>
      </c>
      <c r="BH343" s="14" t="s">
        <v>40</v>
      </c>
      <c r="BI343" s="14"/>
      <c r="BJ343" s="15">
        <f t="shared" si="269"/>
        <v>15</v>
      </c>
      <c r="BK343" s="15">
        <f t="shared" si="270"/>
        <v>15</v>
      </c>
      <c r="BL343" s="15">
        <f t="shared" si="271"/>
        <v>15</v>
      </c>
      <c r="BM343" s="15">
        <f t="shared" si="272"/>
        <v>15</v>
      </c>
      <c r="BN343" s="15">
        <f t="shared" si="273"/>
        <v>15</v>
      </c>
      <c r="BO343" s="15">
        <f t="shared" si="274"/>
        <v>15</v>
      </c>
      <c r="BP343" s="15">
        <f t="shared" si="275"/>
        <v>15</v>
      </c>
      <c r="BQ343" s="15">
        <f t="shared" si="276"/>
        <v>15</v>
      </c>
      <c r="BR343" s="15">
        <f t="shared" si="277"/>
        <v>15</v>
      </c>
      <c r="BS343" s="15">
        <f t="shared" si="278"/>
        <v>15</v>
      </c>
      <c r="BT343" s="15">
        <f t="shared" si="279"/>
        <v>15</v>
      </c>
      <c r="BU343" s="15">
        <f t="shared" si="280"/>
        <v>15</v>
      </c>
      <c r="BV343" s="15">
        <f t="shared" si="281"/>
        <v>15</v>
      </c>
      <c r="BW343" s="15">
        <f t="shared" si="282"/>
        <v>15</v>
      </c>
      <c r="BX343" s="15">
        <f t="shared" si="283"/>
        <v>15</v>
      </c>
      <c r="BY343" s="15">
        <f t="shared" si="284"/>
        <v>15</v>
      </c>
      <c r="BZ343" s="15">
        <f t="shared" si="285"/>
        <v>15</v>
      </c>
      <c r="CA343" s="14" t="s">
        <v>75</v>
      </c>
      <c r="CB343" s="15">
        <f t="shared" si="286"/>
        <v>15</v>
      </c>
      <c r="CC343" s="14" t="str">
        <f t="shared" si="287"/>
        <v>N/A</v>
      </c>
      <c r="CD343" s="14" t="str">
        <f t="shared" si="288"/>
        <v>N/A</v>
      </c>
      <c r="CE343" s="14" t="str">
        <f t="shared" si="289"/>
        <v>N/A</v>
      </c>
      <c r="CF343" s="14" t="str">
        <f t="shared" si="290"/>
        <v>N/A</v>
      </c>
      <c r="CG343" t="str">
        <f t="shared" si="291"/>
        <v>S:15 G:10 GR:0</v>
      </c>
      <c r="CH343" s="6"/>
      <c r="CK343" s="6"/>
      <c r="CL343" s="6"/>
      <c r="CM343" s="6"/>
      <c r="CN343" s="6"/>
      <c r="CO343" s="6"/>
      <c r="CP343" s="6"/>
    </row>
    <row r="344" spans="1:94" x14ac:dyDescent="0.25">
      <c r="A344" s="13">
        <v>6525</v>
      </c>
      <c r="B344" s="14" t="s">
        <v>3315</v>
      </c>
      <c r="C344" s="14" t="s">
        <v>63</v>
      </c>
      <c r="D344" s="14" t="s">
        <v>58</v>
      </c>
      <c r="E344" s="14">
        <f>VLOOKUP(B344, 'Rookie Year'!$A$2:$B$55555,2,FALSE)</f>
        <v>2026</v>
      </c>
      <c r="F344" s="14">
        <v>2026</v>
      </c>
      <c r="G344" s="14" t="s">
        <v>40</v>
      </c>
      <c r="H344" s="14" t="s">
        <v>2189</v>
      </c>
      <c r="I344" s="15">
        <v>2</v>
      </c>
      <c r="J344" s="14">
        <v>3</v>
      </c>
      <c r="K344" s="16">
        <f t="shared" ref="K344:K407" si="314">IF(AND(G344&lt;&gt;"N",R344="N/A"), IF(I344&lt;4, 0, 0.25),IF(I344=1, IF(J344=1,0.25, 0.25), IF(I344&lt;13, 0.25, IF(I344&lt;26, 0.4, IF(I344&lt;51, 0.6, 0.75)))))</f>
        <v>0</v>
      </c>
      <c r="L344" s="15">
        <f t="shared" ref="L344:L407" si="315">I344-M344</f>
        <v>2</v>
      </c>
      <c r="M344" s="15">
        <f t="shared" ref="M344:M407" si="316">ROUNDUP(I344*K344,0)</f>
        <v>0</v>
      </c>
      <c r="N344" s="15">
        <f t="shared" ref="N344:N407" si="317">M344*J344</f>
        <v>0</v>
      </c>
      <c r="O344" s="15">
        <v>0</v>
      </c>
      <c r="P344" s="15">
        <v>0</v>
      </c>
      <c r="Q344" s="15">
        <f t="shared" ref="Q344:Q407" si="318">N344-O344-P344</f>
        <v>0</v>
      </c>
      <c r="R344" s="14" t="s">
        <v>75</v>
      </c>
      <c r="S344" s="14">
        <f t="shared" ref="S344:S407" si="319">IF(R344="N/A", J344-($B$1-F344), J344-($B$1-R344))</f>
        <v>3</v>
      </c>
      <c r="T344" s="15">
        <f>IF($S344&lt;1, "N/A", $M344)</f>
        <v>0</v>
      </c>
      <c r="U344" s="15">
        <f>IF($S344&lt;2, "N/A", $M344)</f>
        <v>0</v>
      </c>
      <c r="V344" s="15">
        <f t="shared" si="313"/>
        <v>0</v>
      </c>
      <c r="W344" s="15" t="str">
        <f t="shared" si="310"/>
        <v>N/A</v>
      </c>
      <c r="X344" s="15" t="str">
        <f t="shared" si="304"/>
        <v>N/A</v>
      </c>
      <c r="Y344" s="14" t="str">
        <f t="shared" ref="Y344:Y407" si="320">IF(SUM(T344:X344)&lt;&gt;Q344, "CHECK", "OK")</f>
        <v>OK</v>
      </c>
      <c r="Z344" s="14" t="str">
        <f t="shared" ref="Z344:Z407" si="321">IF(C344="DM", "No", IF(F344=$B$1, "No", IF(S344=1, "Yes", "No")))</f>
        <v>No</v>
      </c>
      <c r="AA344" s="17" t="str">
        <f>IF(C344="DM", "N/A", IF(Z344="No","N/A",VLOOKUP(B344,'Extension List'!$A$3:$AE$1952,19,FALSE)))</f>
        <v>N/A</v>
      </c>
      <c r="AB344" s="14" t="str">
        <f>IF(C344="DM", "N/A", IF(Z344="No","N/A",VLOOKUP(B344,'Extension List'!$A$3:$AE$1952,21,FALSE)))</f>
        <v>N/A</v>
      </c>
      <c r="AC344" s="14" t="str">
        <f t="shared" si="311"/>
        <v>N/A</v>
      </c>
      <c r="AD344" s="15" t="str">
        <f t="shared" ref="AD344:AD407" si="322">IF(AE344="N/A", "N/A", AA344-AE344)</f>
        <v>N/A</v>
      </c>
      <c r="AE344" s="15" t="str">
        <f t="shared" ref="AE344:AE407" si="323">IF(AA344="N/A", "N/A", IF(AC344&gt;0, IF(AA344&lt;13, ROUNDUP(0.25*AA344,0), IF(AA344&lt;26, ROUNDUP(0.4*AA344,0), IF(AA344&lt;51, ROUNDUP(0.6*AA344,0), ROUNDUP(0.75*AA344,0)))), "N/A"))</f>
        <v>N/A</v>
      </c>
      <c r="AF344" s="15" t="str">
        <f t="shared" ref="AF344:AF407" si="324">IF(AD344="N/A","N/A", (AE344*AC344)+Q344)</f>
        <v>N/A</v>
      </c>
      <c r="AG344" s="15" t="str">
        <f t="shared" si="312"/>
        <v>N/A</v>
      </c>
      <c r="AH344" s="15" t="str">
        <f t="shared" si="312"/>
        <v>N/A</v>
      </c>
      <c r="AI344" s="15" t="str">
        <f t="shared" si="307"/>
        <v>N/A</v>
      </c>
      <c r="AJ344" s="15" t="str">
        <f t="shared" si="308"/>
        <v>N/A</v>
      </c>
      <c r="AK344" s="15" t="str">
        <f t="shared" si="309"/>
        <v>N/A</v>
      </c>
      <c r="AL344" s="15" t="str">
        <f t="shared" ref="AL344:AL407" si="325">IF(AC344="N/A","N/A",IF(AC344&gt;0,IF(SUM(AG344:AK344)&lt;&gt;AF344,"CHECK","OK"),"N/A"))</f>
        <v>N/A</v>
      </c>
      <c r="AM344" s="15">
        <f t="shared" ref="AM344:AM407" si="326">IF(AD344="N/A", L344+T344, L344+AG344)</f>
        <v>2</v>
      </c>
      <c r="AN344" s="15">
        <f t="shared" ref="AN344:AN407" si="327">IF(AD344="N/A", IF(U344="N/A", "N/A", L344+U344), AD344+AH344)</f>
        <v>2</v>
      </c>
      <c r="AO344" s="15">
        <f t="shared" ref="AO344:AO407" si="328">IF(AD344="N/A", IF(V344="N/A", "N/A", L344+V344), IF(AI344="N/A", "N/A", AD344+AI344))</f>
        <v>2</v>
      </c>
      <c r="AP344" s="15" t="str">
        <f t="shared" ref="AP344:AP407" si="329">IF(AD344="N/A", IF(W344="N/A", "N/A", L344+W344), IF(AJ344="N/A", "N/A", AD344+AJ344))</f>
        <v>N/A</v>
      </c>
      <c r="AQ344" s="15" t="str">
        <f t="shared" ref="AQ344:AQ407" si="330">IF(AD344="N/A", IF(X344="N/A", "N/A", L344+X344), IF(AK344="N/A", "N/A", AD344+AK344))</f>
        <v>N/A</v>
      </c>
      <c r="AR344" s="14" t="s">
        <v>40</v>
      </c>
      <c r="AS344" s="14" t="s">
        <v>40</v>
      </c>
      <c r="AT344" s="14" t="s">
        <v>40</v>
      </c>
      <c r="AU344" s="14" t="s">
        <v>40</v>
      </c>
      <c r="AV344" s="14" t="s">
        <v>40</v>
      </c>
      <c r="AW344" s="14" t="s">
        <v>40</v>
      </c>
      <c r="AX344" s="14" t="s">
        <v>40</v>
      </c>
      <c r="AY344" s="14" t="s">
        <v>40</v>
      </c>
      <c r="AZ344" s="14" t="s">
        <v>40</v>
      </c>
      <c r="BA344" s="14" t="s">
        <v>40</v>
      </c>
      <c r="BB344" s="14" t="s">
        <v>40</v>
      </c>
      <c r="BC344" s="14" t="s">
        <v>40</v>
      </c>
      <c r="BD344" s="14" t="s">
        <v>40</v>
      </c>
      <c r="BE344" s="14" t="s">
        <v>40</v>
      </c>
      <c r="BF344" s="14" t="s">
        <v>40</v>
      </c>
      <c r="BG344" s="14" t="s">
        <v>40</v>
      </c>
      <c r="BH344" s="14" t="s">
        <v>40</v>
      </c>
      <c r="BJ344" s="15">
        <f t="shared" ref="BJ344:BJ407" si="331">IF(AR344="R", $CA344, IF(OR(AR344="P", AR344="T", AR344="N"), 0, IF($C344="DM", $T344, IF(OR(AR344="Y", AR344="IR"),$AM344,IF(AR344="C", IF($BI344="Y", IF($AF344="N/A", $Q344, $AF344), IF($AG344="N/A", $T344,$AG344)))))))</f>
        <v>2</v>
      </c>
      <c r="BK344" s="15">
        <f t="shared" ref="BK344:BK407" si="332">IF(AS344="R", $CA344, IF(OR(AS344="P", AS344="T", AS344="N"), 0, IF($C344="DM", $T344, IF(OR(AS344="Y", AS344="IR"),$AM344,IF(AS344="C", IF($BI344="Y", IF($AF344="N/A", $Q344, $AF344), IF($AG344="N/A", $T344,$AG344)))))))</f>
        <v>2</v>
      </c>
      <c r="BL344" s="15">
        <f t="shared" ref="BL344:BL407" si="333">IF(AT344="R", $CA344, IF(OR(AT344="P", AT344="T", AT344="N"), 0, IF($C344="DM", $T344, IF(OR(AT344="Y", AT344="IR"),$AM344,IF(AT344="C", IF($BI344="Y", IF($AF344="N/A", $Q344, $AF344), IF($AG344="N/A", $T344,$AG344)))))))</f>
        <v>2</v>
      </c>
      <c r="BM344" s="15">
        <f t="shared" ref="BM344:BM407" si="334">IF(AU344="R", $CA344, IF(OR(AU344="P", AU344="T", AU344="N"), 0, IF($C344="DM", $T344, IF(OR(AU344="Y", AU344="IR"),$AM344,IF(AU344="C", IF($BI344="Y", IF($AF344="N/A", $Q344, $AF344), IF($AG344="N/A", $T344,$AG344)))))))</f>
        <v>2</v>
      </c>
      <c r="BN344" s="15">
        <f t="shared" ref="BN344:BN407" si="335">IF(AV344="R", $CA344, IF(OR(AV344="P", AV344="T", AV344="N"), 0, IF($C344="DM", $T344, IF(OR(AV344="Y", AV344="IR"),$AM344,IF(AV344="C", IF($BI344="Y", IF($AF344="N/A", $Q344, $AF344), IF($AG344="N/A", $T344,$AG344)))))))</f>
        <v>2</v>
      </c>
      <c r="BO344" s="15">
        <f t="shared" ref="BO344:BO407" si="336">IF(AW344="R", $CA344, IF(OR(AW344="P", AW344="T", AW344="N"), 0, IF($C344="DM", $T344, IF(OR(AW344="Y", AW344="IR"),$AM344,IF(AW344="C", IF($BI344="Y", IF($AF344="N/A", $Q344, $AF344), IF($AG344="N/A", $T344,$AG344)))))))</f>
        <v>2</v>
      </c>
      <c r="BP344" s="15">
        <f t="shared" ref="BP344:BP407" si="337">IF(AX344="R", $CA344, IF(OR(AX344="P", AX344="T", AX344="N"), 0, IF($C344="DM", $T344, IF(OR(AX344="Y", AX344="IR"),$AM344,IF(AX344="C", IF($BI344="Y", IF($AF344="N/A", $Q344, $AF344), IF($AG344="N/A", $T344,$AG344)))))))</f>
        <v>2</v>
      </c>
      <c r="BQ344" s="15">
        <f t="shared" ref="BQ344:BQ407" si="338">IF(AY344="R", $CA344, IF(OR(AY344="P", AY344="T", AY344="N"), 0, IF($C344="DM", $T344, IF(OR(AY344="Y", AY344="IR"),$AM344,IF(AY344="C", IF($BI344="Y", IF($AF344="N/A", $Q344, $AF344), IF($AG344="N/A", $T344,$AG344)))))))</f>
        <v>2</v>
      </c>
      <c r="BR344" s="15">
        <f t="shared" ref="BR344:BR407" si="339">IF(AZ344="R", $CA344, IF(OR(AZ344="P", AZ344="T", AZ344="N"), 0, IF($C344="DM", $T344, IF(OR(AZ344="Y", AZ344="IR"),$AM344,IF(AZ344="C", IF($BI344="Y", IF($AF344="N/A", $Q344, $AF344), IF($AG344="N/A", $T344,$AG344)))))))</f>
        <v>2</v>
      </c>
      <c r="BS344" s="15">
        <f t="shared" ref="BS344:BS407" si="340">IF(BA344="R", $CA344, IF(OR(BA344="P", BA344="T", BA344="N"), 0, IF($C344="DM", $T344, IF(OR(BA344="Y", BA344="IR"),$AM344,IF(BA344="C", IF($BI344="Y", IF($AF344="N/A", $Q344, $AF344), IF($AG344="N/A", $T344,$AG344)))))))</f>
        <v>2</v>
      </c>
      <c r="BT344" s="15">
        <f t="shared" ref="BT344:BT407" si="341">IF(BB344="R", $CA344, IF(OR(BB344="P", BB344="T", BB344="N"), 0, IF($C344="DM", $T344, IF(OR(BB344="Y", BB344="IR"),$AM344,IF(BB344="C", IF($BI344="Y", IF($BA344="C", IF($AF344="N/A", $Q344, $AF344), IF($AF344="N/A", $T344, $AM344)), IF($AG344="N/A", $T344,$AG344)))))))</f>
        <v>2</v>
      </c>
      <c r="BU344" s="15">
        <f t="shared" ref="BU344:BU407" si="342">IF(BC344="R", $CA344, IF(OR(BC344="P", BC344="T", BC344="N"), 0, IF($C344="DM", $T344, IF(OR(BC344="Y", BC344="IR"),$AM344,IF(BC344="C", IF($BI344="Y", IF($BA344="C", IF($AF344="N/A", $Q344, $AF344), IF($AF344="N/A", $T344, $AM344)), IF($AG344="N/A", $T344,$AG344)))))))</f>
        <v>2</v>
      </c>
      <c r="BV344" s="15">
        <f t="shared" ref="BV344:BV407" si="343">IF(BD344="R", $CA344, IF(OR(BD344="P", BD344="T", BD344="N"), 0, IF($C344="DM", $T344, IF(OR(BD344="Y", BD344="IR"),$AM344,IF(BD344="C", IF($BI344="Y", IF($BA344="C", IF($AF344="N/A", $Q344, $AF344), IF($AF344="N/A", $T344, $AM344)), IF($AG344="N/A", $T344,$AG344)))))))</f>
        <v>2</v>
      </c>
      <c r="BW344" s="15">
        <f t="shared" ref="BW344:BW407" si="344">IF(BE344="R", $CA344, IF(OR(BE344="P", BE344="T", BE344="N"), 0, IF($C344="DM", $T344, IF(OR(BE344="Y", BE344="IR"),$AM344,IF(BE344="C", IF($BI344="Y", IF($BA344="C", IF($AF344="N/A", $Q344, $AF344), IF($AF344="N/A", $T344, $AM344)), IF($AG344="N/A", $T344,$AG344)))))))</f>
        <v>2</v>
      </c>
      <c r="BX344" s="15">
        <f t="shared" ref="BX344:BX407" si="345">IF(BF344="R", $CA344, IF(OR(BF344="P", BF344="T", BF344="N"), 0, IF($C344="DM", $T344, IF(OR(BF344="Y", BF344="IR"),$AM344,IF(BF344="C", IF($BI344="Y", IF($BA344="C", IF($AF344="N/A", $Q344, $AF344), IF($AF344="N/A", $T344, $AM344)), IF($AG344="N/A", $T344,$AG344)))))))</f>
        <v>2</v>
      </c>
      <c r="BY344" s="15">
        <f t="shared" ref="BY344:BY407" si="346">IF(BG344="R", $CA344, IF(OR(BG344="P", BG344="T", BG344="N"), 0, IF($C344="DM", $T344, IF(OR(BG344="Y", BG344="IR"),$AM344,IF(BG344="C", IF($BI344="Y", IF($BA344="C", IF($AF344="N/A", $Q344, $AF344), IF($AF344="N/A", $T344, $AM344)), IF($AG344="N/A", $T344,$AG344)))))))</f>
        <v>2</v>
      </c>
      <c r="BZ344" s="15">
        <f t="shared" ref="BZ344:BZ407" si="347">IF(BH344="R", $CA344, IF(OR(BH344="P", BH344="T", BH344="N"), 0, IF($C344="DM", $T344, IF(OR(BH344="Y", BH344="IR"),$AM344,IF(BH344="C", IF($BI344="Y", IF($BA344="C", IF($AF344="N/A", $Q344, $AF344), IF($AF344="N/A", $T344, $AM344)), IF($AG344="N/A", $T344,$AG344)))))))</f>
        <v>2</v>
      </c>
      <c r="CA344" s="14" t="s">
        <v>75</v>
      </c>
      <c r="CB344" s="15">
        <f t="shared" ref="CB344:CB407" si="348">BZ344</f>
        <v>2</v>
      </c>
      <c r="CC344" s="14">
        <f t="shared" ref="CC344:CC407" si="349">IF(OR($BH344="T", $BH344="R"), 0, IF($BH344="C", IF($BI344="Y", IF($BA344="C", 0, IF(AF344="N/A", Q344-T344, AF344-AG344)), IF($AF344="N/A", U344, AH344)), AN344))</f>
        <v>2</v>
      </c>
      <c r="CD344" s="14">
        <f t="shared" ref="CD344:CD407" si="350">IF(OR($BH344="T", $BH344="R"), 0, IF($BH344="C", IF($BI344="Y", 0, IF($AF344="N/A", V344, AI344)), AO344))</f>
        <v>2</v>
      </c>
      <c r="CE344" s="14" t="str">
        <f t="shared" ref="CE344:CE407" si="351">IF(OR($BH344="T", $BH344="R"), 0, IF($BH344="C", IF($BI344="Y", 0, IF($AF344="N/A", W344, AJ344)), AP344))</f>
        <v>N/A</v>
      </c>
      <c r="CF344" s="14" t="str">
        <f t="shared" ref="CF344:CF407" si="352">IF(OR($BH344="T", $BH344="R"), 0, IF($BH344="C", IF($BI344="Y", 0, IF($AF344="N/A", X344, AK344)), AQ344))</f>
        <v>N/A</v>
      </c>
      <c r="CG344" t="str">
        <f t="shared" ref="CG344:CG407" si="353">IF(AC344="N/A", "S:"&amp;L344&amp;" G:"&amp;M344&amp;" GR:"&amp;Q344, IF(AC344=0, "S:"&amp;L344&amp;" G:"&amp;M344&amp;" GR:"&amp;Q344, "S:"&amp;L344&amp;"/"&amp;AD344&amp;" G:"&amp;AE344&amp;" GR:"&amp;AF344))</f>
        <v>S:2 G:0 GR:0</v>
      </c>
      <c r="CH344" s="6"/>
      <c r="CK344" s="6"/>
      <c r="CL344" s="6"/>
      <c r="CM344" s="6"/>
      <c r="CN344" s="6"/>
      <c r="CO344" s="6"/>
      <c r="CP344" s="6"/>
    </row>
    <row r="345" spans="1:94" x14ac:dyDescent="0.25">
      <c r="A345" s="13">
        <v>6480</v>
      </c>
      <c r="B345" s="14" t="s">
        <v>3270</v>
      </c>
      <c r="C345" s="14" t="s">
        <v>63</v>
      </c>
      <c r="D345" s="14" t="s">
        <v>58</v>
      </c>
      <c r="E345" s="14">
        <f>VLOOKUP(B345, 'Rookie Year'!$A$2:$B$55555,2,FALSE)</f>
        <v>2026</v>
      </c>
      <c r="F345" s="14">
        <v>2026</v>
      </c>
      <c r="G345" s="14" t="s">
        <v>40</v>
      </c>
      <c r="H345" s="14" t="s">
        <v>2144</v>
      </c>
      <c r="I345" s="15">
        <v>18</v>
      </c>
      <c r="J345" s="14">
        <v>4</v>
      </c>
      <c r="K345" s="16">
        <f t="shared" si="314"/>
        <v>0.25</v>
      </c>
      <c r="L345" s="15">
        <f t="shared" si="315"/>
        <v>13</v>
      </c>
      <c r="M345" s="15">
        <f t="shared" si="316"/>
        <v>5</v>
      </c>
      <c r="N345" s="15">
        <f t="shared" si="317"/>
        <v>20</v>
      </c>
      <c r="O345" s="15">
        <v>0</v>
      </c>
      <c r="P345" s="15">
        <v>0</v>
      </c>
      <c r="Q345" s="15">
        <f t="shared" si="318"/>
        <v>20</v>
      </c>
      <c r="R345" s="14" t="s">
        <v>75</v>
      </c>
      <c r="S345" s="14">
        <f t="shared" si="319"/>
        <v>4</v>
      </c>
      <c r="T345" s="15">
        <v>20</v>
      </c>
      <c r="U345" s="15">
        <v>0</v>
      </c>
      <c r="V345" s="15">
        <v>0</v>
      </c>
      <c r="W345" s="15">
        <v>0</v>
      </c>
      <c r="X345" s="15" t="str">
        <f t="shared" si="304"/>
        <v>N/A</v>
      </c>
      <c r="Y345" s="14" t="str">
        <f t="shared" si="320"/>
        <v>OK</v>
      </c>
      <c r="Z345" s="14" t="str">
        <f t="shared" si="321"/>
        <v>No</v>
      </c>
      <c r="AA345" s="17" t="str">
        <f>IF(C345="DM", "N/A", IF(Z345="No","N/A",VLOOKUP(B345,'Extension List'!$A$3:$AE$1952,19,FALSE)))</f>
        <v>N/A</v>
      </c>
      <c r="AB345" s="14" t="str">
        <f>IF(C345="DM", "N/A", IF(Z345="No","N/A",VLOOKUP(B345,'Extension List'!$A$3:$AE$1952,21,FALSE)))</f>
        <v>N/A</v>
      </c>
      <c r="AC345" s="14" t="str">
        <f t="shared" si="311"/>
        <v>N/A</v>
      </c>
      <c r="AD345" s="15" t="str">
        <f t="shared" si="322"/>
        <v>N/A</v>
      </c>
      <c r="AE345" s="15" t="str">
        <f t="shared" si="323"/>
        <v>N/A</v>
      </c>
      <c r="AF345" s="15" t="str">
        <f t="shared" si="324"/>
        <v>N/A</v>
      </c>
      <c r="AG345" s="15" t="str">
        <f t="shared" si="312"/>
        <v>N/A</v>
      </c>
      <c r="AH345" s="15" t="str">
        <f t="shared" si="312"/>
        <v>N/A</v>
      </c>
      <c r="AI345" s="15" t="str">
        <f t="shared" si="307"/>
        <v>N/A</v>
      </c>
      <c r="AJ345" s="15" t="str">
        <f t="shared" si="308"/>
        <v>N/A</v>
      </c>
      <c r="AK345" s="15" t="str">
        <f t="shared" si="309"/>
        <v>N/A</v>
      </c>
      <c r="AL345" s="15" t="str">
        <f t="shared" si="325"/>
        <v>N/A</v>
      </c>
      <c r="AM345" s="15">
        <f t="shared" si="326"/>
        <v>33</v>
      </c>
      <c r="AN345" s="15">
        <f t="shared" si="327"/>
        <v>13</v>
      </c>
      <c r="AO345" s="15">
        <f t="shared" si="328"/>
        <v>13</v>
      </c>
      <c r="AP345" s="15">
        <f t="shared" si="329"/>
        <v>13</v>
      </c>
      <c r="AQ345" s="15" t="str">
        <f t="shared" si="330"/>
        <v>N/A</v>
      </c>
      <c r="AR345" s="14" t="s">
        <v>40</v>
      </c>
      <c r="AS345" s="14" t="s">
        <v>40</v>
      </c>
      <c r="AT345" s="14" t="s">
        <v>40</v>
      </c>
      <c r="AU345" s="14" t="s">
        <v>40</v>
      </c>
      <c r="AV345" s="14" t="s">
        <v>40</v>
      </c>
      <c r="AW345" s="14" t="s">
        <v>40</v>
      </c>
      <c r="AX345" s="14" t="s">
        <v>40</v>
      </c>
      <c r="AY345" s="14" t="s">
        <v>40</v>
      </c>
      <c r="AZ345" s="14" t="s">
        <v>40</v>
      </c>
      <c r="BA345" s="14" t="s">
        <v>40</v>
      </c>
      <c r="BB345" s="14" t="s">
        <v>40</v>
      </c>
      <c r="BC345" s="14" t="s">
        <v>40</v>
      </c>
      <c r="BD345" s="14" t="s">
        <v>40</v>
      </c>
      <c r="BE345" s="14" t="s">
        <v>40</v>
      </c>
      <c r="BF345" s="14" t="s">
        <v>40</v>
      </c>
      <c r="BG345" s="14" t="s">
        <v>40</v>
      </c>
      <c r="BH345" s="14" t="s">
        <v>40</v>
      </c>
      <c r="BJ345" s="15">
        <f t="shared" si="331"/>
        <v>33</v>
      </c>
      <c r="BK345" s="15">
        <f t="shared" si="332"/>
        <v>33</v>
      </c>
      <c r="BL345" s="15">
        <f t="shared" si="333"/>
        <v>33</v>
      </c>
      <c r="BM345" s="15">
        <f t="shared" si="334"/>
        <v>33</v>
      </c>
      <c r="BN345" s="15">
        <f t="shared" si="335"/>
        <v>33</v>
      </c>
      <c r="BO345" s="15">
        <f t="shared" si="336"/>
        <v>33</v>
      </c>
      <c r="BP345" s="15">
        <f t="shared" si="337"/>
        <v>33</v>
      </c>
      <c r="BQ345" s="15">
        <f t="shared" si="338"/>
        <v>33</v>
      </c>
      <c r="BR345" s="15">
        <f t="shared" si="339"/>
        <v>33</v>
      </c>
      <c r="BS345" s="15">
        <f t="shared" si="340"/>
        <v>33</v>
      </c>
      <c r="BT345" s="15">
        <f t="shared" si="341"/>
        <v>33</v>
      </c>
      <c r="BU345" s="15">
        <f t="shared" si="342"/>
        <v>33</v>
      </c>
      <c r="BV345" s="15">
        <f t="shared" si="343"/>
        <v>33</v>
      </c>
      <c r="BW345" s="15">
        <f t="shared" si="344"/>
        <v>33</v>
      </c>
      <c r="BX345" s="15">
        <f t="shared" si="345"/>
        <v>33</v>
      </c>
      <c r="BY345" s="15">
        <f t="shared" si="346"/>
        <v>33</v>
      </c>
      <c r="BZ345" s="15">
        <f t="shared" si="347"/>
        <v>33</v>
      </c>
      <c r="CA345" s="14" t="s">
        <v>75</v>
      </c>
      <c r="CB345" s="15">
        <f t="shared" si="348"/>
        <v>33</v>
      </c>
      <c r="CC345" s="14">
        <f t="shared" si="349"/>
        <v>13</v>
      </c>
      <c r="CD345" s="14">
        <f t="shared" si="350"/>
        <v>13</v>
      </c>
      <c r="CE345" s="14">
        <f t="shared" si="351"/>
        <v>13</v>
      </c>
      <c r="CF345" s="14" t="str">
        <f t="shared" si="352"/>
        <v>N/A</v>
      </c>
      <c r="CG345" t="str">
        <f t="shared" si="353"/>
        <v>S:13 G:5 GR:20</v>
      </c>
      <c r="CH345" s="6"/>
      <c r="CK345" s="6"/>
      <c r="CL345" s="6"/>
      <c r="CM345" s="6"/>
      <c r="CN345" s="6"/>
      <c r="CO345" s="6"/>
      <c r="CP345" s="6"/>
    </row>
    <row r="346" spans="1:94" x14ac:dyDescent="0.25">
      <c r="A346" s="13">
        <v>5609</v>
      </c>
      <c r="B346" s="14" t="s">
        <v>3017</v>
      </c>
      <c r="C346" s="14" t="s">
        <v>63</v>
      </c>
      <c r="D346" s="14" t="s">
        <v>58</v>
      </c>
      <c r="E346" s="14">
        <f>VLOOKUP(B346, 'Rookie Year'!$A$2:$B$55555,2,FALSE)</f>
        <v>2024</v>
      </c>
      <c r="F346" s="14">
        <v>2024</v>
      </c>
      <c r="G346" s="14" t="s">
        <v>40</v>
      </c>
      <c r="H346" s="14" t="s">
        <v>2160</v>
      </c>
      <c r="I346" s="15">
        <v>7</v>
      </c>
      <c r="J346" s="14">
        <v>4</v>
      </c>
      <c r="K346" s="16">
        <f t="shared" si="314"/>
        <v>0.25</v>
      </c>
      <c r="L346" s="15">
        <f t="shared" si="315"/>
        <v>5</v>
      </c>
      <c r="M346" s="15">
        <f t="shared" si="316"/>
        <v>2</v>
      </c>
      <c r="N346" s="15">
        <f t="shared" si="317"/>
        <v>8</v>
      </c>
      <c r="O346" s="15">
        <v>8</v>
      </c>
      <c r="P346" s="15">
        <v>0</v>
      </c>
      <c r="Q346" s="15">
        <f t="shared" si="318"/>
        <v>0</v>
      </c>
      <c r="R346" s="14" t="s">
        <v>75</v>
      </c>
      <c r="S346" s="14">
        <f t="shared" si="319"/>
        <v>2</v>
      </c>
      <c r="T346" s="15">
        <v>0</v>
      </c>
      <c r="U346" s="15">
        <v>0</v>
      </c>
      <c r="V346" s="15" t="str">
        <f>IF($S346&lt;3, "N/A", $M346)</f>
        <v>N/A</v>
      </c>
      <c r="W346" s="15" t="str">
        <f t="shared" ref="W346:W351" si="354">IF($S346&lt;4, "N/A", $M346)</f>
        <v>N/A</v>
      </c>
      <c r="X346" s="15" t="str">
        <f t="shared" si="304"/>
        <v>N/A</v>
      </c>
      <c r="Y346" s="14" t="str">
        <f t="shared" si="320"/>
        <v>OK</v>
      </c>
      <c r="Z346" s="14" t="str">
        <f t="shared" si="321"/>
        <v>No</v>
      </c>
      <c r="AA346" s="17" t="str">
        <f>IF(C346="DM", "N/A", IF(Z346="No","N/A",VLOOKUP(B346,'Extension List'!$A$3:$AE$1952,19,FALSE)))</f>
        <v>N/A</v>
      </c>
      <c r="AB346" s="14" t="str">
        <f>IF(C346="DM", "N/A", IF(Z346="No","N/A",VLOOKUP(B346,'Extension List'!$A$3:$AE$1952,21,FALSE)))</f>
        <v>N/A</v>
      </c>
      <c r="AC346" s="14" t="str">
        <f t="shared" si="311"/>
        <v>N/A</v>
      </c>
      <c r="AD346" s="15" t="str">
        <f t="shared" si="322"/>
        <v>N/A</v>
      </c>
      <c r="AE346" s="15" t="str">
        <f t="shared" si="323"/>
        <v>N/A</v>
      </c>
      <c r="AF346" s="15" t="str">
        <f t="shared" si="324"/>
        <v>N/A</v>
      </c>
      <c r="AG346" s="15" t="str">
        <f t="shared" si="312"/>
        <v>N/A</v>
      </c>
      <c r="AH346" s="15" t="str">
        <f t="shared" si="312"/>
        <v>N/A</v>
      </c>
      <c r="AI346" s="15" t="str">
        <f t="shared" si="307"/>
        <v>N/A</v>
      </c>
      <c r="AJ346" s="15" t="str">
        <f t="shared" si="308"/>
        <v>N/A</v>
      </c>
      <c r="AK346" s="15" t="str">
        <f t="shared" si="309"/>
        <v>N/A</v>
      </c>
      <c r="AL346" s="15" t="str">
        <f t="shared" si="325"/>
        <v>N/A</v>
      </c>
      <c r="AM346" s="15">
        <f t="shared" si="326"/>
        <v>5</v>
      </c>
      <c r="AN346" s="15">
        <f t="shared" si="327"/>
        <v>5</v>
      </c>
      <c r="AO346" s="15" t="str">
        <f t="shared" si="328"/>
        <v>N/A</v>
      </c>
      <c r="AP346" s="15" t="str">
        <f t="shared" si="329"/>
        <v>N/A</v>
      </c>
      <c r="AQ346" s="15" t="str">
        <f t="shared" si="330"/>
        <v>N/A</v>
      </c>
      <c r="AR346" s="14" t="s">
        <v>40</v>
      </c>
      <c r="AS346" s="14" t="s">
        <v>40</v>
      </c>
      <c r="AT346" s="14" t="s">
        <v>40</v>
      </c>
      <c r="AU346" s="14" t="s">
        <v>40</v>
      </c>
      <c r="AV346" s="14" t="s">
        <v>40</v>
      </c>
      <c r="AW346" s="14" t="s">
        <v>40</v>
      </c>
      <c r="AX346" s="14" t="s">
        <v>40</v>
      </c>
      <c r="AY346" s="14" t="s">
        <v>40</v>
      </c>
      <c r="AZ346" s="14" t="s">
        <v>40</v>
      </c>
      <c r="BA346" s="14" t="s">
        <v>40</v>
      </c>
      <c r="BB346" s="14" t="s">
        <v>40</v>
      </c>
      <c r="BC346" s="14" t="s">
        <v>40</v>
      </c>
      <c r="BD346" s="14" t="s">
        <v>40</v>
      </c>
      <c r="BE346" s="14" t="s">
        <v>40</v>
      </c>
      <c r="BF346" s="14" t="s">
        <v>40</v>
      </c>
      <c r="BG346" s="14" t="s">
        <v>40</v>
      </c>
      <c r="BH346" s="14" t="s">
        <v>40</v>
      </c>
      <c r="BI346" s="14"/>
      <c r="BJ346" s="15">
        <f t="shared" si="331"/>
        <v>5</v>
      </c>
      <c r="BK346" s="15">
        <f t="shared" si="332"/>
        <v>5</v>
      </c>
      <c r="BL346" s="15">
        <f t="shared" si="333"/>
        <v>5</v>
      </c>
      <c r="BM346" s="15">
        <f t="shared" si="334"/>
        <v>5</v>
      </c>
      <c r="BN346" s="15">
        <f t="shared" si="335"/>
        <v>5</v>
      </c>
      <c r="BO346" s="15">
        <f t="shared" si="336"/>
        <v>5</v>
      </c>
      <c r="BP346" s="15">
        <f t="shared" si="337"/>
        <v>5</v>
      </c>
      <c r="BQ346" s="15">
        <f t="shared" si="338"/>
        <v>5</v>
      </c>
      <c r="BR346" s="15">
        <f t="shared" si="339"/>
        <v>5</v>
      </c>
      <c r="BS346" s="15">
        <f t="shared" si="340"/>
        <v>5</v>
      </c>
      <c r="BT346" s="15">
        <f t="shared" si="341"/>
        <v>5</v>
      </c>
      <c r="BU346" s="15">
        <f t="shared" si="342"/>
        <v>5</v>
      </c>
      <c r="BV346" s="15">
        <f t="shared" si="343"/>
        <v>5</v>
      </c>
      <c r="BW346" s="15">
        <f t="shared" si="344"/>
        <v>5</v>
      </c>
      <c r="BX346" s="15">
        <f t="shared" si="345"/>
        <v>5</v>
      </c>
      <c r="BY346" s="15">
        <f t="shared" si="346"/>
        <v>5</v>
      </c>
      <c r="BZ346" s="15">
        <f t="shared" si="347"/>
        <v>5</v>
      </c>
      <c r="CA346" s="14" t="s">
        <v>75</v>
      </c>
      <c r="CB346" s="15">
        <f t="shared" si="348"/>
        <v>5</v>
      </c>
      <c r="CC346" s="14">
        <f t="shared" si="349"/>
        <v>5</v>
      </c>
      <c r="CD346" s="14" t="str">
        <f t="shared" si="350"/>
        <v>N/A</v>
      </c>
      <c r="CE346" s="14" t="str">
        <f t="shared" si="351"/>
        <v>N/A</v>
      </c>
      <c r="CF346" s="14" t="str">
        <f t="shared" si="352"/>
        <v>N/A</v>
      </c>
      <c r="CG346" t="str">
        <f t="shared" si="353"/>
        <v>S:5 G:2 GR:0</v>
      </c>
      <c r="CH346" s="6"/>
      <c r="CK346" s="6"/>
      <c r="CL346" s="6"/>
      <c r="CM346" s="6"/>
      <c r="CN346" s="6"/>
      <c r="CO346" s="6"/>
      <c r="CP346" s="6"/>
    </row>
    <row r="347" spans="1:94" x14ac:dyDescent="0.25">
      <c r="A347" s="13">
        <v>6027</v>
      </c>
      <c r="B347" s="14" t="s">
        <v>3128</v>
      </c>
      <c r="C347" s="14" t="s">
        <v>64</v>
      </c>
      <c r="D347" s="14" t="s">
        <v>58</v>
      </c>
      <c r="E347" s="14">
        <v>2025</v>
      </c>
      <c r="F347" s="14">
        <v>2025</v>
      </c>
      <c r="G347" s="14" t="s">
        <v>40</v>
      </c>
      <c r="H347" s="14" t="s">
        <v>2171</v>
      </c>
      <c r="I347" s="15">
        <v>4</v>
      </c>
      <c r="J347" s="14">
        <v>4</v>
      </c>
      <c r="K347" s="16">
        <f t="shared" si="314"/>
        <v>0.25</v>
      </c>
      <c r="L347" s="15">
        <f t="shared" si="315"/>
        <v>3</v>
      </c>
      <c r="M347" s="15">
        <f t="shared" si="316"/>
        <v>1</v>
      </c>
      <c r="N347" s="15">
        <f t="shared" si="317"/>
        <v>4</v>
      </c>
      <c r="O347" s="15">
        <v>4</v>
      </c>
      <c r="P347" s="15">
        <v>0</v>
      </c>
      <c r="Q347" s="15">
        <f t="shared" si="318"/>
        <v>0</v>
      </c>
      <c r="R347" s="14" t="s">
        <v>75</v>
      </c>
      <c r="S347" s="14">
        <f t="shared" si="319"/>
        <v>3</v>
      </c>
      <c r="T347" s="15">
        <v>0</v>
      </c>
      <c r="U347" s="15">
        <v>0</v>
      </c>
      <c r="V347" s="15">
        <v>0</v>
      </c>
      <c r="W347" s="15" t="str">
        <f t="shared" si="354"/>
        <v>N/A</v>
      </c>
      <c r="X347" s="15" t="str">
        <f t="shared" si="304"/>
        <v>N/A</v>
      </c>
      <c r="Y347" s="14" t="str">
        <f t="shared" si="320"/>
        <v>OK</v>
      </c>
      <c r="Z347" s="14" t="str">
        <f t="shared" si="321"/>
        <v>No</v>
      </c>
      <c r="AA347" s="17" t="str">
        <f>IF(C347="DM", "N/A", IF(Z347="No","N/A",VLOOKUP(B347,'Extension List'!$A$3:$AE$1952,19,FALSE)))</f>
        <v>N/A</v>
      </c>
      <c r="AB347" s="14" t="str">
        <f>IF(C347="DM", "N/A", IF(Z347="No","N/A",VLOOKUP(B347,'Extension List'!$A$3:$AE$1952,21,FALSE)))</f>
        <v>N/A</v>
      </c>
      <c r="AC347" s="14" t="str">
        <f t="shared" si="311"/>
        <v>N/A</v>
      </c>
      <c r="AD347" s="15" t="str">
        <f t="shared" si="322"/>
        <v>N/A</v>
      </c>
      <c r="AE347" s="15" t="str">
        <f t="shared" si="323"/>
        <v>N/A</v>
      </c>
      <c r="AF347" s="15" t="str">
        <f t="shared" si="324"/>
        <v>N/A</v>
      </c>
      <c r="AG347" s="15" t="str">
        <f t="shared" si="312"/>
        <v>N/A</v>
      </c>
      <c r="AH347" s="15" t="str">
        <f t="shared" si="312"/>
        <v>N/A</v>
      </c>
      <c r="AI347" s="15" t="str">
        <f t="shared" si="307"/>
        <v>N/A</v>
      </c>
      <c r="AJ347" s="15" t="str">
        <f t="shared" si="308"/>
        <v>N/A</v>
      </c>
      <c r="AK347" s="15" t="str">
        <f t="shared" si="309"/>
        <v>N/A</v>
      </c>
      <c r="AL347" s="15" t="str">
        <f t="shared" si="325"/>
        <v>N/A</v>
      </c>
      <c r="AM347" s="15">
        <f t="shared" si="326"/>
        <v>3</v>
      </c>
      <c r="AN347" s="15">
        <f t="shared" si="327"/>
        <v>3</v>
      </c>
      <c r="AO347" s="15">
        <f t="shared" si="328"/>
        <v>3</v>
      </c>
      <c r="AP347" s="15" t="str">
        <f t="shared" si="329"/>
        <v>N/A</v>
      </c>
      <c r="AQ347" s="15" t="str">
        <f t="shared" si="330"/>
        <v>N/A</v>
      </c>
      <c r="AR347" s="14" t="s">
        <v>40</v>
      </c>
      <c r="AS347" s="14" t="s">
        <v>40</v>
      </c>
      <c r="AT347" s="14" t="s">
        <v>40</v>
      </c>
      <c r="AU347" s="14" t="s">
        <v>40</v>
      </c>
      <c r="AV347" s="14" t="s">
        <v>40</v>
      </c>
      <c r="AW347" s="14" t="s">
        <v>40</v>
      </c>
      <c r="AX347" s="14" t="s">
        <v>40</v>
      </c>
      <c r="AY347" s="14" t="s">
        <v>40</v>
      </c>
      <c r="AZ347" s="14" t="s">
        <v>40</v>
      </c>
      <c r="BA347" s="14" t="s">
        <v>40</v>
      </c>
      <c r="BB347" s="14" t="s">
        <v>40</v>
      </c>
      <c r="BC347" s="14" t="s">
        <v>40</v>
      </c>
      <c r="BD347" s="14" t="s">
        <v>40</v>
      </c>
      <c r="BE347" s="14" t="s">
        <v>40</v>
      </c>
      <c r="BF347" s="14" t="s">
        <v>40</v>
      </c>
      <c r="BG347" s="14" t="s">
        <v>40</v>
      </c>
      <c r="BH347" s="14" t="s">
        <v>40</v>
      </c>
      <c r="BJ347" s="15">
        <f t="shared" si="331"/>
        <v>3</v>
      </c>
      <c r="BK347" s="15">
        <f t="shared" si="332"/>
        <v>3</v>
      </c>
      <c r="BL347" s="15">
        <f t="shared" si="333"/>
        <v>3</v>
      </c>
      <c r="BM347" s="15">
        <f t="shared" si="334"/>
        <v>3</v>
      </c>
      <c r="BN347" s="15">
        <f t="shared" si="335"/>
        <v>3</v>
      </c>
      <c r="BO347" s="15">
        <f t="shared" si="336"/>
        <v>3</v>
      </c>
      <c r="BP347" s="15">
        <f t="shared" si="337"/>
        <v>3</v>
      </c>
      <c r="BQ347" s="15">
        <f t="shared" si="338"/>
        <v>3</v>
      </c>
      <c r="BR347" s="15">
        <f t="shared" si="339"/>
        <v>3</v>
      </c>
      <c r="BS347" s="15">
        <f t="shared" si="340"/>
        <v>3</v>
      </c>
      <c r="BT347" s="15">
        <f t="shared" si="341"/>
        <v>3</v>
      </c>
      <c r="BU347" s="15">
        <f t="shared" si="342"/>
        <v>3</v>
      </c>
      <c r="BV347" s="15">
        <f t="shared" si="343"/>
        <v>3</v>
      </c>
      <c r="BW347" s="15">
        <f t="shared" si="344"/>
        <v>3</v>
      </c>
      <c r="BX347" s="15">
        <f t="shared" si="345"/>
        <v>3</v>
      </c>
      <c r="BY347" s="15">
        <f t="shared" si="346"/>
        <v>3</v>
      </c>
      <c r="BZ347" s="15">
        <f t="shared" si="347"/>
        <v>3</v>
      </c>
      <c r="CA347" s="14" t="s">
        <v>75</v>
      </c>
      <c r="CB347" s="15">
        <f t="shared" si="348"/>
        <v>3</v>
      </c>
      <c r="CC347" s="14">
        <f t="shared" si="349"/>
        <v>3</v>
      </c>
      <c r="CD347" s="14">
        <f t="shared" si="350"/>
        <v>3</v>
      </c>
      <c r="CE347" s="14" t="str">
        <f t="shared" si="351"/>
        <v>N/A</v>
      </c>
      <c r="CF347" s="14" t="str">
        <f t="shared" si="352"/>
        <v>N/A</v>
      </c>
      <c r="CG347" t="str">
        <f t="shared" si="353"/>
        <v>S:3 G:1 GR:0</v>
      </c>
      <c r="CH347" s="6"/>
      <c r="CK347" s="6"/>
      <c r="CL347" s="6"/>
      <c r="CM347" s="6"/>
      <c r="CN347" s="6"/>
      <c r="CO347" s="6"/>
      <c r="CP347" s="6"/>
    </row>
    <row r="348" spans="1:94" x14ac:dyDescent="0.25">
      <c r="A348" s="13">
        <v>6391</v>
      </c>
      <c r="B348" s="14" t="s">
        <v>676</v>
      </c>
      <c r="C348" s="14" t="s">
        <v>64</v>
      </c>
      <c r="D348" s="14" t="s">
        <v>58</v>
      </c>
      <c r="E348" s="14">
        <f>VLOOKUP(B348, 'Rookie Year'!$A$2:$B$55555,2,FALSE)</f>
        <v>2018</v>
      </c>
      <c r="F348" s="14">
        <v>2026</v>
      </c>
      <c r="G348" s="14" t="s">
        <v>42</v>
      </c>
      <c r="H348" s="14" t="s">
        <v>1927</v>
      </c>
      <c r="I348" s="15">
        <v>3</v>
      </c>
      <c r="J348" s="14">
        <v>1</v>
      </c>
      <c r="K348" s="16">
        <f t="shared" si="314"/>
        <v>0.25</v>
      </c>
      <c r="L348" s="15">
        <f t="shared" si="315"/>
        <v>2</v>
      </c>
      <c r="M348" s="15">
        <f t="shared" si="316"/>
        <v>1</v>
      </c>
      <c r="N348" s="15">
        <f t="shared" si="317"/>
        <v>1</v>
      </c>
      <c r="O348" s="15">
        <v>0</v>
      </c>
      <c r="P348" s="15">
        <v>0</v>
      </c>
      <c r="Q348" s="15">
        <f t="shared" si="318"/>
        <v>1</v>
      </c>
      <c r="R348" s="14" t="s">
        <v>75</v>
      </c>
      <c r="S348" s="14">
        <f t="shared" si="319"/>
        <v>1</v>
      </c>
      <c r="T348" s="15">
        <f>IF($S348&lt;1, "N/A", $M348)</f>
        <v>1</v>
      </c>
      <c r="U348" s="15" t="str">
        <f>IF($S348&lt;2, "N/A", $M348)</f>
        <v>N/A</v>
      </c>
      <c r="V348" s="15" t="str">
        <f>IF($S348&lt;3, "N/A", $M348)</f>
        <v>N/A</v>
      </c>
      <c r="W348" s="15" t="str">
        <f t="shared" si="354"/>
        <v>N/A</v>
      </c>
      <c r="X348" s="15" t="str">
        <f t="shared" si="304"/>
        <v>N/A</v>
      </c>
      <c r="Y348" s="14" t="str">
        <f t="shared" si="320"/>
        <v>OK</v>
      </c>
      <c r="Z348" s="14" t="str">
        <f t="shared" si="321"/>
        <v>No</v>
      </c>
      <c r="AA348" s="17" t="str">
        <f>IF(C348="DM", "N/A", IF(Z348="No","N/A",VLOOKUP(B348,'Extension List'!$A$3:$AE$1952,19,FALSE)))</f>
        <v>N/A</v>
      </c>
      <c r="AB348" s="14" t="str">
        <f>IF(C348="DM", "N/A", IF(Z348="No","N/A",VLOOKUP(B348,'Extension List'!$A$3:$AE$1952,21,FALSE)))</f>
        <v>N/A</v>
      </c>
      <c r="AC348" s="14" t="str">
        <f t="shared" si="311"/>
        <v>N/A</v>
      </c>
      <c r="AD348" s="15" t="str">
        <f t="shared" si="322"/>
        <v>N/A</v>
      </c>
      <c r="AE348" s="15" t="str">
        <f t="shared" si="323"/>
        <v>N/A</v>
      </c>
      <c r="AF348" s="15" t="str">
        <f t="shared" si="324"/>
        <v>N/A</v>
      </c>
      <c r="AG348" s="15" t="str">
        <f t="shared" si="312"/>
        <v>N/A</v>
      </c>
      <c r="AH348" s="15" t="str">
        <f t="shared" si="312"/>
        <v>N/A</v>
      </c>
      <c r="AI348" s="15" t="str">
        <f t="shared" si="307"/>
        <v>N/A</v>
      </c>
      <c r="AJ348" s="15" t="str">
        <f t="shared" si="308"/>
        <v>N/A</v>
      </c>
      <c r="AK348" s="15" t="str">
        <f t="shared" si="309"/>
        <v>N/A</v>
      </c>
      <c r="AL348" s="15" t="str">
        <f t="shared" si="325"/>
        <v>N/A</v>
      </c>
      <c r="AM348" s="15">
        <f t="shared" si="326"/>
        <v>3</v>
      </c>
      <c r="AN348" s="15" t="str">
        <f t="shared" si="327"/>
        <v>N/A</v>
      </c>
      <c r="AO348" s="15" t="str">
        <f t="shared" si="328"/>
        <v>N/A</v>
      </c>
      <c r="AP348" s="15" t="str">
        <f t="shared" si="329"/>
        <v>N/A</v>
      </c>
      <c r="AQ348" s="15" t="str">
        <f t="shared" si="330"/>
        <v>N/A</v>
      </c>
      <c r="AR348" s="14" t="s">
        <v>40</v>
      </c>
      <c r="AS348" s="14" t="s">
        <v>40</v>
      </c>
      <c r="AT348" s="14" t="s">
        <v>40</v>
      </c>
      <c r="AU348" s="14" t="s">
        <v>40</v>
      </c>
      <c r="AV348" s="14" t="s">
        <v>40</v>
      </c>
      <c r="AW348" s="14" t="s">
        <v>40</v>
      </c>
      <c r="AX348" s="14" t="s">
        <v>40</v>
      </c>
      <c r="AY348" s="14" t="s">
        <v>40</v>
      </c>
      <c r="AZ348" s="14" t="s">
        <v>40</v>
      </c>
      <c r="BA348" s="14" t="s">
        <v>40</v>
      </c>
      <c r="BB348" s="14" t="s">
        <v>40</v>
      </c>
      <c r="BC348" s="14" t="s">
        <v>40</v>
      </c>
      <c r="BD348" s="14" t="s">
        <v>40</v>
      </c>
      <c r="BE348" s="14" t="s">
        <v>40</v>
      </c>
      <c r="BF348" s="14" t="s">
        <v>40</v>
      </c>
      <c r="BG348" s="14" t="s">
        <v>40</v>
      </c>
      <c r="BH348" s="14" t="s">
        <v>40</v>
      </c>
      <c r="BJ348" s="15">
        <f t="shared" si="331"/>
        <v>3</v>
      </c>
      <c r="BK348" s="15">
        <f t="shared" si="332"/>
        <v>3</v>
      </c>
      <c r="BL348" s="15">
        <f t="shared" si="333"/>
        <v>3</v>
      </c>
      <c r="BM348" s="15">
        <f t="shared" si="334"/>
        <v>3</v>
      </c>
      <c r="BN348" s="15">
        <f t="shared" si="335"/>
        <v>3</v>
      </c>
      <c r="BO348" s="15">
        <f t="shared" si="336"/>
        <v>3</v>
      </c>
      <c r="BP348" s="15">
        <f t="shared" si="337"/>
        <v>3</v>
      </c>
      <c r="BQ348" s="15">
        <f t="shared" si="338"/>
        <v>3</v>
      </c>
      <c r="BR348" s="15">
        <f t="shared" si="339"/>
        <v>3</v>
      </c>
      <c r="BS348" s="15">
        <f t="shared" si="340"/>
        <v>3</v>
      </c>
      <c r="BT348" s="15">
        <f t="shared" si="341"/>
        <v>3</v>
      </c>
      <c r="BU348" s="15">
        <f t="shared" si="342"/>
        <v>3</v>
      </c>
      <c r="BV348" s="15">
        <f t="shared" si="343"/>
        <v>3</v>
      </c>
      <c r="BW348" s="15">
        <f t="shared" si="344"/>
        <v>3</v>
      </c>
      <c r="BX348" s="15">
        <f t="shared" si="345"/>
        <v>3</v>
      </c>
      <c r="BY348" s="15">
        <f t="shared" si="346"/>
        <v>3</v>
      </c>
      <c r="BZ348" s="15">
        <f t="shared" si="347"/>
        <v>3</v>
      </c>
      <c r="CA348" s="14" t="s">
        <v>75</v>
      </c>
      <c r="CB348" s="15">
        <f t="shared" si="348"/>
        <v>3</v>
      </c>
      <c r="CC348" s="14" t="str">
        <f t="shared" si="349"/>
        <v>N/A</v>
      </c>
      <c r="CD348" s="14" t="str">
        <f t="shared" si="350"/>
        <v>N/A</v>
      </c>
      <c r="CE348" s="14" t="str">
        <f t="shared" si="351"/>
        <v>N/A</v>
      </c>
      <c r="CF348" s="14" t="str">
        <f t="shared" si="352"/>
        <v>N/A</v>
      </c>
      <c r="CG348" t="str">
        <f t="shared" si="353"/>
        <v>S:2 G:1 GR:1</v>
      </c>
      <c r="CH348" s="6"/>
      <c r="CK348" s="6"/>
      <c r="CL348" s="6"/>
      <c r="CM348" s="6"/>
      <c r="CN348" s="6"/>
      <c r="CO348" s="6"/>
      <c r="CP348" s="6"/>
    </row>
    <row r="349" spans="1:94" x14ac:dyDescent="0.25">
      <c r="A349" s="13">
        <v>6392</v>
      </c>
      <c r="B349" s="14" t="s">
        <v>1001</v>
      </c>
      <c r="C349" s="14" t="s">
        <v>64</v>
      </c>
      <c r="D349" s="14" t="s">
        <v>58</v>
      </c>
      <c r="E349" s="14">
        <f>VLOOKUP(B349, 'Rookie Year'!$A$2:$B$55555,2,FALSE)</f>
        <v>2013</v>
      </c>
      <c r="F349" s="14">
        <v>2026</v>
      </c>
      <c r="G349" s="14" t="s">
        <v>42</v>
      </c>
      <c r="H349" s="14" t="s">
        <v>1927</v>
      </c>
      <c r="I349" s="15">
        <v>1</v>
      </c>
      <c r="J349" s="14">
        <v>1</v>
      </c>
      <c r="K349" s="16">
        <f t="shared" si="314"/>
        <v>0.25</v>
      </c>
      <c r="L349" s="15">
        <f t="shared" si="315"/>
        <v>0</v>
      </c>
      <c r="M349" s="15">
        <f t="shared" si="316"/>
        <v>1</v>
      </c>
      <c r="N349" s="15">
        <f t="shared" si="317"/>
        <v>1</v>
      </c>
      <c r="O349" s="15">
        <v>0</v>
      </c>
      <c r="P349" s="15">
        <v>0</v>
      </c>
      <c r="Q349" s="15">
        <f t="shared" si="318"/>
        <v>1</v>
      </c>
      <c r="R349" s="14" t="s">
        <v>75</v>
      </c>
      <c r="S349" s="14">
        <f t="shared" si="319"/>
        <v>1</v>
      </c>
      <c r="T349" s="15">
        <f>IF($S349&lt;1, "N/A", $M349)</f>
        <v>1</v>
      </c>
      <c r="U349" s="15" t="str">
        <f>IF($S349&lt;2, "N/A", $M349)</f>
        <v>N/A</v>
      </c>
      <c r="V349" s="15" t="str">
        <f>IF($S349&lt;3, "N/A", $M349)</f>
        <v>N/A</v>
      </c>
      <c r="W349" s="15" t="str">
        <f t="shared" si="354"/>
        <v>N/A</v>
      </c>
      <c r="X349" s="15" t="str">
        <f t="shared" ref="X349:X380" si="355">IF($S349&lt;5, "N/A", $M349)</f>
        <v>N/A</v>
      </c>
      <c r="Y349" s="14" t="str">
        <f t="shared" si="320"/>
        <v>OK</v>
      </c>
      <c r="Z349" s="14" t="str">
        <f t="shared" si="321"/>
        <v>No</v>
      </c>
      <c r="AA349" s="17" t="str">
        <f>IF(C349="DM", "N/A", IF(Z349="No","N/A",VLOOKUP(B349,'Extension List'!$A$3:$AE$1952,19,FALSE)))</f>
        <v>N/A</v>
      </c>
      <c r="AB349" s="14" t="str">
        <f>IF(C349="DM", "N/A", IF(Z349="No","N/A",VLOOKUP(B349,'Extension List'!$A$3:$AE$1952,21,FALSE)))</f>
        <v>N/A</v>
      </c>
      <c r="AC349" s="14" t="str">
        <f t="shared" si="311"/>
        <v>N/A</v>
      </c>
      <c r="AD349" s="15" t="str">
        <f t="shared" si="322"/>
        <v>N/A</v>
      </c>
      <c r="AE349" s="15" t="str">
        <f t="shared" si="323"/>
        <v>N/A</v>
      </c>
      <c r="AF349" s="15" t="str">
        <f t="shared" si="324"/>
        <v>N/A</v>
      </c>
      <c r="AG349" s="15" t="str">
        <f t="shared" si="312"/>
        <v>N/A</v>
      </c>
      <c r="AH349" s="15" t="str">
        <f t="shared" si="312"/>
        <v>N/A</v>
      </c>
      <c r="AI349" s="15" t="str">
        <f t="shared" si="307"/>
        <v>N/A</v>
      </c>
      <c r="AJ349" s="15" t="str">
        <f t="shared" si="308"/>
        <v>N/A</v>
      </c>
      <c r="AK349" s="15" t="str">
        <f t="shared" si="309"/>
        <v>N/A</v>
      </c>
      <c r="AL349" s="15" t="str">
        <f t="shared" si="325"/>
        <v>N/A</v>
      </c>
      <c r="AM349" s="15">
        <f t="shared" si="326"/>
        <v>1</v>
      </c>
      <c r="AN349" s="15" t="str">
        <f t="shared" si="327"/>
        <v>N/A</v>
      </c>
      <c r="AO349" s="15" t="str">
        <f t="shared" si="328"/>
        <v>N/A</v>
      </c>
      <c r="AP349" s="15" t="str">
        <f t="shared" si="329"/>
        <v>N/A</v>
      </c>
      <c r="AQ349" s="15" t="str">
        <f t="shared" si="330"/>
        <v>N/A</v>
      </c>
      <c r="AR349" s="14" t="s">
        <v>40</v>
      </c>
      <c r="AS349" s="14" t="s">
        <v>40</v>
      </c>
      <c r="AT349" s="14" t="s">
        <v>40</v>
      </c>
      <c r="AU349" s="14" t="s">
        <v>40</v>
      </c>
      <c r="AV349" s="14" t="s">
        <v>40</v>
      </c>
      <c r="AW349" s="14" t="s">
        <v>40</v>
      </c>
      <c r="AX349" s="14" t="s">
        <v>40</v>
      </c>
      <c r="AY349" s="14" t="s">
        <v>40</v>
      </c>
      <c r="AZ349" s="14" t="s">
        <v>40</v>
      </c>
      <c r="BA349" s="14" t="s">
        <v>40</v>
      </c>
      <c r="BB349" s="14" t="s">
        <v>40</v>
      </c>
      <c r="BC349" s="14" t="s">
        <v>40</v>
      </c>
      <c r="BD349" s="14" t="s">
        <v>40</v>
      </c>
      <c r="BE349" s="14" t="s">
        <v>40</v>
      </c>
      <c r="BF349" s="14" t="s">
        <v>40</v>
      </c>
      <c r="BG349" s="14" t="s">
        <v>40</v>
      </c>
      <c r="BH349" s="14" t="s">
        <v>40</v>
      </c>
      <c r="BJ349" s="15">
        <f t="shared" si="331"/>
        <v>1</v>
      </c>
      <c r="BK349" s="15">
        <f t="shared" si="332"/>
        <v>1</v>
      </c>
      <c r="BL349" s="15">
        <f t="shared" si="333"/>
        <v>1</v>
      </c>
      <c r="BM349" s="15">
        <f t="shared" si="334"/>
        <v>1</v>
      </c>
      <c r="BN349" s="15">
        <f t="shared" si="335"/>
        <v>1</v>
      </c>
      <c r="BO349" s="15">
        <f t="shared" si="336"/>
        <v>1</v>
      </c>
      <c r="BP349" s="15">
        <f t="shared" si="337"/>
        <v>1</v>
      </c>
      <c r="BQ349" s="15">
        <f t="shared" si="338"/>
        <v>1</v>
      </c>
      <c r="BR349" s="15">
        <f t="shared" si="339"/>
        <v>1</v>
      </c>
      <c r="BS349" s="15">
        <f t="shared" si="340"/>
        <v>1</v>
      </c>
      <c r="BT349" s="15">
        <f t="shared" si="341"/>
        <v>1</v>
      </c>
      <c r="BU349" s="15">
        <f t="shared" si="342"/>
        <v>1</v>
      </c>
      <c r="BV349" s="15">
        <f t="shared" si="343"/>
        <v>1</v>
      </c>
      <c r="BW349" s="15">
        <f t="shared" si="344"/>
        <v>1</v>
      </c>
      <c r="BX349" s="15">
        <f t="shared" si="345"/>
        <v>1</v>
      </c>
      <c r="BY349" s="15">
        <f t="shared" si="346"/>
        <v>1</v>
      </c>
      <c r="BZ349" s="15">
        <f t="shared" si="347"/>
        <v>1</v>
      </c>
      <c r="CA349" s="14" t="s">
        <v>75</v>
      </c>
      <c r="CB349" s="15">
        <f t="shared" si="348"/>
        <v>1</v>
      </c>
      <c r="CC349" s="14" t="str">
        <f t="shared" si="349"/>
        <v>N/A</v>
      </c>
      <c r="CD349" s="14" t="str">
        <f t="shared" si="350"/>
        <v>N/A</v>
      </c>
      <c r="CE349" s="14" t="str">
        <f t="shared" si="351"/>
        <v>N/A</v>
      </c>
      <c r="CF349" s="14" t="str">
        <f t="shared" si="352"/>
        <v>N/A</v>
      </c>
      <c r="CG349" t="str">
        <f t="shared" si="353"/>
        <v>S:0 G:1 GR:1</v>
      </c>
      <c r="CH349" s="6"/>
      <c r="CK349" s="6"/>
      <c r="CL349" s="6"/>
      <c r="CM349" s="6"/>
      <c r="CN349" s="6"/>
      <c r="CO349" s="6"/>
      <c r="CP349" s="6"/>
    </row>
    <row r="350" spans="1:94" x14ac:dyDescent="0.25">
      <c r="A350" s="13">
        <v>6570</v>
      </c>
      <c r="B350" s="14" t="s">
        <v>3360</v>
      </c>
      <c r="C350" s="14" t="s">
        <v>64</v>
      </c>
      <c r="D350" s="14" t="s">
        <v>58</v>
      </c>
      <c r="E350" s="14">
        <f>VLOOKUP(B350, 'Rookie Year'!$A$2:$B$55555,2,FALSE)</f>
        <v>2026</v>
      </c>
      <c r="F350" s="14">
        <v>2026</v>
      </c>
      <c r="G350" s="14" t="s">
        <v>40</v>
      </c>
      <c r="H350" s="14" t="s">
        <v>2653</v>
      </c>
      <c r="I350" s="15">
        <v>1</v>
      </c>
      <c r="J350" s="14">
        <v>3</v>
      </c>
      <c r="K350" s="16">
        <f t="shared" si="314"/>
        <v>0</v>
      </c>
      <c r="L350" s="15">
        <f t="shared" si="315"/>
        <v>1</v>
      </c>
      <c r="M350" s="15">
        <f t="shared" si="316"/>
        <v>0</v>
      </c>
      <c r="N350" s="15">
        <f t="shared" si="317"/>
        <v>0</v>
      </c>
      <c r="O350" s="15">
        <v>0</v>
      </c>
      <c r="P350" s="15">
        <v>0</v>
      </c>
      <c r="Q350" s="15">
        <f t="shared" si="318"/>
        <v>0</v>
      </c>
      <c r="R350" s="14" t="s">
        <v>75</v>
      </c>
      <c r="S350" s="14">
        <f t="shared" si="319"/>
        <v>3</v>
      </c>
      <c r="T350" s="15">
        <f>IF($S350&lt;1, "N/A", $M350)</f>
        <v>0</v>
      </c>
      <c r="U350" s="15">
        <f>IF($S350&lt;2, "N/A", $M350)</f>
        <v>0</v>
      </c>
      <c r="V350" s="15">
        <f>IF($S350&lt;3, "N/A", $M350)</f>
        <v>0</v>
      </c>
      <c r="W350" s="15" t="str">
        <f t="shared" si="354"/>
        <v>N/A</v>
      </c>
      <c r="X350" s="15" t="str">
        <f t="shared" si="355"/>
        <v>N/A</v>
      </c>
      <c r="Y350" s="14" t="str">
        <f t="shared" si="320"/>
        <v>OK</v>
      </c>
      <c r="Z350" s="14" t="str">
        <f t="shared" si="321"/>
        <v>No</v>
      </c>
      <c r="AA350" s="17" t="str">
        <f>IF(C350="DM", "N/A", IF(Z350="No","N/A",VLOOKUP(B350,'Extension List'!$A$3:$AE$1952,19,FALSE)))</f>
        <v>N/A</v>
      </c>
      <c r="AB350" s="14" t="str">
        <f>IF(C350="DM", "N/A", IF(Z350="No","N/A",VLOOKUP(B350,'Extension List'!$A$3:$AE$1952,21,FALSE)))</f>
        <v>N/A</v>
      </c>
      <c r="AC350" s="14" t="str">
        <f t="shared" si="311"/>
        <v>N/A</v>
      </c>
      <c r="AD350" s="15" t="str">
        <f t="shared" si="322"/>
        <v>N/A</v>
      </c>
      <c r="AE350" s="15" t="str">
        <f t="shared" si="323"/>
        <v>N/A</v>
      </c>
      <c r="AF350" s="15" t="str">
        <f t="shared" si="324"/>
        <v>N/A</v>
      </c>
      <c r="AG350" s="15" t="str">
        <f t="shared" si="312"/>
        <v>N/A</v>
      </c>
      <c r="AH350" s="15" t="str">
        <f t="shared" si="312"/>
        <v>N/A</v>
      </c>
      <c r="AI350" s="15" t="str">
        <f t="shared" si="307"/>
        <v>N/A</v>
      </c>
      <c r="AJ350" s="15" t="str">
        <f t="shared" si="308"/>
        <v>N/A</v>
      </c>
      <c r="AK350" s="15" t="str">
        <f t="shared" si="309"/>
        <v>N/A</v>
      </c>
      <c r="AL350" s="15" t="str">
        <f t="shared" si="325"/>
        <v>N/A</v>
      </c>
      <c r="AM350" s="15">
        <f t="shared" si="326"/>
        <v>1</v>
      </c>
      <c r="AN350" s="15">
        <f t="shared" si="327"/>
        <v>1</v>
      </c>
      <c r="AO350" s="15">
        <f t="shared" si="328"/>
        <v>1</v>
      </c>
      <c r="AP350" s="15" t="str">
        <f t="shared" si="329"/>
        <v>N/A</v>
      </c>
      <c r="AQ350" s="15" t="str">
        <f t="shared" si="330"/>
        <v>N/A</v>
      </c>
      <c r="AR350" s="14" t="s">
        <v>40</v>
      </c>
      <c r="AS350" s="14" t="s">
        <v>40</v>
      </c>
      <c r="AT350" s="14" t="s">
        <v>40</v>
      </c>
      <c r="AU350" s="14" t="s">
        <v>40</v>
      </c>
      <c r="AV350" s="14" t="s">
        <v>40</v>
      </c>
      <c r="AW350" s="14" t="s">
        <v>40</v>
      </c>
      <c r="AX350" s="14" t="s">
        <v>40</v>
      </c>
      <c r="AY350" s="14" t="s">
        <v>40</v>
      </c>
      <c r="AZ350" s="14" t="s">
        <v>40</v>
      </c>
      <c r="BA350" s="14" t="s">
        <v>40</v>
      </c>
      <c r="BB350" s="14" t="s">
        <v>40</v>
      </c>
      <c r="BC350" s="14" t="s">
        <v>40</v>
      </c>
      <c r="BD350" s="14" t="s">
        <v>40</v>
      </c>
      <c r="BE350" s="14" t="s">
        <v>40</v>
      </c>
      <c r="BF350" s="14" t="s">
        <v>40</v>
      </c>
      <c r="BG350" s="14" t="s">
        <v>40</v>
      </c>
      <c r="BH350" s="14" t="s">
        <v>40</v>
      </c>
      <c r="BJ350" s="15">
        <f t="shared" si="331"/>
        <v>1</v>
      </c>
      <c r="BK350" s="15">
        <f t="shared" si="332"/>
        <v>1</v>
      </c>
      <c r="BL350" s="15">
        <f t="shared" si="333"/>
        <v>1</v>
      </c>
      <c r="BM350" s="15">
        <f t="shared" si="334"/>
        <v>1</v>
      </c>
      <c r="BN350" s="15">
        <f t="shared" si="335"/>
        <v>1</v>
      </c>
      <c r="BO350" s="15">
        <f t="shared" si="336"/>
        <v>1</v>
      </c>
      <c r="BP350" s="15">
        <f t="shared" si="337"/>
        <v>1</v>
      </c>
      <c r="BQ350" s="15">
        <f t="shared" si="338"/>
        <v>1</v>
      </c>
      <c r="BR350" s="15">
        <f t="shared" si="339"/>
        <v>1</v>
      </c>
      <c r="BS350" s="15">
        <f t="shared" si="340"/>
        <v>1</v>
      </c>
      <c r="BT350" s="15">
        <f t="shared" si="341"/>
        <v>1</v>
      </c>
      <c r="BU350" s="15">
        <f t="shared" si="342"/>
        <v>1</v>
      </c>
      <c r="BV350" s="15">
        <f t="shared" si="343"/>
        <v>1</v>
      </c>
      <c r="BW350" s="15">
        <f t="shared" si="344"/>
        <v>1</v>
      </c>
      <c r="BX350" s="15">
        <f t="shared" si="345"/>
        <v>1</v>
      </c>
      <c r="BY350" s="15">
        <f t="shared" si="346"/>
        <v>1</v>
      </c>
      <c r="BZ350" s="15">
        <f t="shared" si="347"/>
        <v>1</v>
      </c>
      <c r="CA350" s="14" t="s">
        <v>75</v>
      </c>
      <c r="CB350" s="15">
        <f t="shared" si="348"/>
        <v>1</v>
      </c>
      <c r="CC350" s="14">
        <f t="shared" si="349"/>
        <v>1</v>
      </c>
      <c r="CD350" s="14">
        <f t="shared" si="350"/>
        <v>1</v>
      </c>
      <c r="CE350" s="14" t="str">
        <f t="shared" si="351"/>
        <v>N/A</v>
      </c>
      <c r="CF350" s="14" t="str">
        <f t="shared" si="352"/>
        <v>N/A</v>
      </c>
      <c r="CG350" t="str">
        <f t="shared" si="353"/>
        <v>S:1 G:0 GR:0</v>
      </c>
      <c r="CH350" s="6"/>
      <c r="CK350" s="6"/>
      <c r="CL350" s="6"/>
      <c r="CM350" s="6"/>
      <c r="CN350" s="6"/>
      <c r="CO350" s="6"/>
      <c r="CP350" s="6"/>
    </row>
    <row r="351" spans="1:94" x14ac:dyDescent="0.25">
      <c r="A351" s="13">
        <v>5176</v>
      </c>
      <c r="B351" s="14" t="s">
        <v>2758</v>
      </c>
      <c r="C351" s="14" t="s">
        <v>64</v>
      </c>
      <c r="D351" s="14" t="s">
        <v>58</v>
      </c>
      <c r="E351" s="14">
        <f>VLOOKUP(B351, 'Rookie Year'!$A$2:$B$55555,2,FALSE)</f>
        <v>2023</v>
      </c>
      <c r="F351" s="14">
        <v>2023</v>
      </c>
      <c r="G351" s="14" t="s">
        <v>40</v>
      </c>
      <c r="H351" s="14" t="s">
        <v>2170</v>
      </c>
      <c r="I351" s="15">
        <v>4</v>
      </c>
      <c r="J351" s="14">
        <v>4</v>
      </c>
      <c r="K351" s="16">
        <f t="shared" si="314"/>
        <v>0.25</v>
      </c>
      <c r="L351" s="15">
        <f t="shared" si="315"/>
        <v>3</v>
      </c>
      <c r="M351" s="15">
        <f t="shared" si="316"/>
        <v>1</v>
      </c>
      <c r="N351" s="15">
        <f t="shared" si="317"/>
        <v>4</v>
      </c>
      <c r="O351" s="15">
        <v>3</v>
      </c>
      <c r="P351" s="15">
        <v>0</v>
      </c>
      <c r="Q351" s="15">
        <f t="shared" si="318"/>
        <v>1</v>
      </c>
      <c r="R351" s="14" t="s">
        <v>75</v>
      </c>
      <c r="S351" s="14">
        <f t="shared" si="319"/>
        <v>1</v>
      </c>
      <c r="T351" s="15">
        <v>1</v>
      </c>
      <c r="U351" s="15" t="str">
        <f>IF($S351&lt;2, "N/A", $M351)</f>
        <v>N/A</v>
      </c>
      <c r="V351" s="15" t="str">
        <f>IF($S351&lt;3, "N/A", $M351)</f>
        <v>N/A</v>
      </c>
      <c r="W351" s="15" t="str">
        <f t="shared" si="354"/>
        <v>N/A</v>
      </c>
      <c r="X351" s="15" t="str">
        <f t="shared" si="355"/>
        <v>N/A</v>
      </c>
      <c r="Y351" s="14" t="str">
        <f t="shared" si="320"/>
        <v>OK</v>
      </c>
      <c r="Z351" s="14" t="str">
        <f t="shared" si="321"/>
        <v>Yes</v>
      </c>
      <c r="AA351" s="17">
        <f>IF(C351="DM", "N/A", IF(Z351="No","N/A",VLOOKUP(B351,'Extension List'!$A$3:$AE$1952,19,FALSE)))</f>
        <v>1</v>
      </c>
      <c r="AB351" s="14">
        <f>IF(C351="DM", "N/A", IF(Z351="No","N/A",VLOOKUP(B351,'Extension List'!$A$3:$AE$1952,21,FALSE)))</f>
        <v>1</v>
      </c>
      <c r="AC351" s="14">
        <f t="shared" si="311"/>
        <v>0</v>
      </c>
      <c r="AD351" s="15" t="str">
        <f t="shared" si="322"/>
        <v>N/A</v>
      </c>
      <c r="AE351" s="15" t="str">
        <f t="shared" si="323"/>
        <v>N/A</v>
      </c>
      <c r="AF351" s="15" t="str">
        <f t="shared" si="324"/>
        <v>N/A</v>
      </c>
      <c r="AG351" s="15" t="str">
        <f t="shared" si="312"/>
        <v>N/A</v>
      </c>
      <c r="AH351" s="15" t="str">
        <f t="shared" si="312"/>
        <v>N/A</v>
      </c>
      <c r="AI351" s="15" t="str">
        <f t="shared" si="307"/>
        <v>N/A</v>
      </c>
      <c r="AJ351" s="15" t="str">
        <f t="shared" si="308"/>
        <v>N/A</v>
      </c>
      <c r="AK351" s="15" t="str">
        <f t="shared" si="309"/>
        <v>N/A</v>
      </c>
      <c r="AL351" s="15" t="str">
        <f t="shared" si="325"/>
        <v>N/A</v>
      </c>
      <c r="AM351" s="15">
        <f t="shared" si="326"/>
        <v>4</v>
      </c>
      <c r="AN351" s="15" t="str">
        <f t="shared" si="327"/>
        <v>N/A</v>
      </c>
      <c r="AO351" s="15" t="str">
        <f t="shared" si="328"/>
        <v>N/A</v>
      </c>
      <c r="AP351" s="15" t="str">
        <f t="shared" si="329"/>
        <v>N/A</v>
      </c>
      <c r="AQ351" s="15" t="str">
        <f t="shared" si="330"/>
        <v>N/A</v>
      </c>
      <c r="AR351" s="14" t="s">
        <v>40</v>
      </c>
      <c r="AS351" s="14" t="s">
        <v>40</v>
      </c>
      <c r="AT351" s="14" t="s">
        <v>40</v>
      </c>
      <c r="AU351" s="14" t="s">
        <v>40</v>
      </c>
      <c r="AV351" s="14" t="s">
        <v>40</v>
      </c>
      <c r="AW351" s="14" t="s">
        <v>40</v>
      </c>
      <c r="AX351" s="14" t="s">
        <v>40</v>
      </c>
      <c r="AY351" s="14" t="s">
        <v>40</v>
      </c>
      <c r="AZ351" s="14" t="s">
        <v>40</v>
      </c>
      <c r="BA351" s="14" t="s">
        <v>40</v>
      </c>
      <c r="BB351" s="14" t="s">
        <v>40</v>
      </c>
      <c r="BC351" s="14" t="s">
        <v>40</v>
      </c>
      <c r="BD351" s="14" t="s">
        <v>40</v>
      </c>
      <c r="BE351" s="14" t="s">
        <v>40</v>
      </c>
      <c r="BF351" s="14" t="s">
        <v>40</v>
      </c>
      <c r="BG351" s="14" t="s">
        <v>40</v>
      </c>
      <c r="BH351" s="14" t="s">
        <v>40</v>
      </c>
      <c r="BI351" s="14"/>
      <c r="BJ351" s="15">
        <f t="shared" si="331"/>
        <v>4</v>
      </c>
      <c r="BK351" s="15">
        <f t="shared" si="332"/>
        <v>4</v>
      </c>
      <c r="BL351" s="15">
        <f t="shared" si="333"/>
        <v>4</v>
      </c>
      <c r="BM351" s="15">
        <f t="shared" si="334"/>
        <v>4</v>
      </c>
      <c r="BN351" s="15">
        <f t="shared" si="335"/>
        <v>4</v>
      </c>
      <c r="BO351" s="15">
        <f t="shared" si="336"/>
        <v>4</v>
      </c>
      <c r="BP351" s="15">
        <f t="shared" si="337"/>
        <v>4</v>
      </c>
      <c r="BQ351" s="15">
        <f t="shared" si="338"/>
        <v>4</v>
      </c>
      <c r="BR351" s="15">
        <f t="shared" si="339"/>
        <v>4</v>
      </c>
      <c r="BS351" s="15">
        <f t="shared" si="340"/>
        <v>4</v>
      </c>
      <c r="BT351" s="15">
        <f t="shared" si="341"/>
        <v>4</v>
      </c>
      <c r="BU351" s="15">
        <f t="shared" si="342"/>
        <v>4</v>
      </c>
      <c r="BV351" s="15">
        <f t="shared" si="343"/>
        <v>4</v>
      </c>
      <c r="BW351" s="15">
        <f t="shared" si="344"/>
        <v>4</v>
      </c>
      <c r="BX351" s="15">
        <f t="shared" si="345"/>
        <v>4</v>
      </c>
      <c r="BY351" s="15">
        <f t="shared" si="346"/>
        <v>4</v>
      </c>
      <c r="BZ351" s="15">
        <f t="shared" si="347"/>
        <v>4</v>
      </c>
      <c r="CA351" s="14" t="s">
        <v>75</v>
      </c>
      <c r="CB351" s="15">
        <f t="shared" si="348"/>
        <v>4</v>
      </c>
      <c r="CC351" s="14" t="str">
        <f t="shared" si="349"/>
        <v>N/A</v>
      </c>
      <c r="CD351" s="14" t="str">
        <f t="shared" si="350"/>
        <v>N/A</v>
      </c>
      <c r="CE351" s="14" t="str">
        <f t="shared" si="351"/>
        <v>N/A</v>
      </c>
      <c r="CF351" s="14" t="str">
        <f t="shared" si="352"/>
        <v>N/A</v>
      </c>
      <c r="CG351" t="str">
        <f t="shared" si="353"/>
        <v>S:3 G:1 GR:1</v>
      </c>
      <c r="CH351" s="6"/>
      <c r="CK351" s="6"/>
      <c r="CL351" s="6"/>
      <c r="CM351" s="6"/>
      <c r="CN351" s="6"/>
      <c r="CO351" s="6"/>
      <c r="CP351" s="6"/>
    </row>
    <row r="352" spans="1:94" x14ac:dyDescent="0.25">
      <c r="A352" s="13">
        <v>6489</v>
      </c>
      <c r="B352" s="14" t="s">
        <v>3279</v>
      </c>
      <c r="C352" s="14" t="s">
        <v>64</v>
      </c>
      <c r="D352" s="14" t="s">
        <v>58</v>
      </c>
      <c r="E352" s="14">
        <f>VLOOKUP(B352, 'Rookie Year'!$A$2:$B$55555,2,FALSE)</f>
        <v>2026</v>
      </c>
      <c r="F352" s="14">
        <v>2026</v>
      </c>
      <c r="G352" s="14" t="s">
        <v>40</v>
      </c>
      <c r="H352" s="14" t="s">
        <v>2153</v>
      </c>
      <c r="I352" s="15">
        <v>10</v>
      </c>
      <c r="J352" s="14">
        <v>4</v>
      </c>
      <c r="K352" s="16">
        <f t="shared" si="314"/>
        <v>0.25</v>
      </c>
      <c r="L352" s="15">
        <f t="shared" si="315"/>
        <v>7</v>
      </c>
      <c r="M352" s="15">
        <f t="shared" si="316"/>
        <v>3</v>
      </c>
      <c r="N352" s="15">
        <f t="shared" si="317"/>
        <v>12</v>
      </c>
      <c r="O352" s="15">
        <v>0</v>
      </c>
      <c r="P352" s="15">
        <v>0</v>
      </c>
      <c r="Q352" s="15">
        <f t="shared" si="318"/>
        <v>12</v>
      </c>
      <c r="R352" s="14" t="s">
        <v>75</v>
      </c>
      <c r="S352" s="14">
        <f t="shared" si="319"/>
        <v>4</v>
      </c>
      <c r="T352" s="15">
        <v>12</v>
      </c>
      <c r="U352" s="15">
        <v>0</v>
      </c>
      <c r="V352" s="15">
        <v>0</v>
      </c>
      <c r="W352" s="15">
        <v>0</v>
      </c>
      <c r="X352" s="15" t="str">
        <f t="shared" si="355"/>
        <v>N/A</v>
      </c>
      <c r="Y352" s="14" t="str">
        <f t="shared" si="320"/>
        <v>OK</v>
      </c>
      <c r="Z352" s="14" t="str">
        <f t="shared" si="321"/>
        <v>No</v>
      </c>
      <c r="AA352" s="17" t="str">
        <f>IF(C352="DM", "N/A", IF(Z352="No","N/A",VLOOKUP(B352,'Extension List'!$A$3:$AE$1952,19,FALSE)))</f>
        <v>N/A</v>
      </c>
      <c r="AB352" s="14" t="str">
        <f>IF(C352="DM", "N/A", IF(Z352="No","N/A",VLOOKUP(B352,'Extension List'!$A$3:$AE$1952,21,FALSE)))</f>
        <v>N/A</v>
      </c>
      <c r="AC352" s="14" t="str">
        <f t="shared" si="311"/>
        <v>N/A</v>
      </c>
      <c r="AD352" s="15" t="str">
        <f t="shared" si="322"/>
        <v>N/A</v>
      </c>
      <c r="AE352" s="15" t="str">
        <f t="shared" si="323"/>
        <v>N/A</v>
      </c>
      <c r="AF352" s="15" t="str">
        <f t="shared" si="324"/>
        <v>N/A</v>
      </c>
      <c r="AG352" s="15" t="str">
        <f t="shared" si="312"/>
        <v>N/A</v>
      </c>
      <c r="AH352" s="15" t="str">
        <f t="shared" si="312"/>
        <v>N/A</v>
      </c>
      <c r="AI352" s="15" t="str">
        <f t="shared" si="307"/>
        <v>N/A</v>
      </c>
      <c r="AJ352" s="15" t="str">
        <f t="shared" si="308"/>
        <v>N/A</v>
      </c>
      <c r="AK352" s="15" t="str">
        <f t="shared" si="309"/>
        <v>N/A</v>
      </c>
      <c r="AL352" s="15" t="str">
        <f t="shared" si="325"/>
        <v>N/A</v>
      </c>
      <c r="AM352" s="15">
        <f t="shared" si="326"/>
        <v>19</v>
      </c>
      <c r="AN352" s="15">
        <f t="shared" si="327"/>
        <v>7</v>
      </c>
      <c r="AO352" s="15">
        <f t="shared" si="328"/>
        <v>7</v>
      </c>
      <c r="AP352" s="15">
        <f t="shared" si="329"/>
        <v>7</v>
      </c>
      <c r="AQ352" s="15" t="str">
        <f t="shared" si="330"/>
        <v>N/A</v>
      </c>
      <c r="AR352" s="14" t="s">
        <v>40</v>
      </c>
      <c r="AS352" s="14" t="s">
        <v>40</v>
      </c>
      <c r="AT352" s="14" t="s">
        <v>40</v>
      </c>
      <c r="AU352" s="14" t="s">
        <v>40</v>
      </c>
      <c r="AV352" s="14" t="s">
        <v>40</v>
      </c>
      <c r="AW352" s="14" t="s">
        <v>40</v>
      </c>
      <c r="AX352" s="14" t="s">
        <v>40</v>
      </c>
      <c r="AY352" s="14" t="s">
        <v>40</v>
      </c>
      <c r="AZ352" s="14" t="s">
        <v>40</v>
      </c>
      <c r="BA352" s="14" t="s">
        <v>40</v>
      </c>
      <c r="BB352" s="14" t="s">
        <v>40</v>
      </c>
      <c r="BC352" s="14" t="s">
        <v>40</v>
      </c>
      <c r="BD352" s="14" t="s">
        <v>40</v>
      </c>
      <c r="BE352" s="14" t="s">
        <v>40</v>
      </c>
      <c r="BF352" s="14" t="s">
        <v>40</v>
      </c>
      <c r="BG352" s="14" t="s">
        <v>40</v>
      </c>
      <c r="BH352" s="14" t="s">
        <v>40</v>
      </c>
      <c r="BJ352" s="15">
        <f t="shared" si="331"/>
        <v>19</v>
      </c>
      <c r="BK352" s="15">
        <f t="shared" si="332"/>
        <v>19</v>
      </c>
      <c r="BL352" s="15">
        <f t="shared" si="333"/>
        <v>19</v>
      </c>
      <c r="BM352" s="15">
        <f t="shared" si="334"/>
        <v>19</v>
      </c>
      <c r="BN352" s="15">
        <f t="shared" si="335"/>
        <v>19</v>
      </c>
      <c r="BO352" s="15">
        <f t="shared" si="336"/>
        <v>19</v>
      </c>
      <c r="BP352" s="15">
        <f t="shared" si="337"/>
        <v>19</v>
      </c>
      <c r="BQ352" s="15">
        <f t="shared" si="338"/>
        <v>19</v>
      </c>
      <c r="BR352" s="15">
        <f t="shared" si="339"/>
        <v>19</v>
      </c>
      <c r="BS352" s="15">
        <f t="shared" si="340"/>
        <v>19</v>
      </c>
      <c r="BT352" s="15">
        <f t="shared" si="341"/>
        <v>19</v>
      </c>
      <c r="BU352" s="15">
        <f t="shared" si="342"/>
        <v>19</v>
      </c>
      <c r="BV352" s="15">
        <f t="shared" si="343"/>
        <v>19</v>
      </c>
      <c r="BW352" s="15">
        <f t="shared" si="344"/>
        <v>19</v>
      </c>
      <c r="BX352" s="15">
        <f t="shared" si="345"/>
        <v>19</v>
      </c>
      <c r="BY352" s="15">
        <f t="shared" si="346"/>
        <v>19</v>
      </c>
      <c r="BZ352" s="15">
        <f t="shared" si="347"/>
        <v>19</v>
      </c>
      <c r="CA352" s="14" t="s">
        <v>75</v>
      </c>
      <c r="CB352" s="15">
        <f t="shared" si="348"/>
        <v>19</v>
      </c>
      <c r="CC352" s="14">
        <f t="shared" si="349"/>
        <v>7</v>
      </c>
      <c r="CD352" s="14">
        <f t="shared" si="350"/>
        <v>7</v>
      </c>
      <c r="CE352" s="14">
        <f t="shared" si="351"/>
        <v>7</v>
      </c>
      <c r="CF352" s="14" t="str">
        <f t="shared" si="352"/>
        <v>N/A</v>
      </c>
      <c r="CG352" t="str">
        <f t="shared" si="353"/>
        <v>S:7 G:3 GR:12</v>
      </c>
      <c r="CH352" s="6"/>
      <c r="CK352" s="6"/>
      <c r="CL352" s="6"/>
      <c r="CM352" s="6"/>
      <c r="CN352" s="6"/>
      <c r="CO352" s="6"/>
      <c r="CP352" s="6"/>
    </row>
    <row r="353" spans="1:94" x14ac:dyDescent="0.25">
      <c r="A353" s="13">
        <v>6397</v>
      </c>
      <c r="B353" s="14" t="s">
        <v>578</v>
      </c>
      <c r="C353" s="14" t="s">
        <v>65</v>
      </c>
      <c r="D353" s="14" t="s">
        <v>58</v>
      </c>
      <c r="E353" s="14">
        <f>VLOOKUP(B353, 'Rookie Year'!$A$2:$B$55555,2,FALSE)</f>
        <v>2016</v>
      </c>
      <c r="F353" s="14">
        <v>2026</v>
      </c>
      <c r="G353" s="14" t="s">
        <v>42</v>
      </c>
      <c r="H353" s="14" t="s">
        <v>1927</v>
      </c>
      <c r="I353" s="15">
        <v>1</v>
      </c>
      <c r="J353" s="14">
        <v>1</v>
      </c>
      <c r="K353" s="16">
        <f t="shared" si="314"/>
        <v>0.25</v>
      </c>
      <c r="L353" s="15">
        <f t="shared" si="315"/>
        <v>0</v>
      </c>
      <c r="M353" s="15">
        <f t="shared" si="316"/>
        <v>1</v>
      </c>
      <c r="N353" s="15">
        <f t="shared" si="317"/>
        <v>1</v>
      </c>
      <c r="O353" s="15">
        <v>0</v>
      </c>
      <c r="P353" s="15">
        <v>0</v>
      </c>
      <c r="Q353" s="15">
        <f t="shared" si="318"/>
        <v>1</v>
      </c>
      <c r="R353" s="14" t="s">
        <v>75</v>
      </c>
      <c r="S353" s="14">
        <f t="shared" si="319"/>
        <v>1</v>
      </c>
      <c r="T353" s="15">
        <f>IF($S353&lt;1, "N/A", $M353)</f>
        <v>1</v>
      </c>
      <c r="U353" s="15" t="str">
        <f>IF($S353&lt;2, "N/A", $M353)</f>
        <v>N/A</v>
      </c>
      <c r="V353" s="15" t="str">
        <f t="shared" ref="V353:V361" si="356">IF($S353&lt;3, "N/A", $M353)</f>
        <v>N/A</v>
      </c>
      <c r="W353" s="15" t="str">
        <f t="shared" ref="W353:W378" si="357">IF($S353&lt;4, "N/A", $M353)</f>
        <v>N/A</v>
      </c>
      <c r="X353" s="15" t="str">
        <f t="shared" si="355"/>
        <v>N/A</v>
      </c>
      <c r="Y353" s="14" t="str">
        <f t="shared" si="320"/>
        <v>OK</v>
      </c>
      <c r="Z353" s="14" t="str">
        <f t="shared" si="321"/>
        <v>No</v>
      </c>
      <c r="AA353" s="17" t="str">
        <f>IF(C353="DM", "N/A", IF(Z353="No","N/A",VLOOKUP(B353,'Extension List'!$A$3:$AE$1952,19,FALSE)))</f>
        <v>N/A</v>
      </c>
      <c r="AB353" s="14" t="str">
        <f>IF(C353="DM", "N/A", IF(Z353="No","N/A",VLOOKUP(B353,'Extension List'!$A$3:$AE$1952,21,FALSE)))</f>
        <v>N/A</v>
      </c>
      <c r="AC353" s="14" t="str">
        <f t="shared" si="311"/>
        <v>N/A</v>
      </c>
      <c r="AD353" s="15" t="str">
        <f t="shared" si="322"/>
        <v>N/A</v>
      </c>
      <c r="AE353" s="15" t="str">
        <f t="shared" si="323"/>
        <v>N/A</v>
      </c>
      <c r="AF353" s="15" t="str">
        <f t="shared" si="324"/>
        <v>N/A</v>
      </c>
      <c r="AG353" s="15" t="str">
        <f t="shared" si="312"/>
        <v>N/A</v>
      </c>
      <c r="AH353" s="15" t="str">
        <f t="shared" si="312"/>
        <v>N/A</v>
      </c>
      <c r="AI353" s="15" t="str">
        <f t="shared" si="307"/>
        <v>N/A</v>
      </c>
      <c r="AJ353" s="15" t="str">
        <f t="shared" si="308"/>
        <v>N/A</v>
      </c>
      <c r="AK353" s="15" t="str">
        <f t="shared" si="309"/>
        <v>N/A</v>
      </c>
      <c r="AL353" s="15" t="str">
        <f t="shared" si="325"/>
        <v>N/A</v>
      </c>
      <c r="AM353" s="15">
        <f t="shared" si="326"/>
        <v>1</v>
      </c>
      <c r="AN353" s="15" t="str">
        <f t="shared" si="327"/>
        <v>N/A</v>
      </c>
      <c r="AO353" s="15" t="str">
        <f t="shared" si="328"/>
        <v>N/A</v>
      </c>
      <c r="AP353" s="15" t="str">
        <f t="shared" si="329"/>
        <v>N/A</v>
      </c>
      <c r="AQ353" s="15" t="str">
        <f t="shared" si="330"/>
        <v>N/A</v>
      </c>
      <c r="AR353" s="14" t="s">
        <v>40</v>
      </c>
      <c r="AS353" s="14" t="s">
        <v>40</v>
      </c>
      <c r="AT353" s="14" t="s">
        <v>40</v>
      </c>
      <c r="AU353" s="14" t="s">
        <v>40</v>
      </c>
      <c r="AV353" s="14" t="s">
        <v>40</v>
      </c>
      <c r="AW353" s="14" t="s">
        <v>40</v>
      </c>
      <c r="AX353" s="14" t="s">
        <v>40</v>
      </c>
      <c r="AY353" s="14" t="s">
        <v>40</v>
      </c>
      <c r="AZ353" s="14" t="s">
        <v>40</v>
      </c>
      <c r="BA353" s="14" t="s">
        <v>40</v>
      </c>
      <c r="BB353" s="14" t="s">
        <v>40</v>
      </c>
      <c r="BC353" s="14" t="s">
        <v>40</v>
      </c>
      <c r="BD353" s="14" t="s">
        <v>40</v>
      </c>
      <c r="BE353" s="14" t="s">
        <v>40</v>
      </c>
      <c r="BF353" s="14" t="s">
        <v>40</v>
      </c>
      <c r="BG353" s="14" t="s">
        <v>40</v>
      </c>
      <c r="BH353" s="14" t="s">
        <v>40</v>
      </c>
      <c r="BJ353" s="15">
        <f t="shared" si="331"/>
        <v>1</v>
      </c>
      <c r="BK353" s="15">
        <f t="shared" si="332"/>
        <v>1</v>
      </c>
      <c r="BL353" s="15">
        <f t="shared" si="333"/>
        <v>1</v>
      </c>
      <c r="BM353" s="15">
        <f t="shared" si="334"/>
        <v>1</v>
      </c>
      <c r="BN353" s="15">
        <f t="shared" si="335"/>
        <v>1</v>
      </c>
      <c r="BO353" s="15">
        <f t="shared" si="336"/>
        <v>1</v>
      </c>
      <c r="BP353" s="15">
        <f t="shared" si="337"/>
        <v>1</v>
      </c>
      <c r="BQ353" s="15">
        <f t="shared" si="338"/>
        <v>1</v>
      </c>
      <c r="BR353" s="15">
        <f t="shared" si="339"/>
        <v>1</v>
      </c>
      <c r="BS353" s="15">
        <f t="shared" si="340"/>
        <v>1</v>
      </c>
      <c r="BT353" s="15">
        <f t="shared" si="341"/>
        <v>1</v>
      </c>
      <c r="BU353" s="15">
        <f t="shared" si="342"/>
        <v>1</v>
      </c>
      <c r="BV353" s="15">
        <f t="shared" si="343"/>
        <v>1</v>
      </c>
      <c r="BW353" s="15">
        <f t="shared" si="344"/>
        <v>1</v>
      </c>
      <c r="BX353" s="15">
        <f t="shared" si="345"/>
        <v>1</v>
      </c>
      <c r="BY353" s="15">
        <f t="shared" si="346"/>
        <v>1</v>
      </c>
      <c r="BZ353" s="15">
        <f t="shared" si="347"/>
        <v>1</v>
      </c>
      <c r="CA353" s="14" t="s">
        <v>75</v>
      </c>
      <c r="CB353" s="15">
        <f t="shared" si="348"/>
        <v>1</v>
      </c>
      <c r="CC353" s="14" t="str">
        <f t="shared" si="349"/>
        <v>N/A</v>
      </c>
      <c r="CD353" s="14" t="str">
        <f t="shared" si="350"/>
        <v>N/A</v>
      </c>
      <c r="CE353" s="14" t="str">
        <f t="shared" si="351"/>
        <v>N/A</v>
      </c>
      <c r="CF353" s="14" t="str">
        <f t="shared" si="352"/>
        <v>N/A</v>
      </c>
      <c r="CG353" t="str">
        <f t="shared" si="353"/>
        <v>S:0 G:1 GR:1</v>
      </c>
      <c r="CH353" s="6"/>
      <c r="CK353" s="6"/>
      <c r="CL353" s="6"/>
      <c r="CM353" s="6"/>
      <c r="CN353" s="6"/>
      <c r="CO353" s="6"/>
      <c r="CP353" s="6"/>
    </row>
    <row r="354" spans="1:94" x14ac:dyDescent="0.25">
      <c r="A354" s="13">
        <v>6110</v>
      </c>
      <c r="B354" s="14" t="s">
        <v>3206</v>
      </c>
      <c r="C354" s="14" t="s">
        <v>65</v>
      </c>
      <c r="D354" s="14" t="s">
        <v>58</v>
      </c>
      <c r="E354" s="14">
        <v>2025</v>
      </c>
      <c r="F354" s="14">
        <v>2025</v>
      </c>
      <c r="G354" s="14" t="s">
        <v>40</v>
      </c>
      <c r="H354" s="14" t="s">
        <v>2921</v>
      </c>
      <c r="I354" s="15">
        <v>1</v>
      </c>
      <c r="J354" s="14">
        <v>3</v>
      </c>
      <c r="K354" s="16">
        <f t="shared" si="314"/>
        <v>0</v>
      </c>
      <c r="L354" s="15">
        <f t="shared" si="315"/>
        <v>1</v>
      </c>
      <c r="M354" s="15">
        <f t="shared" si="316"/>
        <v>0</v>
      </c>
      <c r="N354" s="15">
        <f t="shared" si="317"/>
        <v>0</v>
      </c>
      <c r="O354" s="15">
        <v>0</v>
      </c>
      <c r="P354" s="15">
        <v>0</v>
      </c>
      <c r="Q354" s="15">
        <f t="shared" si="318"/>
        <v>0</v>
      </c>
      <c r="R354" s="14" t="s">
        <v>75</v>
      </c>
      <c r="S354" s="14">
        <f t="shared" si="319"/>
        <v>2</v>
      </c>
      <c r="T354" s="15">
        <v>0</v>
      </c>
      <c r="U354" s="15">
        <v>0</v>
      </c>
      <c r="V354" s="15" t="str">
        <f t="shared" si="356"/>
        <v>N/A</v>
      </c>
      <c r="W354" s="15" t="str">
        <f t="shared" si="357"/>
        <v>N/A</v>
      </c>
      <c r="X354" s="15" t="str">
        <f t="shared" si="355"/>
        <v>N/A</v>
      </c>
      <c r="Y354" s="14" t="str">
        <f t="shared" si="320"/>
        <v>OK</v>
      </c>
      <c r="Z354" s="14" t="str">
        <f t="shared" si="321"/>
        <v>No</v>
      </c>
      <c r="AA354" s="17" t="str">
        <f>IF(C354="DM", "N/A", IF(Z354="No","N/A",VLOOKUP(B354,'Extension List'!$A$3:$AE$1952,19,FALSE)))</f>
        <v>N/A</v>
      </c>
      <c r="AB354" s="14" t="str">
        <f>IF(C354="DM", "N/A", IF(Z354="No","N/A",VLOOKUP(B354,'Extension List'!$A$3:$AE$1952,21,FALSE)))</f>
        <v>N/A</v>
      </c>
      <c r="AC354" s="14" t="str">
        <f t="shared" si="311"/>
        <v>N/A</v>
      </c>
      <c r="AD354" s="15" t="str">
        <f t="shared" si="322"/>
        <v>N/A</v>
      </c>
      <c r="AE354" s="15" t="str">
        <f t="shared" si="323"/>
        <v>N/A</v>
      </c>
      <c r="AF354" s="15" t="str">
        <f t="shared" si="324"/>
        <v>N/A</v>
      </c>
      <c r="AG354" s="15" t="str">
        <f t="shared" si="312"/>
        <v>N/A</v>
      </c>
      <c r="AH354" s="15" t="str">
        <f t="shared" si="312"/>
        <v>N/A</v>
      </c>
      <c r="AI354" s="15" t="str">
        <f t="shared" si="307"/>
        <v>N/A</v>
      </c>
      <c r="AJ354" s="15" t="str">
        <f t="shared" si="308"/>
        <v>N/A</v>
      </c>
      <c r="AK354" s="15" t="str">
        <f t="shared" si="309"/>
        <v>N/A</v>
      </c>
      <c r="AL354" s="15" t="str">
        <f t="shared" si="325"/>
        <v>N/A</v>
      </c>
      <c r="AM354" s="15">
        <f t="shared" si="326"/>
        <v>1</v>
      </c>
      <c r="AN354" s="15">
        <f t="shared" si="327"/>
        <v>1</v>
      </c>
      <c r="AO354" s="15" t="str">
        <f t="shared" si="328"/>
        <v>N/A</v>
      </c>
      <c r="AP354" s="15" t="str">
        <f t="shared" si="329"/>
        <v>N/A</v>
      </c>
      <c r="AQ354" s="15" t="str">
        <f t="shared" si="330"/>
        <v>N/A</v>
      </c>
      <c r="AR354" s="14" t="s">
        <v>40</v>
      </c>
      <c r="AS354" s="14" t="s">
        <v>40</v>
      </c>
      <c r="AT354" s="14" t="s">
        <v>40</v>
      </c>
      <c r="AU354" s="14" t="s">
        <v>40</v>
      </c>
      <c r="AV354" s="14" t="s">
        <v>40</v>
      </c>
      <c r="AW354" s="14" t="s">
        <v>40</v>
      </c>
      <c r="AX354" s="14" t="s">
        <v>40</v>
      </c>
      <c r="AY354" s="14" t="s">
        <v>40</v>
      </c>
      <c r="AZ354" s="14" t="s">
        <v>40</v>
      </c>
      <c r="BA354" s="14" t="s">
        <v>40</v>
      </c>
      <c r="BB354" s="14" t="s">
        <v>40</v>
      </c>
      <c r="BC354" s="14" t="s">
        <v>40</v>
      </c>
      <c r="BD354" s="14" t="s">
        <v>40</v>
      </c>
      <c r="BE354" s="14" t="s">
        <v>40</v>
      </c>
      <c r="BF354" s="14" t="s">
        <v>40</v>
      </c>
      <c r="BG354" s="14" t="s">
        <v>40</v>
      </c>
      <c r="BH354" s="14" t="s">
        <v>40</v>
      </c>
      <c r="BJ354" s="15">
        <f t="shared" si="331"/>
        <v>1</v>
      </c>
      <c r="BK354" s="15">
        <f t="shared" si="332"/>
        <v>1</v>
      </c>
      <c r="BL354" s="15">
        <f t="shared" si="333"/>
        <v>1</v>
      </c>
      <c r="BM354" s="15">
        <f t="shared" si="334"/>
        <v>1</v>
      </c>
      <c r="BN354" s="15">
        <f t="shared" si="335"/>
        <v>1</v>
      </c>
      <c r="BO354" s="15">
        <f t="shared" si="336"/>
        <v>1</v>
      </c>
      <c r="BP354" s="15">
        <f t="shared" si="337"/>
        <v>1</v>
      </c>
      <c r="BQ354" s="15">
        <f t="shared" si="338"/>
        <v>1</v>
      </c>
      <c r="BR354" s="15">
        <f t="shared" si="339"/>
        <v>1</v>
      </c>
      <c r="BS354" s="15">
        <f t="shared" si="340"/>
        <v>1</v>
      </c>
      <c r="BT354" s="15">
        <f t="shared" si="341"/>
        <v>1</v>
      </c>
      <c r="BU354" s="15">
        <f t="shared" si="342"/>
        <v>1</v>
      </c>
      <c r="BV354" s="15">
        <f t="shared" si="343"/>
        <v>1</v>
      </c>
      <c r="BW354" s="15">
        <f t="shared" si="344"/>
        <v>1</v>
      </c>
      <c r="BX354" s="15">
        <f t="shared" si="345"/>
        <v>1</v>
      </c>
      <c r="BY354" s="15">
        <f t="shared" si="346"/>
        <v>1</v>
      </c>
      <c r="BZ354" s="15">
        <f t="shared" si="347"/>
        <v>1</v>
      </c>
      <c r="CA354" s="14" t="s">
        <v>75</v>
      </c>
      <c r="CB354" s="15">
        <f t="shared" si="348"/>
        <v>1</v>
      </c>
      <c r="CC354" s="14">
        <f t="shared" si="349"/>
        <v>1</v>
      </c>
      <c r="CD354" s="14" t="str">
        <f t="shared" si="350"/>
        <v>N/A</v>
      </c>
      <c r="CE354" s="14" t="str">
        <f t="shared" si="351"/>
        <v>N/A</v>
      </c>
      <c r="CF354" s="14" t="str">
        <f t="shared" si="352"/>
        <v>N/A</v>
      </c>
      <c r="CG354" t="str">
        <f t="shared" si="353"/>
        <v>S:1 G:0 GR:0</v>
      </c>
      <c r="CH354" s="6"/>
      <c r="CK354" s="6"/>
      <c r="CL354" s="6"/>
      <c r="CM354" s="6"/>
      <c r="CN354" s="6"/>
      <c r="CO354" s="6"/>
      <c r="CP354" s="6"/>
    </row>
    <row r="355" spans="1:94" x14ac:dyDescent="0.25">
      <c r="A355" s="13">
        <v>6396</v>
      </c>
      <c r="B355" s="14" t="s">
        <v>1253</v>
      </c>
      <c r="C355" s="14" t="s">
        <v>65</v>
      </c>
      <c r="D355" s="14" t="s">
        <v>58</v>
      </c>
      <c r="E355" s="14">
        <f>VLOOKUP(B355, 'Rookie Year'!$A$2:$B$55555,2,FALSE)</f>
        <v>2013</v>
      </c>
      <c r="F355" s="14">
        <v>2026</v>
      </c>
      <c r="G355" s="14" t="s">
        <v>42</v>
      </c>
      <c r="H355" s="14" t="s">
        <v>1927</v>
      </c>
      <c r="I355" s="15">
        <v>1</v>
      </c>
      <c r="J355" s="14">
        <v>1</v>
      </c>
      <c r="K355" s="16">
        <f t="shared" si="314"/>
        <v>0.25</v>
      </c>
      <c r="L355" s="15">
        <f t="shared" si="315"/>
        <v>0</v>
      </c>
      <c r="M355" s="15">
        <f t="shared" si="316"/>
        <v>1</v>
      </c>
      <c r="N355" s="15">
        <f t="shared" si="317"/>
        <v>1</v>
      </c>
      <c r="O355" s="15">
        <v>0</v>
      </c>
      <c r="P355" s="15">
        <v>0</v>
      </c>
      <c r="Q355" s="15">
        <f t="shared" si="318"/>
        <v>1</v>
      </c>
      <c r="R355" s="14" t="s">
        <v>75</v>
      </c>
      <c r="S355" s="14">
        <f t="shared" si="319"/>
        <v>1</v>
      </c>
      <c r="T355" s="15">
        <f>IF($S355&lt;1, "N/A", $M355)</f>
        <v>1</v>
      </c>
      <c r="U355" s="15" t="str">
        <f>IF($S355&lt;2, "N/A", $M355)</f>
        <v>N/A</v>
      </c>
      <c r="V355" s="15" t="str">
        <f t="shared" si="356"/>
        <v>N/A</v>
      </c>
      <c r="W355" s="15" t="str">
        <f t="shared" si="357"/>
        <v>N/A</v>
      </c>
      <c r="X355" s="15" t="str">
        <f t="shared" si="355"/>
        <v>N/A</v>
      </c>
      <c r="Y355" s="14" t="str">
        <f t="shared" si="320"/>
        <v>OK</v>
      </c>
      <c r="Z355" s="14" t="str">
        <f t="shared" si="321"/>
        <v>No</v>
      </c>
      <c r="AA355" s="17" t="str">
        <f>IF(C355="DM", "N/A", IF(Z355="No","N/A",VLOOKUP(B355,'Extension List'!$A$3:$AE$1952,19,FALSE)))</f>
        <v>N/A</v>
      </c>
      <c r="AB355" s="14" t="str">
        <f>IF(C355="DM", "N/A", IF(Z355="No","N/A",VLOOKUP(B355,'Extension List'!$A$3:$AE$1952,21,FALSE)))</f>
        <v>N/A</v>
      </c>
      <c r="AC355" s="14" t="str">
        <f t="shared" si="311"/>
        <v>N/A</v>
      </c>
      <c r="AD355" s="15" t="str">
        <f t="shared" si="322"/>
        <v>N/A</v>
      </c>
      <c r="AE355" s="15" t="str">
        <f t="shared" si="323"/>
        <v>N/A</v>
      </c>
      <c r="AF355" s="15" t="str">
        <f t="shared" si="324"/>
        <v>N/A</v>
      </c>
      <c r="AG355" s="15" t="str">
        <f t="shared" si="312"/>
        <v>N/A</v>
      </c>
      <c r="AH355" s="15" t="str">
        <f t="shared" si="312"/>
        <v>N/A</v>
      </c>
      <c r="AI355" s="15" t="str">
        <f t="shared" si="307"/>
        <v>N/A</v>
      </c>
      <c r="AJ355" s="15" t="str">
        <f t="shared" si="308"/>
        <v>N/A</v>
      </c>
      <c r="AK355" s="15" t="str">
        <f t="shared" si="309"/>
        <v>N/A</v>
      </c>
      <c r="AL355" s="15" t="str">
        <f t="shared" si="325"/>
        <v>N/A</v>
      </c>
      <c r="AM355" s="15">
        <f t="shared" si="326"/>
        <v>1</v>
      </c>
      <c r="AN355" s="15" t="str">
        <f t="shared" si="327"/>
        <v>N/A</v>
      </c>
      <c r="AO355" s="15" t="str">
        <f t="shared" si="328"/>
        <v>N/A</v>
      </c>
      <c r="AP355" s="15" t="str">
        <f t="shared" si="329"/>
        <v>N/A</v>
      </c>
      <c r="AQ355" s="15" t="str">
        <f t="shared" si="330"/>
        <v>N/A</v>
      </c>
      <c r="AR355" s="14" t="s">
        <v>40</v>
      </c>
      <c r="AS355" s="14" t="s">
        <v>40</v>
      </c>
      <c r="AT355" s="14" t="s">
        <v>40</v>
      </c>
      <c r="AU355" s="14" t="s">
        <v>40</v>
      </c>
      <c r="AV355" s="14" t="s">
        <v>40</v>
      </c>
      <c r="AW355" s="14" t="s">
        <v>40</v>
      </c>
      <c r="AX355" s="14" t="s">
        <v>40</v>
      </c>
      <c r="AY355" s="14" t="s">
        <v>40</v>
      </c>
      <c r="AZ355" s="14" t="s">
        <v>40</v>
      </c>
      <c r="BA355" s="14" t="s">
        <v>40</v>
      </c>
      <c r="BB355" s="14" t="s">
        <v>40</v>
      </c>
      <c r="BC355" s="14" t="s">
        <v>40</v>
      </c>
      <c r="BD355" s="14" t="s">
        <v>40</v>
      </c>
      <c r="BE355" s="14" t="s">
        <v>40</v>
      </c>
      <c r="BF355" s="14" t="s">
        <v>40</v>
      </c>
      <c r="BG355" s="14" t="s">
        <v>40</v>
      </c>
      <c r="BH355" s="14" t="s">
        <v>40</v>
      </c>
      <c r="BJ355" s="15">
        <f t="shared" si="331"/>
        <v>1</v>
      </c>
      <c r="BK355" s="15">
        <f t="shared" si="332"/>
        <v>1</v>
      </c>
      <c r="BL355" s="15">
        <f t="shared" si="333"/>
        <v>1</v>
      </c>
      <c r="BM355" s="15">
        <f t="shared" si="334"/>
        <v>1</v>
      </c>
      <c r="BN355" s="15">
        <f t="shared" si="335"/>
        <v>1</v>
      </c>
      <c r="BO355" s="15">
        <f t="shared" si="336"/>
        <v>1</v>
      </c>
      <c r="BP355" s="15">
        <f t="shared" si="337"/>
        <v>1</v>
      </c>
      <c r="BQ355" s="15">
        <f t="shared" si="338"/>
        <v>1</v>
      </c>
      <c r="BR355" s="15">
        <f t="shared" si="339"/>
        <v>1</v>
      </c>
      <c r="BS355" s="15">
        <f t="shared" si="340"/>
        <v>1</v>
      </c>
      <c r="BT355" s="15">
        <f t="shared" si="341"/>
        <v>1</v>
      </c>
      <c r="BU355" s="15">
        <f t="shared" si="342"/>
        <v>1</v>
      </c>
      <c r="BV355" s="15">
        <f t="shared" si="343"/>
        <v>1</v>
      </c>
      <c r="BW355" s="15">
        <f t="shared" si="344"/>
        <v>1</v>
      </c>
      <c r="BX355" s="15">
        <f t="shared" si="345"/>
        <v>1</v>
      </c>
      <c r="BY355" s="15">
        <f t="shared" si="346"/>
        <v>1</v>
      </c>
      <c r="BZ355" s="15">
        <f t="shared" si="347"/>
        <v>1</v>
      </c>
      <c r="CA355" s="14" t="s">
        <v>75</v>
      </c>
      <c r="CB355" s="15">
        <f t="shared" si="348"/>
        <v>1</v>
      </c>
      <c r="CC355" s="14" t="str">
        <f t="shared" si="349"/>
        <v>N/A</v>
      </c>
      <c r="CD355" s="14" t="str">
        <f t="shared" si="350"/>
        <v>N/A</v>
      </c>
      <c r="CE355" s="14" t="str">
        <f t="shared" si="351"/>
        <v>N/A</v>
      </c>
      <c r="CF355" s="14" t="str">
        <f t="shared" si="352"/>
        <v>N/A</v>
      </c>
      <c r="CG355" t="str">
        <f t="shared" si="353"/>
        <v>S:0 G:1 GR:1</v>
      </c>
      <c r="CH355" s="6"/>
      <c r="CK355" s="6"/>
      <c r="CL355" s="6"/>
      <c r="CM355" s="6"/>
      <c r="CN355" s="6"/>
      <c r="CO355" s="6"/>
      <c r="CP355" s="6"/>
    </row>
    <row r="356" spans="1:94" x14ac:dyDescent="0.25">
      <c r="A356" s="13">
        <v>6400</v>
      </c>
      <c r="B356" s="14" t="s">
        <v>782</v>
      </c>
      <c r="C356" s="14" t="s">
        <v>66</v>
      </c>
      <c r="D356" s="14" t="s">
        <v>58</v>
      </c>
      <c r="E356" s="14">
        <f>VLOOKUP(B356, 'Rookie Year'!$A$2:$B$55555,2,FALSE)</f>
        <v>2013</v>
      </c>
      <c r="F356" s="14">
        <v>2026</v>
      </c>
      <c r="G356" s="14" t="s">
        <v>42</v>
      </c>
      <c r="H356" s="14" t="s">
        <v>1927</v>
      </c>
      <c r="I356" s="15">
        <v>1</v>
      </c>
      <c r="J356" s="14">
        <v>1</v>
      </c>
      <c r="K356" s="16">
        <f t="shared" si="314"/>
        <v>0.25</v>
      </c>
      <c r="L356" s="15">
        <f t="shared" si="315"/>
        <v>0</v>
      </c>
      <c r="M356" s="15">
        <f t="shared" si="316"/>
        <v>1</v>
      </c>
      <c r="N356" s="15">
        <f t="shared" si="317"/>
        <v>1</v>
      </c>
      <c r="O356" s="15">
        <v>0</v>
      </c>
      <c r="P356" s="15">
        <v>0</v>
      </c>
      <c r="Q356" s="15">
        <f t="shared" si="318"/>
        <v>1</v>
      </c>
      <c r="R356" s="14" t="s">
        <v>75</v>
      </c>
      <c r="S356" s="14">
        <f t="shared" si="319"/>
        <v>1</v>
      </c>
      <c r="T356" s="15">
        <f>IF($S356&lt;1, "N/A", $M356)</f>
        <v>1</v>
      </c>
      <c r="U356" s="15" t="str">
        <f>IF($S356&lt;2, "N/A", $M356)</f>
        <v>N/A</v>
      </c>
      <c r="V356" s="15" t="str">
        <f t="shared" si="356"/>
        <v>N/A</v>
      </c>
      <c r="W356" s="15" t="str">
        <f t="shared" si="357"/>
        <v>N/A</v>
      </c>
      <c r="X356" s="15" t="str">
        <f t="shared" si="355"/>
        <v>N/A</v>
      </c>
      <c r="Y356" s="14" t="str">
        <f t="shared" si="320"/>
        <v>OK</v>
      </c>
      <c r="Z356" s="14" t="str">
        <f t="shared" si="321"/>
        <v>No</v>
      </c>
      <c r="AA356" s="17" t="str">
        <f>IF(C356="DM", "N/A", IF(Z356="No","N/A",VLOOKUP(B356,'Extension List'!$A$3:$AE$1952,19,FALSE)))</f>
        <v>N/A</v>
      </c>
      <c r="AB356" s="14" t="str">
        <f>IF(C356="DM", "N/A", IF(Z356="No","N/A",VLOOKUP(B356,'Extension List'!$A$3:$AE$1952,21,FALSE)))</f>
        <v>N/A</v>
      </c>
      <c r="AC356" s="14" t="str">
        <f t="shared" si="311"/>
        <v>N/A</v>
      </c>
      <c r="AD356" s="15" t="str">
        <f t="shared" si="322"/>
        <v>N/A</v>
      </c>
      <c r="AE356" s="15" t="str">
        <f t="shared" si="323"/>
        <v>N/A</v>
      </c>
      <c r="AF356" s="15" t="str">
        <f t="shared" si="324"/>
        <v>N/A</v>
      </c>
      <c r="AG356" s="15" t="str">
        <f t="shared" si="312"/>
        <v>N/A</v>
      </c>
      <c r="AH356" s="15" t="str">
        <f t="shared" si="312"/>
        <v>N/A</v>
      </c>
      <c r="AI356" s="15" t="str">
        <f t="shared" si="307"/>
        <v>N/A</v>
      </c>
      <c r="AJ356" s="15" t="str">
        <f t="shared" si="308"/>
        <v>N/A</v>
      </c>
      <c r="AK356" s="15" t="str">
        <f t="shared" si="309"/>
        <v>N/A</v>
      </c>
      <c r="AL356" s="15" t="str">
        <f t="shared" si="325"/>
        <v>N/A</v>
      </c>
      <c r="AM356" s="15">
        <f t="shared" si="326"/>
        <v>1</v>
      </c>
      <c r="AN356" s="15" t="str">
        <f t="shared" si="327"/>
        <v>N/A</v>
      </c>
      <c r="AO356" s="15" t="str">
        <f t="shared" si="328"/>
        <v>N/A</v>
      </c>
      <c r="AP356" s="15" t="str">
        <f t="shared" si="329"/>
        <v>N/A</v>
      </c>
      <c r="AQ356" s="15" t="str">
        <f t="shared" si="330"/>
        <v>N/A</v>
      </c>
      <c r="AR356" s="14" t="s">
        <v>40</v>
      </c>
      <c r="AS356" s="14" t="s">
        <v>40</v>
      </c>
      <c r="AT356" s="14" t="s">
        <v>40</v>
      </c>
      <c r="AU356" s="14" t="s">
        <v>40</v>
      </c>
      <c r="AV356" s="14" t="s">
        <v>40</v>
      </c>
      <c r="AW356" s="14" t="s">
        <v>40</v>
      </c>
      <c r="AX356" s="14" t="s">
        <v>40</v>
      </c>
      <c r="AY356" s="14" t="s">
        <v>40</v>
      </c>
      <c r="AZ356" s="14" t="s">
        <v>40</v>
      </c>
      <c r="BA356" s="14" t="s">
        <v>40</v>
      </c>
      <c r="BB356" s="14" t="s">
        <v>40</v>
      </c>
      <c r="BC356" s="14" t="s">
        <v>40</v>
      </c>
      <c r="BD356" s="14" t="s">
        <v>40</v>
      </c>
      <c r="BE356" s="14" t="s">
        <v>40</v>
      </c>
      <c r="BF356" s="14" t="s">
        <v>40</v>
      </c>
      <c r="BG356" s="14" t="s">
        <v>40</v>
      </c>
      <c r="BH356" s="14" t="s">
        <v>40</v>
      </c>
      <c r="BJ356" s="15">
        <f t="shared" si="331"/>
        <v>1</v>
      </c>
      <c r="BK356" s="15">
        <f t="shared" si="332"/>
        <v>1</v>
      </c>
      <c r="BL356" s="15">
        <f t="shared" si="333"/>
        <v>1</v>
      </c>
      <c r="BM356" s="15">
        <f t="shared" si="334"/>
        <v>1</v>
      </c>
      <c r="BN356" s="15">
        <f t="shared" si="335"/>
        <v>1</v>
      </c>
      <c r="BO356" s="15">
        <f t="shared" si="336"/>
        <v>1</v>
      </c>
      <c r="BP356" s="15">
        <f t="shared" si="337"/>
        <v>1</v>
      </c>
      <c r="BQ356" s="15">
        <f t="shared" si="338"/>
        <v>1</v>
      </c>
      <c r="BR356" s="15">
        <f t="shared" si="339"/>
        <v>1</v>
      </c>
      <c r="BS356" s="15">
        <f t="shared" si="340"/>
        <v>1</v>
      </c>
      <c r="BT356" s="15">
        <f t="shared" si="341"/>
        <v>1</v>
      </c>
      <c r="BU356" s="15">
        <f t="shared" si="342"/>
        <v>1</v>
      </c>
      <c r="BV356" s="15">
        <f t="shared" si="343"/>
        <v>1</v>
      </c>
      <c r="BW356" s="15">
        <f t="shared" si="344"/>
        <v>1</v>
      </c>
      <c r="BX356" s="15">
        <f t="shared" si="345"/>
        <v>1</v>
      </c>
      <c r="BY356" s="15">
        <f t="shared" si="346"/>
        <v>1</v>
      </c>
      <c r="BZ356" s="15">
        <f t="shared" si="347"/>
        <v>1</v>
      </c>
      <c r="CA356" s="14" t="s">
        <v>75</v>
      </c>
      <c r="CB356" s="15">
        <f t="shared" si="348"/>
        <v>1</v>
      </c>
      <c r="CC356" s="14" t="str">
        <f t="shared" si="349"/>
        <v>N/A</v>
      </c>
      <c r="CD356" s="14" t="str">
        <f t="shared" si="350"/>
        <v>N/A</v>
      </c>
      <c r="CE356" s="14" t="str">
        <f t="shared" si="351"/>
        <v>N/A</v>
      </c>
      <c r="CF356" s="14" t="str">
        <f t="shared" si="352"/>
        <v>N/A</v>
      </c>
      <c r="CG356" t="str">
        <f t="shared" si="353"/>
        <v>S:0 G:1 GR:1</v>
      </c>
      <c r="CH356" s="6"/>
      <c r="CK356" s="6"/>
      <c r="CL356" s="6"/>
      <c r="CM356" s="6"/>
      <c r="CN356" s="6"/>
      <c r="CO356" s="6"/>
      <c r="CP356" s="6"/>
    </row>
    <row r="357" spans="1:94" x14ac:dyDescent="0.25">
      <c r="A357" s="13">
        <v>5156</v>
      </c>
      <c r="B357" s="14" t="s">
        <v>2739</v>
      </c>
      <c r="C357" s="14" t="s">
        <v>67</v>
      </c>
      <c r="D357" s="14" t="s">
        <v>58</v>
      </c>
      <c r="E357" s="14">
        <f>VLOOKUP(B357, 'Rookie Year'!$A$2:$B$55555,2,FALSE)</f>
        <v>2023</v>
      </c>
      <c r="F357" s="14">
        <v>2023</v>
      </c>
      <c r="G357" s="14" t="s">
        <v>40</v>
      </c>
      <c r="H357" s="14" t="s">
        <v>2150</v>
      </c>
      <c r="I357" s="15">
        <v>12</v>
      </c>
      <c r="J357" s="14">
        <v>4</v>
      </c>
      <c r="K357" s="16">
        <f t="shared" si="314"/>
        <v>0.25</v>
      </c>
      <c r="L357" s="15">
        <f t="shared" si="315"/>
        <v>9</v>
      </c>
      <c r="M357" s="15">
        <f t="shared" si="316"/>
        <v>3</v>
      </c>
      <c r="N357" s="15">
        <f t="shared" si="317"/>
        <v>12</v>
      </c>
      <c r="O357" s="15">
        <v>9</v>
      </c>
      <c r="P357" s="15">
        <v>0</v>
      </c>
      <c r="Q357" s="15">
        <f t="shared" si="318"/>
        <v>3</v>
      </c>
      <c r="R357" s="14" t="s">
        <v>75</v>
      </c>
      <c r="S357" s="14">
        <f t="shared" si="319"/>
        <v>1</v>
      </c>
      <c r="T357" s="15">
        <v>3</v>
      </c>
      <c r="U357" s="15" t="str">
        <f>IF($S357&lt;2, "N/A", $M357)</f>
        <v>N/A</v>
      </c>
      <c r="V357" s="15" t="str">
        <f t="shared" si="356"/>
        <v>N/A</v>
      </c>
      <c r="W357" s="15" t="str">
        <f t="shared" si="357"/>
        <v>N/A</v>
      </c>
      <c r="X357" s="15" t="str">
        <f t="shared" si="355"/>
        <v>N/A</v>
      </c>
      <c r="Y357" s="14" t="str">
        <f t="shared" si="320"/>
        <v>OK</v>
      </c>
      <c r="Z357" s="14" t="str">
        <f t="shared" si="321"/>
        <v>Yes</v>
      </c>
      <c r="AA357" s="17">
        <f>IF(C357="DM", "N/A", IF(Z357="No","N/A",VLOOKUP(B357,'Extension List'!$A$3:$AE$1952,19,FALSE)))</f>
        <v>18</v>
      </c>
      <c r="AB357" s="14">
        <f>IF(C357="DM", "N/A", IF(Z357="No","N/A",VLOOKUP(B357,'Extension List'!$A$3:$AE$1952,21,FALSE)))</f>
        <v>4</v>
      </c>
      <c r="AC357" s="14">
        <v>3</v>
      </c>
      <c r="AD357" s="15">
        <f t="shared" si="322"/>
        <v>10</v>
      </c>
      <c r="AE357" s="15">
        <f t="shared" si="323"/>
        <v>8</v>
      </c>
      <c r="AF357" s="15">
        <f t="shared" si="324"/>
        <v>27</v>
      </c>
      <c r="AG357" s="15">
        <v>0</v>
      </c>
      <c r="AH357" s="15">
        <v>9</v>
      </c>
      <c r="AI357" s="15">
        <v>9</v>
      </c>
      <c r="AJ357" s="15">
        <v>9</v>
      </c>
      <c r="AK357" s="15" t="str">
        <f t="shared" si="309"/>
        <v>N/A</v>
      </c>
      <c r="AL357" s="15" t="str">
        <f t="shared" si="325"/>
        <v>OK</v>
      </c>
      <c r="AM357" s="15">
        <f t="shared" si="326"/>
        <v>9</v>
      </c>
      <c r="AN357" s="15">
        <f t="shared" si="327"/>
        <v>19</v>
      </c>
      <c r="AO357" s="15">
        <f t="shared" si="328"/>
        <v>19</v>
      </c>
      <c r="AP357" s="15">
        <f t="shared" si="329"/>
        <v>19</v>
      </c>
      <c r="AQ357" s="15" t="str">
        <f t="shared" si="330"/>
        <v>N/A</v>
      </c>
      <c r="AR357" s="14" t="s">
        <v>40</v>
      </c>
      <c r="AS357" s="14" t="s">
        <v>40</v>
      </c>
      <c r="AT357" s="14" t="s">
        <v>40</v>
      </c>
      <c r="AU357" s="14" t="s">
        <v>40</v>
      </c>
      <c r="AV357" s="14" t="s">
        <v>40</v>
      </c>
      <c r="AW357" s="14" t="s">
        <v>40</v>
      </c>
      <c r="AX357" s="14" t="s">
        <v>40</v>
      </c>
      <c r="AY357" s="14" t="s">
        <v>40</v>
      </c>
      <c r="AZ357" s="14" t="s">
        <v>40</v>
      </c>
      <c r="BA357" s="14" t="s">
        <v>40</v>
      </c>
      <c r="BB357" s="14" t="s">
        <v>40</v>
      </c>
      <c r="BC357" s="14" t="s">
        <v>40</v>
      </c>
      <c r="BD357" s="14" t="s">
        <v>40</v>
      </c>
      <c r="BE357" s="14" t="s">
        <v>40</v>
      </c>
      <c r="BF357" s="14" t="s">
        <v>40</v>
      </c>
      <c r="BG357" s="14" t="s">
        <v>40</v>
      </c>
      <c r="BH357" s="14" t="s">
        <v>40</v>
      </c>
      <c r="BI357" s="14"/>
      <c r="BJ357" s="15">
        <f t="shared" si="331"/>
        <v>9</v>
      </c>
      <c r="BK357" s="15">
        <f t="shared" si="332"/>
        <v>9</v>
      </c>
      <c r="BL357" s="15">
        <f t="shared" si="333"/>
        <v>9</v>
      </c>
      <c r="BM357" s="15">
        <f t="shared" si="334"/>
        <v>9</v>
      </c>
      <c r="BN357" s="15">
        <f t="shared" si="335"/>
        <v>9</v>
      </c>
      <c r="BO357" s="15">
        <f t="shared" si="336"/>
        <v>9</v>
      </c>
      <c r="BP357" s="15">
        <f t="shared" si="337"/>
        <v>9</v>
      </c>
      <c r="BQ357" s="15">
        <f t="shared" si="338"/>
        <v>9</v>
      </c>
      <c r="BR357" s="15">
        <f t="shared" si="339"/>
        <v>9</v>
      </c>
      <c r="BS357" s="15">
        <f t="shared" si="340"/>
        <v>9</v>
      </c>
      <c r="BT357" s="15">
        <f t="shared" si="341"/>
        <v>9</v>
      </c>
      <c r="BU357" s="15">
        <f t="shared" si="342"/>
        <v>9</v>
      </c>
      <c r="BV357" s="15">
        <f t="shared" si="343"/>
        <v>9</v>
      </c>
      <c r="BW357" s="15">
        <f t="shared" si="344"/>
        <v>9</v>
      </c>
      <c r="BX357" s="15">
        <f t="shared" si="345"/>
        <v>9</v>
      </c>
      <c r="BY357" s="15">
        <f t="shared" si="346"/>
        <v>9</v>
      </c>
      <c r="BZ357" s="15">
        <f t="shared" si="347"/>
        <v>9</v>
      </c>
      <c r="CA357" s="14" t="s">
        <v>75</v>
      </c>
      <c r="CB357" s="15">
        <f t="shared" si="348"/>
        <v>9</v>
      </c>
      <c r="CC357" s="14">
        <f t="shared" si="349"/>
        <v>19</v>
      </c>
      <c r="CD357" s="14">
        <f t="shared" si="350"/>
        <v>19</v>
      </c>
      <c r="CE357" s="14">
        <f t="shared" si="351"/>
        <v>19</v>
      </c>
      <c r="CF357" s="14" t="str">
        <f t="shared" si="352"/>
        <v>N/A</v>
      </c>
      <c r="CG357" t="str">
        <f t="shared" si="353"/>
        <v>S:9/10 G:8 GR:27</v>
      </c>
      <c r="CH357" s="6"/>
      <c r="CK357" s="6"/>
      <c r="CL357" s="6"/>
      <c r="CM357" s="6"/>
      <c r="CN357" s="6"/>
      <c r="CO357" s="6"/>
      <c r="CP357" s="6"/>
    </row>
    <row r="358" spans="1:94" x14ac:dyDescent="0.25">
      <c r="A358" s="13">
        <v>6580</v>
      </c>
      <c r="B358" s="14" t="s">
        <v>3370</v>
      </c>
      <c r="C358" s="14" t="s">
        <v>67</v>
      </c>
      <c r="D358" s="14" t="s">
        <v>58</v>
      </c>
      <c r="E358" s="14">
        <f>VLOOKUP(B358, 'Rookie Year'!$A$2:$B$55555,2,FALSE)</f>
        <v>2026</v>
      </c>
      <c r="F358" s="14">
        <v>2026</v>
      </c>
      <c r="G358" s="14" t="s">
        <v>40</v>
      </c>
      <c r="H358" s="14" t="s">
        <v>2920</v>
      </c>
      <c r="I358" s="15">
        <v>1</v>
      </c>
      <c r="J358" s="14">
        <v>3</v>
      </c>
      <c r="K358" s="16">
        <f t="shared" si="314"/>
        <v>0</v>
      </c>
      <c r="L358" s="15">
        <f t="shared" si="315"/>
        <v>1</v>
      </c>
      <c r="M358" s="15">
        <f t="shared" si="316"/>
        <v>0</v>
      </c>
      <c r="N358" s="15">
        <f t="shared" si="317"/>
        <v>0</v>
      </c>
      <c r="O358" s="15">
        <v>0</v>
      </c>
      <c r="P358" s="15">
        <v>0</v>
      </c>
      <c r="Q358" s="15">
        <f t="shared" si="318"/>
        <v>0</v>
      </c>
      <c r="R358" s="14" t="s">
        <v>75</v>
      </c>
      <c r="S358" s="14">
        <f t="shared" si="319"/>
        <v>3</v>
      </c>
      <c r="T358" s="15">
        <f>IF($S358&lt;1, "N/A", $M358)</f>
        <v>0</v>
      </c>
      <c r="U358" s="15">
        <f>IF($S358&lt;2, "N/A", $M358)</f>
        <v>0</v>
      </c>
      <c r="V358" s="15">
        <f t="shared" si="356"/>
        <v>0</v>
      </c>
      <c r="W358" s="15" t="str">
        <f t="shared" si="357"/>
        <v>N/A</v>
      </c>
      <c r="X358" s="15" t="str">
        <f t="shared" si="355"/>
        <v>N/A</v>
      </c>
      <c r="Y358" s="14" t="str">
        <f t="shared" si="320"/>
        <v>OK</v>
      </c>
      <c r="Z358" s="14" t="str">
        <f t="shared" si="321"/>
        <v>No</v>
      </c>
      <c r="AA358" s="17" t="str">
        <f>IF(C358="DM", "N/A", IF(Z358="No","N/A",VLOOKUP(B358,'Extension List'!$A$3:$AE$1952,19,FALSE)))</f>
        <v>N/A</v>
      </c>
      <c r="AB358" s="14" t="str">
        <f>IF(C358="DM", "N/A", IF(Z358="No","N/A",VLOOKUP(B358,'Extension List'!$A$3:$AE$1952,21,FALSE)))</f>
        <v>N/A</v>
      </c>
      <c r="AC358" s="14" t="str">
        <f>IF(AA358="N/A", "N/A", 0)</f>
        <v>N/A</v>
      </c>
      <c r="AD358" s="15" t="str">
        <f t="shared" si="322"/>
        <v>N/A</v>
      </c>
      <c r="AE358" s="15" t="str">
        <f t="shared" si="323"/>
        <v>N/A</v>
      </c>
      <c r="AF358" s="15" t="str">
        <f t="shared" si="324"/>
        <v>N/A</v>
      </c>
      <c r="AG358" s="15" t="str">
        <f>IF($AF358="N/A", "N/A", "TBC")</f>
        <v>N/A</v>
      </c>
      <c r="AH358" s="15" t="str">
        <f>IF($AF358="N/A", "N/A", "TBC")</f>
        <v>N/A</v>
      </c>
      <c r="AI358" s="15" t="str">
        <f t="shared" ref="AI358:AI389" si="358">IF($AF358="N/A","N/A",IF(AC358&gt;1,"TBC","N/A"))</f>
        <v>N/A</v>
      </c>
      <c r="AJ358" s="15" t="str">
        <f t="shared" ref="AJ358:AJ389" si="359">IF($AF358="N/A","N/A",IF(AC358&gt;2,"TBC","N/A"))</f>
        <v>N/A</v>
      </c>
      <c r="AK358" s="15" t="str">
        <f t="shared" si="309"/>
        <v>N/A</v>
      </c>
      <c r="AL358" s="15" t="str">
        <f t="shared" si="325"/>
        <v>N/A</v>
      </c>
      <c r="AM358" s="15">
        <f t="shared" si="326"/>
        <v>1</v>
      </c>
      <c r="AN358" s="15">
        <f t="shared" si="327"/>
        <v>1</v>
      </c>
      <c r="AO358" s="15">
        <f t="shared" si="328"/>
        <v>1</v>
      </c>
      <c r="AP358" s="15" t="str">
        <f t="shared" si="329"/>
        <v>N/A</v>
      </c>
      <c r="AQ358" s="15" t="str">
        <f t="shared" si="330"/>
        <v>N/A</v>
      </c>
      <c r="AR358" s="14" t="s">
        <v>40</v>
      </c>
      <c r="AS358" s="14" t="s">
        <v>40</v>
      </c>
      <c r="AT358" s="14" t="s">
        <v>40</v>
      </c>
      <c r="AU358" s="14" t="s">
        <v>40</v>
      </c>
      <c r="AV358" s="14" t="s">
        <v>40</v>
      </c>
      <c r="AW358" s="14" t="s">
        <v>40</v>
      </c>
      <c r="AX358" s="14" t="s">
        <v>40</v>
      </c>
      <c r="AY358" s="14" t="s">
        <v>40</v>
      </c>
      <c r="AZ358" s="14" t="s">
        <v>40</v>
      </c>
      <c r="BA358" s="14" t="s">
        <v>40</v>
      </c>
      <c r="BB358" s="14" t="s">
        <v>40</v>
      </c>
      <c r="BC358" s="14" t="s">
        <v>40</v>
      </c>
      <c r="BD358" s="14" t="s">
        <v>40</v>
      </c>
      <c r="BE358" s="14" t="s">
        <v>40</v>
      </c>
      <c r="BF358" s="14" t="s">
        <v>40</v>
      </c>
      <c r="BG358" s="14" t="s">
        <v>40</v>
      </c>
      <c r="BH358" s="14" t="s">
        <v>40</v>
      </c>
      <c r="BJ358" s="15">
        <f t="shared" si="331"/>
        <v>1</v>
      </c>
      <c r="BK358" s="15">
        <f t="shared" si="332"/>
        <v>1</v>
      </c>
      <c r="BL358" s="15">
        <f t="shared" si="333"/>
        <v>1</v>
      </c>
      <c r="BM358" s="15">
        <f t="shared" si="334"/>
        <v>1</v>
      </c>
      <c r="BN358" s="15">
        <f t="shared" si="335"/>
        <v>1</v>
      </c>
      <c r="BO358" s="15">
        <f t="shared" si="336"/>
        <v>1</v>
      </c>
      <c r="BP358" s="15">
        <f t="shared" si="337"/>
        <v>1</v>
      </c>
      <c r="BQ358" s="15">
        <f t="shared" si="338"/>
        <v>1</v>
      </c>
      <c r="BR358" s="15">
        <f t="shared" si="339"/>
        <v>1</v>
      </c>
      <c r="BS358" s="15">
        <f t="shared" si="340"/>
        <v>1</v>
      </c>
      <c r="BT358" s="15">
        <f t="shared" si="341"/>
        <v>1</v>
      </c>
      <c r="BU358" s="15">
        <f t="shared" si="342"/>
        <v>1</v>
      </c>
      <c r="BV358" s="15">
        <f t="shared" si="343"/>
        <v>1</v>
      </c>
      <c r="BW358" s="15">
        <f t="shared" si="344"/>
        <v>1</v>
      </c>
      <c r="BX358" s="15">
        <f t="shared" si="345"/>
        <v>1</v>
      </c>
      <c r="BY358" s="15">
        <f t="shared" si="346"/>
        <v>1</v>
      </c>
      <c r="BZ358" s="15">
        <f t="shared" si="347"/>
        <v>1</v>
      </c>
      <c r="CA358" s="14" t="s">
        <v>75</v>
      </c>
      <c r="CB358" s="15">
        <f t="shared" si="348"/>
        <v>1</v>
      </c>
      <c r="CC358" s="14">
        <f t="shared" si="349"/>
        <v>1</v>
      </c>
      <c r="CD358" s="14">
        <f t="shared" si="350"/>
        <v>1</v>
      </c>
      <c r="CE358" s="14" t="str">
        <f t="shared" si="351"/>
        <v>N/A</v>
      </c>
      <c r="CF358" s="14" t="str">
        <f t="shared" si="352"/>
        <v>N/A</v>
      </c>
      <c r="CG358" t="str">
        <f t="shared" si="353"/>
        <v>S:1 G:0 GR:0</v>
      </c>
      <c r="CH358" s="6"/>
      <c r="CK358" s="6"/>
      <c r="CL358" s="6"/>
      <c r="CM358" s="6"/>
      <c r="CN358" s="6"/>
      <c r="CO358" s="6"/>
      <c r="CP358" s="6"/>
    </row>
    <row r="359" spans="1:94" x14ac:dyDescent="0.25">
      <c r="A359" s="13">
        <v>5650</v>
      </c>
      <c r="B359" s="14" t="s">
        <v>3018</v>
      </c>
      <c r="C359" s="14" t="s">
        <v>67</v>
      </c>
      <c r="D359" s="14" t="s">
        <v>58</v>
      </c>
      <c r="E359" s="14">
        <f>VLOOKUP(B359, 'Rookie Year'!$A$2:$B$55555,2,FALSE)</f>
        <v>2024</v>
      </c>
      <c r="F359" s="14">
        <v>2024</v>
      </c>
      <c r="G359" s="14" t="s">
        <v>40</v>
      </c>
      <c r="H359" s="14" t="s">
        <v>2201</v>
      </c>
      <c r="I359" s="15">
        <v>1</v>
      </c>
      <c r="J359" s="14">
        <v>3</v>
      </c>
      <c r="K359" s="16">
        <f t="shared" si="314"/>
        <v>0</v>
      </c>
      <c r="L359" s="15">
        <f t="shared" si="315"/>
        <v>1</v>
      </c>
      <c r="M359" s="15">
        <f t="shared" si="316"/>
        <v>0</v>
      </c>
      <c r="N359" s="15">
        <f t="shared" si="317"/>
        <v>0</v>
      </c>
      <c r="O359" s="15">
        <v>0</v>
      </c>
      <c r="P359" s="15">
        <v>0</v>
      </c>
      <c r="Q359" s="15">
        <f t="shared" si="318"/>
        <v>0</v>
      </c>
      <c r="R359" s="14" t="s">
        <v>75</v>
      </c>
      <c r="S359" s="14">
        <f t="shared" si="319"/>
        <v>1</v>
      </c>
      <c r="T359" s="15">
        <v>0</v>
      </c>
      <c r="U359" s="15" t="str">
        <f>IF($S359&lt;2, "N/A", $M359)</f>
        <v>N/A</v>
      </c>
      <c r="V359" s="15" t="str">
        <f t="shared" si="356"/>
        <v>N/A</v>
      </c>
      <c r="W359" s="15" t="str">
        <f t="shared" si="357"/>
        <v>N/A</v>
      </c>
      <c r="X359" s="15" t="str">
        <f t="shared" si="355"/>
        <v>N/A</v>
      </c>
      <c r="Y359" s="14" t="str">
        <f t="shared" si="320"/>
        <v>OK</v>
      </c>
      <c r="Z359" s="14" t="str">
        <f t="shared" si="321"/>
        <v>Yes</v>
      </c>
      <c r="AA359" s="17">
        <f>IF(C359="DM", "N/A", IF(Z359="No","N/A",VLOOKUP(B359,'Extension List'!$A$3:$AE$1952,19,FALSE)))</f>
        <v>2</v>
      </c>
      <c r="AB359" s="14">
        <f>IF(C359="DM", "N/A", IF(Z359="No","N/A",VLOOKUP(B359,'Extension List'!$A$3:$AE$1952,21,FALSE)))</f>
        <v>1</v>
      </c>
      <c r="AC359" s="14">
        <v>1</v>
      </c>
      <c r="AD359" s="15">
        <f t="shared" si="322"/>
        <v>1</v>
      </c>
      <c r="AE359" s="15">
        <f t="shared" si="323"/>
        <v>1</v>
      </c>
      <c r="AF359" s="15">
        <f t="shared" si="324"/>
        <v>1</v>
      </c>
      <c r="AG359" s="15">
        <v>0</v>
      </c>
      <c r="AH359" s="15">
        <v>1</v>
      </c>
      <c r="AI359" s="15" t="str">
        <f t="shared" si="358"/>
        <v>N/A</v>
      </c>
      <c r="AJ359" s="15" t="str">
        <f t="shared" si="359"/>
        <v>N/A</v>
      </c>
      <c r="AK359" s="15" t="str">
        <f t="shared" si="309"/>
        <v>N/A</v>
      </c>
      <c r="AL359" s="15" t="str">
        <f t="shared" si="325"/>
        <v>OK</v>
      </c>
      <c r="AM359" s="15">
        <f t="shared" si="326"/>
        <v>1</v>
      </c>
      <c r="AN359" s="15">
        <f t="shared" si="327"/>
        <v>2</v>
      </c>
      <c r="AO359" s="15" t="str">
        <f t="shared" si="328"/>
        <v>N/A</v>
      </c>
      <c r="AP359" s="15" t="str">
        <f t="shared" si="329"/>
        <v>N/A</v>
      </c>
      <c r="AQ359" s="15" t="str">
        <f t="shared" si="330"/>
        <v>N/A</v>
      </c>
      <c r="AR359" s="14" t="s">
        <v>40</v>
      </c>
      <c r="AS359" s="14" t="s">
        <v>40</v>
      </c>
      <c r="AT359" s="14" t="s">
        <v>40</v>
      </c>
      <c r="AU359" s="14" t="s">
        <v>40</v>
      </c>
      <c r="AV359" s="14" t="s">
        <v>40</v>
      </c>
      <c r="AW359" s="14" t="s">
        <v>40</v>
      </c>
      <c r="AX359" s="14" t="s">
        <v>40</v>
      </c>
      <c r="AY359" s="14" t="s">
        <v>40</v>
      </c>
      <c r="AZ359" s="14" t="s">
        <v>40</v>
      </c>
      <c r="BA359" s="14" t="s">
        <v>40</v>
      </c>
      <c r="BB359" s="14" t="s">
        <v>40</v>
      </c>
      <c r="BC359" s="14" t="s">
        <v>40</v>
      </c>
      <c r="BD359" s="14" t="s">
        <v>40</v>
      </c>
      <c r="BE359" s="14" t="s">
        <v>40</v>
      </c>
      <c r="BF359" s="14" t="s">
        <v>40</v>
      </c>
      <c r="BG359" s="14" t="s">
        <v>40</v>
      </c>
      <c r="BH359" s="14" t="s">
        <v>40</v>
      </c>
      <c r="BI359" s="14"/>
      <c r="BJ359" s="15">
        <f t="shared" si="331"/>
        <v>1</v>
      </c>
      <c r="BK359" s="15">
        <f t="shared" si="332"/>
        <v>1</v>
      </c>
      <c r="BL359" s="15">
        <f t="shared" si="333"/>
        <v>1</v>
      </c>
      <c r="BM359" s="15">
        <f t="shared" si="334"/>
        <v>1</v>
      </c>
      <c r="BN359" s="15">
        <f t="shared" si="335"/>
        <v>1</v>
      </c>
      <c r="BO359" s="15">
        <f t="shared" si="336"/>
        <v>1</v>
      </c>
      <c r="BP359" s="15">
        <f t="shared" si="337"/>
        <v>1</v>
      </c>
      <c r="BQ359" s="15">
        <f t="shared" si="338"/>
        <v>1</v>
      </c>
      <c r="BR359" s="15">
        <f t="shared" si="339"/>
        <v>1</v>
      </c>
      <c r="BS359" s="15">
        <f t="shared" si="340"/>
        <v>1</v>
      </c>
      <c r="BT359" s="15">
        <f t="shared" si="341"/>
        <v>1</v>
      </c>
      <c r="BU359" s="15">
        <f t="shared" si="342"/>
        <v>1</v>
      </c>
      <c r="BV359" s="15">
        <f t="shared" si="343"/>
        <v>1</v>
      </c>
      <c r="BW359" s="15">
        <f t="shared" si="344"/>
        <v>1</v>
      </c>
      <c r="BX359" s="15">
        <f t="shared" si="345"/>
        <v>1</v>
      </c>
      <c r="BY359" s="15">
        <f t="shared" si="346"/>
        <v>1</v>
      </c>
      <c r="BZ359" s="15">
        <f t="shared" si="347"/>
        <v>1</v>
      </c>
      <c r="CA359" s="14" t="s">
        <v>75</v>
      </c>
      <c r="CB359" s="15">
        <f t="shared" si="348"/>
        <v>1</v>
      </c>
      <c r="CC359" s="14">
        <f t="shared" si="349"/>
        <v>2</v>
      </c>
      <c r="CD359" s="14" t="str">
        <f t="shared" si="350"/>
        <v>N/A</v>
      </c>
      <c r="CE359" s="14" t="str">
        <f t="shared" si="351"/>
        <v>N/A</v>
      </c>
      <c r="CF359" s="14" t="str">
        <f t="shared" si="352"/>
        <v>N/A</v>
      </c>
      <c r="CG359" t="str">
        <f t="shared" si="353"/>
        <v>S:1/1 G:1 GR:1</v>
      </c>
      <c r="CH359" s="6"/>
      <c r="CK359" s="6"/>
      <c r="CL359" s="6"/>
      <c r="CM359" s="6"/>
      <c r="CN359" s="6"/>
      <c r="CO359" s="6"/>
      <c r="CP359" s="6"/>
    </row>
    <row r="360" spans="1:94" x14ac:dyDescent="0.25">
      <c r="A360" s="13">
        <v>6413</v>
      </c>
      <c r="B360" s="14" t="s">
        <v>3233</v>
      </c>
      <c r="C360" s="14" t="s">
        <v>67</v>
      </c>
      <c r="D360" s="14" t="s">
        <v>58</v>
      </c>
      <c r="E360" s="14">
        <f>VLOOKUP(B360, 'Rookie Year'!$A$2:$B$55555,2,FALSE)</f>
        <v>2022</v>
      </c>
      <c r="F360" s="14">
        <v>2026</v>
      </c>
      <c r="G360" s="14" t="s">
        <v>42</v>
      </c>
      <c r="H360" s="14" t="s">
        <v>1927</v>
      </c>
      <c r="I360" s="15">
        <v>9</v>
      </c>
      <c r="J360" s="14">
        <v>2</v>
      </c>
      <c r="K360" s="16">
        <f t="shared" si="314"/>
        <v>0.25</v>
      </c>
      <c r="L360" s="15">
        <f t="shared" si="315"/>
        <v>6</v>
      </c>
      <c r="M360" s="15">
        <f t="shared" si="316"/>
        <v>3</v>
      </c>
      <c r="N360" s="15">
        <f t="shared" si="317"/>
        <v>6</v>
      </c>
      <c r="O360" s="15">
        <v>0</v>
      </c>
      <c r="P360" s="15">
        <v>0</v>
      </c>
      <c r="Q360" s="15">
        <f t="shared" si="318"/>
        <v>6</v>
      </c>
      <c r="R360" s="14" t="s">
        <v>75</v>
      </c>
      <c r="S360" s="14">
        <f t="shared" si="319"/>
        <v>2</v>
      </c>
      <c r="T360" s="15">
        <v>6</v>
      </c>
      <c r="U360" s="15">
        <v>0</v>
      </c>
      <c r="V360" s="15" t="str">
        <f t="shared" si="356"/>
        <v>N/A</v>
      </c>
      <c r="W360" s="15" t="str">
        <f t="shared" si="357"/>
        <v>N/A</v>
      </c>
      <c r="X360" s="15" t="str">
        <f t="shared" si="355"/>
        <v>N/A</v>
      </c>
      <c r="Y360" s="14" t="str">
        <f t="shared" si="320"/>
        <v>OK</v>
      </c>
      <c r="Z360" s="14" t="str">
        <f t="shared" si="321"/>
        <v>No</v>
      </c>
      <c r="AA360" s="17" t="str">
        <f>IF(C360="DM", "N/A", IF(Z360="No","N/A",VLOOKUP(B360,'Extension List'!$A$3:$AE$1952,19,FALSE)))</f>
        <v>N/A</v>
      </c>
      <c r="AB360" s="14" t="str">
        <f>IF(C360="DM", "N/A", IF(Z360="No","N/A",VLOOKUP(B360,'Extension List'!$A$3:$AE$1952,21,FALSE)))</f>
        <v>N/A</v>
      </c>
      <c r="AC360" s="14" t="str">
        <f t="shared" ref="AC360:AC365" si="360">IF(AA360="N/A", "N/A", 0)</f>
        <v>N/A</v>
      </c>
      <c r="AD360" s="15" t="str">
        <f t="shared" si="322"/>
        <v>N/A</v>
      </c>
      <c r="AE360" s="15" t="str">
        <f t="shared" si="323"/>
        <v>N/A</v>
      </c>
      <c r="AF360" s="15" t="str">
        <f t="shared" si="324"/>
        <v>N/A</v>
      </c>
      <c r="AG360" s="15" t="str">
        <f t="shared" ref="AG360:AH365" si="361">IF($AF360="N/A", "N/A", "TBC")</f>
        <v>N/A</v>
      </c>
      <c r="AH360" s="15" t="str">
        <f t="shared" si="361"/>
        <v>N/A</v>
      </c>
      <c r="AI360" s="15" t="str">
        <f t="shared" si="358"/>
        <v>N/A</v>
      </c>
      <c r="AJ360" s="15" t="str">
        <f t="shared" si="359"/>
        <v>N/A</v>
      </c>
      <c r="AK360" s="15" t="str">
        <f t="shared" si="309"/>
        <v>N/A</v>
      </c>
      <c r="AL360" s="15" t="str">
        <f t="shared" si="325"/>
        <v>N/A</v>
      </c>
      <c r="AM360" s="15">
        <f t="shared" si="326"/>
        <v>12</v>
      </c>
      <c r="AN360" s="15">
        <f t="shared" si="327"/>
        <v>6</v>
      </c>
      <c r="AO360" s="15" t="str">
        <f t="shared" si="328"/>
        <v>N/A</v>
      </c>
      <c r="AP360" s="15" t="str">
        <f t="shared" si="329"/>
        <v>N/A</v>
      </c>
      <c r="AQ360" s="15" t="str">
        <f t="shared" si="330"/>
        <v>N/A</v>
      </c>
      <c r="AR360" s="14" t="s">
        <v>40</v>
      </c>
      <c r="AS360" s="14" t="s">
        <v>40</v>
      </c>
      <c r="AT360" s="14" t="s">
        <v>40</v>
      </c>
      <c r="AU360" s="14" t="s">
        <v>40</v>
      </c>
      <c r="AV360" s="14" t="s">
        <v>40</v>
      </c>
      <c r="AW360" s="14" t="s">
        <v>40</v>
      </c>
      <c r="AX360" s="14" t="s">
        <v>40</v>
      </c>
      <c r="AY360" s="14" t="s">
        <v>40</v>
      </c>
      <c r="AZ360" s="14" t="s">
        <v>40</v>
      </c>
      <c r="BA360" s="14" t="s">
        <v>40</v>
      </c>
      <c r="BB360" s="14" t="s">
        <v>40</v>
      </c>
      <c r="BC360" s="14" t="s">
        <v>40</v>
      </c>
      <c r="BD360" s="14" t="s">
        <v>40</v>
      </c>
      <c r="BE360" s="14" t="s">
        <v>40</v>
      </c>
      <c r="BF360" s="14" t="s">
        <v>40</v>
      </c>
      <c r="BG360" s="14" t="s">
        <v>40</v>
      </c>
      <c r="BH360" s="14" t="s">
        <v>40</v>
      </c>
      <c r="BJ360" s="15">
        <f t="shared" si="331"/>
        <v>12</v>
      </c>
      <c r="BK360" s="15">
        <f t="shared" si="332"/>
        <v>12</v>
      </c>
      <c r="BL360" s="15">
        <f t="shared" si="333"/>
        <v>12</v>
      </c>
      <c r="BM360" s="15">
        <f t="shared" si="334"/>
        <v>12</v>
      </c>
      <c r="BN360" s="15">
        <f t="shared" si="335"/>
        <v>12</v>
      </c>
      <c r="BO360" s="15">
        <f t="shared" si="336"/>
        <v>12</v>
      </c>
      <c r="BP360" s="15">
        <f t="shared" si="337"/>
        <v>12</v>
      </c>
      <c r="BQ360" s="15">
        <f t="shared" si="338"/>
        <v>12</v>
      </c>
      <c r="BR360" s="15">
        <f t="shared" si="339"/>
        <v>12</v>
      </c>
      <c r="BS360" s="15">
        <f t="shared" si="340"/>
        <v>12</v>
      </c>
      <c r="BT360" s="15">
        <f t="shared" si="341"/>
        <v>12</v>
      </c>
      <c r="BU360" s="15">
        <f t="shared" si="342"/>
        <v>12</v>
      </c>
      <c r="BV360" s="15">
        <f t="shared" si="343"/>
        <v>12</v>
      </c>
      <c r="BW360" s="15">
        <f t="shared" si="344"/>
        <v>12</v>
      </c>
      <c r="BX360" s="15">
        <f t="shared" si="345"/>
        <v>12</v>
      </c>
      <c r="BY360" s="15">
        <f t="shared" si="346"/>
        <v>12</v>
      </c>
      <c r="BZ360" s="15">
        <f t="shared" si="347"/>
        <v>12</v>
      </c>
      <c r="CA360" s="14" t="s">
        <v>75</v>
      </c>
      <c r="CB360" s="15">
        <f t="shared" si="348"/>
        <v>12</v>
      </c>
      <c r="CC360" s="14">
        <f t="shared" si="349"/>
        <v>6</v>
      </c>
      <c r="CD360" s="14" t="str">
        <f t="shared" si="350"/>
        <v>N/A</v>
      </c>
      <c r="CE360" s="14" t="str">
        <f t="shared" si="351"/>
        <v>N/A</v>
      </c>
      <c r="CF360" s="14" t="str">
        <f t="shared" si="352"/>
        <v>N/A</v>
      </c>
      <c r="CG360" t="str">
        <f t="shared" si="353"/>
        <v>S:6 G:3 GR:6</v>
      </c>
      <c r="CH360" s="6"/>
      <c r="CK360" s="6"/>
      <c r="CL360" s="6"/>
      <c r="CM360" s="6"/>
      <c r="CN360" s="6"/>
      <c r="CO360" s="6"/>
      <c r="CP360" s="6"/>
    </row>
    <row r="361" spans="1:94" x14ac:dyDescent="0.25">
      <c r="A361" s="13">
        <v>5572</v>
      </c>
      <c r="B361" s="14" t="s">
        <v>2529</v>
      </c>
      <c r="C361" s="14" t="s">
        <v>67</v>
      </c>
      <c r="D361" s="14" t="s">
        <v>58</v>
      </c>
      <c r="E361" s="14">
        <f>VLOOKUP(B361, 'Rookie Year'!$A$2:$B$55555,2,FALSE)</f>
        <v>2018</v>
      </c>
      <c r="F361" s="14">
        <v>2025</v>
      </c>
      <c r="G361" s="14" t="s">
        <v>42</v>
      </c>
      <c r="H361" s="14" t="s">
        <v>2913</v>
      </c>
      <c r="I361" s="15">
        <v>18</v>
      </c>
      <c r="J361" s="14">
        <v>2</v>
      </c>
      <c r="K361" s="16">
        <f t="shared" si="314"/>
        <v>0.4</v>
      </c>
      <c r="L361" s="15">
        <f t="shared" si="315"/>
        <v>10</v>
      </c>
      <c r="M361" s="15">
        <f t="shared" si="316"/>
        <v>8</v>
      </c>
      <c r="N361" s="15">
        <f t="shared" si="317"/>
        <v>16</v>
      </c>
      <c r="O361" s="15">
        <v>10</v>
      </c>
      <c r="P361" s="15">
        <v>0</v>
      </c>
      <c r="Q361" s="15">
        <f t="shared" si="318"/>
        <v>6</v>
      </c>
      <c r="R361" s="14" t="s">
        <v>75</v>
      </c>
      <c r="S361" s="14">
        <f t="shared" si="319"/>
        <v>1</v>
      </c>
      <c r="T361" s="15">
        <v>6</v>
      </c>
      <c r="U361" s="15" t="str">
        <f>IF($S361&lt;2, "N/A", $M361)</f>
        <v>N/A</v>
      </c>
      <c r="V361" s="15" t="str">
        <f t="shared" si="356"/>
        <v>N/A</v>
      </c>
      <c r="W361" s="15" t="str">
        <f t="shared" si="357"/>
        <v>N/A</v>
      </c>
      <c r="X361" s="15" t="str">
        <f t="shared" si="355"/>
        <v>N/A</v>
      </c>
      <c r="Y361" s="14" t="str">
        <f t="shared" si="320"/>
        <v>OK</v>
      </c>
      <c r="Z361" s="14" t="str">
        <f t="shared" si="321"/>
        <v>Yes</v>
      </c>
      <c r="AA361" s="17">
        <f>IF(C361="DM", "N/A", IF(Z361="No","N/A",VLOOKUP(B361,'Extension List'!$A$3:$AE$1952,19,FALSE)))</f>
        <v>19</v>
      </c>
      <c r="AB361" s="14">
        <f>IF(C361="DM", "N/A", IF(Z361="No","N/A",VLOOKUP(B361,'Extension List'!$A$3:$AE$1952,21,FALSE)))</f>
        <v>4</v>
      </c>
      <c r="AC361" s="14">
        <f t="shared" si="360"/>
        <v>0</v>
      </c>
      <c r="AD361" s="15" t="str">
        <f t="shared" si="322"/>
        <v>N/A</v>
      </c>
      <c r="AE361" s="15" t="str">
        <f t="shared" si="323"/>
        <v>N/A</v>
      </c>
      <c r="AF361" s="15" t="str">
        <f t="shared" si="324"/>
        <v>N/A</v>
      </c>
      <c r="AG361" s="15" t="str">
        <f t="shared" si="361"/>
        <v>N/A</v>
      </c>
      <c r="AH361" s="15" t="str">
        <f t="shared" si="361"/>
        <v>N/A</v>
      </c>
      <c r="AI361" s="15" t="str">
        <f t="shared" si="358"/>
        <v>N/A</v>
      </c>
      <c r="AJ361" s="15" t="str">
        <f t="shared" si="359"/>
        <v>N/A</v>
      </c>
      <c r="AK361" s="15" t="str">
        <f t="shared" si="309"/>
        <v>N/A</v>
      </c>
      <c r="AL361" s="15" t="str">
        <f t="shared" si="325"/>
        <v>N/A</v>
      </c>
      <c r="AM361" s="15">
        <f t="shared" si="326"/>
        <v>16</v>
      </c>
      <c r="AN361" s="15" t="str">
        <f t="shared" si="327"/>
        <v>N/A</v>
      </c>
      <c r="AO361" s="15" t="str">
        <f t="shared" si="328"/>
        <v>N/A</v>
      </c>
      <c r="AP361" s="15" t="str">
        <f t="shared" si="329"/>
        <v>N/A</v>
      </c>
      <c r="AQ361" s="15" t="str">
        <f t="shared" si="330"/>
        <v>N/A</v>
      </c>
      <c r="AR361" s="14" t="s">
        <v>40</v>
      </c>
      <c r="AS361" s="14" t="s">
        <v>40</v>
      </c>
      <c r="AT361" s="14" t="s">
        <v>40</v>
      </c>
      <c r="AU361" s="14" t="s">
        <v>40</v>
      </c>
      <c r="AV361" s="14" t="s">
        <v>40</v>
      </c>
      <c r="AW361" s="14" t="s">
        <v>40</v>
      </c>
      <c r="AX361" s="14" t="s">
        <v>40</v>
      </c>
      <c r="AY361" s="14" t="s">
        <v>40</v>
      </c>
      <c r="AZ361" s="14" t="s">
        <v>40</v>
      </c>
      <c r="BA361" s="14" t="s">
        <v>40</v>
      </c>
      <c r="BB361" s="14" t="s">
        <v>40</v>
      </c>
      <c r="BC361" s="14" t="s">
        <v>40</v>
      </c>
      <c r="BD361" s="14" t="s">
        <v>40</v>
      </c>
      <c r="BE361" s="14" t="s">
        <v>40</v>
      </c>
      <c r="BF361" s="14" t="s">
        <v>40</v>
      </c>
      <c r="BG361" s="14" t="s">
        <v>40</v>
      </c>
      <c r="BH361" s="14" t="s">
        <v>40</v>
      </c>
      <c r="BI361" s="14"/>
      <c r="BJ361" s="15">
        <f t="shared" si="331"/>
        <v>16</v>
      </c>
      <c r="BK361" s="15">
        <f t="shared" si="332"/>
        <v>16</v>
      </c>
      <c r="BL361" s="15">
        <f t="shared" si="333"/>
        <v>16</v>
      </c>
      <c r="BM361" s="15">
        <f t="shared" si="334"/>
        <v>16</v>
      </c>
      <c r="BN361" s="15">
        <f t="shared" si="335"/>
        <v>16</v>
      </c>
      <c r="BO361" s="15">
        <f t="shared" si="336"/>
        <v>16</v>
      </c>
      <c r="BP361" s="15">
        <f t="shared" si="337"/>
        <v>16</v>
      </c>
      <c r="BQ361" s="15">
        <f t="shared" si="338"/>
        <v>16</v>
      </c>
      <c r="BR361" s="15">
        <f t="shared" si="339"/>
        <v>16</v>
      </c>
      <c r="BS361" s="15">
        <f t="shared" si="340"/>
        <v>16</v>
      </c>
      <c r="BT361" s="15">
        <f t="shared" si="341"/>
        <v>16</v>
      </c>
      <c r="BU361" s="15">
        <f t="shared" si="342"/>
        <v>16</v>
      </c>
      <c r="BV361" s="15">
        <f t="shared" si="343"/>
        <v>16</v>
      </c>
      <c r="BW361" s="15">
        <f t="shared" si="344"/>
        <v>16</v>
      </c>
      <c r="BX361" s="15">
        <f t="shared" si="345"/>
        <v>16</v>
      </c>
      <c r="BY361" s="15">
        <f t="shared" si="346"/>
        <v>16</v>
      </c>
      <c r="BZ361" s="15">
        <f t="shared" si="347"/>
        <v>16</v>
      </c>
      <c r="CA361" s="14" t="s">
        <v>75</v>
      </c>
      <c r="CB361" s="15">
        <f t="shared" si="348"/>
        <v>16</v>
      </c>
      <c r="CC361" s="14" t="str">
        <f t="shared" si="349"/>
        <v>N/A</v>
      </c>
      <c r="CD361" s="14" t="str">
        <f t="shared" si="350"/>
        <v>N/A</v>
      </c>
      <c r="CE361" s="14" t="str">
        <f t="shared" si="351"/>
        <v>N/A</v>
      </c>
      <c r="CF361" s="14" t="str">
        <f t="shared" si="352"/>
        <v>N/A</v>
      </c>
      <c r="CG361" t="str">
        <f t="shared" si="353"/>
        <v>S:10 G:8 GR:6</v>
      </c>
      <c r="CH361" s="6"/>
      <c r="CK361" s="6"/>
      <c r="CL361" s="6"/>
      <c r="CM361" s="6"/>
      <c r="CN361" s="6"/>
      <c r="CO361" s="6"/>
      <c r="CP361" s="6"/>
    </row>
    <row r="362" spans="1:94" x14ac:dyDescent="0.25">
      <c r="A362" s="13">
        <v>4755</v>
      </c>
      <c r="B362" s="14" t="s">
        <v>2577</v>
      </c>
      <c r="C362" s="14" t="s">
        <v>68</v>
      </c>
      <c r="D362" s="14" t="s">
        <v>58</v>
      </c>
      <c r="E362" s="14">
        <f>VLOOKUP(B362, 'Rookie Year'!$A$2:$B$55555,2,FALSE)</f>
        <v>2022</v>
      </c>
      <c r="F362" s="14">
        <v>2022</v>
      </c>
      <c r="G362" s="14" t="s">
        <v>40</v>
      </c>
      <c r="H362" s="14" t="s">
        <v>2184</v>
      </c>
      <c r="I362" s="15">
        <v>28</v>
      </c>
      <c r="J362" s="14">
        <v>4</v>
      </c>
      <c r="K362" s="16">
        <f t="shared" si="314"/>
        <v>0.6</v>
      </c>
      <c r="L362" s="15">
        <f t="shared" si="315"/>
        <v>11</v>
      </c>
      <c r="M362" s="15">
        <f t="shared" si="316"/>
        <v>17</v>
      </c>
      <c r="N362" s="15">
        <f t="shared" si="317"/>
        <v>68</v>
      </c>
      <c r="O362" s="15">
        <v>31</v>
      </c>
      <c r="P362" s="15">
        <v>16</v>
      </c>
      <c r="Q362" s="15">
        <f t="shared" si="318"/>
        <v>21</v>
      </c>
      <c r="R362" s="14">
        <v>2025</v>
      </c>
      <c r="S362" s="14">
        <f t="shared" si="319"/>
        <v>3</v>
      </c>
      <c r="T362" s="15">
        <v>21</v>
      </c>
      <c r="U362" s="15">
        <v>0</v>
      </c>
      <c r="V362" s="15">
        <v>0</v>
      </c>
      <c r="W362" s="15" t="str">
        <f t="shared" si="357"/>
        <v>N/A</v>
      </c>
      <c r="X362" s="15" t="str">
        <f t="shared" si="355"/>
        <v>N/A</v>
      </c>
      <c r="Y362" s="14" t="str">
        <f t="shared" si="320"/>
        <v>OK</v>
      </c>
      <c r="Z362" s="14" t="str">
        <f t="shared" si="321"/>
        <v>No</v>
      </c>
      <c r="AA362" s="17" t="str">
        <f>IF(C362="DM", "N/A", IF(Z362="No","N/A",VLOOKUP(B362,'Extension List'!$A$3:$AE$1952,19,FALSE)))</f>
        <v>N/A</v>
      </c>
      <c r="AB362" s="14" t="str">
        <f>IF(C362="DM", "N/A", IF(Z362="No","N/A",VLOOKUP(B362,'Extension List'!$A$3:$AE$1952,21,FALSE)))</f>
        <v>N/A</v>
      </c>
      <c r="AC362" s="14" t="str">
        <f t="shared" si="360"/>
        <v>N/A</v>
      </c>
      <c r="AD362" s="15" t="str">
        <f t="shared" si="322"/>
        <v>N/A</v>
      </c>
      <c r="AE362" s="15" t="str">
        <f t="shared" si="323"/>
        <v>N/A</v>
      </c>
      <c r="AF362" s="15" t="str">
        <f t="shared" si="324"/>
        <v>N/A</v>
      </c>
      <c r="AG362" s="15" t="str">
        <f t="shared" si="361"/>
        <v>N/A</v>
      </c>
      <c r="AH362" s="15" t="str">
        <f t="shared" si="361"/>
        <v>N/A</v>
      </c>
      <c r="AI362" s="15" t="str">
        <f t="shared" si="358"/>
        <v>N/A</v>
      </c>
      <c r="AJ362" s="15" t="str">
        <f t="shared" si="359"/>
        <v>N/A</v>
      </c>
      <c r="AK362" s="15" t="str">
        <f t="shared" si="309"/>
        <v>N/A</v>
      </c>
      <c r="AL362" s="15" t="str">
        <f t="shared" si="325"/>
        <v>N/A</v>
      </c>
      <c r="AM362" s="15">
        <f t="shared" si="326"/>
        <v>32</v>
      </c>
      <c r="AN362" s="15">
        <f t="shared" si="327"/>
        <v>11</v>
      </c>
      <c r="AO362" s="15">
        <f t="shared" si="328"/>
        <v>11</v>
      </c>
      <c r="AP362" s="15" t="str">
        <f t="shared" si="329"/>
        <v>N/A</v>
      </c>
      <c r="AQ362" s="15" t="str">
        <f t="shared" si="330"/>
        <v>N/A</v>
      </c>
      <c r="AR362" s="14" t="s">
        <v>40</v>
      </c>
      <c r="AS362" s="14" t="s">
        <v>40</v>
      </c>
      <c r="AT362" s="14" t="s">
        <v>40</v>
      </c>
      <c r="AU362" s="14" t="s">
        <v>40</v>
      </c>
      <c r="AV362" s="14" t="s">
        <v>40</v>
      </c>
      <c r="AW362" s="14" t="s">
        <v>40</v>
      </c>
      <c r="AX362" s="14" t="s">
        <v>40</v>
      </c>
      <c r="AY362" s="14" t="s">
        <v>40</v>
      </c>
      <c r="AZ362" s="14" t="s">
        <v>40</v>
      </c>
      <c r="BA362" s="14" t="s">
        <v>40</v>
      </c>
      <c r="BB362" s="14" t="s">
        <v>40</v>
      </c>
      <c r="BC362" s="14" t="s">
        <v>40</v>
      </c>
      <c r="BD362" s="14" t="s">
        <v>40</v>
      </c>
      <c r="BE362" s="14" t="s">
        <v>40</v>
      </c>
      <c r="BF362" s="14" t="s">
        <v>40</v>
      </c>
      <c r="BG362" s="14" t="s">
        <v>40</v>
      </c>
      <c r="BH362" s="14" t="s">
        <v>40</v>
      </c>
      <c r="BI362" s="14"/>
      <c r="BJ362" s="15">
        <f t="shared" si="331"/>
        <v>32</v>
      </c>
      <c r="BK362" s="15">
        <f t="shared" si="332"/>
        <v>32</v>
      </c>
      <c r="BL362" s="15">
        <f t="shared" si="333"/>
        <v>32</v>
      </c>
      <c r="BM362" s="15">
        <f t="shared" si="334"/>
        <v>32</v>
      </c>
      <c r="BN362" s="15">
        <f t="shared" si="335"/>
        <v>32</v>
      </c>
      <c r="BO362" s="15">
        <f t="shared" si="336"/>
        <v>32</v>
      </c>
      <c r="BP362" s="15">
        <f t="shared" si="337"/>
        <v>32</v>
      </c>
      <c r="BQ362" s="15">
        <f t="shared" si="338"/>
        <v>32</v>
      </c>
      <c r="BR362" s="15">
        <f t="shared" si="339"/>
        <v>32</v>
      </c>
      <c r="BS362" s="15">
        <f t="shared" si="340"/>
        <v>32</v>
      </c>
      <c r="BT362" s="15">
        <f t="shared" si="341"/>
        <v>32</v>
      </c>
      <c r="BU362" s="15">
        <f t="shared" si="342"/>
        <v>32</v>
      </c>
      <c r="BV362" s="15">
        <f t="shared" si="343"/>
        <v>32</v>
      </c>
      <c r="BW362" s="15">
        <f t="shared" si="344"/>
        <v>32</v>
      </c>
      <c r="BX362" s="15">
        <f t="shared" si="345"/>
        <v>32</v>
      </c>
      <c r="BY362" s="15">
        <f t="shared" si="346"/>
        <v>32</v>
      </c>
      <c r="BZ362" s="15">
        <f t="shared" si="347"/>
        <v>32</v>
      </c>
      <c r="CA362" s="14" t="s">
        <v>75</v>
      </c>
      <c r="CB362" s="15">
        <f t="shared" si="348"/>
        <v>32</v>
      </c>
      <c r="CC362" s="14">
        <f t="shared" si="349"/>
        <v>11</v>
      </c>
      <c r="CD362" s="14">
        <f t="shared" si="350"/>
        <v>11</v>
      </c>
      <c r="CE362" s="14" t="str">
        <f t="shared" si="351"/>
        <v>N/A</v>
      </c>
      <c r="CF362" s="14" t="str">
        <f t="shared" si="352"/>
        <v>N/A</v>
      </c>
      <c r="CG362" t="str">
        <f t="shared" si="353"/>
        <v>S:11 G:17 GR:21</v>
      </c>
      <c r="CH362" s="6"/>
      <c r="CK362" s="6"/>
      <c r="CL362" s="6"/>
      <c r="CM362" s="6"/>
      <c r="CN362" s="6"/>
      <c r="CO362" s="6"/>
      <c r="CP362" s="6"/>
    </row>
    <row r="363" spans="1:94" x14ac:dyDescent="0.25">
      <c r="A363" s="13">
        <v>6549</v>
      </c>
      <c r="B363" s="14" t="s">
        <v>3339</v>
      </c>
      <c r="C363" s="14" t="s">
        <v>68</v>
      </c>
      <c r="D363" s="14" t="s">
        <v>58</v>
      </c>
      <c r="E363" s="14">
        <f>VLOOKUP(B363, 'Rookie Year'!$A$2:$B$55555,2,FALSE)</f>
        <v>2026</v>
      </c>
      <c r="F363" s="14">
        <v>2026</v>
      </c>
      <c r="G363" s="14" t="s">
        <v>40</v>
      </c>
      <c r="H363" s="14" t="s">
        <v>2210</v>
      </c>
      <c r="I363" s="15">
        <v>1</v>
      </c>
      <c r="J363" s="14">
        <v>3</v>
      </c>
      <c r="K363" s="16">
        <f t="shared" si="314"/>
        <v>0</v>
      </c>
      <c r="L363" s="15">
        <f t="shared" si="315"/>
        <v>1</v>
      </c>
      <c r="M363" s="15">
        <f t="shared" si="316"/>
        <v>0</v>
      </c>
      <c r="N363" s="15">
        <f t="shared" si="317"/>
        <v>0</v>
      </c>
      <c r="O363" s="15">
        <v>0</v>
      </c>
      <c r="P363" s="15">
        <v>0</v>
      </c>
      <c r="Q363" s="15">
        <f t="shared" si="318"/>
        <v>0</v>
      </c>
      <c r="R363" s="14" t="s">
        <v>75</v>
      </c>
      <c r="S363" s="14">
        <f t="shared" si="319"/>
        <v>3</v>
      </c>
      <c r="T363" s="15">
        <f>IF($S363&lt;1, "N/A", $M363)</f>
        <v>0</v>
      </c>
      <c r="U363" s="15">
        <f>IF($S363&lt;2, "N/A", $M363)</f>
        <v>0</v>
      </c>
      <c r="V363" s="15">
        <f>IF($S363&lt;3, "N/A", $M363)</f>
        <v>0</v>
      </c>
      <c r="W363" s="15" t="str">
        <f t="shared" si="357"/>
        <v>N/A</v>
      </c>
      <c r="X363" s="15" t="str">
        <f t="shared" si="355"/>
        <v>N/A</v>
      </c>
      <c r="Y363" s="14" t="str">
        <f t="shared" si="320"/>
        <v>OK</v>
      </c>
      <c r="Z363" s="14" t="str">
        <f t="shared" si="321"/>
        <v>No</v>
      </c>
      <c r="AA363" s="17" t="str">
        <f>IF(C363="DM", "N/A", IF(Z363="No","N/A",VLOOKUP(B363,'Extension List'!$A$3:$AE$1952,19,FALSE)))</f>
        <v>N/A</v>
      </c>
      <c r="AB363" s="14" t="str">
        <f>IF(C363="DM", "N/A", IF(Z363="No","N/A",VLOOKUP(B363,'Extension List'!$A$3:$AE$1952,21,FALSE)))</f>
        <v>N/A</v>
      </c>
      <c r="AC363" s="14" t="str">
        <f t="shared" si="360"/>
        <v>N/A</v>
      </c>
      <c r="AD363" s="15" t="str">
        <f t="shared" si="322"/>
        <v>N/A</v>
      </c>
      <c r="AE363" s="15" t="str">
        <f t="shared" si="323"/>
        <v>N/A</v>
      </c>
      <c r="AF363" s="15" t="str">
        <f t="shared" si="324"/>
        <v>N/A</v>
      </c>
      <c r="AG363" s="15" t="str">
        <f t="shared" si="361"/>
        <v>N/A</v>
      </c>
      <c r="AH363" s="15" t="str">
        <f t="shared" si="361"/>
        <v>N/A</v>
      </c>
      <c r="AI363" s="15" t="str">
        <f t="shared" si="358"/>
        <v>N/A</v>
      </c>
      <c r="AJ363" s="15" t="str">
        <f t="shared" si="359"/>
        <v>N/A</v>
      </c>
      <c r="AK363" s="15" t="str">
        <f t="shared" si="309"/>
        <v>N/A</v>
      </c>
      <c r="AL363" s="15" t="str">
        <f t="shared" si="325"/>
        <v>N/A</v>
      </c>
      <c r="AM363" s="15">
        <f t="shared" si="326"/>
        <v>1</v>
      </c>
      <c r="AN363" s="15">
        <f t="shared" si="327"/>
        <v>1</v>
      </c>
      <c r="AO363" s="15">
        <f t="shared" si="328"/>
        <v>1</v>
      </c>
      <c r="AP363" s="15" t="str">
        <f t="shared" si="329"/>
        <v>N/A</v>
      </c>
      <c r="AQ363" s="15" t="str">
        <f t="shared" si="330"/>
        <v>N/A</v>
      </c>
      <c r="AR363" s="14" t="s">
        <v>40</v>
      </c>
      <c r="AS363" s="14" t="s">
        <v>40</v>
      </c>
      <c r="AT363" s="14" t="s">
        <v>40</v>
      </c>
      <c r="AU363" s="14" t="s">
        <v>40</v>
      </c>
      <c r="AV363" s="14" t="s">
        <v>40</v>
      </c>
      <c r="AW363" s="14" t="s">
        <v>40</v>
      </c>
      <c r="AX363" s="14" t="s">
        <v>40</v>
      </c>
      <c r="AY363" s="14" t="s">
        <v>40</v>
      </c>
      <c r="AZ363" s="14" t="s">
        <v>40</v>
      </c>
      <c r="BA363" s="14" t="s">
        <v>40</v>
      </c>
      <c r="BB363" s="14" t="s">
        <v>40</v>
      </c>
      <c r="BC363" s="14" t="s">
        <v>40</v>
      </c>
      <c r="BD363" s="14" t="s">
        <v>40</v>
      </c>
      <c r="BE363" s="14" t="s">
        <v>40</v>
      </c>
      <c r="BF363" s="14" t="s">
        <v>40</v>
      </c>
      <c r="BG363" s="14" t="s">
        <v>40</v>
      </c>
      <c r="BH363" s="14" t="s">
        <v>40</v>
      </c>
      <c r="BJ363" s="15">
        <f t="shared" si="331"/>
        <v>1</v>
      </c>
      <c r="BK363" s="15">
        <f t="shared" si="332"/>
        <v>1</v>
      </c>
      <c r="BL363" s="15">
        <f t="shared" si="333"/>
        <v>1</v>
      </c>
      <c r="BM363" s="15">
        <f t="shared" si="334"/>
        <v>1</v>
      </c>
      <c r="BN363" s="15">
        <f t="shared" si="335"/>
        <v>1</v>
      </c>
      <c r="BO363" s="15">
        <f t="shared" si="336"/>
        <v>1</v>
      </c>
      <c r="BP363" s="15">
        <f t="shared" si="337"/>
        <v>1</v>
      </c>
      <c r="BQ363" s="15">
        <f t="shared" si="338"/>
        <v>1</v>
      </c>
      <c r="BR363" s="15">
        <f t="shared" si="339"/>
        <v>1</v>
      </c>
      <c r="BS363" s="15">
        <f t="shared" si="340"/>
        <v>1</v>
      </c>
      <c r="BT363" s="15">
        <f t="shared" si="341"/>
        <v>1</v>
      </c>
      <c r="BU363" s="15">
        <f t="shared" si="342"/>
        <v>1</v>
      </c>
      <c r="BV363" s="15">
        <f t="shared" si="343"/>
        <v>1</v>
      </c>
      <c r="BW363" s="15">
        <f t="shared" si="344"/>
        <v>1</v>
      </c>
      <c r="BX363" s="15">
        <f t="shared" si="345"/>
        <v>1</v>
      </c>
      <c r="BY363" s="15">
        <f t="shared" si="346"/>
        <v>1</v>
      </c>
      <c r="BZ363" s="15">
        <f t="shared" si="347"/>
        <v>1</v>
      </c>
      <c r="CA363" s="14" t="s">
        <v>75</v>
      </c>
      <c r="CB363" s="15">
        <f t="shared" si="348"/>
        <v>1</v>
      </c>
      <c r="CC363" s="14">
        <f t="shared" si="349"/>
        <v>1</v>
      </c>
      <c r="CD363" s="14">
        <f t="shared" si="350"/>
        <v>1</v>
      </c>
      <c r="CE363" s="14" t="str">
        <f t="shared" si="351"/>
        <v>N/A</v>
      </c>
      <c r="CF363" s="14" t="str">
        <f t="shared" si="352"/>
        <v>N/A</v>
      </c>
      <c r="CG363" t="str">
        <f t="shared" si="353"/>
        <v>S:1 G:0 GR:0</v>
      </c>
      <c r="CH363" s="6"/>
      <c r="CK363" s="6"/>
      <c r="CL363" s="6"/>
      <c r="CM363" s="6"/>
      <c r="CN363" s="6"/>
      <c r="CO363" s="6"/>
      <c r="CP363" s="6"/>
    </row>
    <row r="364" spans="1:94" x14ac:dyDescent="0.25">
      <c r="A364" s="13">
        <v>6035</v>
      </c>
      <c r="B364" s="14" t="s">
        <v>3136</v>
      </c>
      <c r="C364" s="14" t="s">
        <v>68</v>
      </c>
      <c r="D364" s="14" t="s">
        <v>58</v>
      </c>
      <c r="E364" s="14">
        <v>2025</v>
      </c>
      <c r="F364" s="14">
        <v>2025</v>
      </c>
      <c r="G364" s="14" t="s">
        <v>40</v>
      </c>
      <c r="H364" s="14" t="s">
        <v>2179</v>
      </c>
      <c r="I364" s="15">
        <v>3</v>
      </c>
      <c r="J364" s="14">
        <v>4</v>
      </c>
      <c r="K364" s="16">
        <f t="shared" si="314"/>
        <v>0</v>
      </c>
      <c r="L364" s="15">
        <f t="shared" si="315"/>
        <v>3</v>
      </c>
      <c r="M364" s="15">
        <f t="shared" si="316"/>
        <v>0</v>
      </c>
      <c r="N364" s="15">
        <f t="shared" si="317"/>
        <v>0</v>
      </c>
      <c r="O364" s="15">
        <v>0</v>
      </c>
      <c r="P364" s="15">
        <v>0</v>
      </c>
      <c r="Q364" s="15">
        <f t="shared" si="318"/>
        <v>0</v>
      </c>
      <c r="R364" s="14" t="s">
        <v>75</v>
      </c>
      <c r="S364" s="14">
        <f t="shared" si="319"/>
        <v>3</v>
      </c>
      <c r="T364" s="15">
        <v>0</v>
      </c>
      <c r="U364" s="15">
        <v>0</v>
      </c>
      <c r="V364" s="15">
        <v>0</v>
      </c>
      <c r="W364" s="15" t="str">
        <f t="shared" si="357"/>
        <v>N/A</v>
      </c>
      <c r="X364" s="15" t="str">
        <f t="shared" si="355"/>
        <v>N/A</v>
      </c>
      <c r="Y364" s="14" t="str">
        <f t="shared" si="320"/>
        <v>OK</v>
      </c>
      <c r="Z364" s="14" t="str">
        <f t="shared" si="321"/>
        <v>No</v>
      </c>
      <c r="AA364" s="17" t="str">
        <f>IF(C364="DM", "N/A", IF(Z364="No","N/A",VLOOKUP(B364,'Extension List'!$A$3:$AE$1952,19,FALSE)))</f>
        <v>N/A</v>
      </c>
      <c r="AB364" s="14" t="str">
        <f>IF(C364="DM", "N/A", IF(Z364="No","N/A",VLOOKUP(B364,'Extension List'!$A$3:$AE$1952,21,FALSE)))</f>
        <v>N/A</v>
      </c>
      <c r="AC364" s="14" t="str">
        <f t="shared" si="360"/>
        <v>N/A</v>
      </c>
      <c r="AD364" s="15" t="str">
        <f t="shared" si="322"/>
        <v>N/A</v>
      </c>
      <c r="AE364" s="15" t="str">
        <f t="shared" si="323"/>
        <v>N/A</v>
      </c>
      <c r="AF364" s="15" t="str">
        <f t="shared" si="324"/>
        <v>N/A</v>
      </c>
      <c r="AG364" s="15" t="str">
        <f t="shared" si="361"/>
        <v>N/A</v>
      </c>
      <c r="AH364" s="15" t="str">
        <f t="shared" si="361"/>
        <v>N/A</v>
      </c>
      <c r="AI364" s="15" t="str">
        <f t="shared" si="358"/>
        <v>N/A</v>
      </c>
      <c r="AJ364" s="15" t="str">
        <f t="shared" si="359"/>
        <v>N/A</v>
      </c>
      <c r="AK364" s="15" t="str">
        <f t="shared" si="309"/>
        <v>N/A</v>
      </c>
      <c r="AL364" s="15" t="str">
        <f t="shared" si="325"/>
        <v>N/A</v>
      </c>
      <c r="AM364" s="15">
        <f t="shared" si="326"/>
        <v>3</v>
      </c>
      <c r="AN364" s="15">
        <f t="shared" si="327"/>
        <v>3</v>
      </c>
      <c r="AO364" s="15">
        <f t="shared" si="328"/>
        <v>3</v>
      </c>
      <c r="AP364" s="15" t="str">
        <f t="shared" si="329"/>
        <v>N/A</v>
      </c>
      <c r="AQ364" s="15" t="str">
        <f t="shared" si="330"/>
        <v>N/A</v>
      </c>
      <c r="AR364" s="14" t="s">
        <v>40</v>
      </c>
      <c r="AS364" s="14" t="s">
        <v>40</v>
      </c>
      <c r="AT364" s="14" t="s">
        <v>40</v>
      </c>
      <c r="AU364" s="14" t="s">
        <v>40</v>
      </c>
      <c r="AV364" s="14" t="s">
        <v>40</v>
      </c>
      <c r="AW364" s="14" t="s">
        <v>40</v>
      </c>
      <c r="AX364" s="14" t="s">
        <v>40</v>
      </c>
      <c r="AY364" s="14" t="s">
        <v>40</v>
      </c>
      <c r="AZ364" s="14" t="s">
        <v>40</v>
      </c>
      <c r="BA364" s="14" t="s">
        <v>40</v>
      </c>
      <c r="BB364" s="14" t="s">
        <v>40</v>
      </c>
      <c r="BC364" s="14" t="s">
        <v>40</v>
      </c>
      <c r="BD364" s="14" t="s">
        <v>40</v>
      </c>
      <c r="BE364" s="14" t="s">
        <v>40</v>
      </c>
      <c r="BF364" s="14" t="s">
        <v>40</v>
      </c>
      <c r="BG364" s="14" t="s">
        <v>40</v>
      </c>
      <c r="BH364" s="14" t="s">
        <v>40</v>
      </c>
      <c r="BJ364" s="15">
        <f t="shared" si="331"/>
        <v>3</v>
      </c>
      <c r="BK364" s="15">
        <f t="shared" si="332"/>
        <v>3</v>
      </c>
      <c r="BL364" s="15">
        <f t="shared" si="333"/>
        <v>3</v>
      </c>
      <c r="BM364" s="15">
        <f t="shared" si="334"/>
        <v>3</v>
      </c>
      <c r="BN364" s="15">
        <f t="shared" si="335"/>
        <v>3</v>
      </c>
      <c r="BO364" s="15">
        <f t="shared" si="336"/>
        <v>3</v>
      </c>
      <c r="BP364" s="15">
        <f t="shared" si="337"/>
        <v>3</v>
      </c>
      <c r="BQ364" s="15">
        <f t="shared" si="338"/>
        <v>3</v>
      </c>
      <c r="BR364" s="15">
        <f t="shared" si="339"/>
        <v>3</v>
      </c>
      <c r="BS364" s="15">
        <f t="shared" si="340"/>
        <v>3</v>
      </c>
      <c r="BT364" s="15">
        <f t="shared" si="341"/>
        <v>3</v>
      </c>
      <c r="BU364" s="15">
        <f t="shared" si="342"/>
        <v>3</v>
      </c>
      <c r="BV364" s="15">
        <f t="shared" si="343"/>
        <v>3</v>
      </c>
      <c r="BW364" s="15">
        <f t="shared" si="344"/>
        <v>3</v>
      </c>
      <c r="BX364" s="15">
        <f t="shared" si="345"/>
        <v>3</v>
      </c>
      <c r="BY364" s="15">
        <f t="shared" si="346"/>
        <v>3</v>
      </c>
      <c r="BZ364" s="15">
        <f t="shared" si="347"/>
        <v>3</v>
      </c>
      <c r="CA364" s="14" t="s">
        <v>75</v>
      </c>
      <c r="CB364" s="15">
        <f t="shared" si="348"/>
        <v>3</v>
      </c>
      <c r="CC364" s="14">
        <f t="shared" si="349"/>
        <v>3</v>
      </c>
      <c r="CD364" s="14">
        <f t="shared" si="350"/>
        <v>3</v>
      </c>
      <c r="CE364" s="14" t="str">
        <f t="shared" si="351"/>
        <v>N/A</v>
      </c>
      <c r="CF364" s="14" t="str">
        <f t="shared" si="352"/>
        <v>N/A</v>
      </c>
      <c r="CG364" t="str">
        <f t="shared" si="353"/>
        <v>S:3 G:0 GR:0</v>
      </c>
      <c r="CH364" s="6"/>
      <c r="CK364" s="6"/>
      <c r="CL364" s="6"/>
      <c r="CM364" s="6"/>
      <c r="CN364" s="6"/>
      <c r="CO364" s="6"/>
      <c r="CP364" s="6"/>
    </row>
    <row r="365" spans="1:94" x14ac:dyDescent="0.25">
      <c r="A365" s="13">
        <v>6515</v>
      </c>
      <c r="B365" s="14" t="s">
        <v>3305</v>
      </c>
      <c r="C365" s="14" t="s">
        <v>68</v>
      </c>
      <c r="D365" s="14" t="s">
        <v>58</v>
      </c>
      <c r="E365" s="14">
        <f>VLOOKUP(B365, 'Rookie Year'!$A$2:$B$55555,2,FALSE)</f>
        <v>2026</v>
      </c>
      <c r="F365" s="14">
        <v>2026</v>
      </c>
      <c r="G365" s="14" t="s">
        <v>40</v>
      </c>
      <c r="H365" s="14" t="s">
        <v>2179</v>
      </c>
      <c r="I365" s="15">
        <v>3</v>
      </c>
      <c r="J365" s="14">
        <v>4</v>
      </c>
      <c r="K365" s="16">
        <f t="shared" si="314"/>
        <v>0</v>
      </c>
      <c r="L365" s="15">
        <f t="shared" si="315"/>
        <v>3</v>
      </c>
      <c r="M365" s="15">
        <f t="shared" si="316"/>
        <v>0</v>
      </c>
      <c r="N365" s="15">
        <f t="shared" si="317"/>
        <v>0</v>
      </c>
      <c r="O365" s="15">
        <v>0</v>
      </c>
      <c r="P365" s="15">
        <v>0</v>
      </c>
      <c r="Q365" s="15">
        <f t="shared" si="318"/>
        <v>0</v>
      </c>
      <c r="R365" s="14" t="s">
        <v>75</v>
      </c>
      <c r="S365" s="14">
        <f t="shared" si="319"/>
        <v>4</v>
      </c>
      <c r="T365" s="15">
        <f>IF($S365&lt;1, "N/A", $M365)</f>
        <v>0</v>
      </c>
      <c r="U365" s="15">
        <f>IF($S365&lt;2, "N/A", $M365)</f>
        <v>0</v>
      </c>
      <c r="V365" s="15">
        <f t="shared" ref="V365:V395" si="362">IF($S365&lt;3, "N/A", $M365)</f>
        <v>0</v>
      </c>
      <c r="W365" s="15">
        <f t="shared" si="357"/>
        <v>0</v>
      </c>
      <c r="X365" s="15" t="str">
        <f t="shared" si="355"/>
        <v>N/A</v>
      </c>
      <c r="Y365" s="14" t="str">
        <f t="shared" si="320"/>
        <v>OK</v>
      </c>
      <c r="Z365" s="14" t="str">
        <f t="shared" si="321"/>
        <v>No</v>
      </c>
      <c r="AA365" s="17" t="str">
        <f>IF(C365="DM", "N/A", IF(Z365="No","N/A",VLOOKUP(B365,'Extension List'!$A$3:$AE$1952,19,FALSE)))</f>
        <v>N/A</v>
      </c>
      <c r="AB365" s="14" t="str">
        <f>IF(C365="DM", "N/A", IF(Z365="No","N/A",VLOOKUP(B365,'Extension List'!$A$3:$AE$1952,21,FALSE)))</f>
        <v>N/A</v>
      </c>
      <c r="AC365" s="14" t="str">
        <f t="shared" si="360"/>
        <v>N/A</v>
      </c>
      <c r="AD365" s="15" t="str">
        <f t="shared" si="322"/>
        <v>N/A</v>
      </c>
      <c r="AE365" s="15" t="str">
        <f t="shared" si="323"/>
        <v>N/A</v>
      </c>
      <c r="AF365" s="15" t="str">
        <f t="shared" si="324"/>
        <v>N/A</v>
      </c>
      <c r="AG365" s="15" t="str">
        <f t="shared" si="361"/>
        <v>N/A</v>
      </c>
      <c r="AH365" s="15" t="str">
        <f t="shared" si="361"/>
        <v>N/A</v>
      </c>
      <c r="AI365" s="15" t="str">
        <f t="shared" si="358"/>
        <v>N/A</v>
      </c>
      <c r="AJ365" s="15" t="str">
        <f t="shared" si="359"/>
        <v>N/A</v>
      </c>
      <c r="AK365" s="15" t="str">
        <f t="shared" si="309"/>
        <v>N/A</v>
      </c>
      <c r="AL365" s="15" t="str">
        <f t="shared" si="325"/>
        <v>N/A</v>
      </c>
      <c r="AM365" s="15">
        <f t="shared" si="326"/>
        <v>3</v>
      </c>
      <c r="AN365" s="15">
        <f t="shared" si="327"/>
        <v>3</v>
      </c>
      <c r="AO365" s="15">
        <f t="shared" si="328"/>
        <v>3</v>
      </c>
      <c r="AP365" s="15">
        <f t="shared" si="329"/>
        <v>3</v>
      </c>
      <c r="AQ365" s="15" t="str">
        <f t="shared" si="330"/>
        <v>N/A</v>
      </c>
      <c r="AR365" s="14" t="s">
        <v>40</v>
      </c>
      <c r="AS365" s="14" t="s">
        <v>40</v>
      </c>
      <c r="AT365" s="14" t="s">
        <v>40</v>
      </c>
      <c r="AU365" s="14" t="s">
        <v>40</v>
      </c>
      <c r="AV365" s="14" t="s">
        <v>40</v>
      </c>
      <c r="AW365" s="14" t="s">
        <v>40</v>
      </c>
      <c r="AX365" s="14" t="s">
        <v>40</v>
      </c>
      <c r="AY365" s="14" t="s">
        <v>40</v>
      </c>
      <c r="AZ365" s="14" t="s">
        <v>40</v>
      </c>
      <c r="BA365" s="14" t="s">
        <v>40</v>
      </c>
      <c r="BB365" s="14" t="s">
        <v>40</v>
      </c>
      <c r="BC365" s="14" t="s">
        <v>40</v>
      </c>
      <c r="BD365" s="14" t="s">
        <v>40</v>
      </c>
      <c r="BE365" s="14" t="s">
        <v>40</v>
      </c>
      <c r="BF365" s="14" t="s">
        <v>40</v>
      </c>
      <c r="BG365" s="14" t="s">
        <v>40</v>
      </c>
      <c r="BH365" s="14" t="s">
        <v>40</v>
      </c>
      <c r="BJ365" s="15">
        <f t="shared" si="331"/>
        <v>3</v>
      </c>
      <c r="BK365" s="15">
        <f t="shared" si="332"/>
        <v>3</v>
      </c>
      <c r="BL365" s="15">
        <f t="shared" si="333"/>
        <v>3</v>
      </c>
      <c r="BM365" s="15">
        <f t="shared" si="334"/>
        <v>3</v>
      </c>
      <c r="BN365" s="15">
        <f t="shared" si="335"/>
        <v>3</v>
      </c>
      <c r="BO365" s="15">
        <f t="shared" si="336"/>
        <v>3</v>
      </c>
      <c r="BP365" s="15">
        <f t="shared" si="337"/>
        <v>3</v>
      </c>
      <c r="BQ365" s="15">
        <f t="shared" si="338"/>
        <v>3</v>
      </c>
      <c r="BR365" s="15">
        <f t="shared" si="339"/>
        <v>3</v>
      </c>
      <c r="BS365" s="15">
        <f t="shared" si="340"/>
        <v>3</v>
      </c>
      <c r="BT365" s="15">
        <f t="shared" si="341"/>
        <v>3</v>
      </c>
      <c r="BU365" s="15">
        <f t="shared" si="342"/>
        <v>3</v>
      </c>
      <c r="BV365" s="15">
        <f t="shared" si="343"/>
        <v>3</v>
      </c>
      <c r="BW365" s="15">
        <f t="shared" si="344"/>
        <v>3</v>
      </c>
      <c r="BX365" s="15">
        <f t="shared" si="345"/>
        <v>3</v>
      </c>
      <c r="BY365" s="15">
        <f t="shared" si="346"/>
        <v>3</v>
      </c>
      <c r="BZ365" s="15">
        <f t="shared" si="347"/>
        <v>3</v>
      </c>
      <c r="CA365" s="14" t="s">
        <v>75</v>
      </c>
      <c r="CB365" s="15">
        <f t="shared" si="348"/>
        <v>3</v>
      </c>
      <c r="CC365" s="14">
        <f t="shared" si="349"/>
        <v>3</v>
      </c>
      <c r="CD365" s="14">
        <f t="shared" si="350"/>
        <v>3</v>
      </c>
      <c r="CE365" s="14">
        <f t="shared" si="351"/>
        <v>3</v>
      </c>
      <c r="CF365" s="14" t="str">
        <f t="shared" si="352"/>
        <v>N/A</v>
      </c>
      <c r="CG365" t="str">
        <f t="shared" si="353"/>
        <v>S:3 G:0 GR:0</v>
      </c>
      <c r="CH365" s="6"/>
      <c r="CK365" s="6"/>
      <c r="CL365" s="6"/>
      <c r="CM365" s="6"/>
      <c r="CN365" s="6"/>
      <c r="CO365" s="6"/>
      <c r="CP365" s="6"/>
    </row>
    <row r="366" spans="1:94" x14ac:dyDescent="0.25">
      <c r="A366" s="13">
        <v>5970</v>
      </c>
      <c r="B366" s="14" t="s">
        <v>2838</v>
      </c>
      <c r="C366" s="14" t="s">
        <v>68</v>
      </c>
      <c r="D366" s="14" t="s">
        <v>58</v>
      </c>
      <c r="E366" s="14">
        <f>VLOOKUP(B366, 'Rookie Year'!$A$2:$B$55555,2,FALSE)</f>
        <v>2023</v>
      </c>
      <c r="F366" s="14">
        <v>2025</v>
      </c>
      <c r="G366" s="14" t="s">
        <v>42</v>
      </c>
      <c r="H366" s="14" t="s">
        <v>1927</v>
      </c>
      <c r="I366" s="15">
        <v>4</v>
      </c>
      <c r="J366" s="14">
        <v>2</v>
      </c>
      <c r="K366" s="16">
        <f t="shared" si="314"/>
        <v>0.25</v>
      </c>
      <c r="L366" s="15">
        <f t="shared" si="315"/>
        <v>3</v>
      </c>
      <c r="M366" s="15">
        <f t="shared" si="316"/>
        <v>1</v>
      </c>
      <c r="N366" s="15">
        <f t="shared" si="317"/>
        <v>2</v>
      </c>
      <c r="O366" s="15">
        <v>2</v>
      </c>
      <c r="P366" s="15">
        <v>0</v>
      </c>
      <c r="Q366" s="15">
        <f t="shared" si="318"/>
        <v>0</v>
      </c>
      <c r="R366" s="14" t="s">
        <v>75</v>
      </c>
      <c r="S366" s="14">
        <f t="shared" si="319"/>
        <v>1</v>
      </c>
      <c r="T366" s="15">
        <v>0</v>
      </c>
      <c r="U366" s="15" t="str">
        <f>IF($S366&lt;2, "N/A", $M366)</f>
        <v>N/A</v>
      </c>
      <c r="V366" s="15" t="str">
        <f t="shared" si="362"/>
        <v>N/A</v>
      </c>
      <c r="W366" s="15" t="str">
        <f t="shared" si="357"/>
        <v>N/A</v>
      </c>
      <c r="X366" s="15" t="str">
        <f t="shared" si="355"/>
        <v>N/A</v>
      </c>
      <c r="Y366" s="14" t="str">
        <f t="shared" si="320"/>
        <v>OK</v>
      </c>
      <c r="Z366" s="14" t="str">
        <f t="shared" si="321"/>
        <v>Yes</v>
      </c>
      <c r="AA366" s="17">
        <f>IF(C366="DM", "N/A", IF(Z366="No","N/A",VLOOKUP(B366,'Extension List'!$A$3:$AE$1952,19,FALSE)))</f>
        <v>15</v>
      </c>
      <c r="AB366" s="14">
        <f>IF(C366="DM", "N/A", IF(Z366="No","N/A",VLOOKUP(B366,'Extension List'!$A$3:$AE$1952,21,FALSE)))</f>
        <v>4</v>
      </c>
      <c r="AC366" s="14">
        <v>1</v>
      </c>
      <c r="AD366" s="15">
        <f t="shared" si="322"/>
        <v>9</v>
      </c>
      <c r="AE366" s="15">
        <f t="shared" si="323"/>
        <v>6</v>
      </c>
      <c r="AF366" s="15">
        <f t="shared" si="324"/>
        <v>6</v>
      </c>
      <c r="AG366" s="15">
        <v>0</v>
      </c>
      <c r="AH366" s="15">
        <v>6</v>
      </c>
      <c r="AI366" s="15" t="str">
        <f t="shared" si="358"/>
        <v>N/A</v>
      </c>
      <c r="AJ366" s="15" t="str">
        <f t="shared" si="359"/>
        <v>N/A</v>
      </c>
      <c r="AK366" s="15" t="str">
        <f t="shared" si="309"/>
        <v>N/A</v>
      </c>
      <c r="AL366" s="15" t="str">
        <f t="shared" si="325"/>
        <v>OK</v>
      </c>
      <c r="AM366" s="15">
        <f t="shared" si="326"/>
        <v>3</v>
      </c>
      <c r="AN366" s="15">
        <f t="shared" si="327"/>
        <v>15</v>
      </c>
      <c r="AO366" s="15" t="str">
        <f t="shared" si="328"/>
        <v>N/A</v>
      </c>
      <c r="AP366" s="15" t="str">
        <f t="shared" si="329"/>
        <v>N/A</v>
      </c>
      <c r="AQ366" s="15" t="str">
        <f t="shared" si="330"/>
        <v>N/A</v>
      </c>
      <c r="AR366" s="14" t="s">
        <v>40</v>
      </c>
      <c r="AS366" s="14" t="s">
        <v>40</v>
      </c>
      <c r="AT366" s="14" t="s">
        <v>40</v>
      </c>
      <c r="AU366" s="14" t="s">
        <v>40</v>
      </c>
      <c r="AV366" s="14" t="s">
        <v>40</v>
      </c>
      <c r="AW366" s="14" t="s">
        <v>40</v>
      </c>
      <c r="AX366" s="14" t="s">
        <v>40</v>
      </c>
      <c r="AY366" s="14" t="s">
        <v>40</v>
      </c>
      <c r="AZ366" s="14" t="s">
        <v>40</v>
      </c>
      <c r="BA366" s="14" t="s">
        <v>40</v>
      </c>
      <c r="BB366" s="14" t="s">
        <v>40</v>
      </c>
      <c r="BC366" s="14" t="s">
        <v>40</v>
      </c>
      <c r="BD366" s="14" t="s">
        <v>40</v>
      </c>
      <c r="BE366" s="14" t="s">
        <v>40</v>
      </c>
      <c r="BF366" s="14" t="s">
        <v>40</v>
      </c>
      <c r="BG366" s="14" t="s">
        <v>40</v>
      </c>
      <c r="BH366" s="14" t="s">
        <v>40</v>
      </c>
      <c r="BJ366" s="15">
        <f t="shared" si="331"/>
        <v>3</v>
      </c>
      <c r="BK366" s="15">
        <f t="shared" si="332"/>
        <v>3</v>
      </c>
      <c r="BL366" s="15">
        <f t="shared" si="333"/>
        <v>3</v>
      </c>
      <c r="BM366" s="15">
        <f t="shared" si="334"/>
        <v>3</v>
      </c>
      <c r="BN366" s="15">
        <f t="shared" si="335"/>
        <v>3</v>
      </c>
      <c r="BO366" s="15">
        <f t="shared" si="336"/>
        <v>3</v>
      </c>
      <c r="BP366" s="15">
        <f t="shared" si="337"/>
        <v>3</v>
      </c>
      <c r="BQ366" s="15">
        <f t="shared" si="338"/>
        <v>3</v>
      </c>
      <c r="BR366" s="15">
        <f t="shared" si="339"/>
        <v>3</v>
      </c>
      <c r="BS366" s="15">
        <f t="shared" si="340"/>
        <v>3</v>
      </c>
      <c r="BT366" s="15">
        <f t="shared" si="341"/>
        <v>3</v>
      </c>
      <c r="BU366" s="15">
        <f t="shared" si="342"/>
        <v>3</v>
      </c>
      <c r="BV366" s="15">
        <f t="shared" si="343"/>
        <v>3</v>
      </c>
      <c r="BW366" s="15">
        <f t="shared" si="344"/>
        <v>3</v>
      </c>
      <c r="BX366" s="15">
        <f t="shared" si="345"/>
        <v>3</v>
      </c>
      <c r="BY366" s="15">
        <f t="shared" si="346"/>
        <v>3</v>
      </c>
      <c r="BZ366" s="15">
        <f t="shared" si="347"/>
        <v>3</v>
      </c>
      <c r="CA366" s="14" t="s">
        <v>75</v>
      </c>
      <c r="CB366" s="15">
        <f t="shared" si="348"/>
        <v>3</v>
      </c>
      <c r="CC366" s="14">
        <f t="shared" si="349"/>
        <v>15</v>
      </c>
      <c r="CD366" s="14" t="str">
        <f t="shared" si="350"/>
        <v>N/A</v>
      </c>
      <c r="CE366" s="14" t="str">
        <f t="shared" si="351"/>
        <v>N/A</v>
      </c>
      <c r="CF366" s="14" t="str">
        <f t="shared" si="352"/>
        <v>N/A</v>
      </c>
      <c r="CG366" t="str">
        <f t="shared" si="353"/>
        <v>S:3/9 G:6 GR:6</v>
      </c>
      <c r="CH366" s="6"/>
      <c r="CK366" s="6"/>
      <c r="CL366" s="6"/>
      <c r="CM366" s="6"/>
      <c r="CN366" s="6"/>
      <c r="CO366" s="6"/>
      <c r="CP366" s="6"/>
    </row>
    <row r="367" spans="1:94" x14ac:dyDescent="0.25">
      <c r="A367" s="13">
        <v>5631</v>
      </c>
      <c r="B367" s="14" t="s">
        <v>3019</v>
      </c>
      <c r="C367" s="14" t="s">
        <v>68</v>
      </c>
      <c r="D367" s="14" t="s">
        <v>58</v>
      </c>
      <c r="E367" s="14">
        <f>VLOOKUP(B367, 'Rookie Year'!$A$2:$B$55555,2,FALSE)</f>
        <v>2024</v>
      </c>
      <c r="F367" s="14">
        <v>2024</v>
      </c>
      <c r="G367" s="14" t="s">
        <v>40</v>
      </c>
      <c r="H367" s="14" t="s">
        <v>2182</v>
      </c>
      <c r="I367" s="15">
        <v>2</v>
      </c>
      <c r="J367" s="14">
        <v>3</v>
      </c>
      <c r="K367" s="16">
        <f t="shared" si="314"/>
        <v>0</v>
      </c>
      <c r="L367" s="15">
        <f t="shared" si="315"/>
        <v>2</v>
      </c>
      <c r="M367" s="15">
        <f t="shared" si="316"/>
        <v>0</v>
      </c>
      <c r="N367" s="15">
        <f t="shared" si="317"/>
        <v>0</v>
      </c>
      <c r="O367" s="15">
        <v>0</v>
      </c>
      <c r="P367" s="15">
        <v>0</v>
      </c>
      <c r="Q367" s="15">
        <f t="shared" si="318"/>
        <v>0</v>
      </c>
      <c r="R367" s="14" t="s">
        <v>75</v>
      </c>
      <c r="S367" s="14">
        <f t="shared" si="319"/>
        <v>1</v>
      </c>
      <c r="T367" s="15">
        <v>0</v>
      </c>
      <c r="U367" s="15" t="str">
        <f>IF($S367&lt;2, "N/A", $M367)</f>
        <v>N/A</v>
      </c>
      <c r="V367" s="15" t="str">
        <f t="shared" si="362"/>
        <v>N/A</v>
      </c>
      <c r="W367" s="15" t="str">
        <f t="shared" si="357"/>
        <v>N/A</v>
      </c>
      <c r="X367" s="15" t="str">
        <f t="shared" si="355"/>
        <v>N/A</v>
      </c>
      <c r="Y367" s="14" t="str">
        <f t="shared" si="320"/>
        <v>OK</v>
      </c>
      <c r="Z367" s="14" t="str">
        <f t="shared" si="321"/>
        <v>Yes</v>
      </c>
      <c r="AA367" s="17">
        <f>IF(C367="DM", "N/A", IF(Z367="No","N/A",VLOOKUP(B367,'Extension List'!$A$3:$AE$1952,19,FALSE)))</f>
        <v>3</v>
      </c>
      <c r="AB367" s="14">
        <f>IF(C367="DM", "N/A", IF(Z367="No","N/A",VLOOKUP(B367,'Extension List'!$A$3:$AE$1952,21,FALSE)))</f>
        <v>1</v>
      </c>
      <c r="AC367" s="14">
        <f t="shared" ref="AC367:AC398" si="363">IF(AA367="N/A", "N/A", 0)</f>
        <v>0</v>
      </c>
      <c r="AD367" s="15" t="str">
        <f t="shared" si="322"/>
        <v>N/A</v>
      </c>
      <c r="AE367" s="15" t="str">
        <f t="shared" si="323"/>
        <v>N/A</v>
      </c>
      <c r="AF367" s="15" t="str">
        <f t="shared" si="324"/>
        <v>N/A</v>
      </c>
      <c r="AG367" s="15" t="str">
        <f t="shared" ref="AG367:AH386" si="364">IF($AF367="N/A", "N/A", "TBC")</f>
        <v>N/A</v>
      </c>
      <c r="AH367" s="15" t="str">
        <f t="shared" si="364"/>
        <v>N/A</v>
      </c>
      <c r="AI367" s="15" t="str">
        <f t="shared" si="358"/>
        <v>N/A</v>
      </c>
      <c r="AJ367" s="15" t="str">
        <f t="shared" si="359"/>
        <v>N/A</v>
      </c>
      <c r="AK367" s="15" t="str">
        <f t="shared" si="309"/>
        <v>N/A</v>
      </c>
      <c r="AL367" s="15" t="str">
        <f t="shared" si="325"/>
        <v>N/A</v>
      </c>
      <c r="AM367" s="15">
        <f t="shared" si="326"/>
        <v>2</v>
      </c>
      <c r="AN367" s="15" t="str">
        <f t="shared" si="327"/>
        <v>N/A</v>
      </c>
      <c r="AO367" s="15" t="str">
        <f t="shared" si="328"/>
        <v>N/A</v>
      </c>
      <c r="AP367" s="15" t="str">
        <f t="shared" si="329"/>
        <v>N/A</v>
      </c>
      <c r="AQ367" s="15" t="str">
        <f t="shared" si="330"/>
        <v>N/A</v>
      </c>
      <c r="AR367" s="14" t="s">
        <v>40</v>
      </c>
      <c r="AS367" s="14" t="s">
        <v>40</v>
      </c>
      <c r="AT367" s="14" t="s">
        <v>40</v>
      </c>
      <c r="AU367" s="14" t="s">
        <v>40</v>
      </c>
      <c r="AV367" s="14" t="s">
        <v>40</v>
      </c>
      <c r="AW367" s="14" t="s">
        <v>40</v>
      </c>
      <c r="AX367" s="14" t="s">
        <v>40</v>
      </c>
      <c r="AY367" s="14" t="s">
        <v>40</v>
      </c>
      <c r="AZ367" s="14" t="s">
        <v>40</v>
      </c>
      <c r="BA367" s="14" t="s">
        <v>40</v>
      </c>
      <c r="BB367" s="14" t="s">
        <v>40</v>
      </c>
      <c r="BC367" s="14" t="s">
        <v>40</v>
      </c>
      <c r="BD367" s="14" t="s">
        <v>40</v>
      </c>
      <c r="BE367" s="14" t="s">
        <v>40</v>
      </c>
      <c r="BF367" s="14" t="s">
        <v>40</v>
      </c>
      <c r="BG367" s="14" t="s">
        <v>40</v>
      </c>
      <c r="BH367" s="14" t="s">
        <v>40</v>
      </c>
      <c r="BI367" s="14"/>
      <c r="BJ367" s="15">
        <f t="shared" si="331"/>
        <v>2</v>
      </c>
      <c r="BK367" s="15">
        <f t="shared" si="332"/>
        <v>2</v>
      </c>
      <c r="BL367" s="15">
        <f t="shared" si="333"/>
        <v>2</v>
      </c>
      <c r="BM367" s="15">
        <f t="shared" si="334"/>
        <v>2</v>
      </c>
      <c r="BN367" s="15">
        <f t="shared" si="335"/>
        <v>2</v>
      </c>
      <c r="BO367" s="15">
        <f t="shared" si="336"/>
        <v>2</v>
      </c>
      <c r="BP367" s="15">
        <f t="shared" si="337"/>
        <v>2</v>
      </c>
      <c r="BQ367" s="15">
        <f t="shared" si="338"/>
        <v>2</v>
      </c>
      <c r="BR367" s="15">
        <f t="shared" si="339"/>
        <v>2</v>
      </c>
      <c r="BS367" s="15">
        <f t="shared" si="340"/>
        <v>2</v>
      </c>
      <c r="BT367" s="15">
        <f t="shared" si="341"/>
        <v>2</v>
      </c>
      <c r="BU367" s="15">
        <f t="shared" si="342"/>
        <v>2</v>
      </c>
      <c r="BV367" s="15">
        <f t="shared" si="343"/>
        <v>2</v>
      </c>
      <c r="BW367" s="15">
        <f t="shared" si="344"/>
        <v>2</v>
      </c>
      <c r="BX367" s="15">
        <f t="shared" si="345"/>
        <v>2</v>
      </c>
      <c r="BY367" s="15">
        <f t="shared" si="346"/>
        <v>2</v>
      </c>
      <c r="BZ367" s="15">
        <f t="shared" si="347"/>
        <v>2</v>
      </c>
      <c r="CA367" s="14" t="s">
        <v>75</v>
      </c>
      <c r="CB367" s="15">
        <f t="shared" si="348"/>
        <v>2</v>
      </c>
      <c r="CC367" s="14" t="str">
        <f t="shared" si="349"/>
        <v>N/A</v>
      </c>
      <c r="CD367" s="14" t="str">
        <f t="shared" si="350"/>
        <v>N/A</v>
      </c>
      <c r="CE367" s="14" t="str">
        <f t="shared" si="351"/>
        <v>N/A</v>
      </c>
      <c r="CF367" s="14" t="str">
        <f t="shared" si="352"/>
        <v>N/A</v>
      </c>
      <c r="CG367" t="str">
        <f t="shared" si="353"/>
        <v>S:2 G:0 GR:0</v>
      </c>
      <c r="CH367" s="6"/>
      <c r="CK367" s="6"/>
      <c r="CL367" s="6"/>
      <c r="CM367" s="6"/>
      <c r="CN367" s="6"/>
      <c r="CO367" s="6"/>
      <c r="CP367" s="6"/>
    </row>
    <row r="368" spans="1:94" x14ac:dyDescent="0.25">
      <c r="A368" s="13">
        <v>6423</v>
      </c>
      <c r="B368" s="14" t="s">
        <v>2768</v>
      </c>
      <c r="C368" s="14" t="s">
        <v>68</v>
      </c>
      <c r="D368" s="14" t="s">
        <v>58</v>
      </c>
      <c r="E368" s="14">
        <f>VLOOKUP(B368, 'Rookie Year'!$A$2:$B$55555,2,FALSE)</f>
        <v>2023</v>
      </c>
      <c r="F368" s="14">
        <v>2026</v>
      </c>
      <c r="G368" s="14" t="s">
        <v>42</v>
      </c>
      <c r="H368" s="14" t="s">
        <v>1927</v>
      </c>
      <c r="I368" s="15">
        <v>2</v>
      </c>
      <c r="J368" s="14">
        <v>2</v>
      </c>
      <c r="K368" s="16">
        <f t="shared" si="314"/>
        <v>0.25</v>
      </c>
      <c r="L368" s="15">
        <f t="shared" si="315"/>
        <v>1</v>
      </c>
      <c r="M368" s="15">
        <f t="shared" si="316"/>
        <v>1</v>
      </c>
      <c r="N368" s="15">
        <f t="shared" si="317"/>
        <v>2</v>
      </c>
      <c r="O368" s="15">
        <v>0</v>
      </c>
      <c r="P368" s="15">
        <v>0</v>
      </c>
      <c r="Q368" s="15">
        <f t="shared" si="318"/>
        <v>2</v>
      </c>
      <c r="R368" s="14" t="s">
        <v>75</v>
      </c>
      <c r="S368" s="14">
        <f t="shared" si="319"/>
        <v>2</v>
      </c>
      <c r="T368" s="15">
        <f>IF($S368&lt;1, "N/A", $M368)</f>
        <v>1</v>
      </c>
      <c r="U368" s="15">
        <f>IF($S368&lt;2, "N/A", $M368)</f>
        <v>1</v>
      </c>
      <c r="V368" s="15" t="str">
        <f t="shared" si="362"/>
        <v>N/A</v>
      </c>
      <c r="W368" s="15" t="str">
        <f t="shared" si="357"/>
        <v>N/A</v>
      </c>
      <c r="X368" s="15" t="str">
        <f t="shared" si="355"/>
        <v>N/A</v>
      </c>
      <c r="Y368" s="14" t="str">
        <f t="shared" si="320"/>
        <v>OK</v>
      </c>
      <c r="Z368" s="14" t="str">
        <f t="shared" si="321"/>
        <v>No</v>
      </c>
      <c r="AA368" s="17" t="str">
        <f>IF(C368="DM", "N/A", IF(Z368="No","N/A",VLOOKUP(B368,'Extension List'!$A$3:$AE$1952,19,FALSE)))</f>
        <v>N/A</v>
      </c>
      <c r="AB368" s="14" t="str">
        <f>IF(C368="DM", "N/A", IF(Z368="No","N/A",VLOOKUP(B368,'Extension List'!$A$3:$AE$1952,21,FALSE)))</f>
        <v>N/A</v>
      </c>
      <c r="AC368" s="14" t="str">
        <f t="shared" si="363"/>
        <v>N/A</v>
      </c>
      <c r="AD368" s="15" t="str">
        <f t="shared" si="322"/>
        <v>N/A</v>
      </c>
      <c r="AE368" s="15" t="str">
        <f t="shared" si="323"/>
        <v>N/A</v>
      </c>
      <c r="AF368" s="15" t="str">
        <f t="shared" si="324"/>
        <v>N/A</v>
      </c>
      <c r="AG368" s="15" t="str">
        <f t="shared" si="364"/>
        <v>N/A</v>
      </c>
      <c r="AH368" s="15" t="str">
        <f t="shared" si="364"/>
        <v>N/A</v>
      </c>
      <c r="AI368" s="15" t="str">
        <f t="shared" si="358"/>
        <v>N/A</v>
      </c>
      <c r="AJ368" s="15" t="str">
        <f t="shared" si="359"/>
        <v>N/A</v>
      </c>
      <c r="AK368" s="15" t="str">
        <f t="shared" si="309"/>
        <v>N/A</v>
      </c>
      <c r="AL368" s="15" t="str">
        <f t="shared" si="325"/>
        <v>N/A</v>
      </c>
      <c r="AM368" s="15">
        <f t="shared" si="326"/>
        <v>2</v>
      </c>
      <c r="AN368" s="15">
        <f t="shared" si="327"/>
        <v>2</v>
      </c>
      <c r="AO368" s="15" t="str">
        <f t="shared" si="328"/>
        <v>N/A</v>
      </c>
      <c r="AP368" s="15" t="str">
        <f t="shared" si="329"/>
        <v>N/A</v>
      </c>
      <c r="AQ368" s="15" t="str">
        <f t="shared" si="330"/>
        <v>N/A</v>
      </c>
      <c r="AR368" s="14" t="s">
        <v>40</v>
      </c>
      <c r="AS368" s="14" t="s">
        <v>40</v>
      </c>
      <c r="AT368" s="14" t="s">
        <v>40</v>
      </c>
      <c r="AU368" s="14" t="s">
        <v>40</v>
      </c>
      <c r="AV368" s="14" t="s">
        <v>40</v>
      </c>
      <c r="AW368" s="14" t="s">
        <v>40</v>
      </c>
      <c r="AX368" s="14" t="s">
        <v>40</v>
      </c>
      <c r="AY368" s="14" t="s">
        <v>40</v>
      </c>
      <c r="AZ368" s="14" t="s">
        <v>40</v>
      </c>
      <c r="BA368" s="14" t="s">
        <v>40</v>
      </c>
      <c r="BB368" s="14" t="s">
        <v>40</v>
      </c>
      <c r="BC368" s="14" t="s">
        <v>40</v>
      </c>
      <c r="BD368" s="14" t="s">
        <v>40</v>
      </c>
      <c r="BE368" s="14" t="s">
        <v>40</v>
      </c>
      <c r="BF368" s="14" t="s">
        <v>40</v>
      </c>
      <c r="BG368" s="14" t="s">
        <v>40</v>
      </c>
      <c r="BH368" s="14" t="s">
        <v>40</v>
      </c>
      <c r="BJ368" s="15">
        <f t="shared" si="331"/>
        <v>2</v>
      </c>
      <c r="BK368" s="15">
        <f t="shared" si="332"/>
        <v>2</v>
      </c>
      <c r="BL368" s="15">
        <f t="shared" si="333"/>
        <v>2</v>
      </c>
      <c r="BM368" s="15">
        <f t="shared" si="334"/>
        <v>2</v>
      </c>
      <c r="BN368" s="15">
        <f t="shared" si="335"/>
        <v>2</v>
      </c>
      <c r="BO368" s="15">
        <f t="shared" si="336"/>
        <v>2</v>
      </c>
      <c r="BP368" s="15">
        <f t="shared" si="337"/>
        <v>2</v>
      </c>
      <c r="BQ368" s="15">
        <f t="shared" si="338"/>
        <v>2</v>
      </c>
      <c r="BR368" s="15">
        <f t="shared" si="339"/>
        <v>2</v>
      </c>
      <c r="BS368" s="15">
        <f t="shared" si="340"/>
        <v>2</v>
      </c>
      <c r="BT368" s="15">
        <f t="shared" si="341"/>
        <v>2</v>
      </c>
      <c r="BU368" s="15">
        <f t="shared" si="342"/>
        <v>2</v>
      </c>
      <c r="BV368" s="15">
        <f t="shared" si="343"/>
        <v>2</v>
      </c>
      <c r="BW368" s="15">
        <f t="shared" si="344"/>
        <v>2</v>
      </c>
      <c r="BX368" s="15">
        <f t="shared" si="345"/>
        <v>2</v>
      </c>
      <c r="BY368" s="15">
        <f t="shared" si="346"/>
        <v>2</v>
      </c>
      <c r="BZ368" s="15">
        <f t="shared" si="347"/>
        <v>2</v>
      </c>
      <c r="CA368" s="14" t="s">
        <v>75</v>
      </c>
      <c r="CB368" s="15">
        <f t="shared" si="348"/>
        <v>2</v>
      </c>
      <c r="CC368" s="14">
        <f t="shared" si="349"/>
        <v>2</v>
      </c>
      <c r="CD368" s="14" t="str">
        <f t="shared" si="350"/>
        <v>N/A</v>
      </c>
      <c r="CE368" s="14" t="str">
        <f t="shared" si="351"/>
        <v>N/A</v>
      </c>
      <c r="CF368" s="14" t="str">
        <f t="shared" si="352"/>
        <v>N/A</v>
      </c>
      <c r="CG368" t="str">
        <f t="shared" si="353"/>
        <v>S:1 G:1 GR:2</v>
      </c>
      <c r="CH368" s="6"/>
      <c r="CK368" s="6"/>
      <c r="CL368" s="6"/>
      <c r="CM368" s="6"/>
      <c r="CN368" s="6"/>
      <c r="CO368" s="6"/>
      <c r="CP368" s="6"/>
    </row>
    <row r="369" spans="1:94" x14ac:dyDescent="0.25">
      <c r="A369" s="13">
        <v>3124</v>
      </c>
      <c r="B369" s="14" t="s">
        <v>1983</v>
      </c>
      <c r="C369" s="14" t="s">
        <v>68</v>
      </c>
      <c r="D369" s="14" t="s">
        <v>58</v>
      </c>
      <c r="E369" s="14">
        <f>VLOOKUP(B369, 'Rookie Year'!$A$2:$B$55555,2,FALSE)</f>
        <v>2019</v>
      </c>
      <c r="F369" s="14">
        <v>2019</v>
      </c>
      <c r="G369" s="14" t="s">
        <v>40</v>
      </c>
      <c r="H369" s="14" t="s">
        <v>1926</v>
      </c>
      <c r="I369" s="15">
        <v>14</v>
      </c>
      <c r="J369" s="14">
        <v>4</v>
      </c>
      <c r="K369" s="16">
        <f t="shared" si="314"/>
        <v>0.4</v>
      </c>
      <c r="L369" s="15">
        <f t="shared" si="315"/>
        <v>8</v>
      </c>
      <c r="M369" s="15">
        <f t="shared" si="316"/>
        <v>6</v>
      </c>
      <c r="N369" s="15">
        <f t="shared" si="317"/>
        <v>24</v>
      </c>
      <c r="O369" s="15">
        <v>12</v>
      </c>
      <c r="P369" s="15">
        <v>0</v>
      </c>
      <c r="Q369" s="15">
        <f t="shared" si="318"/>
        <v>12</v>
      </c>
      <c r="R369" s="14">
        <v>2024</v>
      </c>
      <c r="S369" s="14">
        <f t="shared" si="319"/>
        <v>2</v>
      </c>
      <c r="T369" s="15">
        <v>6</v>
      </c>
      <c r="U369" s="15">
        <v>6</v>
      </c>
      <c r="V369" s="15" t="str">
        <f t="shared" si="362"/>
        <v>N/A</v>
      </c>
      <c r="W369" s="15" t="str">
        <f t="shared" si="357"/>
        <v>N/A</v>
      </c>
      <c r="X369" s="15" t="str">
        <f t="shared" si="355"/>
        <v>N/A</v>
      </c>
      <c r="Y369" s="14" t="str">
        <f t="shared" si="320"/>
        <v>OK</v>
      </c>
      <c r="Z369" s="14" t="str">
        <f t="shared" si="321"/>
        <v>No</v>
      </c>
      <c r="AA369" s="17" t="str">
        <f>IF(C369="DM", "N/A", IF(Z369="No","N/A",VLOOKUP(B369,'Extension List'!$A$3:$AE$1952,19,FALSE)))</f>
        <v>N/A</v>
      </c>
      <c r="AB369" s="14" t="str">
        <f>IF(C369="DM", "N/A", IF(Z369="No","N/A",VLOOKUP(B369,'Extension List'!$A$3:$AE$1952,21,FALSE)))</f>
        <v>N/A</v>
      </c>
      <c r="AC369" s="14" t="str">
        <f t="shared" si="363"/>
        <v>N/A</v>
      </c>
      <c r="AD369" s="15" t="str">
        <f t="shared" si="322"/>
        <v>N/A</v>
      </c>
      <c r="AE369" s="15" t="str">
        <f t="shared" si="323"/>
        <v>N/A</v>
      </c>
      <c r="AF369" s="15" t="str">
        <f t="shared" si="324"/>
        <v>N/A</v>
      </c>
      <c r="AG369" s="15" t="str">
        <f t="shared" si="364"/>
        <v>N/A</v>
      </c>
      <c r="AH369" s="15" t="str">
        <f t="shared" si="364"/>
        <v>N/A</v>
      </c>
      <c r="AI369" s="15" t="str">
        <f t="shared" si="358"/>
        <v>N/A</v>
      </c>
      <c r="AJ369" s="15" t="str">
        <f t="shared" si="359"/>
        <v>N/A</v>
      </c>
      <c r="AK369" s="15" t="str">
        <f t="shared" si="309"/>
        <v>N/A</v>
      </c>
      <c r="AL369" s="15" t="str">
        <f t="shared" si="325"/>
        <v>N/A</v>
      </c>
      <c r="AM369" s="15">
        <f t="shared" si="326"/>
        <v>14</v>
      </c>
      <c r="AN369" s="15">
        <f t="shared" si="327"/>
        <v>14</v>
      </c>
      <c r="AO369" s="15" t="str">
        <f t="shared" si="328"/>
        <v>N/A</v>
      </c>
      <c r="AP369" s="15" t="str">
        <f t="shared" si="329"/>
        <v>N/A</v>
      </c>
      <c r="AQ369" s="15" t="str">
        <f t="shared" si="330"/>
        <v>N/A</v>
      </c>
      <c r="AR369" s="14" t="s">
        <v>40</v>
      </c>
      <c r="AS369" s="14" t="s">
        <v>40</v>
      </c>
      <c r="AT369" s="14" t="s">
        <v>40</v>
      </c>
      <c r="AU369" s="14" t="s">
        <v>40</v>
      </c>
      <c r="AV369" s="14" t="s">
        <v>40</v>
      </c>
      <c r="AW369" s="14" t="s">
        <v>40</v>
      </c>
      <c r="AX369" s="14" t="s">
        <v>40</v>
      </c>
      <c r="AY369" s="14" t="s">
        <v>40</v>
      </c>
      <c r="AZ369" s="14" t="s">
        <v>40</v>
      </c>
      <c r="BA369" s="14" t="s">
        <v>40</v>
      </c>
      <c r="BB369" s="14" t="s">
        <v>40</v>
      </c>
      <c r="BC369" s="14" t="s">
        <v>40</v>
      </c>
      <c r="BD369" s="14" t="s">
        <v>40</v>
      </c>
      <c r="BE369" s="14" t="s">
        <v>40</v>
      </c>
      <c r="BF369" s="14" t="s">
        <v>40</v>
      </c>
      <c r="BG369" s="14" t="s">
        <v>40</v>
      </c>
      <c r="BH369" s="14" t="s">
        <v>40</v>
      </c>
      <c r="BI369" s="14"/>
      <c r="BJ369" s="15">
        <f t="shared" si="331"/>
        <v>14</v>
      </c>
      <c r="BK369" s="15">
        <f t="shared" si="332"/>
        <v>14</v>
      </c>
      <c r="BL369" s="15">
        <f t="shared" si="333"/>
        <v>14</v>
      </c>
      <c r="BM369" s="15">
        <f t="shared" si="334"/>
        <v>14</v>
      </c>
      <c r="BN369" s="15">
        <f t="shared" si="335"/>
        <v>14</v>
      </c>
      <c r="BO369" s="15">
        <f t="shared" si="336"/>
        <v>14</v>
      </c>
      <c r="BP369" s="15">
        <f t="shared" si="337"/>
        <v>14</v>
      </c>
      <c r="BQ369" s="15">
        <f t="shared" si="338"/>
        <v>14</v>
      </c>
      <c r="BR369" s="15">
        <f t="shared" si="339"/>
        <v>14</v>
      </c>
      <c r="BS369" s="15">
        <f t="shared" si="340"/>
        <v>14</v>
      </c>
      <c r="BT369" s="15">
        <f t="shared" si="341"/>
        <v>14</v>
      </c>
      <c r="BU369" s="15">
        <f t="shared" si="342"/>
        <v>14</v>
      </c>
      <c r="BV369" s="15">
        <f t="shared" si="343"/>
        <v>14</v>
      </c>
      <c r="BW369" s="15">
        <f t="shared" si="344"/>
        <v>14</v>
      </c>
      <c r="BX369" s="15">
        <f t="shared" si="345"/>
        <v>14</v>
      </c>
      <c r="BY369" s="15">
        <f t="shared" si="346"/>
        <v>14</v>
      </c>
      <c r="BZ369" s="15">
        <f t="shared" si="347"/>
        <v>14</v>
      </c>
      <c r="CA369" s="14" t="s">
        <v>75</v>
      </c>
      <c r="CB369" s="15">
        <f t="shared" si="348"/>
        <v>14</v>
      </c>
      <c r="CC369" s="14">
        <f t="shared" si="349"/>
        <v>14</v>
      </c>
      <c r="CD369" s="14" t="str">
        <f t="shared" si="350"/>
        <v>N/A</v>
      </c>
      <c r="CE369" s="14" t="str">
        <f t="shared" si="351"/>
        <v>N/A</v>
      </c>
      <c r="CF369" s="14" t="str">
        <f t="shared" si="352"/>
        <v>N/A</v>
      </c>
      <c r="CG369" t="str">
        <f t="shared" si="353"/>
        <v>S:8 G:6 GR:12</v>
      </c>
      <c r="CH369" s="6"/>
      <c r="CK369" s="6"/>
      <c r="CL369" s="6"/>
      <c r="CM369" s="6"/>
      <c r="CN369" s="6"/>
      <c r="CO369" s="6"/>
      <c r="CP369" s="6"/>
    </row>
    <row r="370" spans="1:94" x14ac:dyDescent="0.25">
      <c r="A370" s="13">
        <v>6079</v>
      </c>
      <c r="B370" s="14" t="s">
        <v>3179</v>
      </c>
      <c r="C370" s="14" t="s">
        <v>68</v>
      </c>
      <c r="D370" s="14" t="s">
        <v>58</v>
      </c>
      <c r="E370" s="14">
        <v>2025</v>
      </c>
      <c r="F370" s="14">
        <v>2025</v>
      </c>
      <c r="G370" s="14" t="s">
        <v>40</v>
      </c>
      <c r="H370" s="14" t="s">
        <v>2219</v>
      </c>
      <c r="I370" s="15">
        <v>1</v>
      </c>
      <c r="J370" s="14">
        <v>3</v>
      </c>
      <c r="K370" s="16">
        <f t="shared" si="314"/>
        <v>0</v>
      </c>
      <c r="L370" s="15">
        <f t="shared" si="315"/>
        <v>1</v>
      </c>
      <c r="M370" s="15">
        <f t="shared" si="316"/>
        <v>0</v>
      </c>
      <c r="N370" s="15">
        <f t="shared" si="317"/>
        <v>0</v>
      </c>
      <c r="O370" s="15">
        <v>0</v>
      </c>
      <c r="P370" s="15">
        <v>0</v>
      </c>
      <c r="Q370" s="15">
        <f t="shared" si="318"/>
        <v>0</v>
      </c>
      <c r="R370" s="14" t="s">
        <v>75</v>
      </c>
      <c r="S370" s="14">
        <f t="shared" si="319"/>
        <v>2</v>
      </c>
      <c r="T370" s="15">
        <v>0</v>
      </c>
      <c r="U370" s="15">
        <v>0</v>
      </c>
      <c r="V370" s="15" t="str">
        <f t="shared" si="362"/>
        <v>N/A</v>
      </c>
      <c r="W370" s="15" t="str">
        <f t="shared" si="357"/>
        <v>N/A</v>
      </c>
      <c r="X370" s="15" t="str">
        <f t="shared" si="355"/>
        <v>N/A</v>
      </c>
      <c r="Y370" s="14" t="str">
        <f t="shared" si="320"/>
        <v>OK</v>
      </c>
      <c r="Z370" s="14" t="str">
        <f t="shared" si="321"/>
        <v>No</v>
      </c>
      <c r="AA370" s="17" t="str">
        <f>IF(C370="DM", "N/A", IF(Z370="No","N/A",VLOOKUP(B370,'Extension List'!$A$3:$AE$1952,19,FALSE)))</f>
        <v>N/A</v>
      </c>
      <c r="AB370" s="14" t="str">
        <f>IF(C370="DM", "N/A", IF(Z370="No","N/A",VLOOKUP(B370,'Extension List'!$A$3:$AE$1952,21,FALSE)))</f>
        <v>N/A</v>
      </c>
      <c r="AC370" s="14" t="str">
        <f t="shared" si="363"/>
        <v>N/A</v>
      </c>
      <c r="AD370" s="15" t="str">
        <f t="shared" si="322"/>
        <v>N/A</v>
      </c>
      <c r="AE370" s="15" t="str">
        <f t="shared" si="323"/>
        <v>N/A</v>
      </c>
      <c r="AF370" s="15" t="str">
        <f t="shared" si="324"/>
        <v>N/A</v>
      </c>
      <c r="AG370" s="15" t="str">
        <f t="shared" si="364"/>
        <v>N/A</v>
      </c>
      <c r="AH370" s="15" t="str">
        <f t="shared" si="364"/>
        <v>N/A</v>
      </c>
      <c r="AI370" s="15" t="str">
        <f t="shared" si="358"/>
        <v>N/A</v>
      </c>
      <c r="AJ370" s="15" t="str">
        <f t="shared" si="359"/>
        <v>N/A</v>
      </c>
      <c r="AK370" s="15" t="str">
        <f t="shared" si="309"/>
        <v>N/A</v>
      </c>
      <c r="AL370" s="15" t="str">
        <f t="shared" si="325"/>
        <v>N/A</v>
      </c>
      <c r="AM370" s="15">
        <f t="shared" si="326"/>
        <v>1</v>
      </c>
      <c r="AN370" s="15">
        <f t="shared" si="327"/>
        <v>1</v>
      </c>
      <c r="AO370" s="15" t="str">
        <f t="shared" si="328"/>
        <v>N/A</v>
      </c>
      <c r="AP370" s="15" t="str">
        <f t="shared" si="329"/>
        <v>N/A</v>
      </c>
      <c r="AQ370" s="15" t="str">
        <f t="shared" si="330"/>
        <v>N/A</v>
      </c>
      <c r="AR370" s="14" t="s">
        <v>40</v>
      </c>
      <c r="AS370" s="14" t="s">
        <v>40</v>
      </c>
      <c r="AT370" s="14" t="s">
        <v>40</v>
      </c>
      <c r="AU370" s="14" t="s">
        <v>40</v>
      </c>
      <c r="AV370" s="14" t="s">
        <v>40</v>
      </c>
      <c r="AW370" s="14" t="s">
        <v>40</v>
      </c>
      <c r="AX370" s="14" t="s">
        <v>40</v>
      </c>
      <c r="AY370" s="14" t="s">
        <v>40</v>
      </c>
      <c r="AZ370" s="14" t="s">
        <v>40</v>
      </c>
      <c r="BA370" s="14" t="s">
        <v>40</v>
      </c>
      <c r="BB370" s="14" t="s">
        <v>40</v>
      </c>
      <c r="BC370" s="14" t="s">
        <v>40</v>
      </c>
      <c r="BD370" s="14" t="s">
        <v>40</v>
      </c>
      <c r="BE370" s="14" t="s">
        <v>40</v>
      </c>
      <c r="BF370" s="14" t="s">
        <v>40</v>
      </c>
      <c r="BG370" s="14" t="s">
        <v>40</v>
      </c>
      <c r="BH370" s="14" t="s">
        <v>40</v>
      </c>
      <c r="BJ370" s="15">
        <f t="shared" si="331"/>
        <v>1</v>
      </c>
      <c r="BK370" s="15">
        <f t="shared" si="332"/>
        <v>1</v>
      </c>
      <c r="BL370" s="15">
        <f t="shared" si="333"/>
        <v>1</v>
      </c>
      <c r="BM370" s="15">
        <f t="shared" si="334"/>
        <v>1</v>
      </c>
      <c r="BN370" s="15">
        <f t="shared" si="335"/>
        <v>1</v>
      </c>
      <c r="BO370" s="15">
        <f t="shared" si="336"/>
        <v>1</v>
      </c>
      <c r="BP370" s="15">
        <f t="shared" si="337"/>
        <v>1</v>
      </c>
      <c r="BQ370" s="15">
        <f t="shared" si="338"/>
        <v>1</v>
      </c>
      <c r="BR370" s="15">
        <f t="shared" si="339"/>
        <v>1</v>
      </c>
      <c r="BS370" s="15">
        <f t="shared" si="340"/>
        <v>1</v>
      </c>
      <c r="BT370" s="15">
        <f t="shared" si="341"/>
        <v>1</v>
      </c>
      <c r="BU370" s="15">
        <f t="shared" si="342"/>
        <v>1</v>
      </c>
      <c r="BV370" s="15">
        <f t="shared" si="343"/>
        <v>1</v>
      </c>
      <c r="BW370" s="15">
        <f t="shared" si="344"/>
        <v>1</v>
      </c>
      <c r="BX370" s="15">
        <f t="shared" si="345"/>
        <v>1</v>
      </c>
      <c r="BY370" s="15">
        <f t="shared" si="346"/>
        <v>1</v>
      </c>
      <c r="BZ370" s="15">
        <f t="shared" si="347"/>
        <v>1</v>
      </c>
      <c r="CA370" s="14" t="s">
        <v>75</v>
      </c>
      <c r="CB370" s="15">
        <f t="shared" si="348"/>
        <v>1</v>
      </c>
      <c r="CC370" s="14">
        <f t="shared" si="349"/>
        <v>1</v>
      </c>
      <c r="CD370" s="14" t="str">
        <f t="shared" si="350"/>
        <v>N/A</v>
      </c>
      <c r="CE370" s="14" t="str">
        <f t="shared" si="351"/>
        <v>N/A</v>
      </c>
      <c r="CF370" s="14" t="str">
        <f t="shared" si="352"/>
        <v>N/A</v>
      </c>
      <c r="CG370" t="str">
        <f t="shared" si="353"/>
        <v>S:1 G:0 GR:0</v>
      </c>
      <c r="CH370" s="6"/>
      <c r="CK370" s="6"/>
      <c r="CL370" s="6"/>
      <c r="CM370" s="6"/>
      <c r="CN370" s="6"/>
      <c r="CO370" s="6"/>
      <c r="CP370" s="6"/>
    </row>
    <row r="371" spans="1:94" x14ac:dyDescent="0.25">
      <c r="A371" s="13">
        <v>5975</v>
      </c>
      <c r="B371" s="14" t="s">
        <v>2308</v>
      </c>
      <c r="C371" s="14" t="s">
        <v>68</v>
      </c>
      <c r="D371" s="14" t="s">
        <v>58</v>
      </c>
      <c r="E371" s="14">
        <f>VLOOKUP(B371, 'Rookie Year'!$A$2:$B$55555,2,FALSE)</f>
        <v>2019</v>
      </c>
      <c r="F371" s="14">
        <v>2025</v>
      </c>
      <c r="G371" s="14" t="s">
        <v>42</v>
      </c>
      <c r="H371" s="14" t="s">
        <v>1927</v>
      </c>
      <c r="I371" s="15">
        <v>15</v>
      </c>
      <c r="J371" s="14">
        <v>2</v>
      </c>
      <c r="K371" s="16">
        <f t="shared" si="314"/>
        <v>0.4</v>
      </c>
      <c r="L371" s="15">
        <f t="shared" si="315"/>
        <v>9</v>
      </c>
      <c r="M371" s="15">
        <f t="shared" si="316"/>
        <v>6</v>
      </c>
      <c r="N371" s="15">
        <f t="shared" si="317"/>
        <v>12</v>
      </c>
      <c r="O371" s="15">
        <v>12</v>
      </c>
      <c r="P371" s="15">
        <v>0</v>
      </c>
      <c r="Q371" s="15">
        <f t="shared" si="318"/>
        <v>0</v>
      </c>
      <c r="R371" s="14" t="s">
        <v>75</v>
      </c>
      <c r="S371" s="14">
        <f t="shared" si="319"/>
        <v>1</v>
      </c>
      <c r="T371" s="15">
        <v>0</v>
      </c>
      <c r="U371" s="15" t="str">
        <f>IF($S371&lt;2, "N/A", $M371)</f>
        <v>N/A</v>
      </c>
      <c r="V371" s="15" t="str">
        <f t="shared" si="362"/>
        <v>N/A</v>
      </c>
      <c r="W371" s="15" t="str">
        <f t="shared" si="357"/>
        <v>N/A</v>
      </c>
      <c r="X371" s="15" t="str">
        <f t="shared" si="355"/>
        <v>N/A</v>
      </c>
      <c r="Y371" s="14" t="str">
        <f t="shared" si="320"/>
        <v>OK</v>
      </c>
      <c r="Z371" s="14" t="str">
        <f t="shared" si="321"/>
        <v>Yes</v>
      </c>
      <c r="AA371" s="17">
        <f>IF(C371="DM", "N/A", IF(Z371="No","N/A",VLOOKUP(B371,'Extension List'!$A$3:$AE$1952,19,FALSE)))</f>
        <v>38</v>
      </c>
      <c r="AB371" s="14">
        <f>IF(C371="DM", "N/A", IF(Z371="No","N/A",VLOOKUP(B371,'Extension List'!$A$3:$AE$1952,21,FALSE)))</f>
        <v>4</v>
      </c>
      <c r="AC371" s="14">
        <f t="shared" si="363"/>
        <v>0</v>
      </c>
      <c r="AD371" s="15" t="str">
        <f t="shared" si="322"/>
        <v>N/A</v>
      </c>
      <c r="AE371" s="15" t="str">
        <f t="shared" si="323"/>
        <v>N/A</v>
      </c>
      <c r="AF371" s="15" t="str">
        <f t="shared" si="324"/>
        <v>N/A</v>
      </c>
      <c r="AG371" s="15" t="str">
        <f t="shared" si="364"/>
        <v>N/A</v>
      </c>
      <c r="AH371" s="15" t="str">
        <f t="shared" si="364"/>
        <v>N/A</v>
      </c>
      <c r="AI371" s="15" t="str">
        <f t="shared" si="358"/>
        <v>N/A</v>
      </c>
      <c r="AJ371" s="15" t="str">
        <f t="shared" si="359"/>
        <v>N/A</v>
      </c>
      <c r="AK371" s="15" t="str">
        <f t="shared" si="309"/>
        <v>N/A</v>
      </c>
      <c r="AL371" s="15" t="str">
        <f t="shared" si="325"/>
        <v>N/A</v>
      </c>
      <c r="AM371" s="15">
        <f t="shared" si="326"/>
        <v>9</v>
      </c>
      <c r="AN371" s="15" t="str">
        <f t="shared" si="327"/>
        <v>N/A</v>
      </c>
      <c r="AO371" s="15" t="str">
        <f t="shared" si="328"/>
        <v>N/A</v>
      </c>
      <c r="AP371" s="15" t="str">
        <f t="shared" si="329"/>
        <v>N/A</v>
      </c>
      <c r="AQ371" s="15" t="str">
        <f t="shared" si="330"/>
        <v>N/A</v>
      </c>
      <c r="AR371" s="14" t="s">
        <v>40</v>
      </c>
      <c r="AS371" s="14" t="s">
        <v>40</v>
      </c>
      <c r="AT371" s="14" t="s">
        <v>40</v>
      </c>
      <c r="AU371" s="14" t="s">
        <v>40</v>
      </c>
      <c r="AV371" s="14" t="s">
        <v>40</v>
      </c>
      <c r="AW371" s="14" t="s">
        <v>40</v>
      </c>
      <c r="AX371" s="14" t="s">
        <v>40</v>
      </c>
      <c r="AY371" s="14" t="s">
        <v>40</v>
      </c>
      <c r="AZ371" s="14" t="s">
        <v>40</v>
      </c>
      <c r="BA371" s="14" t="s">
        <v>40</v>
      </c>
      <c r="BB371" s="14" t="s">
        <v>40</v>
      </c>
      <c r="BC371" s="14" t="s">
        <v>40</v>
      </c>
      <c r="BD371" s="14" t="s">
        <v>40</v>
      </c>
      <c r="BE371" s="14" t="s">
        <v>40</v>
      </c>
      <c r="BF371" s="14" t="s">
        <v>40</v>
      </c>
      <c r="BG371" s="14" t="s">
        <v>40</v>
      </c>
      <c r="BH371" s="14" t="s">
        <v>40</v>
      </c>
      <c r="BJ371" s="15">
        <f t="shared" si="331"/>
        <v>9</v>
      </c>
      <c r="BK371" s="15">
        <f t="shared" si="332"/>
        <v>9</v>
      </c>
      <c r="BL371" s="15">
        <f t="shared" si="333"/>
        <v>9</v>
      </c>
      <c r="BM371" s="15">
        <f t="shared" si="334"/>
        <v>9</v>
      </c>
      <c r="BN371" s="15">
        <f t="shared" si="335"/>
        <v>9</v>
      </c>
      <c r="BO371" s="15">
        <f t="shared" si="336"/>
        <v>9</v>
      </c>
      <c r="BP371" s="15">
        <f t="shared" si="337"/>
        <v>9</v>
      </c>
      <c r="BQ371" s="15">
        <f t="shared" si="338"/>
        <v>9</v>
      </c>
      <c r="BR371" s="15">
        <f t="shared" si="339"/>
        <v>9</v>
      </c>
      <c r="BS371" s="15">
        <f t="shared" si="340"/>
        <v>9</v>
      </c>
      <c r="BT371" s="15">
        <f t="shared" si="341"/>
        <v>9</v>
      </c>
      <c r="BU371" s="15">
        <f t="shared" si="342"/>
        <v>9</v>
      </c>
      <c r="BV371" s="15">
        <f t="shared" si="343"/>
        <v>9</v>
      </c>
      <c r="BW371" s="15">
        <f t="shared" si="344"/>
        <v>9</v>
      </c>
      <c r="BX371" s="15">
        <f t="shared" si="345"/>
        <v>9</v>
      </c>
      <c r="BY371" s="15">
        <f t="shared" si="346"/>
        <v>9</v>
      </c>
      <c r="BZ371" s="15">
        <f t="shared" si="347"/>
        <v>9</v>
      </c>
      <c r="CA371" s="14" t="s">
        <v>75</v>
      </c>
      <c r="CB371" s="15">
        <f t="shared" si="348"/>
        <v>9</v>
      </c>
      <c r="CC371" s="14" t="str">
        <f t="shared" si="349"/>
        <v>N/A</v>
      </c>
      <c r="CD371" s="14" t="str">
        <f t="shared" si="350"/>
        <v>N/A</v>
      </c>
      <c r="CE371" s="14" t="str">
        <f t="shared" si="351"/>
        <v>N/A</v>
      </c>
      <c r="CF371" s="14" t="str">
        <f t="shared" si="352"/>
        <v>N/A</v>
      </c>
      <c r="CG371" t="str">
        <f t="shared" si="353"/>
        <v>S:9 G:6 GR:0</v>
      </c>
      <c r="CH371" s="6"/>
      <c r="CK371" s="6"/>
      <c r="CL371" s="6"/>
      <c r="CM371" s="6"/>
      <c r="CN371" s="6"/>
      <c r="CO371" s="6"/>
      <c r="CP371" s="6"/>
    </row>
    <row r="372" spans="1:94" x14ac:dyDescent="0.25">
      <c r="A372" s="13">
        <v>5574</v>
      </c>
      <c r="B372" s="14" t="s">
        <v>365</v>
      </c>
      <c r="C372" s="14" t="s">
        <v>69</v>
      </c>
      <c r="D372" s="14" t="s">
        <v>58</v>
      </c>
      <c r="E372" s="14">
        <f>VLOOKUP(B372, 'Rookie Year'!$A$2:$B$55555,2,FALSE)</f>
        <v>2019</v>
      </c>
      <c r="F372" s="14">
        <v>2025</v>
      </c>
      <c r="G372" s="14" t="s">
        <v>42</v>
      </c>
      <c r="H372" s="14" t="s">
        <v>2913</v>
      </c>
      <c r="I372" s="15">
        <v>10</v>
      </c>
      <c r="J372" s="14">
        <v>2</v>
      </c>
      <c r="K372" s="16">
        <f t="shared" si="314"/>
        <v>0.25</v>
      </c>
      <c r="L372" s="15">
        <f t="shared" si="315"/>
        <v>7</v>
      </c>
      <c r="M372" s="15">
        <f t="shared" si="316"/>
        <v>3</v>
      </c>
      <c r="N372" s="15">
        <f t="shared" si="317"/>
        <v>6</v>
      </c>
      <c r="O372" s="15">
        <v>6</v>
      </c>
      <c r="P372" s="15">
        <v>0</v>
      </c>
      <c r="Q372" s="15">
        <f t="shared" si="318"/>
        <v>0</v>
      </c>
      <c r="R372" s="14" t="s">
        <v>75</v>
      </c>
      <c r="S372" s="14">
        <f t="shared" si="319"/>
        <v>1</v>
      </c>
      <c r="T372" s="15">
        <v>0</v>
      </c>
      <c r="U372" s="15" t="str">
        <f>IF($S372&lt;2, "N/A", $M372)</f>
        <v>N/A</v>
      </c>
      <c r="V372" s="15" t="str">
        <f t="shared" si="362"/>
        <v>N/A</v>
      </c>
      <c r="W372" s="15" t="str">
        <f t="shared" si="357"/>
        <v>N/A</v>
      </c>
      <c r="X372" s="15" t="str">
        <f t="shared" si="355"/>
        <v>N/A</v>
      </c>
      <c r="Y372" s="14" t="str">
        <f t="shared" si="320"/>
        <v>OK</v>
      </c>
      <c r="Z372" s="14" t="str">
        <f t="shared" si="321"/>
        <v>Yes</v>
      </c>
      <c r="AA372" s="17">
        <f>IF(C372="DM", "N/A", IF(Z372="No","N/A",VLOOKUP(B372,'Extension List'!$A$3:$AE$1952,19,FALSE)))</f>
        <v>11</v>
      </c>
      <c r="AB372" s="14">
        <f>IF(C372="DM", "N/A", IF(Z372="No","N/A",VLOOKUP(B372,'Extension List'!$A$3:$AE$1952,21,FALSE)))</f>
        <v>3</v>
      </c>
      <c r="AC372" s="14">
        <f t="shared" si="363"/>
        <v>0</v>
      </c>
      <c r="AD372" s="15" t="str">
        <f t="shared" si="322"/>
        <v>N/A</v>
      </c>
      <c r="AE372" s="15" t="str">
        <f t="shared" si="323"/>
        <v>N/A</v>
      </c>
      <c r="AF372" s="15" t="str">
        <f t="shared" si="324"/>
        <v>N/A</v>
      </c>
      <c r="AG372" s="15" t="str">
        <f t="shared" si="364"/>
        <v>N/A</v>
      </c>
      <c r="AH372" s="15" t="str">
        <f t="shared" si="364"/>
        <v>N/A</v>
      </c>
      <c r="AI372" s="15" t="str">
        <f t="shared" si="358"/>
        <v>N/A</v>
      </c>
      <c r="AJ372" s="15" t="str">
        <f t="shared" si="359"/>
        <v>N/A</v>
      </c>
      <c r="AK372" s="15" t="str">
        <f t="shared" si="309"/>
        <v>N/A</v>
      </c>
      <c r="AL372" s="15" t="str">
        <f t="shared" si="325"/>
        <v>N/A</v>
      </c>
      <c r="AM372" s="15">
        <f t="shared" si="326"/>
        <v>7</v>
      </c>
      <c r="AN372" s="15" t="str">
        <f t="shared" si="327"/>
        <v>N/A</v>
      </c>
      <c r="AO372" s="15" t="str">
        <f t="shared" si="328"/>
        <v>N/A</v>
      </c>
      <c r="AP372" s="15" t="str">
        <f t="shared" si="329"/>
        <v>N/A</v>
      </c>
      <c r="AQ372" s="15" t="str">
        <f t="shared" si="330"/>
        <v>N/A</v>
      </c>
      <c r="AR372" s="14" t="s">
        <v>40</v>
      </c>
      <c r="AS372" s="14" t="s">
        <v>40</v>
      </c>
      <c r="AT372" s="14" t="s">
        <v>40</v>
      </c>
      <c r="AU372" s="14" t="s">
        <v>40</v>
      </c>
      <c r="AV372" s="14" t="s">
        <v>40</v>
      </c>
      <c r="AW372" s="14" t="s">
        <v>40</v>
      </c>
      <c r="AX372" s="14" t="s">
        <v>40</v>
      </c>
      <c r="AY372" s="14" t="s">
        <v>40</v>
      </c>
      <c r="AZ372" s="14" t="s">
        <v>40</v>
      </c>
      <c r="BA372" s="14" t="s">
        <v>40</v>
      </c>
      <c r="BB372" s="14" t="s">
        <v>40</v>
      </c>
      <c r="BC372" s="14" t="s">
        <v>40</v>
      </c>
      <c r="BD372" s="14" t="s">
        <v>40</v>
      </c>
      <c r="BE372" s="14" t="s">
        <v>40</v>
      </c>
      <c r="BF372" s="14" t="s">
        <v>40</v>
      </c>
      <c r="BG372" s="14" t="s">
        <v>40</v>
      </c>
      <c r="BH372" s="14" t="s">
        <v>40</v>
      </c>
      <c r="BI372" s="14"/>
      <c r="BJ372" s="15">
        <f t="shared" si="331"/>
        <v>7</v>
      </c>
      <c r="BK372" s="15">
        <f t="shared" si="332"/>
        <v>7</v>
      </c>
      <c r="BL372" s="15">
        <f t="shared" si="333"/>
        <v>7</v>
      </c>
      <c r="BM372" s="15">
        <f t="shared" si="334"/>
        <v>7</v>
      </c>
      <c r="BN372" s="15">
        <f t="shared" si="335"/>
        <v>7</v>
      </c>
      <c r="BO372" s="15">
        <f t="shared" si="336"/>
        <v>7</v>
      </c>
      <c r="BP372" s="15">
        <f t="shared" si="337"/>
        <v>7</v>
      </c>
      <c r="BQ372" s="15">
        <f t="shared" si="338"/>
        <v>7</v>
      </c>
      <c r="BR372" s="15">
        <f t="shared" si="339"/>
        <v>7</v>
      </c>
      <c r="BS372" s="15">
        <f t="shared" si="340"/>
        <v>7</v>
      </c>
      <c r="BT372" s="15">
        <f t="shared" si="341"/>
        <v>7</v>
      </c>
      <c r="BU372" s="15">
        <f t="shared" si="342"/>
        <v>7</v>
      </c>
      <c r="BV372" s="15">
        <f t="shared" si="343"/>
        <v>7</v>
      </c>
      <c r="BW372" s="15">
        <f t="shared" si="344"/>
        <v>7</v>
      </c>
      <c r="BX372" s="15">
        <f t="shared" si="345"/>
        <v>7</v>
      </c>
      <c r="BY372" s="15">
        <f t="shared" si="346"/>
        <v>7</v>
      </c>
      <c r="BZ372" s="15">
        <f t="shared" si="347"/>
        <v>7</v>
      </c>
      <c r="CA372" s="14" t="s">
        <v>75</v>
      </c>
      <c r="CB372" s="15">
        <f t="shared" si="348"/>
        <v>7</v>
      </c>
      <c r="CC372" s="14" t="str">
        <f t="shared" si="349"/>
        <v>N/A</v>
      </c>
      <c r="CD372" s="14" t="str">
        <f t="shared" si="350"/>
        <v>N/A</v>
      </c>
      <c r="CE372" s="14" t="str">
        <f t="shared" si="351"/>
        <v>N/A</v>
      </c>
      <c r="CF372" s="14" t="str">
        <f t="shared" si="352"/>
        <v>N/A</v>
      </c>
      <c r="CG372" t="str">
        <f t="shared" si="353"/>
        <v>S:7 G:3 GR:0</v>
      </c>
      <c r="CH372" s="6"/>
      <c r="CK372" s="6"/>
      <c r="CL372" s="6"/>
      <c r="CM372" s="6"/>
      <c r="CN372" s="6"/>
      <c r="CO372" s="6"/>
      <c r="CP372" s="6"/>
    </row>
    <row r="373" spans="1:94" x14ac:dyDescent="0.25">
      <c r="A373" s="13">
        <v>6438</v>
      </c>
      <c r="B373" s="14" t="s">
        <v>547</v>
      </c>
      <c r="C373" s="14" t="s">
        <v>69</v>
      </c>
      <c r="D373" s="14" t="s">
        <v>58</v>
      </c>
      <c r="E373" s="14">
        <f>VLOOKUP(B373, 'Rookie Year'!$A$2:$B$55555,2,FALSE)</f>
        <v>2018</v>
      </c>
      <c r="F373" s="14">
        <v>2026</v>
      </c>
      <c r="G373" s="14" t="s">
        <v>42</v>
      </c>
      <c r="H373" s="14" t="s">
        <v>1927</v>
      </c>
      <c r="I373" s="15">
        <v>8</v>
      </c>
      <c r="J373" s="14">
        <v>3</v>
      </c>
      <c r="K373" s="16">
        <f t="shared" si="314"/>
        <v>0.25</v>
      </c>
      <c r="L373" s="15">
        <f t="shared" si="315"/>
        <v>6</v>
      </c>
      <c r="M373" s="15">
        <f t="shared" si="316"/>
        <v>2</v>
      </c>
      <c r="N373" s="15">
        <f t="shared" si="317"/>
        <v>6</v>
      </c>
      <c r="O373" s="15">
        <v>0</v>
      </c>
      <c r="P373" s="15">
        <v>0</v>
      </c>
      <c r="Q373" s="15">
        <f t="shared" si="318"/>
        <v>6</v>
      </c>
      <c r="R373" s="14" t="s">
        <v>75</v>
      </c>
      <c r="S373" s="14">
        <f t="shared" si="319"/>
        <v>3</v>
      </c>
      <c r="T373" s="15">
        <f>IF($S373&lt;1, "N/A", $M373)</f>
        <v>2</v>
      </c>
      <c r="U373" s="15">
        <f>IF($S373&lt;2, "N/A", $M373)</f>
        <v>2</v>
      </c>
      <c r="V373" s="15">
        <f t="shared" si="362"/>
        <v>2</v>
      </c>
      <c r="W373" s="15" t="str">
        <f t="shared" si="357"/>
        <v>N/A</v>
      </c>
      <c r="X373" s="15" t="str">
        <f t="shared" si="355"/>
        <v>N/A</v>
      </c>
      <c r="Y373" s="14" t="str">
        <f t="shared" si="320"/>
        <v>OK</v>
      </c>
      <c r="Z373" s="14" t="str">
        <f t="shared" si="321"/>
        <v>No</v>
      </c>
      <c r="AA373" s="17" t="str">
        <f>IF(C373="DM", "N/A", IF(Z373="No","N/A",VLOOKUP(B373,'Extension List'!$A$3:$AE$1952,19,FALSE)))</f>
        <v>N/A</v>
      </c>
      <c r="AB373" s="14" t="str">
        <f>IF(C373="DM", "N/A", IF(Z373="No","N/A",VLOOKUP(B373,'Extension List'!$A$3:$AE$1952,21,FALSE)))</f>
        <v>N/A</v>
      </c>
      <c r="AC373" s="14" t="str">
        <f t="shared" si="363"/>
        <v>N/A</v>
      </c>
      <c r="AD373" s="15" t="str">
        <f t="shared" si="322"/>
        <v>N/A</v>
      </c>
      <c r="AE373" s="15" t="str">
        <f t="shared" si="323"/>
        <v>N/A</v>
      </c>
      <c r="AF373" s="15" t="str">
        <f t="shared" si="324"/>
        <v>N/A</v>
      </c>
      <c r="AG373" s="15" t="str">
        <f t="shared" si="364"/>
        <v>N/A</v>
      </c>
      <c r="AH373" s="15" t="str">
        <f t="shared" si="364"/>
        <v>N/A</v>
      </c>
      <c r="AI373" s="15" t="str">
        <f t="shared" si="358"/>
        <v>N/A</v>
      </c>
      <c r="AJ373" s="15" t="str">
        <f t="shared" si="359"/>
        <v>N/A</v>
      </c>
      <c r="AK373" s="15" t="str">
        <f t="shared" si="309"/>
        <v>N/A</v>
      </c>
      <c r="AL373" s="15" t="str">
        <f t="shared" si="325"/>
        <v>N/A</v>
      </c>
      <c r="AM373" s="15">
        <f t="shared" si="326"/>
        <v>8</v>
      </c>
      <c r="AN373" s="15">
        <f t="shared" si="327"/>
        <v>8</v>
      </c>
      <c r="AO373" s="15">
        <f t="shared" si="328"/>
        <v>8</v>
      </c>
      <c r="AP373" s="15" t="str">
        <f t="shared" si="329"/>
        <v>N/A</v>
      </c>
      <c r="AQ373" s="15" t="str">
        <f t="shared" si="330"/>
        <v>N/A</v>
      </c>
      <c r="AR373" s="14" t="s">
        <v>40</v>
      </c>
      <c r="AS373" s="14" t="s">
        <v>40</v>
      </c>
      <c r="AT373" s="14" t="s">
        <v>40</v>
      </c>
      <c r="AU373" s="14" t="s">
        <v>40</v>
      </c>
      <c r="AV373" s="14" t="s">
        <v>40</v>
      </c>
      <c r="AW373" s="14" t="s">
        <v>40</v>
      </c>
      <c r="AX373" s="14" t="s">
        <v>40</v>
      </c>
      <c r="AY373" s="14" t="s">
        <v>40</v>
      </c>
      <c r="AZ373" s="14" t="s">
        <v>40</v>
      </c>
      <c r="BA373" s="14" t="s">
        <v>40</v>
      </c>
      <c r="BB373" s="14" t="s">
        <v>40</v>
      </c>
      <c r="BC373" s="14" t="s">
        <v>40</v>
      </c>
      <c r="BD373" s="14" t="s">
        <v>40</v>
      </c>
      <c r="BE373" s="14" t="s">
        <v>40</v>
      </c>
      <c r="BF373" s="14" t="s">
        <v>40</v>
      </c>
      <c r="BG373" s="14" t="s">
        <v>40</v>
      </c>
      <c r="BH373" s="14" t="s">
        <v>40</v>
      </c>
      <c r="BJ373" s="15">
        <f t="shared" si="331"/>
        <v>8</v>
      </c>
      <c r="BK373" s="15">
        <f t="shared" si="332"/>
        <v>8</v>
      </c>
      <c r="BL373" s="15">
        <f t="shared" si="333"/>
        <v>8</v>
      </c>
      <c r="BM373" s="15">
        <f t="shared" si="334"/>
        <v>8</v>
      </c>
      <c r="BN373" s="15">
        <f t="shared" si="335"/>
        <v>8</v>
      </c>
      <c r="BO373" s="15">
        <f t="shared" si="336"/>
        <v>8</v>
      </c>
      <c r="BP373" s="15">
        <f t="shared" si="337"/>
        <v>8</v>
      </c>
      <c r="BQ373" s="15">
        <f t="shared" si="338"/>
        <v>8</v>
      </c>
      <c r="BR373" s="15">
        <f t="shared" si="339"/>
        <v>8</v>
      </c>
      <c r="BS373" s="15">
        <f t="shared" si="340"/>
        <v>8</v>
      </c>
      <c r="BT373" s="15">
        <f t="shared" si="341"/>
        <v>8</v>
      </c>
      <c r="BU373" s="15">
        <f t="shared" si="342"/>
        <v>8</v>
      </c>
      <c r="BV373" s="15">
        <f t="shared" si="343"/>
        <v>8</v>
      </c>
      <c r="BW373" s="15">
        <f t="shared" si="344"/>
        <v>8</v>
      </c>
      <c r="BX373" s="15">
        <f t="shared" si="345"/>
        <v>8</v>
      </c>
      <c r="BY373" s="15">
        <f t="shared" si="346"/>
        <v>8</v>
      </c>
      <c r="BZ373" s="15">
        <f t="shared" si="347"/>
        <v>8</v>
      </c>
      <c r="CA373" s="14" t="s">
        <v>75</v>
      </c>
      <c r="CB373" s="15">
        <f t="shared" si="348"/>
        <v>8</v>
      </c>
      <c r="CC373" s="14">
        <f t="shared" si="349"/>
        <v>8</v>
      </c>
      <c r="CD373" s="14">
        <f t="shared" si="350"/>
        <v>8</v>
      </c>
      <c r="CE373" s="14" t="str">
        <f t="shared" si="351"/>
        <v>N/A</v>
      </c>
      <c r="CF373" s="14" t="str">
        <f t="shared" si="352"/>
        <v>N/A</v>
      </c>
      <c r="CG373" t="str">
        <f t="shared" si="353"/>
        <v>S:6 G:2 GR:6</v>
      </c>
      <c r="CH373" s="6"/>
      <c r="CK373" s="6"/>
      <c r="CL373" s="6"/>
      <c r="CM373" s="6"/>
      <c r="CN373" s="6"/>
      <c r="CO373" s="6"/>
      <c r="CP373" s="6"/>
    </row>
    <row r="374" spans="1:94" x14ac:dyDescent="0.25">
      <c r="A374" s="13">
        <v>5186</v>
      </c>
      <c r="B374" s="14" t="s">
        <v>2767</v>
      </c>
      <c r="C374" s="14" t="s">
        <v>69</v>
      </c>
      <c r="D374" s="14" t="s">
        <v>58</v>
      </c>
      <c r="E374" s="14">
        <f>VLOOKUP(B374, 'Rookie Year'!$A$2:$B$55555,2,FALSE)</f>
        <v>2023</v>
      </c>
      <c r="F374" s="14">
        <v>2023</v>
      </c>
      <c r="G374" s="14" t="s">
        <v>40</v>
      </c>
      <c r="H374" s="14" t="s">
        <v>2180</v>
      </c>
      <c r="I374" s="15">
        <v>3</v>
      </c>
      <c r="J374" s="14">
        <v>4</v>
      </c>
      <c r="K374" s="16">
        <f t="shared" si="314"/>
        <v>0</v>
      </c>
      <c r="L374" s="15">
        <f t="shared" si="315"/>
        <v>3</v>
      </c>
      <c r="M374" s="15">
        <f t="shared" si="316"/>
        <v>0</v>
      </c>
      <c r="N374" s="15">
        <f t="shared" si="317"/>
        <v>0</v>
      </c>
      <c r="O374" s="15">
        <v>0</v>
      </c>
      <c r="P374" s="15">
        <v>0</v>
      </c>
      <c r="Q374" s="15">
        <f t="shared" si="318"/>
        <v>0</v>
      </c>
      <c r="R374" s="14" t="s">
        <v>75</v>
      </c>
      <c r="S374" s="14">
        <f t="shared" si="319"/>
        <v>1</v>
      </c>
      <c r="T374" s="15">
        <v>0</v>
      </c>
      <c r="U374" s="15" t="str">
        <f>IF($S374&lt;2, "N/A", $M374)</f>
        <v>N/A</v>
      </c>
      <c r="V374" s="15" t="str">
        <f t="shared" si="362"/>
        <v>N/A</v>
      </c>
      <c r="W374" s="15" t="str">
        <f t="shared" si="357"/>
        <v>N/A</v>
      </c>
      <c r="X374" s="15" t="str">
        <f t="shared" si="355"/>
        <v>N/A</v>
      </c>
      <c r="Y374" s="14" t="str">
        <f t="shared" si="320"/>
        <v>OK</v>
      </c>
      <c r="Z374" s="14" t="str">
        <f t="shared" si="321"/>
        <v>Yes</v>
      </c>
      <c r="AA374" s="17">
        <f>IF(C374="DM", "N/A", IF(Z374="No","N/A",VLOOKUP(B374,'Extension List'!$A$3:$AE$1952,19,FALSE)))</f>
        <v>11</v>
      </c>
      <c r="AB374" s="14">
        <f>IF(C374="DM", "N/A", IF(Z374="No","N/A",VLOOKUP(B374,'Extension List'!$A$3:$AE$1952,21,FALSE)))</f>
        <v>3</v>
      </c>
      <c r="AC374" s="14">
        <f t="shared" si="363"/>
        <v>0</v>
      </c>
      <c r="AD374" s="15" t="str">
        <f t="shared" si="322"/>
        <v>N/A</v>
      </c>
      <c r="AE374" s="15" t="str">
        <f t="shared" si="323"/>
        <v>N/A</v>
      </c>
      <c r="AF374" s="15" t="str">
        <f t="shared" si="324"/>
        <v>N/A</v>
      </c>
      <c r="AG374" s="15" t="str">
        <f t="shared" si="364"/>
        <v>N/A</v>
      </c>
      <c r="AH374" s="15" t="str">
        <f t="shared" si="364"/>
        <v>N/A</v>
      </c>
      <c r="AI374" s="15" t="str">
        <f t="shared" si="358"/>
        <v>N/A</v>
      </c>
      <c r="AJ374" s="15" t="str">
        <f t="shared" si="359"/>
        <v>N/A</v>
      </c>
      <c r="AK374" s="15" t="str">
        <f t="shared" si="309"/>
        <v>N/A</v>
      </c>
      <c r="AL374" s="15" t="str">
        <f t="shared" si="325"/>
        <v>N/A</v>
      </c>
      <c r="AM374" s="15">
        <f t="shared" si="326"/>
        <v>3</v>
      </c>
      <c r="AN374" s="15" t="str">
        <f t="shared" si="327"/>
        <v>N/A</v>
      </c>
      <c r="AO374" s="15" t="str">
        <f t="shared" si="328"/>
        <v>N/A</v>
      </c>
      <c r="AP374" s="15" t="str">
        <f t="shared" si="329"/>
        <v>N/A</v>
      </c>
      <c r="AQ374" s="15" t="str">
        <f t="shared" si="330"/>
        <v>N/A</v>
      </c>
      <c r="AR374" s="14" t="s">
        <v>40</v>
      </c>
      <c r="AS374" s="14" t="s">
        <v>40</v>
      </c>
      <c r="AT374" s="14" t="s">
        <v>40</v>
      </c>
      <c r="AU374" s="14" t="s">
        <v>40</v>
      </c>
      <c r="AV374" s="14" t="s">
        <v>40</v>
      </c>
      <c r="AW374" s="14" t="s">
        <v>40</v>
      </c>
      <c r="AX374" s="14" t="s">
        <v>40</v>
      </c>
      <c r="AY374" s="14" t="s">
        <v>40</v>
      </c>
      <c r="AZ374" s="14" t="s">
        <v>40</v>
      </c>
      <c r="BA374" s="14" t="s">
        <v>40</v>
      </c>
      <c r="BB374" s="14" t="s">
        <v>40</v>
      </c>
      <c r="BC374" s="14" t="s">
        <v>40</v>
      </c>
      <c r="BD374" s="14" t="s">
        <v>40</v>
      </c>
      <c r="BE374" s="14" t="s">
        <v>40</v>
      </c>
      <c r="BF374" s="14" t="s">
        <v>40</v>
      </c>
      <c r="BG374" s="14" t="s">
        <v>40</v>
      </c>
      <c r="BH374" s="14" t="s">
        <v>40</v>
      </c>
      <c r="BI374" s="14"/>
      <c r="BJ374" s="15">
        <f t="shared" si="331"/>
        <v>3</v>
      </c>
      <c r="BK374" s="15">
        <f t="shared" si="332"/>
        <v>3</v>
      </c>
      <c r="BL374" s="15">
        <f t="shared" si="333"/>
        <v>3</v>
      </c>
      <c r="BM374" s="15">
        <f t="shared" si="334"/>
        <v>3</v>
      </c>
      <c r="BN374" s="15">
        <f t="shared" si="335"/>
        <v>3</v>
      </c>
      <c r="BO374" s="15">
        <f t="shared" si="336"/>
        <v>3</v>
      </c>
      <c r="BP374" s="15">
        <f t="shared" si="337"/>
        <v>3</v>
      </c>
      <c r="BQ374" s="15">
        <f t="shared" si="338"/>
        <v>3</v>
      </c>
      <c r="BR374" s="15">
        <f t="shared" si="339"/>
        <v>3</v>
      </c>
      <c r="BS374" s="15">
        <f t="shared" si="340"/>
        <v>3</v>
      </c>
      <c r="BT374" s="15">
        <f t="shared" si="341"/>
        <v>3</v>
      </c>
      <c r="BU374" s="15">
        <f t="shared" si="342"/>
        <v>3</v>
      </c>
      <c r="BV374" s="15">
        <f t="shared" si="343"/>
        <v>3</v>
      </c>
      <c r="BW374" s="15">
        <f t="shared" si="344"/>
        <v>3</v>
      </c>
      <c r="BX374" s="15">
        <f t="shared" si="345"/>
        <v>3</v>
      </c>
      <c r="BY374" s="15">
        <f t="shared" si="346"/>
        <v>3</v>
      </c>
      <c r="BZ374" s="15">
        <f t="shared" si="347"/>
        <v>3</v>
      </c>
      <c r="CA374" s="14" t="s">
        <v>75</v>
      </c>
      <c r="CB374" s="15">
        <f t="shared" si="348"/>
        <v>3</v>
      </c>
      <c r="CC374" s="14" t="str">
        <f t="shared" si="349"/>
        <v>N/A</v>
      </c>
      <c r="CD374" s="14" t="str">
        <f t="shared" si="350"/>
        <v>N/A</v>
      </c>
      <c r="CE374" s="14" t="str">
        <f t="shared" si="351"/>
        <v>N/A</v>
      </c>
      <c r="CF374" s="14" t="str">
        <f t="shared" si="352"/>
        <v>N/A</v>
      </c>
      <c r="CG374" t="str">
        <f t="shared" si="353"/>
        <v>S:3 G:0 GR:0</v>
      </c>
      <c r="CH374" s="6"/>
      <c r="CK374" s="6"/>
      <c r="CL374" s="6"/>
      <c r="CM374" s="6"/>
      <c r="CN374" s="6"/>
      <c r="CO374" s="6"/>
      <c r="CP374" s="6"/>
    </row>
    <row r="375" spans="1:94" x14ac:dyDescent="0.25">
      <c r="A375" s="13">
        <v>6090</v>
      </c>
      <c r="B375" s="14" t="s">
        <v>3189</v>
      </c>
      <c r="C375" s="14" t="s">
        <v>69</v>
      </c>
      <c r="D375" s="14" t="s">
        <v>58</v>
      </c>
      <c r="E375" s="14">
        <v>2025</v>
      </c>
      <c r="F375" s="14">
        <v>2025</v>
      </c>
      <c r="G375" s="14" t="s">
        <v>40</v>
      </c>
      <c r="H375" s="14" t="s">
        <v>2653</v>
      </c>
      <c r="I375" s="15">
        <v>1</v>
      </c>
      <c r="J375" s="14">
        <v>3</v>
      </c>
      <c r="K375" s="16">
        <f t="shared" si="314"/>
        <v>0</v>
      </c>
      <c r="L375" s="15">
        <f t="shared" si="315"/>
        <v>1</v>
      </c>
      <c r="M375" s="15">
        <f t="shared" si="316"/>
        <v>0</v>
      </c>
      <c r="N375" s="15">
        <f t="shared" si="317"/>
        <v>0</v>
      </c>
      <c r="O375" s="15">
        <v>0</v>
      </c>
      <c r="P375" s="15">
        <v>0</v>
      </c>
      <c r="Q375" s="15">
        <f t="shared" si="318"/>
        <v>0</v>
      </c>
      <c r="R375" s="14" t="s">
        <v>75</v>
      </c>
      <c r="S375" s="14">
        <f t="shared" si="319"/>
        <v>2</v>
      </c>
      <c r="T375" s="15">
        <v>0</v>
      </c>
      <c r="U375" s="15">
        <v>0</v>
      </c>
      <c r="V375" s="15" t="str">
        <f t="shared" si="362"/>
        <v>N/A</v>
      </c>
      <c r="W375" s="15" t="str">
        <f t="shared" si="357"/>
        <v>N/A</v>
      </c>
      <c r="X375" s="15" t="str">
        <f t="shared" si="355"/>
        <v>N/A</v>
      </c>
      <c r="Y375" s="14" t="str">
        <f t="shared" si="320"/>
        <v>OK</v>
      </c>
      <c r="Z375" s="14" t="str">
        <f t="shared" si="321"/>
        <v>No</v>
      </c>
      <c r="AA375" s="17" t="str">
        <f>IF(C375="DM", "N/A", IF(Z375="No","N/A",VLOOKUP(B375,'Extension List'!$A$3:$AE$1952,19,FALSE)))</f>
        <v>N/A</v>
      </c>
      <c r="AB375" s="14" t="str">
        <f>IF(C375="DM", "N/A", IF(Z375="No","N/A",VLOOKUP(B375,'Extension List'!$A$3:$AE$1952,21,FALSE)))</f>
        <v>N/A</v>
      </c>
      <c r="AC375" s="14" t="str">
        <f t="shared" si="363"/>
        <v>N/A</v>
      </c>
      <c r="AD375" s="15" t="str">
        <f t="shared" si="322"/>
        <v>N/A</v>
      </c>
      <c r="AE375" s="15" t="str">
        <f t="shared" si="323"/>
        <v>N/A</v>
      </c>
      <c r="AF375" s="15" t="str">
        <f t="shared" si="324"/>
        <v>N/A</v>
      </c>
      <c r="AG375" s="15" t="str">
        <f t="shared" si="364"/>
        <v>N/A</v>
      </c>
      <c r="AH375" s="15" t="str">
        <f t="shared" si="364"/>
        <v>N/A</v>
      </c>
      <c r="AI375" s="15" t="str">
        <f t="shared" si="358"/>
        <v>N/A</v>
      </c>
      <c r="AJ375" s="15" t="str">
        <f t="shared" si="359"/>
        <v>N/A</v>
      </c>
      <c r="AK375" s="15" t="str">
        <f t="shared" si="309"/>
        <v>N/A</v>
      </c>
      <c r="AL375" s="15" t="str">
        <f t="shared" si="325"/>
        <v>N/A</v>
      </c>
      <c r="AM375" s="15">
        <f t="shared" si="326"/>
        <v>1</v>
      </c>
      <c r="AN375" s="15">
        <f t="shared" si="327"/>
        <v>1</v>
      </c>
      <c r="AO375" s="15" t="str">
        <f t="shared" si="328"/>
        <v>N/A</v>
      </c>
      <c r="AP375" s="15" t="str">
        <f t="shared" si="329"/>
        <v>N/A</v>
      </c>
      <c r="AQ375" s="15" t="str">
        <f t="shared" si="330"/>
        <v>N/A</v>
      </c>
      <c r="AR375" s="14" t="s">
        <v>40</v>
      </c>
      <c r="AS375" s="14" t="s">
        <v>40</v>
      </c>
      <c r="AT375" s="14" t="s">
        <v>40</v>
      </c>
      <c r="AU375" s="14" t="s">
        <v>40</v>
      </c>
      <c r="AV375" s="14" t="s">
        <v>40</v>
      </c>
      <c r="AW375" s="14" t="s">
        <v>40</v>
      </c>
      <c r="AX375" s="14" t="s">
        <v>40</v>
      </c>
      <c r="AY375" s="14" t="s">
        <v>40</v>
      </c>
      <c r="AZ375" s="14" t="s">
        <v>40</v>
      </c>
      <c r="BA375" s="14" t="s">
        <v>40</v>
      </c>
      <c r="BB375" s="14" t="s">
        <v>40</v>
      </c>
      <c r="BC375" s="14" t="s">
        <v>40</v>
      </c>
      <c r="BD375" s="14" t="s">
        <v>40</v>
      </c>
      <c r="BE375" s="14" t="s">
        <v>40</v>
      </c>
      <c r="BF375" s="14" t="s">
        <v>40</v>
      </c>
      <c r="BG375" s="14" t="s">
        <v>40</v>
      </c>
      <c r="BH375" s="14" t="s">
        <v>40</v>
      </c>
      <c r="BJ375" s="15">
        <f t="shared" si="331"/>
        <v>1</v>
      </c>
      <c r="BK375" s="15">
        <f t="shared" si="332"/>
        <v>1</v>
      </c>
      <c r="BL375" s="15">
        <f t="shared" si="333"/>
        <v>1</v>
      </c>
      <c r="BM375" s="15">
        <f t="shared" si="334"/>
        <v>1</v>
      </c>
      <c r="BN375" s="15">
        <f t="shared" si="335"/>
        <v>1</v>
      </c>
      <c r="BO375" s="15">
        <f t="shared" si="336"/>
        <v>1</v>
      </c>
      <c r="BP375" s="15">
        <f t="shared" si="337"/>
        <v>1</v>
      </c>
      <c r="BQ375" s="15">
        <f t="shared" si="338"/>
        <v>1</v>
      </c>
      <c r="BR375" s="15">
        <f t="shared" si="339"/>
        <v>1</v>
      </c>
      <c r="BS375" s="15">
        <f t="shared" si="340"/>
        <v>1</v>
      </c>
      <c r="BT375" s="15">
        <f t="shared" si="341"/>
        <v>1</v>
      </c>
      <c r="BU375" s="15">
        <f t="shared" si="342"/>
        <v>1</v>
      </c>
      <c r="BV375" s="15">
        <f t="shared" si="343"/>
        <v>1</v>
      </c>
      <c r="BW375" s="15">
        <f t="shared" si="344"/>
        <v>1</v>
      </c>
      <c r="BX375" s="15">
        <f t="shared" si="345"/>
        <v>1</v>
      </c>
      <c r="BY375" s="15">
        <f t="shared" si="346"/>
        <v>1</v>
      </c>
      <c r="BZ375" s="15">
        <f t="shared" si="347"/>
        <v>1</v>
      </c>
      <c r="CA375" s="14" t="s">
        <v>75</v>
      </c>
      <c r="CB375" s="15">
        <f t="shared" si="348"/>
        <v>1</v>
      </c>
      <c r="CC375" s="14">
        <f t="shared" si="349"/>
        <v>1</v>
      </c>
      <c r="CD375" s="14" t="str">
        <f t="shared" si="350"/>
        <v>N/A</v>
      </c>
      <c r="CE375" s="14" t="str">
        <f t="shared" si="351"/>
        <v>N/A</v>
      </c>
      <c r="CF375" s="14" t="str">
        <f t="shared" si="352"/>
        <v>N/A</v>
      </c>
      <c r="CG375" t="str">
        <f t="shared" si="353"/>
        <v>S:1 G:0 GR:0</v>
      </c>
      <c r="CH375" s="6"/>
      <c r="CK375" s="6"/>
      <c r="CL375" s="6"/>
      <c r="CM375" s="6"/>
      <c r="CN375" s="6"/>
      <c r="CO375" s="6"/>
      <c r="CP375" s="6"/>
    </row>
    <row r="376" spans="1:94" x14ac:dyDescent="0.25">
      <c r="A376" s="13">
        <v>6590</v>
      </c>
      <c r="B376" s="14" t="s">
        <v>3380</v>
      </c>
      <c r="C376" s="14" t="s">
        <v>69</v>
      </c>
      <c r="D376" s="14" t="s">
        <v>58</v>
      </c>
      <c r="E376" s="14">
        <f>VLOOKUP(B376, 'Rookie Year'!$A$2:$B$55555,2,FALSE)</f>
        <v>2026</v>
      </c>
      <c r="F376" s="14">
        <v>2026</v>
      </c>
      <c r="G376" s="14" t="s">
        <v>40</v>
      </c>
      <c r="H376" s="14" t="s">
        <v>2921</v>
      </c>
      <c r="I376" s="15">
        <v>1</v>
      </c>
      <c r="J376" s="14">
        <v>3</v>
      </c>
      <c r="K376" s="16">
        <f t="shared" si="314"/>
        <v>0</v>
      </c>
      <c r="L376" s="15">
        <f t="shared" si="315"/>
        <v>1</v>
      </c>
      <c r="M376" s="15">
        <f t="shared" si="316"/>
        <v>0</v>
      </c>
      <c r="N376" s="15">
        <f t="shared" si="317"/>
        <v>0</v>
      </c>
      <c r="O376" s="15">
        <v>0</v>
      </c>
      <c r="P376" s="15">
        <v>0</v>
      </c>
      <c r="Q376" s="15">
        <f t="shared" si="318"/>
        <v>0</v>
      </c>
      <c r="R376" s="14" t="s">
        <v>75</v>
      </c>
      <c r="S376" s="14">
        <f t="shared" si="319"/>
        <v>3</v>
      </c>
      <c r="T376" s="15">
        <f>IF($S376&lt;1, "N/A", $M376)</f>
        <v>0</v>
      </c>
      <c r="U376" s="15">
        <f>IF($S376&lt;2, "N/A", $M376)</f>
        <v>0</v>
      </c>
      <c r="V376" s="15">
        <f t="shared" si="362"/>
        <v>0</v>
      </c>
      <c r="W376" s="15" t="str">
        <f t="shared" si="357"/>
        <v>N/A</v>
      </c>
      <c r="X376" s="15" t="str">
        <f t="shared" si="355"/>
        <v>N/A</v>
      </c>
      <c r="Y376" s="14" t="str">
        <f t="shared" si="320"/>
        <v>OK</v>
      </c>
      <c r="Z376" s="14" t="str">
        <f t="shared" si="321"/>
        <v>No</v>
      </c>
      <c r="AA376" s="17" t="str">
        <f>IF(C376="DM", "N/A", IF(Z376="No","N/A",VLOOKUP(B376,'Extension List'!$A$3:$AE$1952,19,FALSE)))</f>
        <v>N/A</v>
      </c>
      <c r="AB376" s="14" t="str">
        <f>IF(C376="DM", "N/A", IF(Z376="No","N/A",VLOOKUP(B376,'Extension List'!$A$3:$AE$1952,21,FALSE)))</f>
        <v>N/A</v>
      </c>
      <c r="AC376" s="14" t="str">
        <f t="shared" si="363"/>
        <v>N/A</v>
      </c>
      <c r="AD376" s="15" t="str">
        <f t="shared" si="322"/>
        <v>N/A</v>
      </c>
      <c r="AE376" s="15" t="str">
        <f t="shared" si="323"/>
        <v>N/A</v>
      </c>
      <c r="AF376" s="15" t="str">
        <f t="shared" si="324"/>
        <v>N/A</v>
      </c>
      <c r="AG376" s="15" t="str">
        <f t="shared" si="364"/>
        <v>N/A</v>
      </c>
      <c r="AH376" s="15" t="str">
        <f t="shared" si="364"/>
        <v>N/A</v>
      </c>
      <c r="AI376" s="15" t="str">
        <f t="shared" si="358"/>
        <v>N/A</v>
      </c>
      <c r="AJ376" s="15" t="str">
        <f t="shared" si="359"/>
        <v>N/A</v>
      </c>
      <c r="AK376" s="15" t="str">
        <f t="shared" si="309"/>
        <v>N/A</v>
      </c>
      <c r="AL376" s="15" t="str">
        <f t="shared" si="325"/>
        <v>N/A</v>
      </c>
      <c r="AM376" s="15">
        <f t="shared" si="326"/>
        <v>1</v>
      </c>
      <c r="AN376" s="15">
        <f t="shared" si="327"/>
        <v>1</v>
      </c>
      <c r="AO376" s="15">
        <f t="shared" si="328"/>
        <v>1</v>
      </c>
      <c r="AP376" s="15" t="str">
        <f t="shared" si="329"/>
        <v>N/A</v>
      </c>
      <c r="AQ376" s="15" t="str">
        <f t="shared" si="330"/>
        <v>N/A</v>
      </c>
      <c r="AR376" s="14" t="s">
        <v>40</v>
      </c>
      <c r="AS376" s="14" t="s">
        <v>40</v>
      </c>
      <c r="AT376" s="14" t="s">
        <v>40</v>
      </c>
      <c r="AU376" s="14" t="s">
        <v>40</v>
      </c>
      <c r="AV376" s="14" t="s">
        <v>40</v>
      </c>
      <c r="AW376" s="14" t="s">
        <v>40</v>
      </c>
      <c r="AX376" s="14" t="s">
        <v>40</v>
      </c>
      <c r="AY376" s="14" t="s">
        <v>40</v>
      </c>
      <c r="AZ376" s="14" t="s">
        <v>40</v>
      </c>
      <c r="BA376" s="14" t="s">
        <v>40</v>
      </c>
      <c r="BB376" s="14" t="s">
        <v>40</v>
      </c>
      <c r="BC376" s="14" t="s">
        <v>40</v>
      </c>
      <c r="BD376" s="14" t="s">
        <v>40</v>
      </c>
      <c r="BE376" s="14" t="s">
        <v>40</v>
      </c>
      <c r="BF376" s="14" t="s">
        <v>40</v>
      </c>
      <c r="BG376" s="14" t="s">
        <v>40</v>
      </c>
      <c r="BH376" s="14" t="s">
        <v>40</v>
      </c>
      <c r="BJ376" s="15">
        <f t="shared" si="331"/>
        <v>1</v>
      </c>
      <c r="BK376" s="15">
        <f t="shared" si="332"/>
        <v>1</v>
      </c>
      <c r="BL376" s="15">
        <f t="shared" si="333"/>
        <v>1</v>
      </c>
      <c r="BM376" s="15">
        <f t="shared" si="334"/>
        <v>1</v>
      </c>
      <c r="BN376" s="15">
        <f t="shared" si="335"/>
        <v>1</v>
      </c>
      <c r="BO376" s="15">
        <f t="shared" si="336"/>
        <v>1</v>
      </c>
      <c r="BP376" s="15">
        <f t="shared" si="337"/>
        <v>1</v>
      </c>
      <c r="BQ376" s="15">
        <f t="shared" si="338"/>
        <v>1</v>
      </c>
      <c r="BR376" s="15">
        <f t="shared" si="339"/>
        <v>1</v>
      </c>
      <c r="BS376" s="15">
        <f t="shared" si="340"/>
        <v>1</v>
      </c>
      <c r="BT376" s="15">
        <f t="shared" si="341"/>
        <v>1</v>
      </c>
      <c r="BU376" s="15">
        <f t="shared" si="342"/>
        <v>1</v>
      </c>
      <c r="BV376" s="15">
        <f t="shared" si="343"/>
        <v>1</v>
      </c>
      <c r="BW376" s="15">
        <f t="shared" si="344"/>
        <v>1</v>
      </c>
      <c r="BX376" s="15">
        <f t="shared" si="345"/>
        <v>1</v>
      </c>
      <c r="BY376" s="15">
        <f t="shared" si="346"/>
        <v>1</v>
      </c>
      <c r="BZ376" s="15">
        <f t="shared" si="347"/>
        <v>1</v>
      </c>
      <c r="CA376" s="14" t="s">
        <v>75</v>
      </c>
      <c r="CB376" s="15">
        <f t="shared" si="348"/>
        <v>1</v>
      </c>
      <c r="CC376" s="14">
        <f t="shared" si="349"/>
        <v>1</v>
      </c>
      <c r="CD376" s="14">
        <f t="shared" si="350"/>
        <v>1</v>
      </c>
      <c r="CE376" s="14" t="str">
        <f t="shared" si="351"/>
        <v>N/A</v>
      </c>
      <c r="CF376" s="14" t="str">
        <f t="shared" si="352"/>
        <v>N/A</v>
      </c>
      <c r="CG376" t="str">
        <f t="shared" si="353"/>
        <v>S:1 G:0 GR:0</v>
      </c>
      <c r="CH376" s="6"/>
      <c r="CK376" s="6"/>
      <c r="CL376" s="6"/>
      <c r="CM376" s="6"/>
      <c r="CN376" s="6"/>
      <c r="CO376" s="6"/>
      <c r="CP376" s="6"/>
    </row>
    <row r="377" spans="1:94" x14ac:dyDescent="0.25">
      <c r="A377" s="13">
        <v>5258</v>
      </c>
      <c r="B377" s="14" t="s">
        <v>2833</v>
      </c>
      <c r="C377" s="14" t="s">
        <v>69</v>
      </c>
      <c r="D377" s="14" t="s">
        <v>58</v>
      </c>
      <c r="E377" s="14">
        <f>VLOOKUP(B377, 'Rookie Year'!$A$2:$B$55555,2,FALSE)</f>
        <v>2023</v>
      </c>
      <c r="F377" s="14">
        <v>2023</v>
      </c>
      <c r="G377" s="14" t="s">
        <v>40</v>
      </c>
      <c r="H377" s="14" t="s">
        <v>2654</v>
      </c>
      <c r="I377" s="15">
        <v>1</v>
      </c>
      <c r="J377" s="14">
        <v>2</v>
      </c>
      <c r="K377" s="16">
        <f t="shared" si="314"/>
        <v>0.25</v>
      </c>
      <c r="L377" s="15">
        <f t="shared" si="315"/>
        <v>0</v>
      </c>
      <c r="M377" s="15">
        <f t="shared" si="316"/>
        <v>1</v>
      </c>
      <c r="N377" s="15">
        <f t="shared" si="317"/>
        <v>2</v>
      </c>
      <c r="O377" s="15">
        <v>0</v>
      </c>
      <c r="P377" s="15">
        <v>1</v>
      </c>
      <c r="Q377" s="15">
        <f t="shared" si="318"/>
        <v>1</v>
      </c>
      <c r="R377" s="14">
        <v>2025</v>
      </c>
      <c r="S377" s="14">
        <f t="shared" si="319"/>
        <v>1</v>
      </c>
      <c r="T377" s="15">
        <v>1</v>
      </c>
      <c r="U377" s="15" t="str">
        <f>IF($S377&lt;2, "N/A", $M377)</f>
        <v>N/A</v>
      </c>
      <c r="V377" s="15" t="str">
        <f t="shared" si="362"/>
        <v>N/A</v>
      </c>
      <c r="W377" s="15" t="str">
        <f t="shared" si="357"/>
        <v>N/A</v>
      </c>
      <c r="X377" s="15" t="str">
        <f t="shared" si="355"/>
        <v>N/A</v>
      </c>
      <c r="Y377" s="14" t="str">
        <f t="shared" si="320"/>
        <v>OK</v>
      </c>
      <c r="Z377" s="14" t="str">
        <f t="shared" si="321"/>
        <v>Yes</v>
      </c>
      <c r="AA377" s="17">
        <f>IF(C377="DM", "N/A", IF(Z377="No","N/A",VLOOKUP(B377,'Extension List'!$A$3:$AE$1952,19,FALSE)))</f>
        <v>1</v>
      </c>
      <c r="AB377" s="14">
        <f>IF(C377="DM", "N/A", IF(Z377="No","N/A",VLOOKUP(B377,'Extension List'!$A$3:$AE$1952,21,FALSE)))</f>
        <v>1</v>
      </c>
      <c r="AC377" s="14">
        <f t="shared" si="363"/>
        <v>0</v>
      </c>
      <c r="AD377" s="15" t="str">
        <f t="shared" si="322"/>
        <v>N/A</v>
      </c>
      <c r="AE377" s="15" t="str">
        <f t="shared" si="323"/>
        <v>N/A</v>
      </c>
      <c r="AF377" s="15" t="str">
        <f t="shared" si="324"/>
        <v>N/A</v>
      </c>
      <c r="AG377" s="15" t="str">
        <f t="shared" si="364"/>
        <v>N/A</v>
      </c>
      <c r="AH377" s="15" t="str">
        <f t="shared" si="364"/>
        <v>N/A</v>
      </c>
      <c r="AI377" s="15" t="str">
        <f t="shared" si="358"/>
        <v>N/A</v>
      </c>
      <c r="AJ377" s="15" t="str">
        <f t="shared" si="359"/>
        <v>N/A</v>
      </c>
      <c r="AK377" s="15" t="str">
        <f t="shared" si="309"/>
        <v>N/A</v>
      </c>
      <c r="AL377" s="15" t="str">
        <f t="shared" si="325"/>
        <v>N/A</v>
      </c>
      <c r="AM377" s="15">
        <f t="shared" si="326"/>
        <v>1</v>
      </c>
      <c r="AN377" s="15" t="str">
        <f t="shared" si="327"/>
        <v>N/A</v>
      </c>
      <c r="AO377" s="15" t="str">
        <f t="shared" si="328"/>
        <v>N/A</v>
      </c>
      <c r="AP377" s="15" t="str">
        <f t="shared" si="329"/>
        <v>N/A</v>
      </c>
      <c r="AQ377" s="15" t="str">
        <f t="shared" si="330"/>
        <v>N/A</v>
      </c>
      <c r="AR377" s="14" t="s">
        <v>40</v>
      </c>
      <c r="AS377" s="14" t="s">
        <v>40</v>
      </c>
      <c r="AT377" s="14" t="s">
        <v>40</v>
      </c>
      <c r="AU377" s="14" t="s">
        <v>40</v>
      </c>
      <c r="AV377" s="14" t="s">
        <v>40</v>
      </c>
      <c r="AW377" s="14" t="s">
        <v>40</v>
      </c>
      <c r="AX377" s="14" t="s">
        <v>40</v>
      </c>
      <c r="AY377" s="14" t="s">
        <v>40</v>
      </c>
      <c r="AZ377" s="14" t="s">
        <v>40</v>
      </c>
      <c r="BA377" s="14" t="s">
        <v>40</v>
      </c>
      <c r="BB377" s="14" t="s">
        <v>40</v>
      </c>
      <c r="BC377" s="14" t="s">
        <v>40</v>
      </c>
      <c r="BD377" s="14" t="s">
        <v>40</v>
      </c>
      <c r="BE377" s="14" t="s">
        <v>40</v>
      </c>
      <c r="BF377" s="14" t="s">
        <v>40</v>
      </c>
      <c r="BG377" s="14" t="s">
        <v>40</v>
      </c>
      <c r="BH377" s="14" t="s">
        <v>40</v>
      </c>
      <c r="BI377" s="14"/>
      <c r="BJ377" s="15">
        <f t="shared" si="331"/>
        <v>1</v>
      </c>
      <c r="BK377" s="15">
        <f t="shared" si="332"/>
        <v>1</v>
      </c>
      <c r="BL377" s="15">
        <f t="shared" si="333"/>
        <v>1</v>
      </c>
      <c r="BM377" s="15">
        <f t="shared" si="334"/>
        <v>1</v>
      </c>
      <c r="BN377" s="15">
        <f t="shared" si="335"/>
        <v>1</v>
      </c>
      <c r="BO377" s="15">
        <f t="shared" si="336"/>
        <v>1</v>
      </c>
      <c r="BP377" s="15">
        <f t="shared" si="337"/>
        <v>1</v>
      </c>
      <c r="BQ377" s="15">
        <f t="shared" si="338"/>
        <v>1</v>
      </c>
      <c r="BR377" s="15">
        <f t="shared" si="339"/>
        <v>1</v>
      </c>
      <c r="BS377" s="15">
        <f t="shared" si="340"/>
        <v>1</v>
      </c>
      <c r="BT377" s="15">
        <f t="shared" si="341"/>
        <v>1</v>
      </c>
      <c r="BU377" s="15">
        <f t="shared" si="342"/>
        <v>1</v>
      </c>
      <c r="BV377" s="15">
        <f t="shared" si="343"/>
        <v>1</v>
      </c>
      <c r="BW377" s="15">
        <f t="shared" si="344"/>
        <v>1</v>
      </c>
      <c r="BX377" s="15">
        <f t="shared" si="345"/>
        <v>1</v>
      </c>
      <c r="BY377" s="15">
        <f t="shared" si="346"/>
        <v>1</v>
      </c>
      <c r="BZ377" s="15">
        <f t="shared" si="347"/>
        <v>1</v>
      </c>
      <c r="CA377" s="14" t="s">
        <v>75</v>
      </c>
      <c r="CB377" s="15">
        <f t="shared" si="348"/>
        <v>1</v>
      </c>
      <c r="CC377" s="14" t="str">
        <f t="shared" si="349"/>
        <v>N/A</v>
      </c>
      <c r="CD377" s="14" t="str">
        <f t="shared" si="350"/>
        <v>N/A</v>
      </c>
      <c r="CE377" s="14" t="str">
        <f t="shared" si="351"/>
        <v>N/A</v>
      </c>
      <c r="CF377" s="14" t="str">
        <f t="shared" si="352"/>
        <v>N/A</v>
      </c>
      <c r="CG377" t="str">
        <f t="shared" si="353"/>
        <v>S:0 G:1 GR:1</v>
      </c>
      <c r="CH377" s="6"/>
      <c r="CK377" s="6"/>
      <c r="CL377" s="6"/>
      <c r="CM377" s="6"/>
      <c r="CN377" s="6"/>
      <c r="CO377" s="6"/>
      <c r="CP377" s="6"/>
    </row>
    <row r="378" spans="1:94" x14ac:dyDescent="0.25">
      <c r="A378" s="13">
        <v>5979</v>
      </c>
      <c r="B378" s="14" t="s">
        <v>2435</v>
      </c>
      <c r="C378" s="14" t="s">
        <v>69</v>
      </c>
      <c r="D378" s="14" t="s">
        <v>58</v>
      </c>
      <c r="E378" s="14">
        <f>VLOOKUP(B378, 'Rookie Year'!$A$2:$B$55555,2,FALSE)</f>
        <v>2021</v>
      </c>
      <c r="F378" s="14">
        <v>2025</v>
      </c>
      <c r="G378" s="14" t="s">
        <v>42</v>
      </c>
      <c r="H378" s="14" t="s">
        <v>1927</v>
      </c>
      <c r="I378" s="15">
        <v>14</v>
      </c>
      <c r="J378" s="14">
        <v>3</v>
      </c>
      <c r="K378" s="16">
        <f t="shared" si="314"/>
        <v>0.4</v>
      </c>
      <c r="L378" s="15">
        <f t="shared" si="315"/>
        <v>8</v>
      </c>
      <c r="M378" s="15">
        <f t="shared" si="316"/>
        <v>6</v>
      </c>
      <c r="N378" s="15">
        <f t="shared" si="317"/>
        <v>18</v>
      </c>
      <c r="O378" s="15">
        <v>18</v>
      </c>
      <c r="P378" s="15">
        <v>0</v>
      </c>
      <c r="Q378" s="15">
        <f t="shared" si="318"/>
        <v>0</v>
      </c>
      <c r="R378" s="14" t="s">
        <v>75</v>
      </c>
      <c r="S378" s="14">
        <f t="shared" si="319"/>
        <v>2</v>
      </c>
      <c r="T378" s="15">
        <v>0</v>
      </c>
      <c r="U378" s="15">
        <v>0</v>
      </c>
      <c r="V378" s="15" t="str">
        <f t="shared" si="362"/>
        <v>N/A</v>
      </c>
      <c r="W378" s="15" t="str">
        <f t="shared" si="357"/>
        <v>N/A</v>
      </c>
      <c r="X378" s="15" t="str">
        <f t="shared" si="355"/>
        <v>N/A</v>
      </c>
      <c r="Y378" s="14" t="str">
        <f t="shared" si="320"/>
        <v>OK</v>
      </c>
      <c r="Z378" s="14" t="str">
        <f t="shared" si="321"/>
        <v>No</v>
      </c>
      <c r="AA378" s="17" t="str">
        <f>IF(C378="DM", "N/A", IF(Z378="No","N/A",VLOOKUP(B378,'Extension List'!$A$3:$AE$1952,19,FALSE)))</f>
        <v>N/A</v>
      </c>
      <c r="AB378" s="14" t="str">
        <f>IF(C378="DM", "N/A", IF(Z378="No","N/A",VLOOKUP(B378,'Extension List'!$A$3:$AE$1952,21,FALSE)))</f>
        <v>N/A</v>
      </c>
      <c r="AC378" s="14" t="str">
        <f t="shared" si="363"/>
        <v>N/A</v>
      </c>
      <c r="AD378" s="15" t="str">
        <f t="shared" si="322"/>
        <v>N/A</v>
      </c>
      <c r="AE378" s="15" t="str">
        <f t="shared" si="323"/>
        <v>N/A</v>
      </c>
      <c r="AF378" s="15" t="str">
        <f t="shared" si="324"/>
        <v>N/A</v>
      </c>
      <c r="AG378" s="15" t="str">
        <f t="shared" si="364"/>
        <v>N/A</v>
      </c>
      <c r="AH378" s="15" t="str">
        <f t="shared" si="364"/>
        <v>N/A</v>
      </c>
      <c r="AI378" s="15" t="str">
        <f t="shared" si="358"/>
        <v>N/A</v>
      </c>
      <c r="AJ378" s="15" t="str">
        <f t="shared" si="359"/>
        <v>N/A</v>
      </c>
      <c r="AK378" s="15" t="str">
        <f t="shared" si="309"/>
        <v>N/A</v>
      </c>
      <c r="AL378" s="15" t="str">
        <f t="shared" si="325"/>
        <v>N/A</v>
      </c>
      <c r="AM378" s="15">
        <f t="shared" si="326"/>
        <v>8</v>
      </c>
      <c r="AN378" s="15">
        <f t="shared" si="327"/>
        <v>8</v>
      </c>
      <c r="AO378" s="15" t="str">
        <f t="shared" si="328"/>
        <v>N/A</v>
      </c>
      <c r="AP378" s="15" t="str">
        <f t="shared" si="329"/>
        <v>N/A</v>
      </c>
      <c r="AQ378" s="15" t="str">
        <f t="shared" si="330"/>
        <v>N/A</v>
      </c>
      <c r="AR378" s="14" t="s">
        <v>40</v>
      </c>
      <c r="AS378" s="14" t="s">
        <v>40</v>
      </c>
      <c r="AT378" s="14" t="s">
        <v>40</v>
      </c>
      <c r="AU378" s="14" t="s">
        <v>40</v>
      </c>
      <c r="AV378" s="14" t="s">
        <v>40</v>
      </c>
      <c r="AW378" s="14" t="s">
        <v>40</v>
      </c>
      <c r="AX378" s="14" t="s">
        <v>40</v>
      </c>
      <c r="AY378" s="14" t="s">
        <v>40</v>
      </c>
      <c r="AZ378" s="14" t="s">
        <v>40</v>
      </c>
      <c r="BA378" s="14" t="s">
        <v>40</v>
      </c>
      <c r="BB378" s="14" t="s">
        <v>40</v>
      </c>
      <c r="BC378" s="14" t="s">
        <v>40</v>
      </c>
      <c r="BD378" s="14" t="s">
        <v>40</v>
      </c>
      <c r="BE378" s="14" t="s">
        <v>40</v>
      </c>
      <c r="BF378" s="14" t="s">
        <v>40</v>
      </c>
      <c r="BG378" s="14" t="s">
        <v>40</v>
      </c>
      <c r="BH378" s="14" t="s">
        <v>40</v>
      </c>
      <c r="BJ378" s="15">
        <f t="shared" si="331"/>
        <v>8</v>
      </c>
      <c r="BK378" s="15">
        <f t="shared" si="332"/>
        <v>8</v>
      </c>
      <c r="BL378" s="15">
        <f t="shared" si="333"/>
        <v>8</v>
      </c>
      <c r="BM378" s="15">
        <f t="shared" si="334"/>
        <v>8</v>
      </c>
      <c r="BN378" s="15">
        <f t="shared" si="335"/>
        <v>8</v>
      </c>
      <c r="BO378" s="15">
        <f t="shared" si="336"/>
        <v>8</v>
      </c>
      <c r="BP378" s="15">
        <f t="shared" si="337"/>
        <v>8</v>
      </c>
      <c r="BQ378" s="15">
        <f t="shared" si="338"/>
        <v>8</v>
      </c>
      <c r="BR378" s="15">
        <f t="shared" si="339"/>
        <v>8</v>
      </c>
      <c r="BS378" s="15">
        <f t="shared" si="340"/>
        <v>8</v>
      </c>
      <c r="BT378" s="15">
        <f t="shared" si="341"/>
        <v>8</v>
      </c>
      <c r="BU378" s="15">
        <f t="shared" si="342"/>
        <v>8</v>
      </c>
      <c r="BV378" s="15">
        <f t="shared" si="343"/>
        <v>8</v>
      </c>
      <c r="BW378" s="15">
        <f t="shared" si="344"/>
        <v>8</v>
      </c>
      <c r="BX378" s="15">
        <f t="shared" si="345"/>
        <v>8</v>
      </c>
      <c r="BY378" s="15">
        <f t="shared" si="346"/>
        <v>8</v>
      </c>
      <c r="BZ378" s="15">
        <f t="shared" si="347"/>
        <v>8</v>
      </c>
      <c r="CA378" s="14" t="s">
        <v>75</v>
      </c>
      <c r="CB378" s="15">
        <f t="shared" si="348"/>
        <v>8</v>
      </c>
      <c r="CC378" s="14">
        <f t="shared" si="349"/>
        <v>8</v>
      </c>
      <c r="CD378" s="14" t="str">
        <f t="shared" si="350"/>
        <v>N/A</v>
      </c>
      <c r="CE378" s="14" t="str">
        <f t="shared" si="351"/>
        <v>N/A</v>
      </c>
      <c r="CF378" s="14" t="str">
        <f t="shared" si="352"/>
        <v>N/A</v>
      </c>
      <c r="CG378" t="str">
        <f t="shared" si="353"/>
        <v>S:8 G:6 GR:0</v>
      </c>
      <c r="CH378" s="6"/>
      <c r="CK378" s="6"/>
      <c r="CL378" s="6"/>
      <c r="CM378" s="6"/>
      <c r="CN378" s="6"/>
      <c r="CO378" s="6"/>
      <c r="CP378" s="6"/>
    </row>
    <row r="379" spans="1:94" x14ac:dyDescent="0.25">
      <c r="A379" s="13">
        <v>6485</v>
      </c>
      <c r="B379" s="14" t="s">
        <v>3275</v>
      </c>
      <c r="C379" s="14" t="s">
        <v>69</v>
      </c>
      <c r="D379" s="14" t="s">
        <v>58</v>
      </c>
      <c r="E379" s="14">
        <f>VLOOKUP(B379, 'Rookie Year'!$A$2:$B$55555,2,FALSE)</f>
        <v>2026</v>
      </c>
      <c r="F379" s="14">
        <v>2026</v>
      </c>
      <c r="G379" s="14" t="s">
        <v>40</v>
      </c>
      <c r="H379" s="14" t="s">
        <v>2149</v>
      </c>
      <c r="I379" s="15">
        <v>13</v>
      </c>
      <c r="J379" s="14">
        <v>4</v>
      </c>
      <c r="K379" s="16">
        <f t="shared" si="314"/>
        <v>0.25</v>
      </c>
      <c r="L379" s="15">
        <f t="shared" si="315"/>
        <v>9</v>
      </c>
      <c r="M379" s="15">
        <f t="shared" si="316"/>
        <v>4</v>
      </c>
      <c r="N379" s="15">
        <f t="shared" si="317"/>
        <v>16</v>
      </c>
      <c r="O379" s="15">
        <v>0</v>
      </c>
      <c r="P379" s="15">
        <v>0</v>
      </c>
      <c r="Q379" s="15">
        <f t="shared" si="318"/>
        <v>16</v>
      </c>
      <c r="R379" s="14" t="s">
        <v>75</v>
      </c>
      <c r="S379" s="14">
        <f t="shared" si="319"/>
        <v>4</v>
      </c>
      <c r="T379" s="15">
        <f>IF($S379&lt;1, "N/A", $M379)</f>
        <v>4</v>
      </c>
      <c r="U379" s="15">
        <v>8</v>
      </c>
      <c r="V379" s="15">
        <f t="shared" si="362"/>
        <v>4</v>
      </c>
      <c r="W379" s="15">
        <v>0</v>
      </c>
      <c r="X379" s="15" t="str">
        <f t="shared" si="355"/>
        <v>N/A</v>
      </c>
      <c r="Y379" s="14" t="str">
        <f t="shared" si="320"/>
        <v>OK</v>
      </c>
      <c r="Z379" s="14" t="str">
        <f t="shared" si="321"/>
        <v>No</v>
      </c>
      <c r="AA379" s="17" t="str">
        <f>IF(C379="DM", "N/A", IF(Z379="No","N/A",VLOOKUP(B379,'Extension List'!$A$3:$AE$1952,19,FALSE)))</f>
        <v>N/A</v>
      </c>
      <c r="AB379" s="14" t="str">
        <f>IF(C379="DM", "N/A", IF(Z379="No","N/A",VLOOKUP(B379,'Extension List'!$A$3:$AE$1952,21,FALSE)))</f>
        <v>N/A</v>
      </c>
      <c r="AC379" s="14" t="str">
        <f t="shared" si="363"/>
        <v>N/A</v>
      </c>
      <c r="AD379" s="15" t="str">
        <f t="shared" si="322"/>
        <v>N/A</v>
      </c>
      <c r="AE379" s="15" t="str">
        <f t="shared" si="323"/>
        <v>N/A</v>
      </c>
      <c r="AF379" s="15" t="str">
        <f t="shared" si="324"/>
        <v>N/A</v>
      </c>
      <c r="AG379" s="15" t="str">
        <f t="shared" si="364"/>
        <v>N/A</v>
      </c>
      <c r="AH379" s="15" t="str">
        <f t="shared" si="364"/>
        <v>N/A</v>
      </c>
      <c r="AI379" s="15" t="str">
        <f t="shared" si="358"/>
        <v>N/A</v>
      </c>
      <c r="AJ379" s="15" t="str">
        <f t="shared" si="359"/>
        <v>N/A</v>
      </c>
      <c r="AK379" s="15" t="str">
        <f t="shared" si="309"/>
        <v>N/A</v>
      </c>
      <c r="AL379" s="15" t="str">
        <f t="shared" si="325"/>
        <v>N/A</v>
      </c>
      <c r="AM379" s="15">
        <f t="shared" si="326"/>
        <v>13</v>
      </c>
      <c r="AN379" s="15">
        <f t="shared" si="327"/>
        <v>17</v>
      </c>
      <c r="AO379" s="15">
        <f t="shared" si="328"/>
        <v>13</v>
      </c>
      <c r="AP379" s="15">
        <f t="shared" si="329"/>
        <v>9</v>
      </c>
      <c r="AQ379" s="15" t="str">
        <f t="shared" si="330"/>
        <v>N/A</v>
      </c>
      <c r="AR379" s="14" t="s">
        <v>40</v>
      </c>
      <c r="AS379" s="14" t="s">
        <v>40</v>
      </c>
      <c r="AT379" s="14" t="s">
        <v>40</v>
      </c>
      <c r="AU379" s="14" t="s">
        <v>40</v>
      </c>
      <c r="AV379" s="14" t="s">
        <v>40</v>
      </c>
      <c r="AW379" s="14" t="s">
        <v>40</v>
      </c>
      <c r="AX379" s="14" t="s">
        <v>40</v>
      </c>
      <c r="AY379" s="14" t="s">
        <v>40</v>
      </c>
      <c r="AZ379" s="14" t="s">
        <v>40</v>
      </c>
      <c r="BA379" s="14" t="s">
        <v>40</v>
      </c>
      <c r="BB379" s="14" t="s">
        <v>40</v>
      </c>
      <c r="BC379" s="14" t="s">
        <v>40</v>
      </c>
      <c r="BD379" s="14" t="s">
        <v>40</v>
      </c>
      <c r="BE379" s="14" t="s">
        <v>40</v>
      </c>
      <c r="BF379" s="14" t="s">
        <v>40</v>
      </c>
      <c r="BG379" s="14" t="s">
        <v>40</v>
      </c>
      <c r="BH379" s="14" t="s">
        <v>40</v>
      </c>
      <c r="BJ379" s="15">
        <f t="shared" si="331"/>
        <v>13</v>
      </c>
      <c r="BK379" s="15">
        <f t="shared" si="332"/>
        <v>13</v>
      </c>
      <c r="BL379" s="15">
        <f t="shared" si="333"/>
        <v>13</v>
      </c>
      <c r="BM379" s="15">
        <f t="shared" si="334"/>
        <v>13</v>
      </c>
      <c r="BN379" s="15">
        <f t="shared" si="335"/>
        <v>13</v>
      </c>
      <c r="BO379" s="15">
        <f t="shared" si="336"/>
        <v>13</v>
      </c>
      <c r="BP379" s="15">
        <f t="shared" si="337"/>
        <v>13</v>
      </c>
      <c r="BQ379" s="15">
        <f t="shared" si="338"/>
        <v>13</v>
      </c>
      <c r="BR379" s="15">
        <f t="shared" si="339"/>
        <v>13</v>
      </c>
      <c r="BS379" s="15">
        <f t="shared" si="340"/>
        <v>13</v>
      </c>
      <c r="BT379" s="15">
        <f t="shared" si="341"/>
        <v>13</v>
      </c>
      <c r="BU379" s="15">
        <f t="shared" si="342"/>
        <v>13</v>
      </c>
      <c r="BV379" s="15">
        <f t="shared" si="343"/>
        <v>13</v>
      </c>
      <c r="BW379" s="15">
        <f t="shared" si="344"/>
        <v>13</v>
      </c>
      <c r="BX379" s="15">
        <f t="shared" si="345"/>
        <v>13</v>
      </c>
      <c r="BY379" s="15">
        <f t="shared" si="346"/>
        <v>13</v>
      </c>
      <c r="BZ379" s="15">
        <f t="shared" si="347"/>
        <v>13</v>
      </c>
      <c r="CA379" s="14" t="s">
        <v>75</v>
      </c>
      <c r="CB379" s="15">
        <f t="shared" si="348"/>
        <v>13</v>
      </c>
      <c r="CC379" s="14">
        <f t="shared" si="349"/>
        <v>17</v>
      </c>
      <c r="CD379" s="14">
        <f t="shared" si="350"/>
        <v>13</v>
      </c>
      <c r="CE379" s="14">
        <f t="shared" si="351"/>
        <v>9</v>
      </c>
      <c r="CF379" s="14" t="str">
        <f t="shared" si="352"/>
        <v>N/A</v>
      </c>
      <c r="CG379" t="str">
        <f t="shared" si="353"/>
        <v>S:9 G:4 GR:16</v>
      </c>
      <c r="CH379" s="6"/>
      <c r="CK379" s="6"/>
      <c r="CL379" s="6"/>
      <c r="CM379" s="6"/>
      <c r="CN379" s="6"/>
      <c r="CO379" s="6"/>
      <c r="CP379" s="6"/>
    </row>
    <row r="380" spans="1:94" x14ac:dyDescent="0.25">
      <c r="A380" s="13">
        <v>6448</v>
      </c>
      <c r="B380" s="14" t="s">
        <v>2719</v>
      </c>
      <c r="C380" s="14" t="s">
        <v>70</v>
      </c>
      <c r="D380" s="14" t="s">
        <v>58</v>
      </c>
      <c r="E380" s="14">
        <f>VLOOKUP(B380, 'Rookie Year'!$A$2:$B$55555,2,FALSE)</f>
        <v>2022</v>
      </c>
      <c r="F380" s="14">
        <v>2026</v>
      </c>
      <c r="G380" s="14" t="s">
        <v>42</v>
      </c>
      <c r="H380" s="14" t="s">
        <v>1927</v>
      </c>
      <c r="I380" s="15">
        <v>3</v>
      </c>
      <c r="J380" s="14">
        <v>2</v>
      </c>
      <c r="K380" s="16">
        <f t="shared" si="314"/>
        <v>0.25</v>
      </c>
      <c r="L380" s="15">
        <f t="shared" si="315"/>
        <v>2</v>
      </c>
      <c r="M380" s="15">
        <f t="shared" si="316"/>
        <v>1</v>
      </c>
      <c r="N380" s="15">
        <f t="shared" si="317"/>
        <v>2</v>
      </c>
      <c r="O380" s="15">
        <v>0</v>
      </c>
      <c r="P380" s="15">
        <v>0</v>
      </c>
      <c r="Q380" s="15">
        <f t="shared" si="318"/>
        <v>2</v>
      </c>
      <c r="R380" s="14" t="s">
        <v>75</v>
      </c>
      <c r="S380" s="14">
        <f t="shared" si="319"/>
        <v>2</v>
      </c>
      <c r="T380" s="15">
        <v>2</v>
      </c>
      <c r="U380" s="15">
        <v>0</v>
      </c>
      <c r="V380" s="15" t="str">
        <f t="shared" si="362"/>
        <v>N/A</v>
      </c>
      <c r="W380" s="15" t="str">
        <f t="shared" ref="W380:W395" si="365">IF($S380&lt;4, "N/A", $M380)</f>
        <v>N/A</v>
      </c>
      <c r="X380" s="15" t="str">
        <f t="shared" si="355"/>
        <v>N/A</v>
      </c>
      <c r="Y380" s="14" t="str">
        <f t="shared" si="320"/>
        <v>OK</v>
      </c>
      <c r="Z380" s="14" t="str">
        <f t="shared" si="321"/>
        <v>No</v>
      </c>
      <c r="AA380" s="17" t="str">
        <f>IF(C380="DM", "N/A", IF(Z380="No","N/A",VLOOKUP(B380,'Extension List'!$A$3:$AE$1952,19,FALSE)))</f>
        <v>N/A</v>
      </c>
      <c r="AB380" s="14" t="str">
        <f>IF(C380="DM", "N/A", IF(Z380="No","N/A",VLOOKUP(B380,'Extension List'!$A$3:$AE$1952,21,FALSE)))</f>
        <v>N/A</v>
      </c>
      <c r="AC380" s="14" t="str">
        <f t="shared" si="363"/>
        <v>N/A</v>
      </c>
      <c r="AD380" s="15" t="str">
        <f t="shared" si="322"/>
        <v>N/A</v>
      </c>
      <c r="AE380" s="15" t="str">
        <f t="shared" si="323"/>
        <v>N/A</v>
      </c>
      <c r="AF380" s="15" t="str">
        <f t="shared" si="324"/>
        <v>N/A</v>
      </c>
      <c r="AG380" s="15" t="str">
        <f t="shared" si="364"/>
        <v>N/A</v>
      </c>
      <c r="AH380" s="15" t="str">
        <f t="shared" si="364"/>
        <v>N/A</v>
      </c>
      <c r="AI380" s="15" t="str">
        <f t="shared" si="358"/>
        <v>N/A</v>
      </c>
      <c r="AJ380" s="15" t="str">
        <f t="shared" si="359"/>
        <v>N/A</v>
      </c>
      <c r="AK380" s="15" t="str">
        <f t="shared" si="309"/>
        <v>N/A</v>
      </c>
      <c r="AL380" s="15" t="str">
        <f t="shared" si="325"/>
        <v>N/A</v>
      </c>
      <c r="AM380" s="15">
        <f t="shared" si="326"/>
        <v>4</v>
      </c>
      <c r="AN380" s="15">
        <f t="shared" si="327"/>
        <v>2</v>
      </c>
      <c r="AO380" s="15" t="str">
        <f t="shared" si="328"/>
        <v>N/A</v>
      </c>
      <c r="AP380" s="15" t="str">
        <f t="shared" si="329"/>
        <v>N/A</v>
      </c>
      <c r="AQ380" s="15" t="str">
        <f t="shared" si="330"/>
        <v>N/A</v>
      </c>
      <c r="AR380" s="14" t="s">
        <v>40</v>
      </c>
      <c r="AS380" s="14" t="s">
        <v>40</v>
      </c>
      <c r="AT380" s="14" t="s">
        <v>40</v>
      </c>
      <c r="AU380" s="14" t="s">
        <v>40</v>
      </c>
      <c r="AV380" s="14" t="s">
        <v>40</v>
      </c>
      <c r="AW380" s="14" t="s">
        <v>40</v>
      </c>
      <c r="AX380" s="14" t="s">
        <v>40</v>
      </c>
      <c r="AY380" s="14" t="s">
        <v>40</v>
      </c>
      <c r="AZ380" s="14" t="s">
        <v>40</v>
      </c>
      <c r="BA380" s="14" t="s">
        <v>40</v>
      </c>
      <c r="BB380" s="14" t="s">
        <v>40</v>
      </c>
      <c r="BC380" s="14" t="s">
        <v>40</v>
      </c>
      <c r="BD380" s="14" t="s">
        <v>40</v>
      </c>
      <c r="BE380" s="14" t="s">
        <v>40</v>
      </c>
      <c r="BF380" s="14" t="s">
        <v>40</v>
      </c>
      <c r="BG380" s="14" t="s">
        <v>40</v>
      </c>
      <c r="BH380" s="14" t="s">
        <v>40</v>
      </c>
      <c r="BJ380" s="15">
        <f t="shared" si="331"/>
        <v>4</v>
      </c>
      <c r="BK380" s="15">
        <f t="shared" si="332"/>
        <v>4</v>
      </c>
      <c r="BL380" s="15">
        <f t="shared" si="333"/>
        <v>4</v>
      </c>
      <c r="BM380" s="15">
        <f t="shared" si="334"/>
        <v>4</v>
      </c>
      <c r="BN380" s="15">
        <f t="shared" si="335"/>
        <v>4</v>
      </c>
      <c r="BO380" s="15">
        <f t="shared" si="336"/>
        <v>4</v>
      </c>
      <c r="BP380" s="15">
        <f t="shared" si="337"/>
        <v>4</v>
      </c>
      <c r="BQ380" s="15">
        <f t="shared" si="338"/>
        <v>4</v>
      </c>
      <c r="BR380" s="15">
        <f t="shared" si="339"/>
        <v>4</v>
      </c>
      <c r="BS380" s="15">
        <f t="shared" si="340"/>
        <v>4</v>
      </c>
      <c r="BT380" s="15">
        <f t="shared" si="341"/>
        <v>4</v>
      </c>
      <c r="BU380" s="15">
        <f t="shared" si="342"/>
        <v>4</v>
      </c>
      <c r="BV380" s="15">
        <f t="shared" si="343"/>
        <v>4</v>
      </c>
      <c r="BW380" s="15">
        <f t="shared" si="344"/>
        <v>4</v>
      </c>
      <c r="BX380" s="15">
        <f t="shared" si="345"/>
        <v>4</v>
      </c>
      <c r="BY380" s="15">
        <f t="shared" si="346"/>
        <v>4</v>
      </c>
      <c r="BZ380" s="15">
        <f t="shared" si="347"/>
        <v>4</v>
      </c>
      <c r="CA380" s="14" t="s">
        <v>75</v>
      </c>
      <c r="CB380" s="15">
        <f t="shared" si="348"/>
        <v>4</v>
      </c>
      <c r="CC380" s="14">
        <f t="shared" si="349"/>
        <v>2</v>
      </c>
      <c r="CD380" s="14" t="str">
        <f t="shared" si="350"/>
        <v>N/A</v>
      </c>
      <c r="CE380" s="14" t="str">
        <f t="shared" si="351"/>
        <v>N/A</v>
      </c>
      <c r="CF380" s="14" t="str">
        <f t="shared" si="352"/>
        <v>N/A</v>
      </c>
      <c r="CG380" t="str">
        <f t="shared" si="353"/>
        <v>S:2 G:1 GR:2</v>
      </c>
      <c r="CH380" s="6"/>
      <c r="CK380" s="6"/>
      <c r="CL380" s="6"/>
      <c r="CM380" s="6"/>
      <c r="CN380" s="6"/>
      <c r="CO380" s="6"/>
      <c r="CP380" s="6"/>
    </row>
    <row r="381" spans="1:94" x14ac:dyDescent="0.25">
      <c r="A381" s="13">
        <v>6447</v>
      </c>
      <c r="B381" s="14" t="s">
        <v>2901</v>
      </c>
      <c r="C381" s="14" t="s">
        <v>70</v>
      </c>
      <c r="D381" s="14" t="s">
        <v>58</v>
      </c>
      <c r="E381" s="14">
        <f>VLOOKUP(B381, 'Rookie Year'!$A$2:$B$55555,2,FALSE)</f>
        <v>2022</v>
      </c>
      <c r="F381" s="14">
        <v>2026</v>
      </c>
      <c r="G381" s="14" t="s">
        <v>42</v>
      </c>
      <c r="H381" s="14" t="s">
        <v>1927</v>
      </c>
      <c r="I381" s="15">
        <v>2</v>
      </c>
      <c r="J381" s="14">
        <v>2</v>
      </c>
      <c r="K381" s="16">
        <f t="shared" si="314"/>
        <v>0.25</v>
      </c>
      <c r="L381" s="15">
        <f t="shared" si="315"/>
        <v>1</v>
      </c>
      <c r="M381" s="15">
        <f t="shared" si="316"/>
        <v>1</v>
      </c>
      <c r="N381" s="15">
        <f t="shared" si="317"/>
        <v>2</v>
      </c>
      <c r="O381" s="15">
        <v>0</v>
      </c>
      <c r="P381" s="15">
        <v>0</v>
      </c>
      <c r="Q381" s="15">
        <f t="shared" si="318"/>
        <v>2</v>
      </c>
      <c r="R381" s="14" t="s">
        <v>75</v>
      </c>
      <c r="S381" s="14">
        <f t="shared" si="319"/>
        <v>2</v>
      </c>
      <c r="T381" s="15">
        <v>2</v>
      </c>
      <c r="U381" s="15">
        <v>0</v>
      </c>
      <c r="V381" s="15" t="str">
        <f t="shared" si="362"/>
        <v>N/A</v>
      </c>
      <c r="W381" s="15" t="str">
        <f t="shared" si="365"/>
        <v>N/A</v>
      </c>
      <c r="X381" s="15" t="str">
        <f t="shared" ref="X381:X395" si="366">IF($S381&lt;5, "N/A", $M381)</f>
        <v>N/A</v>
      </c>
      <c r="Y381" s="14" t="str">
        <f t="shared" si="320"/>
        <v>OK</v>
      </c>
      <c r="Z381" s="14" t="str">
        <f t="shared" si="321"/>
        <v>No</v>
      </c>
      <c r="AA381" s="17" t="str">
        <f>IF(C381="DM", "N/A", IF(Z381="No","N/A",VLOOKUP(B381,'Extension List'!$A$3:$AE$1952,19,FALSE)))</f>
        <v>N/A</v>
      </c>
      <c r="AB381" s="14" t="str">
        <f>IF(C381="DM", "N/A", IF(Z381="No","N/A",VLOOKUP(B381,'Extension List'!$A$3:$AE$1952,21,FALSE)))</f>
        <v>N/A</v>
      </c>
      <c r="AC381" s="14" t="str">
        <f t="shared" si="363"/>
        <v>N/A</v>
      </c>
      <c r="AD381" s="15" t="str">
        <f t="shared" si="322"/>
        <v>N/A</v>
      </c>
      <c r="AE381" s="15" t="str">
        <f t="shared" si="323"/>
        <v>N/A</v>
      </c>
      <c r="AF381" s="15" t="str">
        <f t="shared" si="324"/>
        <v>N/A</v>
      </c>
      <c r="AG381" s="15" t="str">
        <f t="shared" si="364"/>
        <v>N/A</v>
      </c>
      <c r="AH381" s="15" t="str">
        <f t="shared" si="364"/>
        <v>N/A</v>
      </c>
      <c r="AI381" s="15" t="str">
        <f t="shared" si="358"/>
        <v>N/A</v>
      </c>
      <c r="AJ381" s="15" t="str">
        <f t="shared" si="359"/>
        <v>N/A</v>
      </c>
      <c r="AK381" s="15" t="str">
        <f t="shared" si="309"/>
        <v>N/A</v>
      </c>
      <c r="AL381" s="15" t="str">
        <f t="shared" si="325"/>
        <v>N/A</v>
      </c>
      <c r="AM381" s="15">
        <f t="shared" si="326"/>
        <v>3</v>
      </c>
      <c r="AN381" s="15">
        <f t="shared" si="327"/>
        <v>1</v>
      </c>
      <c r="AO381" s="15" t="str">
        <f t="shared" si="328"/>
        <v>N/A</v>
      </c>
      <c r="AP381" s="15" t="str">
        <f t="shared" si="329"/>
        <v>N/A</v>
      </c>
      <c r="AQ381" s="15" t="str">
        <f t="shared" si="330"/>
        <v>N/A</v>
      </c>
      <c r="AR381" s="14" t="s">
        <v>40</v>
      </c>
      <c r="AS381" s="14" t="s">
        <v>40</v>
      </c>
      <c r="AT381" s="14" t="s">
        <v>40</v>
      </c>
      <c r="AU381" s="14" t="s">
        <v>40</v>
      </c>
      <c r="AV381" s="14" t="s">
        <v>40</v>
      </c>
      <c r="AW381" s="14" t="s">
        <v>40</v>
      </c>
      <c r="AX381" s="14" t="s">
        <v>40</v>
      </c>
      <c r="AY381" s="14" t="s">
        <v>40</v>
      </c>
      <c r="AZ381" s="14" t="s">
        <v>40</v>
      </c>
      <c r="BA381" s="14" t="s">
        <v>40</v>
      </c>
      <c r="BB381" s="14" t="s">
        <v>40</v>
      </c>
      <c r="BC381" s="14" t="s">
        <v>40</v>
      </c>
      <c r="BD381" s="14" t="s">
        <v>40</v>
      </c>
      <c r="BE381" s="14" t="s">
        <v>40</v>
      </c>
      <c r="BF381" s="14" t="s">
        <v>40</v>
      </c>
      <c r="BG381" s="14" t="s">
        <v>40</v>
      </c>
      <c r="BH381" s="14" t="s">
        <v>40</v>
      </c>
      <c r="BJ381" s="15">
        <f t="shared" si="331"/>
        <v>3</v>
      </c>
      <c r="BK381" s="15">
        <f t="shared" si="332"/>
        <v>3</v>
      </c>
      <c r="BL381" s="15">
        <f t="shared" si="333"/>
        <v>3</v>
      </c>
      <c r="BM381" s="15">
        <f t="shared" si="334"/>
        <v>3</v>
      </c>
      <c r="BN381" s="15">
        <f t="shared" si="335"/>
        <v>3</v>
      </c>
      <c r="BO381" s="15">
        <f t="shared" si="336"/>
        <v>3</v>
      </c>
      <c r="BP381" s="15">
        <f t="shared" si="337"/>
        <v>3</v>
      </c>
      <c r="BQ381" s="15">
        <f t="shared" si="338"/>
        <v>3</v>
      </c>
      <c r="BR381" s="15">
        <f t="shared" si="339"/>
        <v>3</v>
      </c>
      <c r="BS381" s="15">
        <f t="shared" si="340"/>
        <v>3</v>
      </c>
      <c r="BT381" s="15">
        <f t="shared" si="341"/>
        <v>3</v>
      </c>
      <c r="BU381" s="15">
        <f t="shared" si="342"/>
        <v>3</v>
      </c>
      <c r="BV381" s="15">
        <f t="shared" si="343"/>
        <v>3</v>
      </c>
      <c r="BW381" s="15">
        <f t="shared" si="344"/>
        <v>3</v>
      </c>
      <c r="BX381" s="15">
        <f t="shared" si="345"/>
        <v>3</v>
      </c>
      <c r="BY381" s="15">
        <f t="shared" si="346"/>
        <v>3</v>
      </c>
      <c r="BZ381" s="15">
        <f t="shared" si="347"/>
        <v>3</v>
      </c>
      <c r="CA381" s="14" t="s">
        <v>75</v>
      </c>
      <c r="CB381" s="15">
        <f t="shared" si="348"/>
        <v>3</v>
      </c>
      <c r="CC381" s="14">
        <f t="shared" si="349"/>
        <v>1</v>
      </c>
      <c r="CD381" s="14" t="str">
        <f t="shared" si="350"/>
        <v>N/A</v>
      </c>
      <c r="CE381" s="14" t="str">
        <f t="shared" si="351"/>
        <v>N/A</v>
      </c>
      <c r="CF381" s="14" t="str">
        <f t="shared" si="352"/>
        <v>N/A</v>
      </c>
      <c r="CG381" t="str">
        <f t="shared" si="353"/>
        <v>S:1 G:1 GR:2</v>
      </c>
      <c r="CH381" s="6"/>
      <c r="CK381" s="6"/>
      <c r="CL381" s="6"/>
      <c r="CM381" s="6"/>
      <c r="CN381" s="6"/>
      <c r="CO381" s="6"/>
      <c r="CP381" s="6"/>
    </row>
    <row r="382" spans="1:94" x14ac:dyDescent="0.25">
      <c r="A382" s="13">
        <v>6559</v>
      </c>
      <c r="B382" s="14" t="s">
        <v>3349</v>
      </c>
      <c r="C382" s="14" t="s">
        <v>70</v>
      </c>
      <c r="D382" s="14" t="s">
        <v>58</v>
      </c>
      <c r="E382" s="14">
        <f>VLOOKUP(B382, 'Rookie Year'!$A$2:$B$55555,2,FALSE)</f>
        <v>2026</v>
      </c>
      <c r="F382" s="14">
        <v>2026</v>
      </c>
      <c r="G382" s="14" t="s">
        <v>40</v>
      </c>
      <c r="H382" s="14" t="s">
        <v>2219</v>
      </c>
      <c r="I382" s="15">
        <v>1</v>
      </c>
      <c r="J382" s="14">
        <v>3</v>
      </c>
      <c r="K382" s="16">
        <f t="shared" si="314"/>
        <v>0</v>
      </c>
      <c r="L382" s="15">
        <f t="shared" si="315"/>
        <v>1</v>
      </c>
      <c r="M382" s="15">
        <f t="shared" si="316"/>
        <v>0</v>
      </c>
      <c r="N382" s="15">
        <f t="shared" si="317"/>
        <v>0</v>
      </c>
      <c r="O382" s="15">
        <v>0</v>
      </c>
      <c r="P382" s="15">
        <v>0</v>
      </c>
      <c r="Q382" s="15">
        <f t="shared" si="318"/>
        <v>0</v>
      </c>
      <c r="R382" s="14" t="s">
        <v>75</v>
      </c>
      <c r="S382" s="14">
        <f t="shared" si="319"/>
        <v>3</v>
      </c>
      <c r="T382" s="15">
        <f>IF($S382&lt;1, "N/A", $M382)</f>
        <v>0</v>
      </c>
      <c r="U382" s="15">
        <f>IF($S382&lt;2, "N/A", $M382)</f>
        <v>0</v>
      </c>
      <c r="V382" s="15">
        <f t="shared" si="362"/>
        <v>0</v>
      </c>
      <c r="W382" s="15" t="str">
        <f t="shared" si="365"/>
        <v>N/A</v>
      </c>
      <c r="X382" s="15" t="str">
        <f t="shared" si="366"/>
        <v>N/A</v>
      </c>
      <c r="Y382" s="14" t="str">
        <f t="shared" si="320"/>
        <v>OK</v>
      </c>
      <c r="Z382" s="14" t="str">
        <f t="shared" si="321"/>
        <v>No</v>
      </c>
      <c r="AA382" s="17" t="str">
        <f>IF(C382="DM", "N/A", IF(Z382="No","N/A",VLOOKUP(B382,'Extension List'!$A$3:$AE$1952,19,FALSE)))</f>
        <v>N/A</v>
      </c>
      <c r="AB382" s="14" t="str">
        <f>IF(C382="DM", "N/A", IF(Z382="No","N/A",VLOOKUP(B382,'Extension List'!$A$3:$AE$1952,21,FALSE)))</f>
        <v>N/A</v>
      </c>
      <c r="AC382" s="14" t="str">
        <f t="shared" si="363"/>
        <v>N/A</v>
      </c>
      <c r="AD382" s="15" t="str">
        <f t="shared" si="322"/>
        <v>N/A</v>
      </c>
      <c r="AE382" s="15" t="str">
        <f t="shared" si="323"/>
        <v>N/A</v>
      </c>
      <c r="AF382" s="15" t="str">
        <f t="shared" si="324"/>
        <v>N/A</v>
      </c>
      <c r="AG382" s="15" t="str">
        <f t="shared" si="364"/>
        <v>N/A</v>
      </c>
      <c r="AH382" s="15" t="str">
        <f t="shared" si="364"/>
        <v>N/A</v>
      </c>
      <c r="AI382" s="15" t="str">
        <f t="shared" si="358"/>
        <v>N/A</v>
      </c>
      <c r="AJ382" s="15" t="str">
        <f t="shared" si="359"/>
        <v>N/A</v>
      </c>
      <c r="AK382" s="15" t="str">
        <f t="shared" si="309"/>
        <v>N/A</v>
      </c>
      <c r="AL382" s="15" t="str">
        <f t="shared" si="325"/>
        <v>N/A</v>
      </c>
      <c r="AM382" s="15">
        <f t="shared" si="326"/>
        <v>1</v>
      </c>
      <c r="AN382" s="15">
        <f t="shared" si="327"/>
        <v>1</v>
      </c>
      <c r="AO382" s="15">
        <f t="shared" si="328"/>
        <v>1</v>
      </c>
      <c r="AP382" s="15" t="str">
        <f t="shared" si="329"/>
        <v>N/A</v>
      </c>
      <c r="AQ382" s="15" t="str">
        <f t="shared" si="330"/>
        <v>N/A</v>
      </c>
      <c r="AR382" s="14" t="s">
        <v>40</v>
      </c>
      <c r="AS382" s="14" t="s">
        <v>40</v>
      </c>
      <c r="AT382" s="14" t="s">
        <v>40</v>
      </c>
      <c r="AU382" s="14" t="s">
        <v>40</v>
      </c>
      <c r="AV382" s="14" t="s">
        <v>40</v>
      </c>
      <c r="AW382" s="14" t="s">
        <v>40</v>
      </c>
      <c r="AX382" s="14" t="s">
        <v>40</v>
      </c>
      <c r="AY382" s="14" t="s">
        <v>40</v>
      </c>
      <c r="AZ382" s="14" t="s">
        <v>40</v>
      </c>
      <c r="BA382" s="14" t="s">
        <v>40</v>
      </c>
      <c r="BB382" s="14" t="s">
        <v>40</v>
      </c>
      <c r="BC382" s="14" t="s">
        <v>40</v>
      </c>
      <c r="BD382" s="14" t="s">
        <v>40</v>
      </c>
      <c r="BE382" s="14" t="s">
        <v>40</v>
      </c>
      <c r="BF382" s="14" t="s">
        <v>40</v>
      </c>
      <c r="BG382" s="14" t="s">
        <v>40</v>
      </c>
      <c r="BH382" s="14" t="s">
        <v>40</v>
      </c>
      <c r="BJ382" s="15">
        <f t="shared" si="331"/>
        <v>1</v>
      </c>
      <c r="BK382" s="15">
        <f t="shared" si="332"/>
        <v>1</v>
      </c>
      <c r="BL382" s="15">
        <f t="shared" si="333"/>
        <v>1</v>
      </c>
      <c r="BM382" s="15">
        <f t="shared" si="334"/>
        <v>1</v>
      </c>
      <c r="BN382" s="15">
        <f t="shared" si="335"/>
        <v>1</v>
      </c>
      <c r="BO382" s="15">
        <f t="shared" si="336"/>
        <v>1</v>
      </c>
      <c r="BP382" s="15">
        <f t="shared" si="337"/>
        <v>1</v>
      </c>
      <c r="BQ382" s="15">
        <f t="shared" si="338"/>
        <v>1</v>
      </c>
      <c r="BR382" s="15">
        <f t="shared" si="339"/>
        <v>1</v>
      </c>
      <c r="BS382" s="15">
        <f t="shared" si="340"/>
        <v>1</v>
      </c>
      <c r="BT382" s="15">
        <f t="shared" si="341"/>
        <v>1</v>
      </c>
      <c r="BU382" s="15">
        <f t="shared" si="342"/>
        <v>1</v>
      </c>
      <c r="BV382" s="15">
        <f t="shared" si="343"/>
        <v>1</v>
      </c>
      <c r="BW382" s="15">
        <f t="shared" si="344"/>
        <v>1</v>
      </c>
      <c r="BX382" s="15">
        <f t="shared" si="345"/>
        <v>1</v>
      </c>
      <c r="BY382" s="15">
        <f t="shared" si="346"/>
        <v>1</v>
      </c>
      <c r="BZ382" s="15">
        <f t="shared" si="347"/>
        <v>1</v>
      </c>
      <c r="CA382" s="14" t="s">
        <v>75</v>
      </c>
      <c r="CB382" s="15">
        <f t="shared" si="348"/>
        <v>1</v>
      </c>
      <c r="CC382" s="14">
        <f t="shared" si="349"/>
        <v>1</v>
      </c>
      <c r="CD382" s="14">
        <f t="shared" si="350"/>
        <v>1</v>
      </c>
      <c r="CE382" s="14" t="str">
        <f t="shared" si="351"/>
        <v>N/A</v>
      </c>
      <c r="CF382" s="14" t="str">
        <f t="shared" si="352"/>
        <v>N/A</v>
      </c>
      <c r="CG382" t="str">
        <f t="shared" si="353"/>
        <v>S:1 G:0 GR:0</v>
      </c>
      <c r="CH382" s="6"/>
      <c r="CK382" s="6"/>
      <c r="CL382" s="6"/>
      <c r="CM382" s="6"/>
      <c r="CN382" s="6"/>
      <c r="CO382" s="6"/>
      <c r="CP382" s="6"/>
    </row>
    <row r="383" spans="1:94" x14ac:dyDescent="0.25">
      <c r="A383" s="13">
        <v>6607</v>
      </c>
      <c r="B383" s="14" t="s">
        <v>3239</v>
      </c>
      <c r="C383" s="14" t="s">
        <v>70</v>
      </c>
      <c r="D383" s="14" t="s">
        <v>58</v>
      </c>
      <c r="E383" s="14">
        <f>VLOOKUP(B383, 'Rookie Year'!$A$2:$B$55555,2,FALSE)</f>
        <v>2021</v>
      </c>
      <c r="F383" s="14">
        <v>2026</v>
      </c>
      <c r="G383" s="14" t="s">
        <v>40</v>
      </c>
      <c r="H383" s="14" t="s">
        <v>1927</v>
      </c>
      <c r="I383" s="15">
        <v>1</v>
      </c>
      <c r="J383" s="14">
        <v>1</v>
      </c>
      <c r="K383" s="16">
        <f t="shared" si="314"/>
        <v>0</v>
      </c>
      <c r="L383" s="15">
        <f t="shared" si="315"/>
        <v>1</v>
      </c>
      <c r="M383" s="15">
        <f t="shared" si="316"/>
        <v>0</v>
      </c>
      <c r="N383" s="15">
        <f t="shared" si="317"/>
        <v>0</v>
      </c>
      <c r="O383" s="15">
        <v>0</v>
      </c>
      <c r="P383" s="15">
        <v>0</v>
      </c>
      <c r="Q383" s="15">
        <f t="shared" si="318"/>
        <v>0</v>
      </c>
      <c r="R383" s="14" t="s">
        <v>75</v>
      </c>
      <c r="S383" s="14">
        <f t="shared" si="319"/>
        <v>1</v>
      </c>
      <c r="T383" s="15">
        <f>IF($S383&lt;1, "N/A", $M383)</f>
        <v>0</v>
      </c>
      <c r="U383" s="15" t="str">
        <f>IF($S383&lt;2, "N/A", $M383)</f>
        <v>N/A</v>
      </c>
      <c r="V383" s="15" t="str">
        <f t="shared" si="362"/>
        <v>N/A</v>
      </c>
      <c r="W383" s="15" t="str">
        <f t="shared" si="365"/>
        <v>N/A</v>
      </c>
      <c r="X383" s="15" t="str">
        <f t="shared" si="366"/>
        <v>N/A</v>
      </c>
      <c r="Y383" s="14" t="str">
        <f t="shared" si="320"/>
        <v>OK</v>
      </c>
      <c r="Z383" s="14" t="str">
        <f t="shared" si="321"/>
        <v>No</v>
      </c>
      <c r="AA383" s="17" t="str">
        <f>IF(C383="DM", "N/A", IF(Z383="No","N/A",VLOOKUP(B383,'Extension List'!$A$3:$AE$1952,19,FALSE)))</f>
        <v>N/A</v>
      </c>
      <c r="AB383" s="14" t="str">
        <f>IF(C383="DM", "N/A", IF(Z383="No","N/A",VLOOKUP(B383,'Extension List'!$A$3:$AE$1952,21,FALSE)))</f>
        <v>N/A</v>
      </c>
      <c r="AC383" s="14" t="str">
        <f t="shared" si="363"/>
        <v>N/A</v>
      </c>
      <c r="AD383" s="15" t="str">
        <f t="shared" si="322"/>
        <v>N/A</v>
      </c>
      <c r="AE383" s="15" t="str">
        <f t="shared" si="323"/>
        <v>N/A</v>
      </c>
      <c r="AF383" s="15" t="str">
        <f t="shared" si="324"/>
        <v>N/A</v>
      </c>
      <c r="AG383" s="15" t="str">
        <f t="shared" si="364"/>
        <v>N/A</v>
      </c>
      <c r="AH383" s="15" t="str">
        <f t="shared" si="364"/>
        <v>N/A</v>
      </c>
      <c r="AI383" s="15" t="str">
        <f t="shared" si="358"/>
        <v>N/A</v>
      </c>
      <c r="AJ383" s="15" t="str">
        <f t="shared" si="359"/>
        <v>N/A</v>
      </c>
      <c r="AK383" s="15" t="str">
        <f t="shared" si="309"/>
        <v>N/A</v>
      </c>
      <c r="AL383" s="15" t="str">
        <f t="shared" si="325"/>
        <v>N/A</v>
      </c>
      <c r="AM383" s="15">
        <f t="shared" si="326"/>
        <v>1</v>
      </c>
      <c r="AN383" s="15" t="str">
        <f t="shared" si="327"/>
        <v>N/A</v>
      </c>
      <c r="AO383" s="15" t="str">
        <f t="shared" si="328"/>
        <v>N/A</v>
      </c>
      <c r="AP383" s="15" t="str">
        <f t="shared" si="329"/>
        <v>N/A</v>
      </c>
      <c r="AQ383" s="15" t="str">
        <f t="shared" si="330"/>
        <v>N/A</v>
      </c>
      <c r="AR383" s="14" t="s">
        <v>40</v>
      </c>
      <c r="AS383" s="14" t="s">
        <v>40</v>
      </c>
      <c r="AT383" s="14" t="s">
        <v>40</v>
      </c>
      <c r="AU383" s="14" t="s">
        <v>40</v>
      </c>
      <c r="AV383" s="14" t="s">
        <v>40</v>
      </c>
      <c r="AW383" s="14" t="s">
        <v>40</v>
      </c>
      <c r="AX383" s="14" t="s">
        <v>40</v>
      </c>
      <c r="AY383" s="14" t="s">
        <v>40</v>
      </c>
      <c r="AZ383" s="14" t="s">
        <v>40</v>
      </c>
      <c r="BA383" s="14" t="s">
        <v>40</v>
      </c>
      <c r="BB383" s="14" t="s">
        <v>40</v>
      </c>
      <c r="BC383" s="14" t="s">
        <v>40</v>
      </c>
      <c r="BD383" s="14" t="s">
        <v>40</v>
      </c>
      <c r="BE383" s="14" t="s">
        <v>40</v>
      </c>
      <c r="BF383" s="14" t="s">
        <v>40</v>
      </c>
      <c r="BG383" s="14" t="s">
        <v>40</v>
      </c>
      <c r="BH383" s="14" t="s">
        <v>40</v>
      </c>
      <c r="BJ383" s="15">
        <f t="shared" si="331"/>
        <v>1</v>
      </c>
      <c r="BK383" s="15">
        <f t="shared" si="332"/>
        <v>1</v>
      </c>
      <c r="BL383" s="15">
        <f t="shared" si="333"/>
        <v>1</v>
      </c>
      <c r="BM383" s="15">
        <f t="shared" si="334"/>
        <v>1</v>
      </c>
      <c r="BN383" s="15">
        <f t="shared" si="335"/>
        <v>1</v>
      </c>
      <c r="BO383" s="15">
        <f t="shared" si="336"/>
        <v>1</v>
      </c>
      <c r="BP383" s="15">
        <f t="shared" si="337"/>
        <v>1</v>
      </c>
      <c r="BQ383" s="15">
        <f t="shared" si="338"/>
        <v>1</v>
      </c>
      <c r="BR383" s="15">
        <f t="shared" si="339"/>
        <v>1</v>
      </c>
      <c r="BS383" s="15">
        <f t="shared" si="340"/>
        <v>1</v>
      </c>
      <c r="BT383" s="15">
        <f t="shared" si="341"/>
        <v>1</v>
      </c>
      <c r="BU383" s="15">
        <f t="shared" si="342"/>
        <v>1</v>
      </c>
      <c r="BV383" s="15">
        <f t="shared" si="343"/>
        <v>1</v>
      </c>
      <c r="BW383" s="15">
        <f t="shared" si="344"/>
        <v>1</v>
      </c>
      <c r="BX383" s="15">
        <f t="shared" si="345"/>
        <v>1</v>
      </c>
      <c r="BY383" s="15">
        <f t="shared" si="346"/>
        <v>1</v>
      </c>
      <c r="BZ383" s="15">
        <f t="shared" si="347"/>
        <v>1</v>
      </c>
      <c r="CA383" s="14" t="s">
        <v>75</v>
      </c>
      <c r="CB383" s="15">
        <f t="shared" si="348"/>
        <v>1</v>
      </c>
      <c r="CC383" s="14" t="str">
        <f t="shared" si="349"/>
        <v>N/A</v>
      </c>
      <c r="CD383" s="14" t="str">
        <f t="shared" si="350"/>
        <v>N/A</v>
      </c>
      <c r="CE383" s="14" t="str">
        <f t="shared" si="351"/>
        <v>N/A</v>
      </c>
      <c r="CF383" s="14" t="str">
        <f t="shared" si="352"/>
        <v>N/A</v>
      </c>
      <c r="CG383" t="str">
        <f t="shared" si="353"/>
        <v>S:1 G:0 GR:0</v>
      </c>
      <c r="CH383" s="6"/>
      <c r="CK383" s="6"/>
      <c r="CL383" s="6"/>
      <c r="CM383" s="6"/>
      <c r="CN383" s="6"/>
      <c r="CO383" s="6"/>
      <c r="CP383" s="6"/>
    </row>
    <row r="384" spans="1:94" x14ac:dyDescent="0.25">
      <c r="A384" s="13">
        <v>6458</v>
      </c>
      <c r="B384" s="14" t="s">
        <v>194</v>
      </c>
      <c r="C384" s="14" t="s">
        <v>71</v>
      </c>
      <c r="D384" s="14" t="s">
        <v>58</v>
      </c>
      <c r="E384" s="14">
        <f>VLOOKUP(B384, 'Rookie Year'!$A$2:$B$55555,2,FALSE)</f>
        <v>2018</v>
      </c>
      <c r="F384" s="14">
        <v>2026</v>
      </c>
      <c r="G384" s="14" t="s">
        <v>42</v>
      </c>
      <c r="H384" s="14" t="s">
        <v>1927</v>
      </c>
      <c r="I384" s="15">
        <v>1</v>
      </c>
      <c r="J384" s="14">
        <v>1</v>
      </c>
      <c r="K384" s="16">
        <f t="shared" si="314"/>
        <v>0.25</v>
      </c>
      <c r="L384" s="15">
        <f t="shared" si="315"/>
        <v>0</v>
      </c>
      <c r="M384" s="15">
        <f t="shared" si="316"/>
        <v>1</v>
      </c>
      <c r="N384" s="15">
        <f t="shared" si="317"/>
        <v>1</v>
      </c>
      <c r="O384" s="15">
        <v>0</v>
      </c>
      <c r="P384" s="15">
        <v>0</v>
      </c>
      <c r="Q384" s="15">
        <f t="shared" si="318"/>
        <v>1</v>
      </c>
      <c r="R384" s="14" t="s">
        <v>75</v>
      </c>
      <c r="S384" s="14">
        <f t="shared" si="319"/>
        <v>1</v>
      </c>
      <c r="T384" s="15">
        <f>IF($S384&lt;1, "N/A", $M384)</f>
        <v>1</v>
      </c>
      <c r="U384" s="15" t="str">
        <f>IF($S384&lt;2, "N/A", $M384)</f>
        <v>N/A</v>
      </c>
      <c r="V384" s="15" t="str">
        <f t="shared" si="362"/>
        <v>N/A</v>
      </c>
      <c r="W384" s="15" t="str">
        <f t="shared" si="365"/>
        <v>N/A</v>
      </c>
      <c r="X384" s="15" t="str">
        <f t="shared" si="366"/>
        <v>N/A</v>
      </c>
      <c r="Y384" s="14" t="str">
        <f t="shared" si="320"/>
        <v>OK</v>
      </c>
      <c r="Z384" s="14" t="str">
        <f t="shared" si="321"/>
        <v>No</v>
      </c>
      <c r="AA384" s="17" t="str">
        <f>IF(C384="DM", "N/A", IF(Z384="No","N/A",VLOOKUP(B384,'Extension List'!$A$3:$AE$1952,19,FALSE)))</f>
        <v>N/A</v>
      </c>
      <c r="AB384" s="14" t="str">
        <f>IF(C384="DM", "N/A", IF(Z384="No","N/A",VLOOKUP(B384,'Extension List'!$A$3:$AE$1952,21,FALSE)))</f>
        <v>N/A</v>
      </c>
      <c r="AC384" s="14" t="str">
        <f t="shared" si="363"/>
        <v>N/A</v>
      </c>
      <c r="AD384" s="15" t="str">
        <f t="shared" si="322"/>
        <v>N/A</v>
      </c>
      <c r="AE384" s="15" t="str">
        <f t="shared" si="323"/>
        <v>N/A</v>
      </c>
      <c r="AF384" s="15" t="str">
        <f t="shared" si="324"/>
        <v>N/A</v>
      </c>
      <c r="AG384" s="15" t="str">
        <f t="shared" si="364"/>
        <v>N/A</v>
      </c>
      <c r="AH384" s="15" t="str">
        <f t="shared" si="364"/>
        <v>N/A</v>
      </c>
      <c r="AI384" s="15" t="str">
        <f t="shared" si="358"/>
        <v>N/A</v>
      </c>
      <c r="AJ384" s="15" t="str">
        <f t="shared" si="359"/>
        <v>N/A</v>
      </c>
      <c r="AK384" s="15" t="str">
        <f t="shared" si="309"/>
        <v>N/A</v>
      </c>
      <c r="AL384" s="15" t="str">
        <f t="shared" si="325"/>
        <v>N/A</v>
      </c>
      <c r="AM384" s="15">
        <f t="shared" si="326"/>
        <v>1</v>
      </c>
      <c r="AN384" s="15" t="str">
        <f t="shared" si="327"/>
        <v>N/A</v>
      </c>
      <c r="AO384" s="15" t="str">
        <f t="shared" si="328"/>
        <v>N/A</v>
      </c>
      <c r="AP384" s="15" t="str">
        <f t="shared" si="329"/>
        <v>N/A</v>
      </c>
      <c r="AQ384" s="15" t="str">
        <f t="shared" si="330"/>
        <v>N/A</v>
      </c>
      <c r="AR384" s="14" t="s">
        <v>40</v>
      </c>
      <c r="AS384" s="14" t="s">
        <v>40</v>
      </c>
      <c r="AT384" s="14" t="s">
        <v>40</v>
      </c>
      <c r="AU384" s="14" t="s">
        <v>40</v>
      </c>
      <c r="AV384" s="14" t="s">
        <v>40</v>
      </c>
      <c r="AW384" s="14" t="s">
        <v>40</v>
      </c>
      <c r="AX384" s="14" t="s">
        <v>40</v>
      </c>
      <c r="AY384" s="14" t="s">
        <v>40</v>
      </c>
      <c r="AZ384" s="14" t="s">
        <v>40</v>
      </c>
      <c r="BA384" s="14" t="s">
        <v>40</v>
      </c>
      <c r="BB384" s="14" t="s">
        <v>40</v>
      </c>
      <c r="BC384" s="14" t="s">
        <v>40</v>
      </c>
      <c r="BD384" s="14" t="s">
        <v>40</v>
      </c>
      <c r="BE384" s="14" t="s">
        <v>40</v>
      </c>
      <c r="BF384" s="14" t="s">
        <v>40</v>
      </c>
      <c r="BG384" s="14" t="s">
        <v>40</v>
      </c>
      <c r="BH384" s="14" t="s">
        <v>40</v>
      </c>
      <c r="BJ384" s="15">
        <f t="shared" si="331"/>
        <v>1</v>
      </c>
      <c r="BK384" s="15">
        <f t="shared" si="332"/>
        <v>1</v>
      </c>
      <c r="BL384" s="15">
        <f t="shared" si="333"/>
        <v>1</v>
      </c>
      <c r="BM384" s="15">
        <f t="shared" si="334"/>
        <v>1</v>
      </c>
      <c r="BN384" s="15">
        <f t="shared" si="335"/>
        <v>1</v>
      </c>
      <c r="BO384" s="15">
        <f t="shared" si="336"/>
        <v>1</v>
      </c>
      <c r="BP384" s="15">
        <f t="shared" si="337"/>
        <v>1</v>
      </c>
      <c r="BQ384" s="15">
        <f t="shared" si="338"/>
        <v>1</v>
      </c>
      <c r="BR384" s="15">
        <f t="shared" si="339"/>
        <v>1</v>
      </c>
      <c r="BS384" s="15">
        <f t="shared" si="340"/>
        <v>1</v>
      </c>
      <c r="BT384" s="15">
        <f t="shared" si="341"/>
        <v>1</v>
      </c>
      <c r="BU384" s="15">
        <f t="shared" si="342"/>
        <v>1</v>
      </c>
      <c r="BV384" s="15">
        <f t="shared" si="343"/>
        <v>1</v>
      </c>
      <c r="BW384" s="15">
        <f t="shared" si="344"/>
        <v>1</v>
      </c>
      <c r="BX384" s="15">
        <f t="shared" si="345"/>
        <v>1</v>
      </c>
      <c r="BY384" s="15">
        <f t="shared" si="346"/>
        <v>1</v>
      </c>
      <c r="BZ384" s="15">
        <f t="shared" si="347"/>
        <v>1</v>
      </c>
      <c r="CA384" s="14" t="s">
        <v>75</v>
      </c>
      <c r="CB384" s="15">
        <f t="shared" si="348"/>
        <v>1</v>
      </c>
      <c r="CC384" s="14" t="str">
        <f t="shared" si="349"/>
        <v>N/A</v>
      </c>
      <c r="CD384" s="14" t="str">
        <f t="shared" si="350"/>
        <v>N/A</v>
      </c>
      <c r="CE384" s="14" t="str">
        <f t="shared" si="351"/>
        <v>N/A</v>
      </c>
      <c r="CF384" s="14" t="str">
        <f t="shared" si="352"/>
        <v>N/A</v>
      </c>
      <c r="CG384" t="str">
        <f t="shared" si="353"/>
        <v>S:0 G:1 GR:1</v>
      </c>
      <c r="CH384" s="6"/>
      <c r="CK384" s="6"/>
      <c r="CL384" s="6"/>
      <c r="CM384" s="6"/>
      <c r="CN384" s="6"/>
      <c r="CO384" s="6"/>
      <c r="CP384" s="6"/>
    </row>
    <row r="385" spans="1:94" x14ac:dyDescent="0.25">
      <c r="A385" s="13">
        <v>5714</v>
      </c>
      <c r="B385" s="14" t="s">
        <v>3022</v>
      </c>
      <c r="C385" s="14" t="s">
        <v>71</v>
      </c>
      <c r="D385" s="14" t="s">
        <v>58</v>
      </c>
      <c r="E385" s="14">
        <f>VLOOKUP(B385, 'Rookie Year'!$A$2:$B$55555,2,FALSE)</f>
        <v>2024</v>
      </c>
      <c r="F385" s="14">
        <v>2024</v>
      </c>
      <c r="G385" s="14" t="s">
        <v>40</v>
      </c>
      <c r="H385" s="14" t="s">
        <v>2655</v>
      </c>
      <c r="I385" s="15">
        <v>1</v>
      </c>
      <c r="J385" s="14">
        <v>3</v>
      </c>
      <c r="K385" s="16">
        <f t="shared" si="314"/>
        <v>0</v>
      </c>
      <c r="L385" s="15">
        <f t="shared" si="315"/>
        <v>1</v>
      </c>
      <c r="M385" s="15">
        <f t="shared" si="316"/>
        <v>0</v>
      </c>
      <c r="N385" s="15">
        <f t="shared" si="317"/>
        <v>0</v>
      </c>
      <c r="O385" s="15">
        <v>0</v>
      </c>
      <c r="P385" s="15">
        <v>0</v>
      </c>
      <c r="Q385" s="15">
        <f t="shared" si="318"/>
        <v>0</v>
      </c>
      <c r="R385" s="14" t="s">
        <v>75</v>
      </c>
      <c r="S385" s="14">
        <f t="shared" si="319"/>
        <v>1</v>
      </c>
      <c r="T385" s="15">
        <v>0</v>
      </c>
      <c r="U385" s="15" t="str">
        <f>IF($S385&lt;2, "N/A", $M385)</f>
        <v>N/A</v>
      </c>
      <c r="V385" s="15" t="str">
        <f t="shared" si="362"/>
        <v>N/A</v>
      </c>
      <c r="W385" s="15" t="str">
        <f t="shared" si="365"/>
        <v>N/A</v>
      </c>
      <c r="X385" s="15" t="str">
        <f t="shared" si="366"/>
        <v>N/A</v>
      </c>
      <c r="Y385" s="14" t="str">
        <f t="shared" si="320"/>
        <v>OK</v>
      </c>
      <c r="Z385" s="14" t="str">
        <f t="shared" si="321"/>
        <v>Yes</v>
      </c>
      <c r="AA385" s="17">
        <f>IF(C385="DM", "N/A", IF(Z385="No","N/A",VLOOKUP(B385,'Extension List'!$A$3:$AE$1952,19,FALSE)))</f>
        <v>2</v>
      </c>
      <c r="AB385" s="14">
        <f>IF(C385="DM", "N/A", IF(Z385="No","N/A",VLOOKUP(B385,'Extension List'!$A$3:$AE$1952,21,FALSE)))</f>
        <v>1</v>
      </c>
      <c r="AC385" s="14">
        <f t="shared" si="363"/>
        <v>0</v>
      </c>
      <c r="AD385" s="15" t="str">
        <f t="shared" si="322"/>
        <v>N/A</v>
      </c>
      <c r="AE385" s="15" t="str">
        <f t="shared" si="323"/>
        <v>N/A</v>
      </c>
      <c r="AF385" s="15" t="str">
        <f t="shared" si="324"/>
        <v>N/A</v>
      </c>
      <c r="AG385" s="15" t="str">
        <f t="shared" si="364"/>
        <v>N/A</v>
      </c>
      <c r="AH385" s="15" t="str">
        <f t="shared" si="364"/>
        <v>N/A</v>
      </c>
      <c r="AI385" s="15" t="str">
        <f t="shared" si="358"/>
        <v>N/A</v>
      </c>
      <c r="AJ385" s="15" t="str">
        <f t="shared" si="359"/>
        <v>N/A</v>
      </c>
      <c r="AK385" s="15" t="str">
        <f t="shared" si="309"/>
        <v>N/A</v>
      </c>
      <c r="AL385" s="15" t="str">
        <f t="shared" si="325"/>
        <v>N/A</v>
      </c>
      <c r="AM385" s="15">
        <f t="shared" si="326"/>
        <v>1</v>
      </c>
      <c r="AN385" s="15" t="str">
        <f t="shared" si="327"/>
        <v>N/A</v>
      </c>
      <c r="AO385" s="15" t="str">
        <f t="shared" si="328"/>
        <v>N/A</v>
      </c>
      <c r="AP385" s="15" t="str">
        <f t="shared" si="329"/>
        <v>N/A</v>
      </c>
      <c r="AQ385" s="15" t="str">
        <f t="shared" si="330"/>
        <v>N/A</v>
      </c>
      <c r="AR385" s="14" t="s">
        <v>40</v>
      </c>
      <c r="AS385" s="14" t="s">
        <v>40</v>
      </c>
      <c r="AT385" s="14" t="s">
        <v>40</v>
      </c>
      <c r="AU385" s="14" t="s">
        <v>40</v>
      </c>
      <c r="AV385" s="14" t="s">
        <v>40</v>
      </c>
      <c r="AW385" s="14" t="s">
        <v>40</v>
      </c>
      <c r="AX385" s="14" t="s">
        <v>40</v>
      </c>
      <c r="AY385" s="14" t="s">
        <v>40</v>
      </c>
      <c r="AZ385" s="14" t="s">
        <v>40</v>
      </c>
      <c r="BA385" s="14" t="s">
        <v>40</v>
      </c>
      <c r="BB385" s="14" t="s">
        <v>40</v>
      </c>
      <c r="BC385" s="14" t="s">
        <v>40</v>
      </c>
      <c r="BD385" s="14" t="s">
        <v>40</v>
      </c>
      <c r="BE385" s="14" t="s">
        <v>40</v>
      </c>
      <c r="BF385" s="14" t="s">
        <v>40</v>
      </c>
      <c r="BG385" s="14" t="s">
        <v>40</v>
      </c>
      <c r="BH385" s="14" t="s">
        <v>40</v>
      </c>
      <c r="BI385" s="14"/>
      <c r="BJ385" s="15">
        <f t="shared" si="331"/>
        <v>1</v>
      </c>
      <c r="BK385" s="15">
        <f t="shared" si="332"/>
        <v>1</v>
      </c>
      <c r="BL385" s="15">
        <f t="shared" si="333"/>
        <v>1</v>
      </c>
      <c r="BM385" s="15">
        <f t="shared" si="334"/>
        <v>1</v>
      </c>
      <c r="BN385" s="15">
        <f t="shared" si="335"/>
        <v>1</v>
      </c>
      <c r="BO385" s="15">
        <f t="shared" si="336"/>
        <v>1</v>
      </c>
      <c r="BP385" s="15">
        <f t="shared" si="337"/>
        <v>1</v>
      </c>
      <c r="BQ385" s="15">
        <f t="shared" si="338"/>
        <v>1</v>
      </c>
      <c r="BR385" s="15">
        <f t="shared" si="339"/>
        <v>1</v>
      </c>
      <c r="BS385" s="15">
        <f t="shared" si="340"/>
        <v>1</v>
      </c>
      <c r="BT385" s="15">
        <f t="shared" si="341"/>
        <v>1</v>
      </c>
      <c r="BU385" s="15">
        <f t="shared" si="342"/>
        <v>1</v>
      </c>
      <c r="BV385" s="15">
        <f t="shared" si="343"/>
        <v>1</v>
      </c>
      <c r="BW385" s="15">
        <f t="shared" si="344"/>
        <v>1</v>
      </c>
      <c r="BX385" s="15">
        <f t="shared" si="345"/>
        <v>1</v>
      </c>
      <c r="BY385" s="15">
        <f t="shared" si="346"/>
        <v>1</v>
      </c>
      <c r="BZ385" s="15">
        <f t="shared" si="347"/>
        <v>1</v>
      </c>
      <c r="CA385" s="14" t="s">
        <v>75</v>
      </c>
      <c r="CB385" s="15">
        <f t="shared" si="348"/>
        <v>1</v>
      </c>
      <c r="CC385" s="14" t="str">
        <f t="shared" si="349"/>
        <v>N/A</v>
      </c>
      <c r="CD385" s="14" t="str">
        <f t="shared" si="350"/>
        <v>N/A</v>
      </c>
      <c r="CE385" s="14" t="str">
        <f t="shared" si="351"/>
        <v>N/A</v>
      </c>
      <c r="CF385" s="14" t="str">
        <f t="shared" si="352"/>
        <v>N/A</v>
      </c>
      <c r="CG385" t="str">
        <f t="shared" si="353"/>
        <v>S:1 G:0 GR:0</v>
      </c>
      <c r="CH385" s="6"/>
      <c r="CK385" s="6"/>
      <c r="CL385" s="6"/>
      <c r="CM385" s="6"/>
      <c r="CN385" s="6"/>
      <c r="CO385" s="6"/>
      <c r="CP385" s="6"/>
    </row>
    <row r="386" spans="1:94" x14ac:dyDescent="0.25">
      <c r="A386" s="13">
        <v>6459</v>
      </c>
      <c r="B386" s="14" t="s">
        <v>2378</v>
      </c>
      <c r="C386" s="14" t="s">
        <v>71</v>
      </c>
      <c r="D386" s="14" t="s">
        <v>58</v>
      </c>
      <c r="E386" s="14">
        <f>VLOOKUP(B386, 'Rookie Year'!$A$2:$B$55555,2,FALSE)</f>
        <v>2021</v>
      </c>
      <c r="F386" s="14">
        <v>2026</v>
      </c>
      <c r="G386" s="14" t="s">
        <v>42</v>
      </c>
      <c r="H386" s="14" t="s">
        <v>1927</v>
      </c>
      <c r="I386" s="15">
        <v>5</v>
      </c>
      <c r="J386" s="14">
        <v>2</v>
      </c>
      <c r="K386" s="16">
        <f t="shared" si="314"/>
        <v>0.25</v>
      </c>
      <c r="L386" s="15">
        <f t="shared" si="315"/>
        <v>3</v>
      </c>
      <c r="M386" s="15">
        <f t="shared" si="316"/>
        <v>2</v>
      </c>
      <c r="N386" s="15">
        <f t="shared" si="317"/>
        <v>4</v>
      </c>
      <c r="O386" s="15">
        <v>0</v>
      </c>
      <c r="P386" s="15">
        <v>0</v>
      </c>
      <c r="Q386" s="15">
        <f t="shared" si="318"/>
        <v>4</v>
      </c>
      <c r="R386" s="14" t="s">
        <v>75</v>
      </c>
      <c r="S386" s="14">
        <f t="shared" si="319"/>
        <v>2</v>
      </c>
      <c r="T386" s="15">
        <v>4</v>
      </c>
      <c r="U386" s="15">
        <v>0</v>
      </c>
      <c r="V386" s="15" t="str">
        <f t="shared" si="362"/>
        <v>N/A</v>
      </c>
      <c r="W386" s="15" t="str">
        <f t="shared" si="365"/>
        <v>N/A</v>
      </c>
      <c r="X386" s="15" t="str">
        <f t="shared" si="366"/>
        <v>N/A</v>
      </c>
      <c r="Y386" s="14" t="str">
        <f t="shared" si="320"/>
        <v>OK</v>
      </c>
      <c r="Z386" s="14" t="str">
        <f t="shared" si="321"/>
        <v>No</v>
      </c>
      <c r="AA386" s="17" t="str">
        <f>IF(C386="DM", "N/A", IF(Z386="No","N/A",VLOOKUP(B386,'Extension List'!$A$3:$AE$1952,19,FALSE)))</f>
        <v>N/A</v>
      </c>
      <c r="AB386" s="14" t="str">
        <f>IF(C386="DM", "N/A", IF(Z386="No","N/A",VLOOKUP(B386,'Extension List'!$A$3:$AE$1952,21,FALSE)))</f>
        <v>N/A</v>
      </c>
      <c r="AC386" s="14" t="str">
        <f t="shared" si="363"/>
        <v>N/A</v>
      </c>
      <c r="AD386" s="15" t="str">
        <f t="shared" si="322"/>
        <v>N/A</v>
      </c>
      <c r="AE386" s="15" t="str">
        <f t="shared" si="323"/>
        <v>N/A</v>
      </c>
      <c r="AF386" s="15" t="str">
        <f t="shared" si="324"/>
        <v>N/A</v>
      </c>
      <c r="AG386" s="15" t="str">
        <f t="shared" si="364"/>
        <v>N/A</v>
      </c>
      <c r="AH386" s="15" t="str">
        <f t="shared" si="364"/>
        <v>N/A</v>
      </c>
      <c r="AI386" s="15" t="str">
        <f t="shared" si="358"/>
        <v>N/A</v>
      </c>
      <c r="AJ386" s="15" t="str">
        <f t="shared" si="359"/>
        <v>N/A</v>
      </c>
      <c r="AK386" s="15" t="str">
        <f t="shared" si="309"/>
        <v>N/A</v>
      </c>
      <c r="AL386" s="15" t="str">
        <f t="shared" si="325"/>
        <v>N/A</v>
      </c>
      <c r="AM386" s="15">
        <f t="shared" si="326"/>
        <v>7</v>
      </c>
      <c r="AN386" s="15">
        <f t="shared" si="327"/>
        <v>3</v>
      </c>
      <c r="AO386" s="15" t="str">
        <f t="shared" si="328"/>
        <v>N/A</v>
      </c>
      <c r="AP386" s="15" t="str">
        <f t="shared" si="329"/>
        <v>N/A</v>
      </c>
      <c r="AQ386" s="15" t="str">
        <f t="shared" si="330"/>
        <v>N/A</v>
      </c>
      <c r="AR386" s="14" t="s">
        <v>40</v>
      </c>
      <c r="AS386" s="14" t="s">
        <v>40</v>
      </c>
      <c r="AT386" s="14" t="s">
        <v>40</v>
      </c>
      <c r="AU386" s="14" t="s">
        <v>40</v>
      </c>
      <c r="AV386" s="14" t="s">
        <v>40</v>
      </c>
      <c r="AW386" s="14" t="s">
        <v>40</v>
      </c>
      <c r="AX386" s="14" t="s">
        <v>40</v>
      </c>
      <c r="AY386" s="14" t="s">
        <v>40</v>
      </c>
      <c r="AZ386" s="14" t="s">
        <v>40</v>
      </c>
      <c r="BA386" s="14" t="s">
        <v>40</v>
      </c>
      <c r="BB386" s="14" t="s">
        <v>40</v>
      </c>
      <c r="BC386" s="14" t="s">
        <v>40</v>
      </c>
      <c r="BD386" s="14" t="s">
        <v>40</v>
      </c>
      <c r="BE386" s="14" t="s">
        <v>40</v>
      </c>
      <c r="BF386" s="14" t="s">
        <v>40</v>
      </c>
      <c r="BG386" s="14" t="s">
        <v>40</v>
      </c>
      <c r="BH386" s="14" t="s">
        <v>40</v>
      </c>
      <c r="BJ386" s="15">
        <f t="shared" si="331"/>
        <v>7</v>
      </c>
      <c r="BK386" s="15">
        <f t="shared" si="332"/>
        <v>7</v>
      </c>
      <c r="BL386" s="15">
        <f t="shared" si="333"/>
        <v>7</v>
      </c>
      <c r="BM386" s="15">
        <f t="shared" si="334"/>
        <v>7</v>
      </c>
      <c r="BN386" s="15">
        <f t="shared" si="335"/>
        <v>7</v>
      </c>
      <c r="BO386" s="15">
        <f t="shared" si="336"/>
        <v>7</v>
      </c>
      <c r="BP386" s="15">
        <f t="shared" si="337"/>
        <v>7</v>
      </c>
      <c r="BQ386" s="15">
        <f t="shared" si="338"/>
        <v>7</v>
      </c>
      <c r="BR386" s="15">
        <f t="shared" si="339"/>
        <v>7</v>
      </c>
      <c r="BS386" s="15">
        <f t="shared" si="340"/>
        <v>7</v>
      </c>
      <c r="BT386" s="15">
        <f t="shared" si="341"/>
        <v>7</v>
      </c>
      <c r="BU386" s="15">
        <f t="shared" si="342"/>
        <v>7</v>
      </c>
      <c r="BV386" s="15">
        <f t="shared" si="343"/>
        <v>7</v>
      </c>
      <c r="BW386" s="15">
        <f t="shared" si="344"/>
        <v>7</v>
      </c>
      <c r="BX386" s="15">
        <f t="shared" si="345"/>
        <v>7</v>
      </c>
      <c r="BY386" s="15">
        <f t="shared" si="346"/>
        <v>7</v>
      </c>
      <c r="BZ386" s="15">
        <f t="shared" si="347"/>
        <v>7</v>
      </c>
      <c r="CA386" s="14" t="s">
        <v>75</v>
      </c>
      <c r="CB386" s="15">
        <f t="shared" si="348"/>
        <v>7</v>
      </c>
      <c r="CC386" s="14">
        <f t="shared" si="349"/>
        <v>3</v>
      </c>
      <c r="CD386" s="14" t="str">
        <f t="shared" si="350"/>
        <v>N/A</v>
      </c>
      <c r="CE386" s="14" t="str">
        <f t="shared" si="351"/>
        <v>N/A</v>
      </c>
      <c r="CF386" s="14" t="str">
        <f t="shared" si="352"/>
        <v>N/A</v>
      </c>
      <c r="CG386" t="str">
        <f t="shared" si="353"/>
        <v>S:3 G:2 GR:4</v>
      </c>
      <c r="CH386" s="6"/>
      <c r="CK386" s="6"/>
      <c r="CL386" s="6"/>
      <c r="CM386" s="6"/>
      <c r="CN386" s="6"/>
      <c r="CO386" s="6"/>
      <c r="CP386" s="6"/>
    </row>
    <row r="387" spans="1:94" x14ac:dyDescent="0.25">
      <c r="A387" s="13">
        <v>5994</v>
      </c>
      <c r="B387" s="14" t="s">
        <v>2649</v>
      </c>
      <c r="C387" s="14" t="s">
        <v>71</v>
      </c>
      <c r="D387" s="14" t="s">
        <v>58</v>
      </c>
      <c r="E387" s="14">
        <f>VLOOKUP(B387, 'Rookie Year'!$A$2:$B$55555,2,FALSE)</f>
        <v>2022</v>
      </c>
      <c r="F387" s="14">
        <v>2025</v>
      </c>
      <c r="G387" s="14" t="s">
        <v>42</v>
      </c>
      <c r="H387" s="14" t="s">
        <v>1927</v>
      </c>
      <c r="I387" s="15">
        <v>6</v>
      </c>
      <c r="J387" s="14">
        <v>2</v>
      </c>
      <c r="K387" s="16">
        <f t="shared" si="314"/>
        <v>0.25</v>
      </c>
      <c r="L387" s="15">
        <f t="shared" si="315"/>
        <v>4</v>
      </c>
      <c r="M387" s="15">
        <f t="shared" si="316"/>
        <v>2</v>
      </c>
      <c r="N387" s="15">
        <f t="shared" si="317"/>
        <v>4</v>
      </c>
      <c r="O387" s="15">
        <v>4</v>
      </c>
      <c r="P387" s="15">
        <v>0</v>
      </c>
      <c r="Q387" s="15">
        <f t="shared" si="318"/>
        <v>0</v>
      </c>
      <c r="R387" s="14" t="s">
        <v>75</v>
      </c>
      <c r="S387" s="14">
        <f t="shared" si="319"/>
        <v>1</v>
      </c>
      <c r="T387" s="15">
        <v>0</v>
      </c>
      <c r="U387" s="15" t="str">
        <f>IF($S387&lt;2, "N/A", $M387)</f>
        <v>N/A</v>
      </c>
      <c r="V387" s="15" t="str">
        <f t="shared" si="362"/>
        <v>N/A</v>
      </c>
      <c r="W387" s="15" t="str">
        <f t="shared" si="365"/>
        <v>N/A</v>
      </c>
      <c r="X387" s="15" t="str">
        <f t="shared" si="366"/>
        <v>N/A</v>
      </c>
      <c r="Y387" s="14" t="str">
        <f t="shared" si="320"/>
        <v>OK</v>
      </c>
      <c r="Z387" s="14" t="str">
        <f t="shared" si="321"/>
        <v>Yes</v>
      </c>
      <c r="AA387" s="17">
        <f>IF(C387="DM", "N/A", IF(Z387="No","N/A",VLOOKUP(B387,'Extension List'!$A$3:$AE$1952,19,FALSE)))</f>
        <v>23</v>
      </c>
      <c r="AB387" s="14">
        <f>IF(C387="DM", "N/A", IF(Z387="No","N/A",VLOOKUP(B387,'Extension List'!$A$3:$AE$1952,21,FALSE)))</f>
        <v>4</v>
      </c>
      <c r="AC387" s="14">
        <f t="shared" si="363"/>
        <v>0</v>
      </c>
      <c r="AD387" s="15" t="str">
        <f t="shared" si="322"/>
        <v>N/A</v>
      </c>
      <c r="AE387" s="15" t="str">
        <f t="shared" si="323"/>
        <v>N/A</v>
      </c>
      <c r="AF387" s="15" t="str">
        <f t="shared" si="324"/>
        <v>N/A</v>
      </c>
      <c r="AG387" s="15" t="str">
        <f t="shared" ref="AG387:AH406" si="367">IF($AF387="N/A", "N/A", "TBC")</f>
        <v>N/A</v>
      </c>
      <c r="AH387" s="15" t="str">
        <f t="shared" si="367"/>
        <v>N/A</v>
      </c>
      <c r="AI387" s="15" t="str">
        <f t="shared" si="358"/>
        <v>N/A</v>
      </c>
      <c r="AJ387" s="15" t="str">
        <f t="shared" si="359"/>
        <v>N/A</v>
      </c>
      <c r="AK387" s="15" t="str">
        <f t="shared" ref="AK387:AK450" si="368">IF($AF387="N/A","N/A",IF(AC387&gt;3,"TBC","N/A"))</f>
        <v>N/A</v>
      </c>
      <c r="AL387" s="15" t="str">
        <f t="shared" si="325"/>
        <v>N/A</v>
      </c>
      <c r="AM387" s="15">
        <f t="shared" si="326"/>
        <v>4</v>
      </c>
      <c r="AN387" s="15" t="str">
        <f t="shared" si="327"/>
        <v>N/A</v>
      </c>
      <c r="AO387" s="15" t="str">
        <f t="shared" si="328"/>
        <v>N/A</v>
      </c>
      <c r="AP387" s="15" t="str">
        <f t="shared" si="329"/>
        <v>N/A</v>
      </c>
      <c r="AQ387" s="15" t="str">
        <f t="shared" si="330"/>
        <v>N/A</v>
      </c>
      <c r="AR387" s="14" t="s">
        <v>40</v>
      </c>
      <c r="AS387" s="14" t="s">
        <v>40</v>
      </c>
      <c r="AT387" s="14" t="s">
        <v>40</v>
      </c>
      <c r="AU387" s="14" t="s">
        <v>40</v>
      </c>
      <c r="AV387" s="14" t="s">
        <v>40</v>
      </c>
      <c r="AW387" s="14" t="s">
        <v>40</v>
      </c>
      <c r="AX387" s="14" t="s">
        <v>40</v>
      </c>
      <c r="AY387" s="14" t="s">
        <v>40</v>
      </c>
      <c r="AZ387" s="14" t="s">
        <v>40</v>
      </c>
      <c r="BA387" s="14" t="s">
        <v>40</v>
      </c>
      <c r="BB387" s="14" t="s">
        <v>40</v>
      </c>
      <c r="BC387" s="14" t="s">
        <v>40</v>
      </c>
      <c r="BD387" s="14" t="s">
        <v>40</v>
      </c>
      <c r="BE387" s="14" t="s">
        <v>40</v>
      </c>
      <c r="BF387" s="14" t="s">
        <v>40</v>
      </c>
      <c r="BG387" s="14" t="s">
        <v>40</v>
      </c>
      <c r="BH387" s="14" t="s">
        <v>40</v>
      </c>
      <c r="BJ387" s="15">
        <f t="shared" si="331"/>
        <v>4</v>
      </c>
      <c r="BK387" s="15">
        <f t="shared" si="332"/>
        <v>4</v>
      </c>
      <c r="BL387" s="15">
        <f t="shared" si="333"/>
        <v>4</v>
      </c>
      <c r="BM387" s="15">
        <f t="shared" si="334"/>
        <v>4</v>
      </c>
      <c r="BN387" s="15">
        <f t="shared" si="335"/>
        <v>4</v>
      </c>
      <c r="BO387" s="15">
        <f t="shared" si="336"/>
        <v>4</v>
      </c>
      <c r="BP387" s="15">
        <f t="shared" si="337"/>
        <v>4</v>
      </c>
      <c r="BQ387" s="15">
        <f t="shared" si="338"/>
        <v>4</v>
      </c>
      <c r="BR387" s="15">
        <f t="shared" si="339"/>
        <v>4</v>
      </c>
      <c r="BS387" s="15">
        <f t="shared" si="340"/>
        <v>4</v>
      </c>
      <c r="BT387" s="15">
        <f t="shared" si="341"/>
        <v>4</v>
      </c>
      <c r="BU387" s="15">
        <f t="shared" si="342"/>
        <v>4</v>
      </c>
      <c r="BV387" s="15">
        <f t="shared" si="343"/>
        <v>4</v>
      </c>
      <c r="BW387" s="15">
        <f t="shared" si="344"/>
        <v>4</v>
      </c>
      <c r="BX387" s="15">
        <f t="shared" si="345"/>
        <v>4</v>
      </c>
      <c r="BY387" s="15">
        <f t="shared" si="346"/>
        <v>4</v>
      </c>
      <c r="BZ387" s="15">
        <f t="shared" si="347"/>
        <v>4</v>
      </c>
      <c r="CA387" s="14" t="s">
        <v>75</v>
      </c>
      <c r="CB387" s="15">
        <f t="shared" si="348"/>
        <v>4</v>
      </c>
      <c r="CC387" s="14" t="str">
        <f t="shared" si="349"/>
        <v>N/A</v>
      </c>
      <c r="CD387" s="14" t="str">
        <f t="shared" si="350"/>
        <v>N/A</v>
      </c>
      <c r="CE387" s="14" t="str">
        <f t="shared" si="351"/>
        <v>N/A</v>
      </c>
      <c r="CF387" s="14" t="str">
        <f t="shared" si="352"/>
        <v>N/A</v>
      </c>
      <c r="CG387" t="str">
        <f t="shared" si="353"/>
        <v>S:4 G:2 GR:0</v>
      </c>
      <c r="CH387" s="6"/>
      <c r="CK387" s="6"/>
      <c r="CL387" s="6"/>
      <c r="CM387" s="6"/>
      <c r="CN387" s="6"/>
      <c r="CO387" s="6"/>
      <c r="CP387" s="6"/>
    </row>
    <row r="388" spans="1:94" x14ac:dyDescent="0.25">
      <c r="A388" s="13">
        <v>5639</v>
      </c>
      <c r="B388" s="14" t="s">
        <v>3023</v>
      </c>
      <c r="C388" s="14" t="s">
        <v>71</v>
      </c>
      <c r="D388" s="14" t="s">
        <v>58</v>
      </c>
      <c r="E388" s="14">
        <f>VLOOKUP(B388, 'Rookie Year'!$A$2:$B$55555,2,FALSE)</f>
        <v>2024</v>
      </c>
      <c r="F388" s="14">
        <v>2024</v>
      </c>
      <c r="G388" s="14" t="s">
        <v>40</v>
      </c>
      <c r="H388" s="14" t="s">
        <v>2190</v>
      </c>
      <c r="I388" s="15">
        <v>2</v>
      </c>
      <c r="J388" s="14">
        <v>3</v>
      </c>
      <c r="K388" s="16">
        <f t="shared" si="314"/>
        <v>0</v>
      </c>
      <c r="L388" s="15">
        <f t="shared" si="315"/>
        <v>2</v>
      </c>
      <c r="M388" s="15">
        <f t="shared" si="316"/>
        <v>0</v>
      </c>
      <c r="N388" s="15">
        <f t="shared" si="317"/>
        <v>0</v>
      </c>
      <c r="O388" s="15">
        <v>0</v>
      </c>
      <c r="P388" s="15">
        <v>0</v>
      </c>
      <c r="Q388" s="15">
        <f t="shared" si="318"/>
        <v>0</v>
      </c>
      <c r="R388" s="14" t="s">
        <v>75</v>
      </c>
      <c r="S388" s="14">
        <f t="shared" si="319"/>
        <v>1</v>
      </c>
      <c r="T388" s="15">
        <v>0</v>
      </c>
      <c r="U388" s="15" t="str">
        <f>IF($S388&lt;2, "N/A", $M388)</f>
        <v>N/A</v>
      </c>
      <c r="V388" s="15" t="str">
        <f t="shared" si="362"/>
        <v>N/A</v>
      </c>
      <c r="W388" s="15" t="str">
        <f t="shared" si="365"/>
        <v>N/A</v>
      </c>
      <c r="X388" s="15" t="str">
        <f t="shared" si="366"/>
        <v>N/A</v>
      </c>
      <c r="Y388" s="14" t="str">
        <f t="shared" si="320"/>
        <v>OK</v>
      </c>
      <c r="Z388" s="14" t="str">
        <f t="shared" si="321"/>
        <v>Yes</v>
      </c>
      <c r="AA388" s="17">
        <f>IF(C388="DM", "N/A", IF(Z388="No","N/A",VLOOKUP(B388,'Extension List'!$A$3:$AE$1952,19,FALSE)))</f>
        <v>1</v>
      </c>
      <c r="AB388" s="14">
        <f>IF(C388="DM", "N/A", IF(Z388="No","N/A",VLOOKUP(B388,'Extension List'!$A$3:$AE$1952,21,FALSE)))</f>
        <v>1</v>
      </c>
      <c r="AC388" s="14">
        <f t="shared" si="363"/>
        <v>0</v>
      </c>
      <c r="AD388" s="15" t="str">
        <f t="shared" si="322"/>
        <v>N/A</v>
      </c>
      <c r="AE388" s="15" t="str">
        <f t="shared" si="323"/>
        <v>N/A</v>
      </c>
      <c r="AF388" s="15" t="str">
        <f t="shared" si="324"/>
        <v>N/A</v>
      </c>
      <c r="AG388" s="15" t="str">
        <f t="shared" si="367"/>
        <v>N/A</v>
      </c>
      <c r="AH388" s="15" t="str">
        <f t="shared" si="367"/>
        <v>N/A</v>
      </c>
      <c r="AI388" s="15" t="str">
        <f t="shared" si="358"/>
        <v>N/A</v>
      </c>
      <c r="AJ388" s="15" t="str">
        <f t="shared" si="359"/>
        <v>N/A</v>
      </c>
      <c r="AK388" s="15" t="str">
        <f t="shared" si="368"/>
        <v>N/A</v>
      </c>
      <c r="AL388" s="15" t="str">
        <f t="shared" si="325"/>
        <v>N/A</v>
      </c>
      <c r="AM388" s="15">
        <f t="shared" si="326"/>
        <v>2</v>
      </c>
      <c r="AN388" s="15" t="str">
        <f t="shared" si="327"/>
        <v>N/A</v>
      </c>
      <c r="AO388" s="15" t="str">
        <f t="shared" si="328"/>
        <v>N/A</v>
      </c>
      <c r="AP388" s="15" t="str">
        <f t="shared" si="329"/>
        <v>N/A</v>
      </c>
      <c r="AQ388" s="15" t="str">
        <f t="shared" si="330"/>
        <v>N/A</v>
      </c>
      <c r="AR388" s="14" t="s">
        <v>40</v>
      </c>
      <c r="AS388" s="14" t="s">
        <v>40</v>
      </c>
      <c r="AT388" s="14" t="s">
        <v>40</v>
      </c>
      <c r="AU388" s="14" t="s">
        <v>40</v>
      </c>
      <c r="AV388" s="14" t="s">
        <v>40</v>
      </c>
      <c r="AW388" s="14" t="s">
        <v>40</v>
      </c>
      <c r="AX388" s="14" t="s">
        <v>40</v>
      </c>
      <c r="AY388" s="14" t="s">
        <v>40</v>
      </c>
      <c r="AZ388" s="14" t="s">
        <v>40</v>
      </c>
      <c r="BA388" s="14" t="s">
        <v>40</v>
      </c>
      <c r="BB388" s="14" t="s">
        <v>40</v>
      </c>
      <c r="BC388" s="14" t="s">
        <v>40</v>
      </c>
      <c r="BD388" s="14" t="s">
        <v>40</v>
      </c>
      <c r="BE388" s="14" t="s">
        <v>40</v>
      </c>
      <c r="BF388" s="14" t="s">
        <v>40</v>
      </c>
      <c r="BG388" s="14" t="s">
        <v>40</v>
      </c>
      <c r="BH388" s="14" t="s">
        <v>40</v>
      </c>
      <c r="BI388" s="14"/>
      <c r="BJ388" s="15">
        <f t="shared" si="331"/>
        <v>2</v>
      </c>
      <c r="BK388" s="15">
        <f t="shared" si="332"/>
        <v>2</v>
      </c>
      <c r="BL388" s="15">
        <f t="shared" si="333"/>
        <v>2</v>
      </c>
      <c r="BM388" s="15">
        <f t="shared" si="334"/>
        <v>2</v>
      </c>
      <c r="BN388" s="15">
        <f t="shared" si="335"/>
        <v>2</v>
      </c>
      <c r="BO388" s="15">
        <f t="shared" si="336"/>
        <v>2</v>
      </c>
      <c r="BP388" s="15">
        <f t="shared" si="337"/>
        <v>2</v>
      </c>
      <c r="BQ388" s="15">
        <f t="shared" si="338"/>
        <v>2</v>
      </c>
      <c r="BR388" s="15">
        <f t="shared" si="339"/>
        <v>2</v>
      </c>
      <c r="BS388" s="15">
        <f t="shared" si="340"/>
        <v>2</v>
      </c>
      <c r="BT388" s="15">
        <f t="shared" si="341"/>
        <v>2</v>
      </c>
      <c r="BU388" s="15">
        <f t="shared" si="342"/>
        <v>2</v>
      </c>
      <c r="BV388" s="15">
        <f t="shared" si="343"/>
        <v>2</v>
      </c>
      <c r="BW388" s="15">
        <f t="shared" si="344"/>
        <v>2</v>
      </c>
      <c r="BX388" s="15">
        <f t="shared" si="345"/>
        <v>2</v>
      </c>
      <c r="BY388" s="15">
        <f t="shared" si="346"/>
        <v>2</v>
      </c>
      <c r="BZ388" s="15">
        <f t="shared" si="347"/>
        <v>2</v>
      </c>
      <c r="CA388" s="14" t="s">
        <v>75</v>
      </c>
      <c r="CB388" s="15">
        <f t="shared" si="348"/>
        <v>2</v>
      </c>
      <c r="CC388" s="14" t="str">
        <f t="shared" si="349"/>
        <v>N/A</v>
      </c>
      <c r="CD388" s="14" t="str">
        <f t="shared" si="350"/>
        <v>N/A</v>
      </c>
      <c r="CE388" s="14" t="str">
        <f t="shared" si="351"/>
        <v>N/A</v>
      </c>
      <c r="CF388" s="14" t="str">
        <f t="shared" si="352"/>
        <v>N/A</v>
      </c>
      <c r="CG388" t="str">
        <f t="shared" si="353"/>
        <v>S:2 G:0 GR:0</v>
      </c>
      <c r="CH388" s="6"/>
      <c r="CK388" s="6"/>
      <c r="CL388" s="6"/>
      <c r="CM388" s="6"/>
      <c r="CN388" s="6"/>
      <c r="CO388" s="6"/>
      <c r="CP388" s="6"/>
    </row>
    <row r="389" spans="1:94" x14ac:dyDescent="0.25">
      <c r="A389" s="13">
        <v>6100</v>
      </c>
      <c r="B389" s="14" t="s">
        <v>3198</v>
      </c>
      <c r="C389" s="14" t="s">
        <v>71</v>
      </c>
      <c r="D389" s="14" t="s">
        <v>58</v>
      </c>
      <c r="E389" s="14">
        <v>2025</v>
      </c>
      <c r="F389" s="14">
        <v>2025</v>
      </c>
      <c r="G389" s="14" t="s">
        <v>40</v>
      </c>
      <c r="H389" s="14" t="s">
        <v>2920</v>
      </c>
      <c r="I389" s="15">
        <v>1</v>
      </c>
      <c r="J389" s="14">
        <v>3</v>
      </c>
      <c r="K389" s="16">
        <f t="shared" si="314"/>
        <v>0</v>
      </c>
      <c r="L389" s="15">
        <f t="shared" si="315"/>
        <v>1</v>
      </c>
      <c r="M389" s="15">
        <f t="shared" si="316"/>
        <v>0</v>
      </c>
      <c r="N389" s="15">
        <f t="shared" si="317"/>
        <v>0</v>
      </c>
      <c r="O389" s="15">
        <v>0</v>
      </c>
      <c r="P389" s="15">
        <v>0</v>
      </c>
      <c r="Q389" s="15">
        <f t="shared" si="318"/>
        <v>0</v>
      </c>
      <c r="R389" s="14" t="s">
        <v>75</v>
      </c>
      <c r="S389" s="14">
        <f t="shared" si="319"/>
        <v>2</v>
      </c>
      <c r="T389" s="15">
        <v>0</v>
      </c>
      <c r="U389" s="15">
        <v>0</v>
      </c>
      <c r="V389" s="15" t="str">
        <f t="shared" si="362"/>
        <v>N/A</v>
      </c>
      <c r="W389" s="15" t="str">
        <f t="shared" si="365"/>
        <v>N/A</v>
      </c>
      <c r="X389" s="15" t="str">
        <f t="shared" si="366"/>
        <v>N/A</v>
      </c>
      <c r="Y389" s="14" t="str">
        <f t="shared" si="320"/>
        <v>OK</v>
      </c>
      <c r="Z389" s="14" t="str">
        <f t="shared" si="321"/>
        <v>No</v>
      </c>
      <c r="AA389" s="17" t="str">
        <f>IF(C389="DM", "N/A", IF(Z389="No","N/A",VLOOKUP(B389,'Extension List'!$A$3:$AE$1952,19,FALSE)))</f>
        <v>N/A</v>
      </c>
      <c r="AB389" s="14" t="str">
        <f>IF(C389="DM", "N/A", IF(Z389="No","N/A",VLOOKUP(B389,'Extension List'!$A$3:$AE$1952,21,FALSE)))</f>
        <v>N/A</v>
      </c>
      <c r="AC389" s="14" t="str">
        <f t="shared" si="363"/>
        <v>N/A</v>
      </c>
      <c r="AD389" s="15" t="str">
        <f t="shared" si="322"/>
        <v>N/A</v>
      </c>
      <c r="AE389" s="15" t="str">
        <f t="shared" si="323"/>
        <v>N/A</v>
      </c>
      <c r="AF389" s="15" t="str">
        <f t="shared" si="324"/>
        <v>N/A</v>
      </c>
      <c r="AG389" s="15" t="str">
        <f t="shared" si="367"/>
        <v>N/A</v>
      </c>
      <c r="AH389" s="15" t="str">
        <f t="shared" si="367"/>
        <v>N/A</v>
      </c>
      <c r="AI389" s="15" t="str">
        <f t="shared" si="358"/>
        <v>N/A</v>
      </c>
      <c r="AJ389" s="15" t="str">
        <f t="shared" si="359"/>
        <v>N/A</v>
      </c>
      <c r="AK389" s="15" t="str">
        <f t="shared" si="368"/>
        <v>N/A</v>
      </c>
      <c r="AL389" s="15" t="str">
        <f t="shared" si="325"/>
        <v>N/A</v>
      </c>
      <c r="AM389" s="15">
        <f t="shared" si="326"/>
        <v>1</v>
      </c>
      <c r="AN389" s="15">
        <f t="shared" si="327"/>
        <v>1</v>
      </c>
      <c r="AO389" s="15" t="str">
        <f t="shared" si="328"/>
        <v>N/A</v>
      </c>
      <c r="AP389" s="15" t="str">
        <f t="shared" si="329"/>
        <v>N/A</v>
      </c>
      <c r="AQ389" s="15" t="str">
        <f t="shared" si="330"/>
        <v>N/A</v>
      </c>
      <c r="AR389" s="14" t="s">
        <v>40</v>
      </c>
      <c r="AS389" s="14" t="s">
        <v>40</v>
      </c>
      <c r="AT389" s="14" t="s">
        <v>40</v>
      </c>
      <c r="AU389" s="14" t="s">
        <v>40</v>
      </c>
      <c r="AV389" s="14" t="s">
        <v>40</v>
      </c>
      <c r="AW389" s="14" t="s">
        <v>40</v>
      </c>
      <c r="AX389" s="14" t="s">
        <v>40</v>
      </c>
      <c r="AY389" s="14" t="s">
        <v>40</v>
      </c>
      <c r="AZ389" s="14" t="s">
        <v>40</v>
      </c>
      <c r="BA389" s="14" t="s">
        <v>40</v>
      </c>
      <c r="BB389" s="14" t="s">
        <v>40</v>
      </c>
      <c r="BC389" s="14" t="s">
        <v>40</v>
      </c>
      <c r="BD389" s="14" t="s">
        <v>40</v>
      </c>
      <c r="BE389" s="14" t="s">
        <v>40</v>
      </c>
      <c r="BF389" s="14" t="s">
        <v>40</v>
      </c>
      <c r="BG389" s="14" t="s">
        <v>40</v>
      </c>
      <c r="BH389" s="14" t="s">
        <v>40</v>
      </c>
      <c r="BJ389" s="15">
        <f t="shared" si="331"/>
        <v>1</v>
      </c>
      <c r="BK389" s="15">
        <f t="shared" si="332"/>
        <v>1</v>
      </c>
      <c r="BL389" s="15">
        <f t="shared" si="333"/>
        <v>1</v>
      </c>
      <c r="BM389" s="15">
        <f t="shared" si="334"/>
        <v>1</v>
      </c>
      <c r="BN389" s="15">
        <f t="shared" si="335"/>
        <v>1</v>
      </c>
      <c r="BO389" s="15">
        <f t="shared" si="336"/>
        <v>1</v>
      </c>
      <c r="BP389" s="15">
        <f t="shared" si="337"/>
        <v>1</v>
      </c>
      <c r="BQ389" s="15">
        <f t="shared" si="338"/>
        <v>1</v>
      </c>
      <c r="BR389" s="15">
        <f t="shared" si="339"/>
        <v>1</v>
      </c>
      <c r="BS389" s="15">
        <f t="shared" si="340"/>
        <v>1</v>
      </c>
      <c r="BT389" s="15">
        <f t="shared" si="341"/>
        <v>1</v>
      </c>
      <c r="BU389" s="15">
        <f t="shared" si="342"/>
        <v>1</v>
      </c>
      <c r="BV389" s="15">
        <f t="shared" si="343"/>
        <v>1</v>
      </c>
      <c r="BW389" s="15">
        <f t="shared" si="344"/>
        <v>1</v>
      </c>
      <c r="BX389" s="15">
        <f t="shared" si="345"/>
        <v>1</v>
      </c>
      <c r="BY389" s="15">
        <f t="shared" si="346"/>
        <v>1</v>
      </c>
      <c r="BZ389" s="15">
        <f t="shared" si="347"/>
        <v>1</v>
      </c>
      <c r="CA389" s="14" t="s">
        <v>75</v>
      </c>
      <c r="CB389" s="15">
        <f t="shared" si="348"/>
        <v>1</v>
      </c>
      <c r="CC389" s="14">
        <f t="shared" si="349"/>
        <v>1</v>
      </c>
      <c r="CD389" s="14" t="str">
        <f t="shared" si="350"/>
        <v>N/A</v>
      </c>
      <c r="CE389" s="14" t="str">
        <f t="shared" si="351"/>
        <v>N/A</v>
      </c>
      <c r="CF389" s="14" t="str">
        <f t="shared" si="352"/>
        <v>N/A</v>
      </c>
      <c r="CG389" t="str">
        <f t="shared" si="353"/>
        <v>S:1 G:0 GR:0</v>
      </c>
      <c r="CH389" s="6"/>
      <c r="CK389" s="6"/>
      <c r="CL389" s="6"/>
      <c r="CM389" s="6"/>
      <c r="CN389" s="6"/>
      <c r="CO389" s="6"/>
      <c r="CP389" s="6"/>
    </row>
    <row r="390" spans="1:94" x14ac:dyDescent="0.25">
      <c r="A390" s="13">
        <v>4765</v>
      </c>
      <c r="B390" s="14" t="s">
        <v>2587</v>
      </c>
      <c r="C390" s="14" t="s">
        <v>72</v>
      </c>
      <c r="D390" s="14" t="s">
        <v>58</v>
      </c>
      <c r="E390" s="14">
        <f>VLOOKUP(B390, 'Rookie Year'!$A$2:$B$55555,2,FALSE)</f>
        <v>2022</v>
      </c>
      <c r="F390" s="14">
        <v>2022</v>
      </c>
      <c r="G390" s="14" t="s">
        <v>40</v>
      </c>
      <c r="H390" s="14" t="s">
        <v>2195</v>
      </c>
      <c r="I390" s="15">
        <v>1</v>
      </c>
      <c r="J390" s="14">
        <v>2</v>
      </c>
      <c r="K390" s="16">
        <f t="shared" si="314"/>
        <v>0.25</v>
      </c>
      <c r="L390" s="15">
        <f t="shared" si="315"/>
        <v>0</v>
      </c>
      <c r="M390" s="15">
        <f t="shared" si="316"/>
        <v>1</v>
      </c>
      <c r="N390" s="15">
        <f t="shared" si="317"/>
        <v>2</v>
      </c>
      <c r="O390" s="15">
        <v>1</v>
      </c>
      <c r="P390" s="15">
        <v>0</v>
      </c>
      <c r="Q390" s="15">
        <f t="shared" si="318"/>
        <v>1</v>
      </c>
      <c r="R390" s="14">
        <v>2025</v>
      </c>
      <c r="S390" s="14">
        <f t="shared" si="319"/>
        <v>1</v>
      </c>
      <c r="T390" s="15">
        <v>1</v>
      </c>
      <c r="U390" s="15" t="str">
        <f>IF($S390&lt;2, "N/A", $M390)</f>
        <v>N/A</v>
      </c>
      <c r="V390" s="15" t="str">
        <f t="shared" si="362"/>
        <v>N/A</v>
      </c>
      <c r="W390" s="15" t="str">
        <f t="shared" si="365"/>
        <v>N/A</v>
      </c>
      <c r="X390" s="15" t="str">
        <f t="shared" si="366"/>
        <v>N/A</v>
      </c>
      <c r="Y390" s="14" t="str">
        <f t="shared" si="320"/>
        <v>OK</v>
      </c>
      <c r="Z390" s="14" t="str">
        <f t="shared" si="321"/>
        <v>No</v>
      </c>
      <c r="AA390" s="17" t="str">
        <f>IF(C390="DM", "N/A", IF(Z390="No","N/A",VLOOKUP(B390,'Extension List'!$A$3:$AE$1952,19,FALSE)))</f>
        <v>N/A</v>
      </c>
      <c r="AB390" s="14" t="str">
        <f>IF(C390="DM", "N/A", IF(Z390="No","N/A",VLOOKUP(B390,'Extension List'!$A$3:$AE$1952,21,FALSE)))</f>
        <v>N/A</v>
      </c>
      <c r="AC390" s="14" t="str">
        <f t="shared" si="363"/>
        <v>N/A</v>
      </c>
      <c r="AD390" s="15" t="str">
        <f t="shared" si="322"/>
        <v>N/A</v>
      </c>
      <c r="AE390" s="15" t="str">
        <f t="shared" si="323"/>
        <v>N/A</v>
      </c>
      <c r="AF390" s="15" t="str">
        <f t="shared" si="324"/>
        <v>N/A</v>
      </c>
      <c r="AG390" s="15" t="str">
        <f t="shared" si="367"/>
        <v>N/A</v>
      </c>
      <c r="AH390" s="15" t="str">
        <f t="shared" si="367"/>
        <v>N/A</v>
      </c>
      <c r="AI390" s="15" t="str">
        <f t="shared" ref="AI390:AI421" si="369">IF($AF390="N/A","N/A",IF(AC390&gt;1,"TBC","N/A"))</f>
        <v>N/A</v>
      </c>
      <c r="AJ390" s="15" t="str">
        <f t="shared" ref="AJ390:AJ421" si="370">IF($AF390="N/A","N/A",IF(AC390&gt;2,"TBC","N/A"))</f>
        <v>N/A</v>
      </c>
      <c r="AK390" s="15" t="str">
        <f t="shared" si="368"/>
        <v>N/A</v>
      </c>
      <c r="AL390" s="15" t="str">
        <f t="shared" si="325"/>
        <v>N/A</v>
      </c>
      <c r="AM390" s="15">
        <f t="shared" si="326"/>
        <v>1</v>
      </c>
      <c r="AN390" s="15" t="str">
        <f t="shared" si="327"/>
        <v>N/A</v>
      </c>
      <c r="AO390" s="15" t="str">
        <f t="shared" si="328"/>
        <v>N/A</v>
      </c>
      <c r="AP390" s="15" t="str">
        <f t="shared" si="329"/>
        <v>N/A</v>
      </c>
      <c r="AQ390" s="15" t="str">
        <f t="shared" si="330"/>
        <v>N/A</v>
      </c>
      <c r="AR390" s="14" t="s">
        <v>40</v>
      </c>
      <c r="AS390" s="14" t="s">
        <v>40</v>
      </c>
      <c r="AT390" s="14" t="s">
        <v>40</v>
      </c>
      <c r="AU390" s="14" t="s">
        <v>40</v>
      </c>
      <c r="AV390" s="14" t="s">
        <v>40</v>
      </c>
      <c r="AW390" s="14" t="s">
        <v>40</v>
      </c>
      <c r="AX390" s="14" t="s">
        <v>40</v>
      </c>
      <c r="AY390" s="14" t="s">
        <v>40</v>
      </c>
      <c r="AZ390" s="14" t="s">
        <v>40</v>
      </c>
      <c r="BA390" s="14" t="s">
        <v>40</v>
      </c>
      <c r="BB390" s="14" t="s">
        <v>40</v>
      </c>
      <c r="BC390" s="14" t="s">
        <v>40</v>
      </c>
      <c r="BD390" s="14" t="s">
        <v>40</v>
      </c>
      <c r="BE390" s="14" t="s">
        <v>40</v>
      </c>
      <c r="BF390" s="14" t="s">
        <v>40</v>
      </c>
      <c r="BG390" s="14" t="s">
        <v>40</v>
      </c>
      <c r="BH390" s="14" t="s">
        <v>40</v>
      </c>
      <c r="BI390" s="14"/>
      <c r="BJ390" s="15">
        <f t="shared" si="331"/>
        <v>1</v>
      </c>
      <c r="BK390" s="15">
        <f t="shared" si="332"/>
        <v>1</v>
      </c>
      <c r="BL390" s="15">
        <f t="shared" si="333"/>
        <v>1</v>
      </c>
      <c r="BM390" s="15">
        <f t="shared" si="334"/>
        <v>1</v>
      </c>
      <c r="BN390" s="15">
        <f t="shared" si="335"/>
        <v>1</v>
      </c>
      <c r="BO390" s="15">
        <f t="shared" si="336"/>
        <v>1</v>
      </c>
      <c r="BP390" s="15">
        <f t="shared" si="337"/>
        <v>1</v>
      </c>
      <c r="BQ390" s="15">
        <f t="shared" si="338"/>
        <v>1</v>
      </c>
      <c r="BR390" s="15">
        <f t="shared" si="339"/>
        <v>1</v>
      </c>
      <c r="BS390" s="15">
        <f t="shared" si="340"/>
        <v>1</v>
      </c>
      <c r="BT390" s="15">
        <f t="shared" si="341"/>
        <v>1</v>
      </c>
      <c r="BU390" s="15">
        <f t="shared" si="342"/>
        <v>1</v>
      </c>
      <c r="BV390" s="15">
        <f t="shared" si="343"/>
        <v>1</v>
      </c>
      <c r="BW390" s="15">
        <f t="shared" si="344"/>
        <v>1</v>
      </c>
      <c r="BX390" s="15">
        <f t="shared" si="345"/>
        <v>1</v>
      </c>
      <c r="BY390" s="15">
        <f t="shared" si="346"/>
        <v>1</v>
      </c>
      <c r="BZ390" s="15">
        <f t="shared" si="347"/>
        <v>1</v>
      </c>
      <c r="CA390" s="14" t="s">
        <v>75</v>
      </c>
      <c r="CB390" s="15">
        <f t="shared" si="348"/>
        <v>1</v>
      </c>
      <c r="CC390" s="14" t="str">
        <f t="shared" si="349"/>
        <v>N/A</v>
      </c>
      <c r="CD390" s="14" t="str">
        <f t="shared" si="350"/>
        <v>N/A</v>
      </c>
      <c r="CE390" s="14" t="str">
        <f t="shared" si="351"/>
        <v>N/A</v>
      </c>
      <c r="CF390" s="14" t="str">
        <f t="shared" si="352"/>
        <v>N/A</v>
      </c>
      <c r="CG390" t="str">
        <f t="shared" si="353"/>
        <v>S:0 G:1 GR:1</v>
      </c>
      <c r="CH390" s="6"/>
      <c r="CK390" s="6"/>
      <c r="CL390" s="6"/>
      <c r="CM390" s="6"/>
      <c r="CN390" s="6"/>
      <c r="CO390" s="6"/>
      <c r="CP390" s="6"/>
    </row>
    <row r="391" spans="1:94" x14ac:dyDescent="0.25">
      <c r="A391" s="13">
        <v>5268</v>
      </c>
      <c r="B391" s="14" t="s">
        <v>2843</v>
      </c>
      <c r="C391" s="14" t="s">
        <v>72</v>
      </c>
      <c r="D391" s="14" t="s">
        <v>58</v>
      </c>
      <c r="E391" s="14">
        <f>VLOOKUP(B391, 'Rookie Year'!$A$2:$B$55555,2,FALSE)</f>
        <v>2023</v>
      </c>
      <c r="F391" s="14">
        <v>2023</v>
      </c>
      <c r="G391" s="14" t="s">
        <v>40</v>
      </c>
      <c r="H391" s="14" t="s">
        <v>2243</v>
      </c>
      <c r="I391" s="15">
        <v>1</v>
      </c>
      <c r="J391" s="14">
        <v>2</v>
      </c>
      <c r="K391" s="16">
        <f t="shared" si="314"/>
        <v>0.25</v>
      </c>
      <c r="L391" s="15">
        <f t="shared" si="315"/>
        <v>0</v>
      </c>
      <c r="M391" s="15">
        <f t="shared" si="316"/>
        <v>1</v>
      </c>
      <c r="N391" s="15">
        <f t="shared" si="317"/>
        <v>2</v>
      </c>
      <c r="O391" s="15">
        <v>0</v>
      </c>
      <c r="P391" s="15">
        <v>1</v>
      </c>
      <c r="Q391" s="15">
        <f t="shared" si="318"/>
        <v>1</v>
      </c>
      <c r="R391" s="14">
        <v>2025</v>
      </c>
      <c r="S391" s="14">
        <f t="shared" si="319"/>
        <v>1</v>
      </c>
      <c r="T391" s="15">
        <v>1</v>
      </c>
      <c r="U391" s="15" t="str">
        <f>IF($S391&lt;2, "N/A", $M391)</f>
        <v>N/A</v>
      </c>
      <c r="V391" s="15" t="str">
        <f t="shared" si="362"/>
        <v>N/A</v>
      </c>
      <c r="W391" s="15" t="str">
        <f t="shared" si="365"/>
        <v>N/A</v>
      </c>
      <c r="X391" s="15" t="str">
        <f t="shared" si="366"/>
        <v>N/A</v>
      </c>
      <c r="Y391" s="14" t="str">
        <f t="shared" si="320"/>
        <v>OK</v>
      </c>
      <c r="Z391" s="14" t="str">
        <f t="shared" si="321"/>
        <v>No</v>
      </c>
      <c r="AA391" s="17" t="str">
        <f>IF(C391="DM", "N/A", IF(Z391="No","N/A",VLOOKUP(B391,'Extension List'!$A$3:$AE$1952,19,FALSE)))</f>
        <v>N/A</v>
      </c>
      <c r="AB391" s="14" t="str">
        <f>IF(C391="DM", "N/A", IF(Z391="No","N/A",VLOOKUP(B391,'Extension List'!$A$3:$AE$1952,21,FALSE)))</f>
        <v>N/A</v>
      </c>
      <c r="AC391" s="14" t="str">
        <f t="shared" si="363"/>
        <v>N/A</v>
      </c>
      <c r="AD391" s="15" t="str">
        <f t="shared" si="322"/>
        <v>N/A</v>
      </c>
      <c r="AE391" s="15" t="str">
        <f t="shared" si="323"/>
        <v>N/A</v>
      </c>
      <c r="AF391" s="15" t="str">
        <f t="shared" si="324"/>
        <v>N/A</v>
      </c>
      <c r="AG391" s="15" t="str">
        <f t="shared" si="367"/>
        <v>N/A</v>
      </c>
      <c r="AH391" s="15" t="str">
        <f t="shared" si="367"/>
        <v>N/A</v>
      </c>
      <c r="AI391" s="15" t="str">
        <f t="shared" si="369"/>
        <v>N/A</v>
      </c>
      <c r="AJ391" s="15" t="str">
        <f t="shared" si="370"/>
        <v>N/A</v>
      </c>
      <c r="AK391" s="15" t="str">
        <f t="shared" si="368"/>
        <v>N/A</v>
      </c>
      <c r="AL391" s="15" t="str">
        <f t="shared" si="325"/>
        <v>N/A</v>
      </c>
      <c r="AM391" s="15">
        <f t="shared" si="326"/>
        <v>1</v>
      </c>
      <c r="AN391" s="15" t="str">
        <f t="shared" si="327"/>
        <v>N/A</v>
      </c>
      <c r="AO391" s="15" t="str">
        <f t="shared" si="328"/>
        <v>N/A</v>
      </c>
      <c r="AP391" s="15" t="str">
        <f t="shared" si="329"/>
        <v>N/A</v>
      </c>
      <c r="AQ391" s="15" t="str">
        <f t="shared" si="330"/>
        <v>N/A</v>
      </c>
      <c r="AR391" s="14" t="s">
        <v>40</v>
      </c>
      <c r="AS391" s="14" t="s">
        <v>40</v>
      </c>
      <c r="AT391" s="14" t="s">
        <v>40</v>
      </c>
      <c r="AU391" s="14" t="s">
        <v>40</v>
      </c>
      <c r="AV391" s="14" t="s">
        <v>40</v>
      </c>
      <c r="AW391" s="14" t="s">
        <v>40</v>
      </c>
      <c r="AX391" s="14" t="s">
        <v>40</v>
      </c>
      <c r="AY391" s="14" t="s">
        <v>40</v>
      </c>
      <c r="AZ391" s="14" t="s">
        <v>40</v>
      </c>
      <c r="BA391" s="14" t="s">
        <v>40</v>
      </c>
      <c r="BB391" s="14" t="s">
        <v>40</v>
      </c>
      <c r="BC391" s="14" t="s">
        <v>40</v>
      </c>
      <c r="BD391" s="14" t="s">
        <v>40</v>
      </c>
      <c r="BE391" s="14" t="s">
        <v>40</v>
      </c>
      <c r="BF391" s="14" t="s">
        <v>40</v>
      </c>
      <c r="BG391" s="14" t="s">
        <v>40</v>
      </c>
      <c r="BH391" s="14" t="s">
        <v>40</v>
      </c>
      <c r="BI391" s="14"/>
      <c r="BJ391" s="15">
        <f t="shared" si="331"/>
        <v>1</v>
      </c>
      <c r="BK391" s="15">
        <f t="shared" si="332"/>
        <v>1</v>
      </c>
      <c r="BL391" s="15">
        <f t="shared" si="333"/>
        <v>1</v>
      </c>
      <c r="BM391" s="15">
        <f t="shared" si="334"/>
        <v>1</v>
      </c>
      <c r="BN391" s="15">
        <f t="shared" si="335"/>
        <v>1</v>
      </c>
      <c r="BO391" s="15">
        <f t="shared" si="336"/>
        <v>1</v>
      </c>
      <c r="BP391" s="15">
        <f t="shared" si="337"/>
        <v>1</v>
      </c>
      <c r="BQ391" s="15">
        <f t="shared" si="338"/>
        <v>1</v>
      </c>
      <c r="BR391" s="15">
        <f t="shared" si="339"/>
        <v>1</v>
      </c>
      <c r="BS391" s="15">
        <f t="shared" si="340"/>
        <v>1</v>
      </c>
      <c r="BT391" s="15">
        <f t="shared" si="341"/>
        <v>1</v>
      </c>
      <c r="BU391" s="15">
        <f t="shared" si="342"/>
        <v>1</v>
      </c>
      <c r="BV391" s="15">
        <f t="shared" si="343"/>
        <v>1</v>
      </c>
      <c r="BW391" s="15">
        <f t="shared" si="344"/>
        <v>1</v>
      </c>
      <c r="BX391" s="15">
        <f t="shared" si="345"/>
        <v>1</v>
      </c>
      <c r="BY391" s="15">
        <f t="shared" si="346"/>
        <v>1</v>
      </c>
      <c r="BZ391" s="15">
        <f t="shared" si="347"/>
        <v>1</v>
      </c>
      <c r="CA391" s="14" t="s">
        <v>75</v>
      </c>
      <c r="CB391" s="15">
        <f t="shared" si="348"/>
        <v>1</v>
      </c>
      <c r="CC391" s="14" t="str">
        <f t="shared" si="349"/>
        <v>N/A</v>
      </c>
      <c r="CD391" s="14" t="str">
        <f t="shared" si="350"/>
        <v>N/A</v>
      </c>
      <c r="CE391" s="14" t="str">
        <f t="shared" si="351"/>
        <v>N/A</v>
      </c>
      <c r="CF391" s="14" t="str">
        <f t="shared" si="352"/>
        <v>N/A</v>
      </c>
      <c r="CG391" t="str">
        <f t="shared" si="353"/>
        <v>S:0 G:1 GR:1</v>
      </c>
      <c r="CH391" s="6"/>
      <c r="CK391" s="6"/>
      <c r="CL391" s="6"/>
      <c r="CM391" s="6"/>
      <c r="CN391" s="6"/>
      <c r="CO391" s="6"/>
      <c r="CP391" s="6"/>
    </row>
    <row r="392" spans="1:94" x14ac:dyDescent="0.25">
      <c r="A392" s="13">
        <v>6064</v>
      </c>
      <c r="B392" s="14" t="s">
        <v>3165</v>
      </c>
      <c r="C392" s="14" t="s">
        <v>61</v>
      </c>
      <c r="D392" s="14" t="s">
        <v>1932</v>
      </c>
      <c r="E392" s="14">
        <v>2025</v>
      </c>
      <c r="F392" s="14">
        <v>2025</v>
      </c>
      <c r="G392" s="14" t="s">
        <v>40</v>
      </c>
      <c r="H392" s="14" t="s">
        <v>2206</v>
      </c>
      <c r="I392" s="15">
        <v>1</v>
      </c>
      <c r="J392" s="14">
        <v>3</v>
      </c>
      <c r="K392" s="16">
        <f t="shared" si="314"/>
        <v>0</v>
      </c>
      <c r="L392" s="15">
        <f t="shared" si="315"/>
        <v>1</v>
      </c>
      <c r="M392" s="15">
        <f t="shared" si="316"/>
        <v>0</v>
      </c>
      <c r="N392" s="15">
        <f t="shared" si="317"/>
        <v>0</v>
      </c>
      <c r="O392" s="15">
        <v>0</v>
      </c>
      <c r="P392" s="15">
        <v>0</v>
      </c>
      <c r="Q392" s="15">
        <f t="shared" si="318"/>
        <v>0</v>
      </c>
      <c r="R392" s="14" t="s">
        <v>75</v>
      </c>
      <c r="S392" s="14">
        <f t="shared" si="319"/>
        <v>2</v>
      </c>
      <c r="T392" s="15">
        <v>0</v>
      </c>
      <c r="U392" s="15">
        <v>0</v>
      </c>
      <c r="V392" s="15" t="str">
        <f t="shared" si="362"/>
        <v>N/A</v>
      </c>
      <c r="W392" s="15" t="str">
        <f t="shared" si="365"/>
        <v>N/A</v>
      </c>
      <c r="X392" s="15" t="str">
        <f t="shared" si="366"/>
        <v>N/A</v>
      </c>
      <c r="Y392" s="14" t="str">
        <f t="shared" si="320"/>
        <v>OK</v>
      </c>
      <c r="Z392" s="14" t="str">
        <f t="shared" si="321"/>
        <v>No</v>
      </c>
      <c r="AA392" s="17" t="str">
        <f>IF(C392="DM", "N/A", IF(Z392="No","N/A",VLOOKUP(B392,'Extension List'!$A$3:$AE$1952,19,FALSE)))</f>
        <v>N/A</v>
      </c>
      <c r="AB392" s="14" t="str">
        <f>IF(C392="DM", "N/A", IF(Z392="No","N/A",VLOOKUP(B392,'Extension List'!$A$3:$AE$1952,21,FALSE)))</f>
        <v>N/A</v>
      </c>
      <c r="AC392" s="14" t="str">
        <f t="shared" si="363"/>
        <v>N/A</v>
      </c>
      <c r="AD392" s="15" t="str">
        <f t="shared" si="322"/>
        <v>N/A</v>
      </c>
      <c r="AE392" s="15" t="str">
        <f t="shared" si="323"/>
        <v>N/A</v>
      </c>
      <c r="AF392" s="15" t="str">
        <f t="shared" si="324"/>
        <v>N/A</v>
      </c>
      <c r="AG392" s="15" t="str">
        <f t="shared" si="367"/>
        <v>N/A</v>
      </c>
      <c r="AH392" s="15" t="str">
        <f t="shared" si="367"/>
        <v>N/A</v>
      </c>
      <c r="AI392" s="15" t="str">
        <f t="shared" si="369"/>
        <v>N/A</v>
      </c>
      <c r="AJ392" s="15" t="str">
        <f t="shared" si="370"/>
        <v>N/A</v>
      </c>
      <c r="AK392" s="15" t="str">
        <f t="shared" si="368"/>
        <v>N/A</v>
      </c>
      <c r="AL392" s="15" t="str">
        <f t="shared" si="325"/>
        <v>N/A</v>
      </c>
      <c r="AM392" s="15">
        <f t="shared" si="326"/>
        <v>1</v>
      </c>
      <c r="AN392" s="15">
        <f t="shared" si="327"/>
        <v>1</v>
      </c>
      <c r="AO392" s="15" t="str">
        <f t="shared" si="328"/>
        <v>N/A</v>
      </c>
      <c r="AP392" s="15" t="str">
        <f t="shared" si="329"/>
        <v>N/A</v>
      </c>
      <c r="AQ392" s="15" t="str">
        <f t="shared" si="330"/>
        <v>N/A</v>
      </c>
      <c r="AR392" s="14" t="s">
        <v>40</v>
      </c>
      <c r="AS392" s="14" t="s">
        <v>40</v>
      </c>
      <c r="AT392" s="14" t="s">
        <v>40</v>
      </c>
      <c r="AU392" s="14" t="s">
        <v>40</v>
      </c>
      <c r="AV392" s="14" t="s">
        <v>40</v>
      </c>
      <c r="AW392" s="14" t="s">
        <v>40</v>
      </c>
      <c r="AX392" s="14" t="s">
        <v>40</v>
      </c>
      <c r="AY392" s="14" t="s">
        <v>40</v>
      </c>
      <c r="AZ392" s="14" t="s">
        <v>40</v>
      </c>
      <c r="BA392" s="14" t="s">
        <v>40</v>
      </c>
      <c r="BB392" s="14" t="s">
        <v>40</v>
      </c>
      <c r="BC392" s="14" t="s">
        <v>40</v>
      </c>
      <c r="BD392" s="14" t="s">
        <v>40</v>
      </c>
      <c r="BE392" s="14" t="s">
        <v>40</v>
      </c>
      <c r="BF392" s="14" t="s">
        <v>40</v>
      </c>
      <c r="BG392" s="14" t="s">
        <v>40</v>
      </c>
      <c r="BH392" s="14" t="s">
        <v>40</v>
      </c>
      <c r="BJ392" s="15">
        <f t="shared" si="331"/>
        <v>1</v>
      </c>
      <c r="BK392" s="15">
        <f t="shared" si="332"/>
        <v>1</v>
      </c>
      <c r="BL392" s="15">
        <f t="shared" si="333"/>
        <v>1</v>
      </c>
      <c r="BM392" s="15">
        <f t="shared" si="334"/>
        <v>1</v>
      </c>
      <c r="BN392" s="15">
        <f t="shared" si="335"/>
        <v>1</v>
      </c>
      <c r="BO392" s="15">
        <f t="shared" si="336"/>
        <v>1</v>
      </c>
      <c r="BP392" s="15">
        <f t="shared" si="337"/>
        <v>1</v>
      </c>
      <c r="BQ392" s="15">
        <f t="shared" si="338"/>
        <v>1</v>
      </c>
      <c r="BR392" s="15">
        <f t="shared" si="339"/>
        <v>1</v>
      </c>
      <c r="BS392" s="15">
        <f t="shared" si="340"/>
        <v>1</v>
      </c>
      <c r="BT392" s="15">
        <f t="shared" si="341"/>
        <v>1</v>
      </c>
      <c r="BU392" s="15">
        <f t="shared" si="342"/>
        <v>1</v>
      </c>
      <c r="BV392" s="15">
        <f t="shared" si="343"/>
        <v>1</v>
      </c>
      <c r="BW392" s="15">
        <f t="shared" si="344"/>
        <v>1</v>
      </c>
      <c r="BX392" s="15">
        <f t="shared" si="345"/>
        <v>1</v>
      </c>
      <c r="BY392" s="15">
        <f t="shared" si="346"/>
        <v>1</v>
      </c>
      <c r="BZ392" s="15">
        <f t="shared" si="347"/>
        <v>1</v>
      </c>
      <c r="CA392" s="14" t="s">
        <v>75</v>
      </c>
      <c r="CB392" s="15">
        <f t="shared" si="348"/>
        <v>1</v>
      </c>
      <c r="CC392" s="14">
        <f t="shared" si="349"/>
        <v>1</v>
      </c>
      <c r="CD392" s="14" t="str">
        <f t="shared" si="350"/>
        <v>N/A</v>
      </c>
      <c r="CE392" s="14" t="str">
        <f t="shared" si="351"/>
        <v>N/A</v>
      </c>
      <c r="CF392" s="14" t="str">
        <f t="shared" si="352"/>
        <v>N/A</v>
      </c>
      <c r="CG392" t="str">
        <f t="shared" si="353"/>
        <v>S:1 G:0 GR:0</v>
      </c>
      <c r="CH392" s="6"/>
      <c r="CK392" s="6"/>
      <c r="CL392" s="6"/>
      <c r="CM392" s="6"/>
      <c r="CN392" s="6"/>
      <c r="CO392" s="6"/>
      <c r="CP392" s="6"/>
    </row>
    <row r="393" spans="1:94" x14ac:dyDescent="0.25">
      <c r="A393" s="13">
        <v>5486</v>
      </c>
      <c r="B393" s="14" t="s">
        <v>2717</v>
      </c>
      <c r="C393" s="14" t="s">
        <v>61</v>
      </c>
      <c r="D393" s="14" t="s">
        <v>1932</v>
      </c>
      <c r="E393" s="14">
        <f>VLOOKUP(B393, 'Rookie Year'!$A$2:$B$55555,2,FALSE)</f>
        <v>2022</v>
      </c>
      <c r="F393" s="14">
        <v>2024</v>
      </c>
      <c r="G393" s="14" t="s">
        <v>42</v>
      </c>
      <c r="H393" s="14" t="s">
        <v>2913</v>
      </c>
      <c r="I393" s="15">
        <v>36</v>
      </c>
      <c r="J393" s="14">
        <v>4</v>
      </c>
      <c r="K393" s="16">
        <f t="shared" si="314"/>
        <v>0.6</v>
      </c>
      <c r="L393" s="15">
        <f t="shared" si="315"/>
        <v>14</v>
      </c>
      <c r="M393" s="15">
        <f t="shared" si="316"/>
        <v>22</v>
      </c>
      <c r="N393" s="15">
        <f t="shared" si="317"/>
        <v>88</v>
      </c>
      <c r="O393" s="15">
        <v>29</v>
      </c>
      <c r="P393" s="15">
        <v>0</v>
      </c>
      <c r="Q393" s="15">
        <f t="shared" si="318"/>
        <v>59</v>
      </c>
      <c r="R393" s="14" t="s">
        <v>75</v>
      </c>
      <c r="S393" s="14">
        <f t="shared" si="319"/>
        <v>2</v>
      </c>
      <c r="T393" s="15">
        <v>32</v>
      </c>
      <c r="U393" s="15">
        <v>27</v>
      </c>
      <c r="V393" s="15" t="str">
        <f t="shared" si="362"/>
        <v>N/A</v>
      </c>
      <c r="W393" s="15" t="str">
        <f t="shared" si="365"/>
        <v>N/A</v>
      </c>
      <c r="X393" s="15" t="str">
        <f t="shared" si="366"/>
        <v>N/A</v>
      </c>
      <c r="Y393" s="14" t="str">
        <f t="shared" si="320"/>
        <v>OK</v>
      </c>
      <c r="Z393" s="14" t="str">
        <f t="shared" si="321"/>
        <v>No</v>
      </c>
      <c r="AA393" s="17" t="str">
        <f>IF(C393="DM", "N/A", IF(Z393="No","N/A",VLOOKUP(B393,'Extension List'!$A$3:$AE$1952,19,FALSE)))</f>
        <v>N/A</v>
      </c>
      <c r="AB393" s="14" t="str">
        <f>IF(C393="DM", "N/A", IF(Z393="No","N/A",VLOOKUP(B393,'Extension List'!$A$3:$AE$1952,21,FALSE)))</f>
        <v>N/A</v>
      </c>
      <c r="AC393" s="14" t="str">
        <f t="shared" si="363"/>
        <v>N/A</v>
      </c>
      <c r="AD393" s="15" t="str">
        <f t="shared" si="322"/>
        <v>N/A</v>
      </c>
      <c r="AE393" s="15" t="str">
        <f t="shared" si="323"/>
        <v>N/A</v>
      </c>
      <c r="AF393" s="15" t="str">
        <f t="shared" si="324"/>
        <v>N/A</v>
      </c>
      <c r="AG393" s="15" t="str">
        <f t="shared" si="367"/>
        <v>N/A</v>
      </c>
      <c r="AH393" s="15" t="str">
        <f t="shared" si="367"/>
        <v>N/A</v>
      </c>
      <c r="AI393" s="15" t="str">
        <f t="shared" si="369"/>
        <v>N/A</v>
      </c>
      <c r="AJ393" s="15" t="str">
        <f t="shared" si="370"/>
        <v>N/A</v>
      </c>
      <c r="AK393" s="15" t="str">
        <f t="shared" si="368"/>
        <v>N/A</v>
      </c>
      <c r="AL393" s="15" t="str">
        <f t="shared" si="325"/>
        <v>N/A</v>
      </c>
      <c r="AM393" s="15">
        <f t="shared" si="326"/>
        <v>46</v>
      </c>
      <c r="AN393" s="15">
        <f t="shared" si="327"/>
        <v>41</v>
      </c>
      <c r="AO393" s="15" t="str">
        <f t="shared" si="328"/>
        <v>N/A</v>
      </c>
      <c r="AP393" s="15" t="str">
        <f t="shared" si="329"/>
        <v>N/A</v>
      </c>
      <c r="AQ393" s="15" t="str">
        <f t="shared" si="330"/>
        <v>N/A</v>
      </c>
      <c r="AR393" s="14" t="s">
        <v>40</v>
      </c>
      <c r="AS393" s="14" t="s">
        <v>40</v>
      </c>
      <c r="AT393" s="14" t="s">
        <v>40</v>
      </c>
      <c r="AU393" s="14" t="s">
        <v>40</v>
      </c>
      <c r="AV393" s="14" t="s">
        <v>40</v>
      </c>
      <c r="AW393" s="14" t="s">
        <v>40</v>
      </c>
      <c r="AX393" s="14" t="s">
        <v>40</v>
      </c>
      <c r="AY393" s="14" t="s">
        <v>40</v>
      </c>
      <c r="AZ393" s="14" t="s">
        <v>40</v>
      </c>
      <c r="BA393" s="14" t="s">
        <v>40</v>
      </c>
      <c r="BB393" s="14" t="s">
        <v>40</v>
      </c>
      <c r="BC393" s="14" t="s">
        <v>40</v>
      </c>
      <c r="BD393" s="14" t="s">
        <v>40</v>
      </c>
      <c r="BE393" s="14" t="s">
        <v>40</v>
      </c>
      <c r="BF393" s="14" t="s">
        <v>40</v>
      </c>
      <c r="BG393" s="14" t="s">
        <v>40</v>
      </c>
      <c r="BH393" s="14" t="s">
        <v>40</v>
      </c>
      <c r="BI393" s="14"/>
      <c r="BJ393" s="15">
        <f t="shared" si="331"/>
        <v>46</v>
      </c>
      <c r="BK393" s="15">
        <f t="shared" si="332"/>
        <v>46</v>
      </c>
      <c r="BL393" s="15">
        <f t="shared" si="333"/>
        <v>46</v>
      </c>
      <c r="BM393" s="15">
        <f t="shared" si="334"/>
        <v>46</v>
      </c>
      <c r="BN393" s="15">
        <f t="shared" si="335"/>
        <v>46</v>
      </c>
      <c r="BO393" s="15">
        <f t="shared" si="336"/>
        <v>46</v>
      </c>
      <c r="BP393" s="15">
        <f t="shared" si="337"/>
        <v>46</v>
      </c>
      <c r="BQ393" s="15">
        <f t="shared" si="338"/>
        <v>46</v>
      </c>
      <c r="BR393" s="15">
        <f t="shared" si="339"/>
        <v>46</v>
      </c>
      <c r="BS393" s="15">
        <f t="shared" si="340"/>
        <v>46</v>
      </c>
      <c r="BT393" s="15">
        <f t="shared" si="341"/>
        <v>46</v>
      </c>
      <c r="BU393" s="15">
        <f t="shared" si="342"/>
        <v>46</v>
      </c>
      <c r="BV393" s="15">
        <f t="shared" si="343"/>
        <v>46</v>
      </c>
      <c r="BW393" s="15">
        <f t="shared" si="344"/>
        <v>46</v>
      </c>
      <c r="BX393" s="15">
        <f t="shared" si="345"/>
        <v>46</v>
      </c>
      <c r="BY393" s="15">
        <f t="shared" si="346"/>
        <v>46</v>
      </c>
      <c r="BZ393" s="15">
        <f t="shared" si="347"/>
        <v>46</v>
      </c>
      <c r="CA393" s="14" t="s">
        <v>75</v>
      </c>
      <c r="CB393" s="15">
        <f t="shared" si="348"/>
        <v>46</v>
      </c>
      <c r="CC393" s="14">
        <f t="shared" si="349"/>
        <v>41</v>
      </c>
      <c r="CD393" s="14" t="str">
        <f t="shared" si="350"/>
        <v>N/A</v>
      </c>
      <c r="CE393" s="14" t="str">
        <f t="shared" si="351"/>
        <v>N/A</v>
      </c>
      <c r="CF393" s="14" t="str">
        <f t="shared" si="352"/>
        <v>N/A</v>
      </c>
      <c r="CG393" t="str">
        <f t="shared" si="353"/>
        <v>S:14 G:22 GR:59</v>
      </c>
      <c r="CH393" s="6"/>
      <c r="CK393" s="6"/>
      <c r="CL393" s="6"/>
      <c r="CM393" s="6"/>
      <c r="CN393" s="6"/>
      <c r="CO393" s="6"/>
      <c r="CP393" s="6"/>
    </row>
    <row r="394" spans="1:94" x14ac:dyDescent="0.25">
      <c r="A394" s="13">
        <v>5178</v>
      </c>
      <c r="B394" s="14" t="s">
        <v>2760</v>
      </c>
      <c r="C394" s="14" t="s">
        <v>61</v>
      </c>
      <c r="D394" s="14" t="s">
        <v>1932</v>
      </c>
      <c r="E394" s="14">
        <f>VLOOKUP(B394, 'Rookie Year'!$A$2:$B$55555,2,FALSE)</f>
        <v>2023</v>
      </c>
      <c r="F394" s="14">
        <v>2023</v>
      </c>
      <c r="G394" s="14" t="s">
        <v>40</v>
      </c>
      <c r="H394" s="14" t="s">
        <v>2172</v>
      </c>
      <c r="I394" s="15">
        <v>3</v>
      </c>
      <c r="J394" s="14">
        <v>4</v>
      </c>
      <c r="K394" s="16">
        <f t="shared" si="314"/>
        <v>0</v>
      </c>
      <c r="L394" s="15">
        <f t="shared" si="315"/>
        <v>3</v>
      </c>
      <c r="M394" s="15">
        <f t="shared" si="316"/>
        <v>0</v>
      </c>
      <c r="N394" s="15">
        <f t="shared" si="317"/>
        <v>0</v>
      </c>
      <c r="O394" s="15">
        <v>0</v>
      </c>
      <c r="P394" s="15">
        <v>0</v>
      </c>
      <c r="Q394" s="15">
        <f t="shared" si="318"/>
        <v>0</v>
      </c>
      <c r="R394" s="14" t="s">
        <v>75</v>
      </c>
      <c r="S394" s="14">
        <f t="shared" si="319"/>
        <v>1</v>
      </c>
      <c r="T394" s="15">
        <v>0</v>
      </c>
      <c r="U394" s="15" t="str">
        <f>IF($S394&lt;2, "N/A", $M394)</f>
        <v>N/A</v>
      </c>
      <c r="V394" s="15" t="str">
        <f t="shared" si="362"/>
        <v>N/A</v>
      </c>
      <c r="W394" s="15" t="str">
        <f t="shared" si="365"/>
        <v>N/A</v>
      </c>
      <c r="X394" s="15" t="str">
        <f t="shared" si="366"/>
        <v>N/A</v>
      </c>
      <c r="Y394" s="14" t="str">
        <f t="shared" si="320"/>
        <v>OK</v>
      </c>
      <c r="Z394" s="14" t="str">
        <f t="shared" si="321"/>
        <v>Yes</v>
      </c>
      <c r="AA394" s="17">
        <f>IF(C394="DM", "N/A", IF(Z394="No","N/A",VLOOKUP(B394,'Extension List'!$A$3:$AE$1952,19,FALSE)))</f>
        <v>13</v>
      </c>
      <c r="AB394" s="14">
        <f>IF(C394="DM", "N/A", IF(Z394="No","N/A",VLOOKUP(B394,'Extension List'!$A$3:$AE$1952,21,FALSE)))</f>
        <v>4</v>
      </c>
      <c r="AC394" s="14">
        <f t="shared" si="363"/>
        <v>0</v>
      </c>
      <c r="AD394" s="15" t="str">
        <f t="shared" si="322"/>
        <v>N/A</v>
      </c>
      <c r="AE394" s="15" t="str">
        <f t="shared" si="323"/>
        <v>N/A</v>
      </c>
      <c r="AF394" s="15" t="str">
        <f t="shared" si="324"/>
        <v>N/A</v>
      </c>
      <c r="AG394" s="15" t="str">
        <f t="shared" si="367"/>
        <v>N/A</v>
      </c>
      <c r="AH394" s="15" t="str">
        <f t="shared" si="367"/>
        <v>N/A</v>
      </c>
      <c r="AI394" s="15" t="str">
        <f t="shared" si="369"/>
        <v>N/A</v>
      </c>
      <c r="AJ394" s="15" t="str">
        <f t="shared" si="370"/>
        <v>N/A</v>
      </c>
      <c r="AK394" s="15" t="str">
        <f t="shared" si="368"/>
        <v>N/A</v>
      </c>
      <c r="AL394" s="15" t="str">
        <f t="shared" si="325"/>
        <v>N/A</v>
      </c>
      <c r="AM394" s="15">
        <f t="shared" si="326"/>
        <v>3</v>
      </c>
      <c r="AN394" s="15" t="str">
        <f t="shared" si="327"/>
        <v>N/A</v>
      </c>
      <c r="AO394" s="15" t="str">
        <f t="shared" si="328"/>
        <v>N/A</v>
      </c>
      <c r="AP394" s="15" t="str">
        <f t="shared" si="329"/>
        <v>N/A</v>
      </c>
      <c r="AQ394" s="15" t="str">
        <f t="shared" si="330"/>
        <v>N/A</v>
      </c>
      <c r="AR394" s="14" t="s">
        <v>40</v>
      </c>
      <c r="AS394" s="14" t="s">
        <v>40</v>
      </c>
      <c r="AT394" s="14" t="s">
        <v>40</v>
      </c>
      <c r="AU394" s="14" t="s">
        <v>40</v>
      </c>
      <c r="AV394" s="14" t="s">
        <v>40</v>
      </c>
      <c r="AW394" s="14" t="s">
        <v>40</v>
      </c>
      <c r="AX394" s="14" t="s">
        <v>40</v>
      </c>
      <c r="AY394" s="14" t="s">
        <v>40</v>
      </c>
      <c r="AZ394" s="14" t="s">
        <v>40</v>
      </c>
      <c r="BA394" s="14" t="s">
        <v>40</v>
      </c>
      <c r="BB394" s="14" t="s">
        <v>40</v>
      </c>
      <c r="BC394" s="14" t="s">
        <v>40</v>
      </c>
      <c r="BD394" s="14" t="s">
        <v>40</v>
      </c>
      <c r="BE394" s="14" t="s">
        <v>40</v>
      </c>
      <c r="BF394" s="14" t="s">
        <v>40</v>
      </c>
      <c r="BG394" s="14" t="s">
        <v>40</v>
      </c>
      <c r="BH394" s="14" t="s">
        <v>40</v>
      </c>
      <c r="BI394" s="14"/>
      <c r="BJ394" s="15">
        <f t="shared" si="331"/>
        <v>3</v>
      </c>
      <c r="BK394" s="15">
        <f t="shared" si="332"/>
        <v>3</v>
      </c>
      <c r="BL394" s="15">
        <f t="shared" si="333"/>
        <v>3</v>
      </c>
      <c r="BM394" s="15">
        <f t="shared" si="334"/>
        <v>3</v>
      </c>
      <c r="BN394" s="15">
        <f t="shared" si="335"/>
        <v>3</v>
      </c>
      <c r="BO394" s="15">
        <f t="shared" si="336"/>
        <v>3</v>
      </c>
      <c r="BP394" s="15">
        <f t="shared" si="337"/>
        <v>3</v>
      </c>
      <c r="BQ394" s="15">
        <f t="shared" si="338"/>
        <v>3</v>
      </c>
      <c r="BR394" s="15">
        <f t="shared" si="339"/>
        <v>3</v>
      </c>
      <c r="BS394" s="15">
        <f t="shared" si="340"/>
        <v>3</v>
      </c>
      <c r="BT394" s="15">
        <f t="shared" si="341"/>
        <v>3</v>
      </c>
      <c r="BU394" s="15">
        <f t="shared" si="342"/>
        <v>3</v>
      </c>
      <c r="BV394" s="15">
        <f t="shared" si="343"/>
        <v>3</v>
      </c>
      <c r="BW394" s="15">
        <f t="shared" si="344"/>
        <v>3</v>
      </c>
      <c r="BX394" s="15">
        <f t="shared" si="345"/>
        <v>3</v>
      </c>
      <c r="BY394" s="15">
        <f t="shared" si="346"/>
        <v>3</v>
      </c>
      <c r="BZ394" s="15">
        <f t="shared" si="347"/>
        <v>3</v>
      </c>
      <c r="CA394" s="14" t="s">
        <v>75</v>
      </c>
      <c r="CB394" s="15">
        <f t="shared" si="348"/>
        <v>3</v>
      </c>
      <c r="CC394" s="14" t="str">
        <f t="shared" si="349"/>
        <v>N/A</v>
      </c>
      <c r="CD394" s="14" t="str">
        <f t="shared" si="350"/>
        <v>N/A</v>
      </c>
      <c r="CE394" s="14" t="str">
        <f t="shared" si="351"/>
        <v>N/A</v>
      </c>
      <c r="CF394" s="14" t="str">
        <f t="shared" si="352"/>
        <v>N/A</v>
      </c>
      <c r="CG394" t="str">
        <f t="shared" si="353"/>
        <v>S:3 G:0 GR:0</v>
      </c>
      <c r="CH394" s="6"/>
      <c r="CK394" s="6"/>
      <c r="CL394" s="6"/>
      <c r="CM394" s="6"/>
      <c r="CN394" s="6"/>
      <c r="CO394" s="6"/>
      <c r="CP394" s="6"/>
    </row>
    <row r="395" spans="1:94" x14ac:dyDescent="0.25">
      <c r="A395" s="13">
        <v>5640</v>
      </c>
      <c r="B395" s="14" t="s">
        <v>3070</v>
      </c>
      <c r="C395" s="14" t="s">
        <v>62</v>
      </c>
      <c r="D395" s="14" t="s">
        <v>1932</v>
      </c>
      <c r="E395" s="14">
        <f>VLOOKUP(B395, 'Rookie Year'!$A$2:$B$55555,2,FALSE)</f>
        <v>2024</v>
      </c>
      <c r="F395" s="14">
        <v>2024</v>
      </c>
      <c r="G395" s="14" t="s">
        <v>40</v>
      </c>
      <c r="H395" s="14" t="s">
        <v>2191</v>
      </c>
      <c r="I395" s="15">
        <v>2</v>
      </c>
      <c r="J395" s="14">
        <v>3</v>
      </c>
      <c r="K395" s="16">
        <f t="shared" si="314"/>
        <v>0</v>
      </c>
      <c r="L395" s="15">
        <f t="shared" si="315"/>
        <v>2</v>
      </c>
      <c r="M395" s="15">
        <f t="shared" si="316"/>
        <v>0</v>
      </c>
      <c r="N395" s="15">
        <f t="shared" si="317"/>
        <v>0</v>
      </c>
      <c r="O395" s="15">
        <v>0</v>
      </c>
      <c r="P395" s="15">
        <v>0</v>
      </c>
      <c r="Q395" s="15">
        <f t="shared" si="318"/>
        <v>0</v>
      </c>
      <c r="R395" s="14" t="s">
        <v>75</v>
      </c>
      <c r="S395" s="14">
        <f t="shared" si="319"/>
        <v>1</v>
      </c>
      <c r="T395" s="15">
        <v>0</v>
      </c>
      <c r="U395" s="15" t="str">
        <f>IF($S395&lt;2, "N/A", $M395)</f>
        <v>N/A</v>
      </c>
      <c r="V395" s="15" t="str">
        <f t="shared" si="362"/>
        <v>N/A</v>
      </c>
      <c r="W395" s="15" t="str">
        <f t="shared" si="365"/>
        <v>N/A</v>
      </c>
      <c r="X395" s="15" t="str">
        <f t="shared" si="366"/>
        <v>N/A</v>
      </c>
      <c r="Y395" s="14" t="str">
        <f t="shared" si="320"/>
        <v>OK</v>
      </c>
      <c r="Z395" s="14" t="str">
        <f t="shared" si="321"/>
        <v>Yes</v>
      </c>
      <c r="AA395" s="17">
        <f>IF(C395="DM", "N/A", IF(Z395="No","N/A",VLOOKUP(B395,'Extension List'!$A$3:$AE$1952,19,FALSE)))</f>
        <v>3</v>
      </c>
      <c r="AB395" s="14">
        <f>IF(C395="DM", "N/A", IF(Z395="No","N/A",VLOOKUP(B395,'Extension List'!$A$3:$AE$1952,21,FALSE)))</f>
        <v>1</v>
      </c>
      <c r="AC395" s="14">
        <f t="shared" si="363"/>
        <v>0</v>
      </c>
      <c r="AD395" s="15" t="str">
        <f t="shared" si="322"/>
        <v>N/A</v>
      </c>
      <c r="AE395" s="15" t="str">
        <f t="shared" si="323"/>
        <v>N/A</v>
      </c>
      <c r="AF395" s="15" t="str">
        <f t="shared" si="324"/>
        <v>N/A</v>
      </c>
      <c r="AG395" s="15" t="str">
        <f t="shared" si="367"/>
        <v>N/A</v>
      </c>
      <c r="AH395" s="15" t="str">
        <f t="shared" si="367"/>
        <v>N/A</v>
      </c>
      <c r="AI395" s="15" t="str">
        <f t="shared" si="369"/>
        <v>N/A</v>
      </c>
      <c r="AJ395" s="15" t="str">
        <f t="shared" si="370"/>
        <v>N/A</v>
      </c>
      <c r="AK395" s="15" t="str">
        <f t="shared" si="368"/>
        <v>N/A</v>
      </c>
      <c r="AL395" s="15" t="str">
        <f t="shared" si="325"/>
        <v>N/A</v>
      </c>
      <c r="AM395" s="15">
        <f t="shared" si="326"/>
        <v>2</v>
      </c>
      <c r="AN395" s="15" t="str">
        <f t="shared" si="327"/>
        <v>N/A</v>
      </c>
      <c r="AO395" s="15" t="str">
        <f t="shared" si="328"/>
        <v>N/A</v>
      </c>
      <c r="AP395" s="15" t="str">
        <f t="shared" si="329"/>
        <v>N/A</v>
      </c>
      <c r="AQ395" s="15" t="str">
        <f t="shared" si="330"/>
        <v>N/A</v>
      </c>
      <c r="AR395" s="14" t="s">
        <v>40</v>
      </c>
      <c r="AS395" s="14" t="s">
        <v>40</v>
      </c>
      <c r="AT395" s="14" t="s">
        <v>40</v>
      </c>
      <c r="AU395" s="14" t="s">
        <v>40</v>
      </c>
      <c r="AV395" s="14" t="s">
        <v>40</v>
      </c>
      <c r="AW395" s="14" t="s">
        <v>40</v>
      </c>
      <c r="AX395" s="14" t="s">
        <v>40</v>
      </c>
      <c r="AY395" s="14" t="s">
        <v>40</v>
      </c>
      <c r="AZ395" s="14" t="s">
        <v>40</v>
      </c>
      <c r="BA395" s="14" t="s">
        <v>40</v>
      </c>
      <c r="BB395" s="14" t="s">
        <v>40</v>
      </c>
      <c r="BC395" s="14" t="s">
        <v>40</v>
      </c>
      <c r="BD395" s="14" t="s">
        <v>40</v>
      </c>
      <c r="BE395" s="14" t="s">
        <v>40</v>
      </c>
      <c r="BF395" s="14" t="s">
        <v>40</v>
      </c>
      <c r="BG395" s="14" t="s">
        <v>40</v>
      </c>
      <c r="BH395" s="14" t="s">
        <v>40</v>
      </c>
      <c r="BI395" s="14"/>
      <c r="BJ395" s="15">
        <f t="shared" si="331"/>
        <v>2</v>
      </c>
      <c r="BK395" s="15">
        <f t="shared" si="332"/>
        <v>2</v>
      </c>
      <c r="BL395" s="15">
        <f t="shared" si="333"/>
        <v>2</v>
      </c>
      <c r="BM395" s="15">
        <f t="shared" si="334"/>
        <v>2</v>
      </c>
      <c r="BN395" s="15">
        <f t="shared" si="335"/>
        <v>2</v>
      </c>
      <c r="BO395" s="15">
        <f t="shared" si="336"/>
        <v>2</v>
      </c>
      <c r="BP395" s="15">
        <f t="shared" si="337"/>
        <v>2</v>
      </c>
      <c r="BQ395" s="15">
        <f t="shared" si="338"/>
        <v>2</v>
      </c>
      <c r="BR395" s="15">
        <f t="shared" si="339"/>
        <v>2</v>
      </c>
      <c r="BS395" s="15">
        <f t="shared" si="340"/>
        <v>2</v>
      </c>
      <c r="BT395" s="15">
        <f t="shared" si="341"/>
        <v>2</v>
      </c>
      <c r="BU395" s="15">
        <f t="shared" si="342"/>
        <v>2</v>
      </c>
      <c r="BV395" s="15">
        <f t="shared" si="343"/>
        <v>2</v>
      </c>
      <c r="BW395" s="15">
        <f t="shared" si="344"/>
        <v>2</v>
      </c>
      <c r="BX395" s="15">
        <f t="shared" si="345"/>
        <v>2</v>
      </c>
      <c r="BY395" s="15">
        <f t="shared" si="346"/>
        <v>2</v>
      </c>
      <c r="BZ395" s="15">
        <f t="shared" si="347"/>
        <v>2</v>
      </c>
      <c r="CA395" s="14" t="s">
        <v>75</v>
      </c>
      <c r="CB395" s="15">
        <f t="shared" si="348"/>
        <v>2</v>
      </c>
      <c r="CC395" s="14" t="str">
        <f t="shared" si="349"/>
        <v>N/A</v>
      </c>
      <c r="CD395" s="14" t="str">
        <f t="shared" si="350"/>
        <v>N/A</v>
      </c>
      <c r="CE395" s="14" t="str">
        <f t="shared" si="351"/>
        <v>N/A</v>
      </c>
      <c r="CF395" s="14" t="str">
        <f t="shared" si="352"/>
        <v>N/A</v>
      </c>
      <c r="CG395" t="str">
        <f t="shared" si="353"/>
        <v>S:2 G:0 GR:0</v>
      </c>
      <c r="CH395" s="6"/>
      <c r="CK395" s="6"/>
      <c r="CL395" s="6"/>
      <c r="CM395" s="6"/>
      <c r="CN395" s="6"/>
      <c r="CO395" s="6"/>
      <c r="CP395" s="6"/>
    </row>
    <row r="396" spans="1:94" x14ac:dyDescent="0.25">
      <c r="A396" s="13">
        <v>6333</v>
      </c>
      <c r="B396" s="14" t="s">
        <v>2539</v>
      </c>
      <c r="C396" s="14" t="s">
        <v>62</v>
      </c>
      <c r="D396" s="14" t="s">
        <v>1932</v>
      </c>
      <c r="E396" s="14">
        <f>VLOOKUP(B396, 'Rookie Year'!$A$2:$B$55555,2,FALSE)</f>
        <v>2022</v>
      </c>
      <c r="F396" s="14">
        <v>2026</v>
      </c>
      <c r="G396" s="14" t="s">
        <v>42</v>
      </c>
      <c r="H396" s="14" t="s">
        <v>2913</v>
      </c>
      <c r="I396" s="15">
        <v>75</v>
      </c>
      <c r="J396" s="14">
        <v>5</v>
      </c>
      <c r="K396" s="16">
        <f t="shared" si="314"/>
        <v>0.75</v>
      </c>
      <c r="L396" s="15">
        <f t="shared" si="315"/>
        <v>18</v>
      </c>
      <c r="M396" s="15">
        <f t="shared" si="316"/>
        <v>57</v>
      </c>
      <c r="N396" s="15">
        <f t="shared" si="317"/>
        <v>285</v>
      </c>
      <c r="O396" s="15">
        <v>0</v>
      </c>
      <c r="P396" s="15">
        <v>0</v>
      </c>
      <c r="Q396" s="15">
        <f t="shared" si="318"/>
        <v>285</v>
      </c>
      <c r="R396" s="14" t="s">
        <v>75</v>
      </c>
      <c r="S396" s="14">
        <f t="shared" si="319"/>
        <v>5</v>
      </c>
      <c r="T396" s="15">
        <v>0</v>
      </c>
      <c r="U396" s="15">
        <v>0</v>
      </c>
      <c r="V396" s="15">
        <v>85</v>
      </c>
      <c r="W396" s="15">
        <v>85</v>
      </c>
      <c r="X396" s="15">
        <v>115</v>
      </c>
      <c r="Y396" s="14" t="str">
        <f t="shared" si="320"/>
        <v>OK</v>
      </c>
      <c r="Z396" s="14" t="str">
        <f t="shared" si="321"/>
        <v>No</v>
      </c>
      <c r="AA396" s="17" t="str">
        <f>IF(C396="DM", "N/A", IF(Z396="No","N/A",VLOOKUP(B396,'Extension List'!$A$3:$AE$1952,19,FALSE)))</f>
        <v>N/A</v>
      </c>
      <c r="AB396" s="14" t="str">
        <f>IF(C396="DM", "N/A", IF(Z396="No","N/A",VLOOKUP(B396,'Extension List'!$A$3:$AE$1952,21,FALSE)))</f>
        <v>N/A</v>
      </c>
      <c r="AC396" s="14" t="str">
        <f t="shared" si="363"/>
        <v>N/A</v>
      </c>
      <c r="AD396" s="15" t="str">
        <f t="shared" si="322"/>
        <v>N/A</v>
      </c>
      <c r="AE396" s="15" t="str">
        <f t="shared" si="323"/>
        <v>N/A</v>
      </c>
      <c r="AF396" s="15" t="str">
        <f t="shared" si="324"/>
        <v>N/A</v>
      </c>
      <c r="AG396" s="15" t="str">
        <f t="shared" si="367"/>
        <v>N/A</v>
      </c>
      <c r="AH396" s="15" t="str">
        <f t="shared" si="367"/>
        <v>N/A</v>
      </c>
      <c r="AI396" s="15" t="str">
        <f t="shared" si="369"/>
        <v>N/A</v>
      </c>
      <c r="AJ396" s="15" t="str">
        <f t="shared" si="370"/>
        <v>N/A</v>
      </c>
      <c r="AK396" s="15" t="str">
        <f t="shared" si="368"/>
        <v>N/A</v>
      </c>
      <c r="AL396" s="15" t="str">
        <f t="shared" si="325"/>
        <v>N/A</v>
      </c>
      <c r="AM396" s="15">
        <f t="shared" si="326"/>
        <v>18</v>
      </c>
      <c r="AN396" s="15">
        <f t="shared" si="327"/>
        <v>18</v>
      </c>
      <c r="AO396" s="15">
        <f t="shared" si="328"/>
        <v>103</v>
      </c>
      <c r="AP396" s="15">
        <f t="shared" si="329"/>
        <v>103</v>
      </c>
      <c r="AQ396" s="15">
        <f t="shared" si="330"/>
        <v>133</v>
      </c>
      <c r="AR396" s="14" t="s">
        <v>40</v>
      </c>
      <c r="AS396" s="14" t="s">
        <v>40</v>
      </c>
      <c r="AT396" s="14" t="s">
        <v>40</v>
      </c>
      <c r="AU396" s="14" t="s">
        <v>40</v>
      </c>
      <c r="AV396" s="14" t="s">
        <v>40</v>
      </c>
      <c r="AW396" s="14" t="s">
        <v>40</v>
      </c>
      <c r="AX396" s="14" t="s">
        <v>40</v>
      </c>
      <c r="AY396" s="14" t="s">
        <v>40</v>
      </c>
      <c r="AZ396" s="14" t="s">
        <v>40</v>
      </c>
      <c r="BA396" s="14" t="s">
        <v>40</v>
      </c>
      <c r="BB396" s="14" t="s">
        <v>40</v>
      </c>
      <c r="BC396" s="14" t="s">
        <v>40</v>
      </c>
      <c r="BD396" s="14" t="s">
        <v>40</v>
      </c>
      <c r="BE396" s="14" t="s">
        <v>40</v>
      </c>
      <c r="BF396" s="14" t="s">
        <v>40</v>
      </c>
      <c r="BG396" s="14" t="s">
        <v>40</v>
      </c>
      <c r="BH396" s="14" t="s">
        <v>40</v>
      </c>
      <c r="BJ396" s="15">
        <f t="shared" si="331"/>
        <v>18</v>
      </c>
      <c r="BK396" s="15">
        <f t="shared" si="332"/>
        <v>18</v>
      </c>
      <c r="BL396" s="15">
        <f t="shared" si="333"/>
        <v>18</v>
      </c>
      <c r="BM396" s="15">
        <f t="shared" si="334"/>
        <v>18</v>
      </c>
      <c r="BN396" s="15">
        <f t="shared" si="335"/>
        <v>18</v>
      </c>
      <c r="BO396" s="15">
        <f t="shared" si="336"/>
        <v>18</v>
      </c>
      <c r="BP396" s="15">
        <f t="shared" si="337"/>
        <v>18</v>
      </c>
      <c r="BQ396" s="15">
        <f t="shared" si="338"/>
        <v>18</v>
      </c>
      <c r="BR396" s="15">
        <f t="shared" si="339"/>
        <v>18</v>
      </c>
      <c r="BS396" s="15">
        <f t="shared" si="340"/>
        <v>18</v>
      </c>
      <c r="BT396" s="15">
        <f t="shared" si="341"/>
        <v>18</v>
      </c>
      <c r="BU396" s="15">
        <f t="shared" si="342"/>
        <v>18</v>
      </c>
      <c r="BV396" s="15">
        <f t="shared" si="343"/>
        <v>18</v>
      </c>
      <c r="BW396" s="15">
        <f t="shared" si="344"/>
        <v>18</v>
      </c>
      <c r="BX396" s="15">
        <f t="shared" si="345"/>
        <v>18</v>
      </c>
      <c r="BY396" s="15">
        <f t="shared" si="346"/>
        <v>18</v>
      </c>
      <c r="BZ396" s="15">
        <f t="shared" si="347"/>
        <v>18</v>
      </c>
      <c r="CA396" s="14" t="s">
        <v>75</v>
      </c>
      <c r="CB396" s="15">
        <f t="shared" si="348"/>
        <v>18</v>
      </c>
      <c r="CC396" s="14">
        <f t="shared" si="349"/>
        <v>18</v>
      </c>
      <c r="CD396" s="14">
        <f t="shared" si="350"/>
        <v>103</v>
      </c>
      <c r="CE396" s="14">
        <f t="shared" si="351"/>
        <v>103</v>
      </c>
      <c r="CF396" s="14">
        <f t="shared" si="352"/>
        <v>133</v>
      </c>
      <c r="CG396" t="str">
        <f t="shared" si="353"/>
        <v>S:18 G:57 GR:285</v>
      </c>
      <c r="CH396" s="6"/>
      <c r="CK396" s="6"/>
      <c r="CL396" s="6"/>
      <c r="CM396" s="6"/>
      <c r="CN396" s="6"/>
      <c r="CO396" s="6"/>
      <c r="CP396" s="6"/>
    </row>
    <row r="397" spans="1:94" x14ac:dyDescent="0.25">
      <c r="A397" s="13">
        <v>5643</v>
      </c>
      <c r="B397" s="14" t="s">
        <v>3024</v>
      </c>
      <c r="C397" s="14" t="s">
        <v>62</v>
      </c>
      <c r="D397" s="14" t="s">
        <v>1932</v>
      </c>
      <c r="E397" s="14">
        <f>VLOOKUP(B397, 'Rookie Year'!$A$2:$B$55555,2,FALSE)</f>
        <v>2024</v>
      </c>
      <c r="F397" s="14">
        <v>2024</v>
      </c>
      <c r="G397" s="14" t="s">
        <v>40</v>
      </c>
      <c r="H397" s="14" t="s">
        <v>2194</v>
      </c>
      <c r="I397" s="15">
        <v>1</v>
      </c>
      <c r="J397" s="14">
        <v>3</v>
      </c>
      <c r="K397" s="16">
        <f t="shared" si="314"/>
        <v>0</v>
      </c>
      <c r="L397" s="15">
        <f t="shared" si="315"/>
        <v>1</v>
      </c>
      <c r="M397" s="15">
        <f t="shared" si="316"/>
        <v>0</v>
      </c>
      <c r="N397" s="15">
        <f t="shared" si="317"/>
        <v>0</v>
      </c>
      <c r="O397" s="15">
        <v>0</v>
      </c>
      <c r="P397" s="15">
        <v>0</v>
      </c>
      <c r="Q397" s="15">
        <f t="shared" si="318"/>
        <v>0</v>
      </c>
      <c r="R397" s="14" t="s">
        <v>75</v>
      </c>
      <c r="S397" s="14">
        <f t="shared" si="319"/>
        <v>1</v>
      </c>
      <c r="T397" s="15">
        <v>0</v>
      </c>
      <c r="U397" s="15" t="str">
        <f>IF($S397&lt;2, "N/A", $M397)</f>
        <v>N/A</v>
      </c>
      <c r="V397" s="15" t="str">
        <f>IF($S397&lt;3, "N/A", $M397)</f>
        <v>N/A</v>
      </c>
      <c r="W397" s="15" t="str">
        <f>IF($S397&lt;4, "N/A", $M397)</f>
        <v>N/A</v>
      </c>
      <c r="X397" s="15" t="str">
        <f t="shared" ref="X397:X430" si="371">IF($S397&lt;5, "N/A", $M397)</f>
        <v>N/A</v>
      </c>
      <c r="Y397" s="14" t="str">
        <f t="shared" si="320"/>
        <v>OK</v>
      </c>
      <c r="Z397" s="14" t="str">
        <f t="shared" si="321"/>
        <v>Yes</v>
      </c>
      <c r="AA397" s="17">
        <f>IF(C397="DM", "N/A", IF(Z397="No","N/A",VLOOKUP(B397,'Extension List'!$A$3:$AE$1952,19,FALSE)))</f>
        <v>3</v>
      </c>
      <c r="AB397" s="14">
        <f>IF(C397="DM", "N/A", IF(Z397="No","N/A",VLOOKUP(B397,'Extension List'!$A$3:$AE$1952,21,FALSE)))</f>
        <v>1</v>
      </c>
      <c r="AC397" s="14">
        <f t="shared" si="363"/>
        <v>0</v>
      </c>
      <c r="AD397" s="15" t="str">
        <f t="shared" si="322"/>
        <v>N/A</v>
      </c>
      <c r="AE397" s="15" t="str">
        <f t="shared" si="323"/>
        <v>N/A</v>
      </c>
      <c r="AF397" s="15" t="str">
        <f t="shared" si="324"/>
        <v>N/A</v>
      </c>
      <c r="AG397" s="15" t="str">
        <f t="shared" si="367"/>
        <v>N/A</v>
      </c>
      <c r="AH397" s="15" t="str">
        <f t="shared" si="367"/>
        <v>N/A</v>
      </c>
      <c r="AI397" s="15" t="str">
        <f t="shared" si="369"/>
        <v>N/A</v>
      </c>
      <c r="AJ397" s="15" t="str">
        <f t="shared" si="370"/>
        <v>N/A</v>
      </c>
      <c r="AK397" s="15" t="str">
        <f t="shared" si="368"/>
        <v>N/A</v>
      </c>
      <c r="AL397" s="15" t="str">
        <f t="shared" si="325"/>
        <v>N/A</v>
      </c>
      <c r="AM397" s="15">
        <f t="shared" si="326"/>
        <v>1</v>
      </c>
      <c r="AN397" s="15" t="str">
        <f t="shared" si="327"/>
        <v>N/A</v>
      </c>
      <c r="AO397" s="15" t="str">
        <f t="shared" si="328"/>
        <v>N/A</v>
      </c>
      <c r="AP397" s="15" t="str">
        <f t="shared" si="329"/>
        <v>N/A</v>
      </c>
      <c r="AQ397" s="15" t="str">
        <f t="shared" si="330"/>
        <v>N/A</v>
      </c>
      <c r="AR397" s="14" t="s">
        <v>40</v>
      </c>
      <c r="AS397" s="14" t="s">
        <v>40</v>
      </c>
      <c r="AT397" s="14" t="s">
        <v>40</v>
      </c>
      <c r="AU397" s="14" t="s">
        <v>40</v>
      </c>
      <c r="AV397" s="14" t="s">
        <v>40</v>
      </c>
      <c r="AW397" s="14" t="s">
        <v>40</v>
      </c>
      <c r="AX397" s="14" t="s">
        <v>40</v>
      </c>
      <c r="AY397" s="14" t="s">
        <v>40</v>
      </c>
      <c r="AZ397" s="14" t="s">
        <v>40</v>
      </c>
      <c r="BA397" s="14" t="s">
        <v>40</v>
      </c>
      <c r="BB397" s="14" t="s">
        <v>40</v>
      </c>
      <c r="BC397" s="14" t="s">
        <v>40</v>
      </c>
      <c r="BD397" s="14" t="s">
        <v>40</v>
      </c>
      <c r="BE397" s="14" t="s">
        <v>40</v>
      </c>
      <c r="BF397" s="14" t="s">
        <v>40</v>
      </c>
      <c r="BG397" s="14" t="s">
        <v>40</v>
      </c>
      <c r="BH397" s="14" t="s">
        <v>40</v>
      </c>
      <c r="BI397" s="14"/>
      <c r="BJ397" s="15">
        <f t="shared" si="331"/>
        <v>1</v>
      </c>
      <c r="BK397" s="15">
        <f t="shared" si="332"/>
        <v>1</v>
      </c>
      <c r="BL397" s="15">
        <f t="shared" si="333"/>
        <v>1</v>
      </c>
      <c r="BM397" s="15">
        <f t="shared" si="334"/>
        <v>1</v>
      </c>
      <c r="BN397" s="15">
        <f t="shared" si="335"/>
        <v>1</v>
      </c>
      <c r="BO397" s="15">
        <f t="shared" si="336"/>
        <v>1</v>
      </c>
      <c r="BP397" s="15">
        <f t="shared" si="337"/>
        <v>1</v>
      </c>
      <c r="BQ397" s="15">
        <f t="shared" si="338"/>
        <v>1</v>
      </c>
      <c r="BR397" s="15">
        <f t="shared" si="339"/>
        <v>1</v>
      </c>
      <c r="BS397" s="15">
        <f t="shared" si="340"/>
        <v>1</v>
      </c>
      <c r="BT397" s="15">
        <f t="shared" si="341"/>
        <v>1</v>
      </c>
      <c r="BU397" s="15">
        <f t="shared" si="342"/>
        <v>1</v>
      </c>
      <c r="BV397" s="15">
        <f t="shared" si="343"/>
        <v>1</v>
      </c>
      <c r="BW397" s="15">
        <f t="shared" si="344"/>
        <v>1</v>
      </c>
      <c r="BX397" s="15">
        <f t="shared" si="345"/>
        <v>1</v>
      </c>
      <c r="BY397" s="15">
        <f t="shared" si="346"/>
        <v>1</v>
      </c>
      <c r="BZ397" s="15">
        <f t="shared" si="347"/>
        <v>1</v>
      </c>
      <c r="CA397" s="14" t="s">
        <v>75</v>
      </c>
      <c r="CB397" s="15">
        <f t="shared" si="348"/>
        <v>1</v>
      </c>
      <c r="CC397" s="14" t="str">
        <f t="shared" si="349"/>
        <v>N/A</v>
      </c>
      <c r="CD397" s="14" t="str">
        <f t="shared" si="350"/>
        <v>N/A</v>
      </c>
      <c r="CE397" s="14" t="str">
        <f t="shared" si="351"/>
        <v>N/A</v>
      </c>
      <c r="CF397" s="14" t="str">
        <f t="shared" si="352"/>
        <v>N/A</v>
      </c>
      <c r="CG397" t="str">
        <f t="shared" si="353"/>
        <v>S:1 G:0 GR:0</v>
      </c>
      <c r="CH397" s="6"/>
      <c r="CK397" s="6"/>
      <c r="CL397" s="6"/>
      <c r="CM397" s="6"/>
      <c r="CN397" s="6"/>
      <c r="CO397" s="6"/>
      <c r="CP397" s="6"/>
    </row>
    <row r="398" spans="1:94" x14ac:dyDescent="0.25">
      <c r="A398" s="13">
        <v>4713</v>
      </c>
      <c r="B398" s="14" t="s">
        <v>2535</v>
      </c>
      <c r="C398" s="14" t="s">
        <v>62</v>
      </c>
      <c r="D398" s="14" t="s">
        <v>1932</v>
      </c>
      <c r="E398" s="14">
        <f>VLOOKUP(B398, 'Rookie Year'!$A$2:$B$55555,2,FALSE)</f>
        <v>2022</v>
      </c>
      <c r="F398" s="14">
        <v>2022</v>
      </c>
      <c r="G398" s="14" t="s">
        <v>40</v>
      </c>
      <c r="H398" s="14" t="s">
        <v>2142</v>
      </c>
      <c r="I398" s="15">
        <v>39</v>
      </c>
      <c r="J398" s="14">
        <v>5</v>
      </c>
      <c r="K398" s="16">
        <f t="shared" si="314"/>
        <v>0.6</v>
      </c>
      <c r="L398" s="15">
        <f t="shared" si="315"/>
        <v>15</v>
      </c>
      <c r="M398" s="15">
        <f t="shared" si="316"/>
        <v>24</v>
      </c>
      <c r="N398" s="15">
        <f t="shared" si="317"/>
        <v>120</v>
      </c>
      <c r="O398" s="15">
        <v>85</v>
      </c>
      <c r="P398" s="15">
        <v>19</v>
      </c>
      <c r="Q398" s="15">
        <f t="shared" si="318"/>
        <v>16</v>
      </c>
      <c r="R398" s="14">
        <v>2025</v>
      </c>
      <c r="S398" s="14">
        <f t="shared" si="319"/>
        <v>4</v>
      </c>
      <c r="T398" s="15">
        <v>16</v>
      </c>
      <c r="U398" s="15">
        <v>0</v>
      </c>
      <c r="V398" s="15">
        <v>0</v>
      </c>
      <c r="W398" s="15">
        <v>0</v>
      </c>
      <c r="X398" s="15" t="str">
        <f t="shared" si="371"/>
        <v>N/A</v>
      </c>
      <c r="Y398" s="14" t="str">
        <f t="shared" si="320"/>
        <v>OK</v>
      </c>
      <c r="Z398" s="14" t="str">
        <f t="shared" si="321"/>
        <v>No</v>
      </c>
      <c r="AA398" s="17" t="str">
        <f>IF(C398="DM", "N/A", IF(Z398="No","N/A",VLOOKUP(B398,'Extension List'!$A$3:$AE$1952,19,FALSE)))</f>
        <v>N/A</v>
      </c>
      <c r="AB398" s="14" t="str">
        <f>IF(C398="DM", "N/A", IF(Z398="No","N/A",VLOOKUP(B398,'Extension List'!$A$3:$AE$1952,21,FALSE)))</f>
        <v>N/A</v>
      </c>
      <c r="AC398" s="14" t="str">
        <f t="shared" si="363"/>
        <v>N/A</v>
      </c>
      <c r="AD398" s="15" t="str">
        <f t="shared" si="322"/>
        <v>N/A</v>
      </c>
      <c r="AE398" s="15" t="str">
        <f t="shared" si="323"/>
        <v>N/A</v>
      </c>
      <c r="AF398" s="15" t="str">
        <f t="shared" si="324"/>
        <v>N/A</v>
      </c>
      <c r="AG398" s="15" t="str">
        <f t="shared" si="367"/>
        <v>N/A</v>
      </c>
      <c r="AH398" s="15" t="str">
        <f t="shared" si="367"/>
        <v>N/A</v>
      </c>
      <c r="AI398" s="15" t="str">
        <f t="shared" si="369"/>
        <v>N/A</v>
      </c>
      <c r="AJ398" s="15" t="str">
        <f t="shared" si="370"/>
        <v>N/A</v>
      </c>
      <c r="AK398" s="15" t="str">
        <f t="shared" si="368"/>
        <v>N/A</v>
      </c>
      <c r="AL398" s="15" t="str">
        <f t="shared" si="325"/>
        <v>N/A</v>
      </c>
      <c r="AM398" s="15">
        <f t="shared" si="326"/>
        <v>31</v>
      </c>
      <c r="AN398" s="15">
        <f t="shared" si="327"/>
        <v>15</v>
      </c>
      <c r="AO398" s="15">
        <f t="shared" si="328"/>
        <v>15</v>
      </c>
      <c r="AP398" s="15">
        <f t="shared" si="329"/>
        <v>15</v>
      </c>
      <c r="AQ398" s="15" t="str">
        <f t="shared" si="330"/>
        <v>N/A</v>
      </c>
      <c r="AR398" s="14" t="s">
        <v>40</v>
      </c>
      <c r="AS398" s="14" t="s">
        <v>40</v>
      </c>
      <c r="AT398" s="14" t="s">
        <v>40</v>
      </c>
      <c r="AU398" s="14" t="s">
        <v>40</v>
      </c>
      <c r="AV398" s="14" t="s">
        <v>40</v>
      </c>
      <c r="AW398" s="14" t="s">
        <v>40</v>
      </c>
      <c r="AX398" s="14" t="s">
        <v>40</v>
      </c>
      <c r="AY398" s="14" t="s">
        <v>40</v>
      </c>
      <c r="AZ398" s="14" t="s">
        <v>40</v>
      </c>
      <c r="BA398" s="14" t="s">
        <v>40</v>
      </c>
      <c r="BB398" s="14" t="s">
        <v>40</v>
      </c>
      <c r="BC398" s="14" t="s">
        <v>40</v>
      </c>
      <c r="BD398" s="14" t="s">
        <v>40</v>
      </c>
      <c r="BE398" s="14" t="s">
        <v>40</v>
      </c>
      <c r="BF398" s="14" t="s">
        <v>40</v>
      </c>
      <c r="BG398" s="14" t="s">
        <v>40</v>
      </c>
      <c r="BH398" s="14" t="s">
        <v>40</v>
      </c>
      <c r="BI398" s="14"/>
      <c r="BJ398" s="15">
        <f t="shared" si="331"/>
        <v>31</v>
      </c>
      <c r="BK398" s="15">
        <f t="shared" si="332"/>
        <v>31</v>
      </c>
      <c r="BL398" s="15">
        <f t="shared" si="333"/>
        <v>31</v>
      </c>
      <c r="BM398" s="15">
        <f t="shared" si="334"/>
        <v>31</v>
      </c>
      <c r="BN398" s="15">
        <f t="shared" si="335"/>
        <v>31</v>
      </c>
      <c r="BO398" s="15">
        <f t="shared" si="336"/>
        <v>31</v>
      </c>
      <c r="BP398" s="15">
        <f t="shared" si="337"/>
        <v>31</v>
      </c>
      <c r="BQ398" s="15">
        <f t="shared" si="338"/>
        <v>31</v>
      </c>
      <c r="BR398" s="15">
        <f t="shared" si="339"/>
        <v>31</v>
      </c>
      <c r="BS398" s="15">
        <f t="shared" si="340"/>
        <v>31</v>
      </c>
      <c r="BT398" s="15">
        <f t="shared" si="341"/>
        <v>31</v>
      </c>
      <c r="BU398" s="15">
        <f t="shared" si="342"/>
        <v>31</v>
      </c>
      <c r="BV398" s="15">
        <f t="shared" si="343"/>
        <v>31</v>
      </c>
      <c r="BW398" s="15">
        <f t="shared" si="344"/>
        <v>31</v>
      </c>
      <c r="BX398" s="15">
        <f t="shared" si="345"/>
        <v>31</v>
      </c>
      <c r="BY398" s="15">
        <f t="shared" si="346"/>
        <v>31</v>
      </c>
      <c r="BZ398" s="15">
        <f t="shared" si="347"/>
        <v>31</v>
      </c>
      <c r="CA398" s="14" t="s">
        <v>75</v>
      </c>
      <c r="CB398" s="15">
        <f t="shared" si="348"/>
        <v>31</v>
      </c>
      <c r="CC398" s="14">
        <f t="shared" si="349"/>
        <v>15</v>
      </c>
      <c r="CD398" s="14">
        <f t="shared" si="350"/>
        <v>15</v>
      </c>
      <c r="CE398" s="14">
        <f t="shared" si="351"/>
        <v>15</v>
      </c>
      <c r="CF398" s="14" t="str">
        <f t="shared" si="352"/>
        <v>N/A</v>
      </c>
      <c r="CG398" t="str">
        <f t="shared" si="353"/>
        <v>S:15 G:24 GR:16</v>
      </c>
      <c r="CH398" s="6"/>
      <c r="CK398" s="6"/>
      <c r="CL398" s="6"/>
      <c r="CM398" s="6"/>
      <c r="CN398" s="6"/>
      <c r="CO398" s="6"/>
      <c r="CP398" s="6"/>
    </row>
    <row r="399" spans="1:94" x14ac:dyDescent="0.25">
      <c r="A399" s="13">
        <v>6001</v>
      </c>
      <c r="B399" s="14" t="s">
        <v>3102</v>
      </c>
      <c r="C399" s="14" t="s">
        <v>62</v>
      </c>
      <c r="D399" s="14" t="s">
        <v>1932</v>
      </c>
      <c r="E399" s="14">
        <v>2025</v>
      </c>
      <c r="F399" s="14">
        <v>2025</v>
      </c>
      <c r="G399" s="14" t="s">
        <v>40</v>
      </c>
      <c r="H399" s="14" t="s">
        <v>2145</v>
      </c>
      <c r="I399" s="15">
        <v>17</v>
      </c>
      <c r="J399" s="14">
        <v>4</v>
      </c>
      <c r="K399" s="16">
        <f t="shared" si="314"/>
        <v>0.25</v>
      </c>
      <c r="L399" s="15">
        <f t="shared" si="315"/>
        <v>12</v>
      </c>
      <c r="M399" s="15">
        <f t="shared" si="316"/>
        <v>5</v>
      </c>
      <c r="N399" s="15">
        <f t="shared" si="317"/>
        <v>20</v>
      </c>
      <c r="O399" s="15">
        <v>5</v>
      </c>
      <c r="P399" s="15">
        <v>0</v>
      </c>
      <c r="Q399" s="15">
        <f t="shared" si="318"/>
        <v>15</v>
      </c>
      <c r="R399" s="14" t="s">
        <v>75</v>
      </c>
      <c r="S399" s="14">
        <f t="shared" si="319"/>
        <v>3</v>
      </c>
      <c r="T399" s="15">
        <v>5</v>
      </c>
      <c r="U399" s="15">
        <v>5</v>
      </c>
      <c r="V399" s="15">
        <v>5</v>
      </c>
      <c r="W399" s="15" t="str">
        <f>IF($S399&lt;4, "N/A", $M399)</f>
        <v>N/A</v>
      </c>
      <c r="X399" s="15" t="str">
        <f t="shared" si="371"/>
        <v>N/A</v>
      </c>
      <c r="Y399" s="14" t="str">
        <f t="shared" si="320"/>
        <v>OK</v>
      </c>
      <c r="Z399" s="14" t="str">
        <f t="shared" si="321"/>
        <v>No</v>
      </c>
      <c r="AA399" s="17" t="str">
        <f>IF(C399="DM", "N/A", IF(Z399="No","N/A",VLOOKUP(B399,'Extension List'!$A$3:$AE$1952,19,FALSE)))</f>
        <v>N/A</v>
      </c>
      <c r="AB399" s="14" t="str">
        <f>IF(C399="DM", "N/A", IF(Z399="No","N/A",VLOOKUP(B399,'Extension List'!$A$3:$AE$1952,21,FALSE)))</f>
        <v>N/A</v>
      </c>
      <c r="AC399" s="14" t="str">
        <f t="shared" ref="AC399:AC430" si="372">IF(AA399="N/A", "N/A", 0)</f>
        <v>N/A</v>
      </c>
      <c r="AD399" s="15" t="str">
        <f t="shared" si="322"/>
        <v>N/A</v>
      </c>
      <c r="AE399" s="15" t="str">
        <f t="shared" si="323"/>
        <v>N/A</v>
      </c>
      <c r="AF399" s="15" t="str">
        <f t="shared" si="324"/>
        <v>N/A</v>
      </c>
      <c r="AG399" s="15" t="str">
        <f t="shared" si="367"/>
        <v>N/A</v>
      </c>
      <c r="AH399" s="15" t="str">
        <f t="shared" si="367"/>
        <v>N/A</v>
      </c>
      <c r="AI399" s="15" t="str">
        <f t="shared" si="369"/>
        <v>N/A</v>
      </c>
      <c r="AJ399" s="15" t="str">
        <f t="shared" si="370"/>
        <v>N/A</v>
      </c>
      <c r="AK399" s="15" t="str">
        <f t="shared" si="368"/>
        <v>N/A</v>
      </c>
      <c r="AL399" s="15" t="str">
        <f t="shared" si="325"/>
        <v>N/A</v>
      </c>
      <c r="AM399" s="15">
        <f t="shared" si="326"/>
        <v>17</v>
      </c>
      <c r="AN399" s="15">
        <f t="shared" si="327"/>
        <v>17</v>
      </c>
      <c r="AO399" s="15">
        <f t="shared" si="328"/>
        <v>17</v>
      </c>
      <c r="AP399" s="15" t="str">
        <f t="shared" si="329"/>
        <v>N/A</v>
      </c>
      <c r="AQ399" s="15" t="str">
        <f t="shared" si="330"/>
        <v>N/A</v>
      </c>
      <c r="AR399" s="14" t="s">
        <v>40</v>
      </c>
      <c r="AS399" s="14" t="s">
        <v>40</v>
      </c>
      <c r="AT399" s="14" t="s">
        <v>40</v>
      </c>
      <c r="AU399" s="14" t="s">
        <v>40</v>
      </c>
      <c r="AV399" s="14" t="s">
        <v>40</v>
      </c>
      <c r="AW399" s="14" t="s">
        <v>40</v>
      </c>
      <c r="AX399" s="14" t="s">
        <v>40</v>
      </c>
      <c r="AY399" s="14" t="s">
        <v>40</v>
      </c>
      <c r="AZ399" s="14" t="s">
        <v>40</v>
      </c>
      <c r="BA399" s="14" t="s">
        <v>40</v>
      </c>
      <c r="BB399" s="14" t="s">
        <v>40</v>
      </c>
      <c r="BC399" s="14" t="s">
        <v>40</v>
      </c>
      <c r="BD399" s="14" t="s">
        <v>40</v>
      </c>
      <c r="BE399" s="14" t="s">
        <v>40</v>
      </c>
      <c r="BF399" s="14" t="s">
        <v>40</v>
      </c>
      <c r="BG399" s="14" t="s">
        <v>40</v>
      </c>
      <c r="BH399" s="14" t="s">
        <v>40</v>
      </c>
      <c r="BJ399" s="15">
        <f t="shared" si="331"/>
        <v>17</v>
      </c>
      <c r="BK399" s="15">
        <f t="shared" si="332"/>
        <v>17</v>
      </c>
      <c r="BL399" s="15">
        <f t="shared" si="333"/>
        <v>17</v>
      </c>
      <c r="BM399" s="15">
        <f t="shared" si="334"/>
        <v>17</v>
      </c>
      <c r="BN399" s="15">
        <f t="shared" si="335"/>
        <v>17</v>
      </c>
      <c r="BO399" s="15">
        <f t="shared" si="336"/>
        <v>17</v>
      </c>
      <c r="BP399" s="15">
        <f t="shared" si="337"/>
        <v>17</v>
      </c>
      <c r="BQ399" s="15">
        <f t="shared" si="338"/>
        <v>17</v>
      </c>
      <c r="BR399" s="15">
        <f t="shared" si="339"/>
        <v>17</v>
      </c>
      <c r="BS399" s="15">
        <f t="shared" si="340"/>
        <v>17</v>
      </c>
      <c r="BT399" s="15">
        <f t="shared" si="341"/>
        <v>17</v>
      </c>
      <c r="BU399" s="15">
        <f t="shared" si="342"/>
        <v>17</v>
      </c>
      <c r="BV399" s="15">
        <f t="shared" si="343"/>
        <v>17</v>
      </c>
      <c r="BW399" s="15">
        <f t="shared" si="344"/>
        <v>17</v>
      </c>
      <c r="BX399" s="15">
        <f t="shared" si="345"/>
        <v>17</v>
      </c>
      <c r="BY399" s="15">
        <f t="shared" si="346"/>
        <v>17</v>
      </c>
      <c r="BZ399" s="15">
        <f t="shared" si="347"/>
        <v>17</v>
      </c>
      <c r="CA399" s="14" t="s">
        <v>75</v>
      </c>
      <c r="CB399" s="15">
        <f t="shared" si="348"/>
        <v>17</v>
      </c>
      <c r="CC399" s="14">
        <f t="shared" si="349"/>
        <v>17</v>
      </c>
      <c r="CD399" s="14">
        <f t="shared" si="350"/>
        <v>17</v>
      </c>
      <c r="CE399" s="14" t="str">
        <f t="shared" si="351"/>
        <v>N/A</v>
      </c>
      <c r="CF399" s="14" t="str">
        <f t="shared" si="352"/>
        <v>N/A</v>
      </c>
      <c r="CG399" t="str">
        <f t="shared" si="353"/>
        <v>S:12 G:5 GR:15</v>
      </c>
      <c r="CH399" s="6"/>
      <c r="CK399" s="6"/>
      <c r="CL399" s="6"/>
      <c r="CM399" s="6"/>
      <c r="CN399" s="6"/>
      <c r="CO399" s="6"/>
      <c r="CP399" s="6"/>
    </row>
    <row r="400" spans="1:94" x14ac:dyDescent="0.25">
      <c r="A400" s="13">
        <v>3094</v>
      </c>
      <c r="B400" s="14" t="s">
        <v>894</v>
      </c>
      <c r="C400" s="14" t="s">
        <v>62</v>
      </c>
      <c r="D400" s="14" t="s">
        <v>1932</v>
      </c>
      <c r="E400" s="14">
        <f>VLOOKUP(B400, 'Rookie Year'!$A$2:$B$55555,2,FALSE)</f>
        <v>2019</v>
      </c>
      <c r="F400" s="14">
        <v>2019</v>
      </c>
      <c r="G400" s="14" t="s">
        <v>40</v>
      </c>
      <c r="H400" s="14" t="s">
        <v>1926</v>
      </c>
      <c r="I400" s="15">
        <v>41</v>
      </c>
      <c r="J400" s="14">
        <v>5</v>
      </c>
      <c r="K400" s="16">
        <f t="shared" si="314"/>
        <v>0.6</v>
      </c>
      <c r="L400" s="15">
        <f t="shared" si="315"/>
        <v>16</v>
      </c>
      <c r="M400" s="15">
        <f t="shared" si="316"/>
        <v>25</v>
      </c>
      <c r="N400" s="15">
        <f t="shared" si="317"/>
        <v>125</v>
      </c>
      <c r="O400" s="15">
        <v>115</v>
      </c>
      <c r="P400" s="15">
        <v>0</v>
      </c>
      <c r="Q400" s="15">
        <f t="shared" si="318"/>
        <v>10</v>
      </c>
      <c r="R400" s="14">
        <v>2022</v>
      </c>
      <c r="S400" s="14">
        <f t="shared" si="319"/>
        <v>1</v>
      </c>
      <c r="T400" s="15">
        <v>10</v>
      </c>
      <c r="U400" s="15" t="str">
        <f>IF($S400&lt;2, "N/A", $M400)</f>
        <v>N/A</v>
      </c>
      <c r="V400" s="15" t="str">
        <f>IF($S400&lt;3, "N/A", $M400)</f>
        <v>N/A</v>
      </c>
      <c r="W400" s="15" t="str">
        <f>IF($S400&lt;4, "N/A", $M400)</f>
        <v>N/A</v>
      </c>
      <c r="X400" s="15" t="str">
        <f t="shared" si="371"/>
        <v>N/A</v>
      </c>
      <c r="Y400" s="14" t="str">
        <f t="shared" si="320"/>
        <v>OK</v>
      </c>
      <c r="Z400" s="14" t="str">
        <f t="shared" si="321"/>
        <v>Yes</v>
      </c>
      <c r="AA400" s="17">
        <f>IF(C400="DM", "N/A", IF(Z400="No","N/A",VLOOKUP(B400,'Extension List'!$A$3:$AE$1952,19,FALSE)))</f>
        <v>71</v>
      </c>
      <c r="AB400" s="14">
        <f>IF(C400="DM", "N/A", IF(Z400="No","N/A",VLOOKUP(B400,'Extension List'!$A$3:$AE$1952,21,FALSE)))</f>
        <v>4</v>
      </c>
      <c r="AC400" s="14">
        <f t="shared" si="372"/>
        <v>0</v>
      </c>
      <c r="AD400" s="15" t="str">
        <f t="shared" si="322"/>
        <v>N/A</v>
      </c>
      <c r="AE400" s="15" t="str">
        <f t="shared" si="323"/>
        <v>N/A</v>
      </c>
      <c r="AF400" s="15" t="str">
        <f t="shared" si="324"/>
        <v>N/A</v>
      </c>
      <c r="AG400" s="15" t="str">
        <f t="shared" si="367"/>
        <v>N/A</v>
      </c>
      <c r="AH400" s="15" t="str">
        <f t="shared" si="367"/>
        <v>N/A</v>
      </c>
      <c r="AI400" s="15" t="str">
        <f t="shared" si="369"/>
        <v>N/A</v>
      </c>
      <c r="AJ400" s="15" t="str">
        <f t="shared" si="370"/>
        <v>N/A</v>
      </c>
      <c r="AK400" s="15" t="str">
        <f t="shared" si="368"/>
        <v>N/A</v>
      </c>
      <c r="AL400" s="15" t="str">
        <f t="shared" si="325"/>
        <v>N/A</v>
      </c>
      <c r="AM400" s="15">
        <f t="shared" si="326"/>
        <v>26</v>
      </c>
      <c r="AN400" s="15" t="str">
        <f t="shared" si="327"/>
        <v>N/A</v>
      </c>
      <c r="AO400" s="15" t="str">
        <f t="shared" si="328"/>
        <v>N/A</v>
      </c>
      <c r="AP400" s="15" t="str">
        <f t="shared" si="329"/>
        <v>N/A</v>
      </c>
      <c r="AQ400" s="15" t="str">
        <f t="shared" si="330"/>
        <v>N/A</v>
      </c>
      <c r="AR400" s="14" t="s">
        <v>40</v>
      </c>
      <c r="AS400" s="14" t="s">
        <v>40</v>
      </c>
      <c r="AT400" s="14" t="s">
        <v>40</v>
      </c>
      <c r="AU400" s="14" t="s">
        <v>40</v>
      </c>
      <c r="AV400" s="14" t="s">
        <v>40</v>
      </c>
      <c r="AW400" s="14" t="s">
        <v>40</v>
      </c>
      <c r="AX400" s="14" t="s">
        <v>40</v>
      </c>
      <c r="AY400" s="14" t="s">
        <v>40</v>
      </c>
      <c r="AZ400" s="14" t="s">
        <v>40</v>
      </c>
      <c r="BA400" s="14" t="s">
        <v>40</v>
      </c>
      <c r="BB400" s="14" t="s">
        <v>40</v>
      </c>
      <c r="BC400" s="14" t="s">
        <v>40</v>
      </c>
      <c r="BD400" s="14" t="s">
        <v>40</v>
      </c>
      <c r="BE400" s="14" t="s">
        <v>40</v>
      </c>
      <c r="BF400" s="14" t="s">
        <v>40</v>
      </c>
      <c r="BG400" s="14" t="s">
        <v>40</v>
      </c>
      <c r="BH400" s="14" t="s">
        <v>40</v>
      </c>
      <c r="BI400" s="14"/>
      <c r="BJ400" s="15">
        <f t="shared" si="331"/>
        <v>26</v>
      </c>
      <c r="BK400" s="15">
        <f t="shared" si="332"/>
        <v>26</v>
      </c>
      <c r="BL400" s="15">
        <f t="shared" si="333"/>
        <v>26</v>
      </c>
      <c r="BM400" s="15">
        <f t="shared" si="334"/>
        <v>26</v>
      </c>
      <c r="BN400" s="15">
        <f t="shared" si="335"/>
        <v>26</v>
      </c>
      <c r="BO400" s="15">
        <f t="shared" si="336"/>
        <v>26</v>
      </c>
      <c r="BP400" s="15">
        <f t="shared" si="337"/>
        <v>26</v>
      </c>
      <c r="BQ400" s="15">
        <f t="shared" si="338"/>
        <v>26</v>
      </c>
      <c r="BR400" s="15">
        <f t="shared" si="339"/>
        <v>26</v>
      </c>
      <c r="BS400" s="15">
        <f t="shared" si="340"/>
        <v>26</v>
      </c>
      <c r="BT400" s="15">
        <f t="shared" si="341"/>
        <v>26</v>
      </c>
      <c r="BU400" s="15">
        <f t="shared" si="342"/>
        <v>26</v>
      </c>
      <c r="BV400" s="15">
        <f t="shared" si="343"/>
        <v>26</v>
      </c>
      <c r="BW400" s="15">
        <f t="shared" si="344"/>
        <v>26</v>
      </c>
      <c r="BX400" s="15">
        <f t="shared" si="345"/>
        <v>26</v>
      </c>
      <c r="BY400" s="15">
        <f t="shared" si="346"/>
        <v>26</v>
      </c>
      <c r="BZ400" s="15">
        <f t="shared" si="347"/>
        <v>26</v>
      </c>
      <c r="CA400" s="14" t="s">
        <v>75</v>
      </c>
      <c r="CB400" s="15">
        <f t="shared" si="348"/>
        <v>26</v>
      </c>
      <c r="CC400" s="14" t="str">
        <f t="shared" si="349"/>
        <v>N/A</v>
      </c>
      <c r="CD400" s="14" t="str">
        <f t="shared" si="350"/>
        <v>N/A</v>
      </c>
      <c r="CE400" s="14" t="str">
        <f t="shared" si="351"/>
        <v>N/A</v>
      </c>
      <c r="CF400" s="14" t="str">
        <f t="shared" si="352"/>
        <v>N/A</v>
      </c>
      <c r="CG400" t="str">
        <f t="shared" si="353"/>
        <v>S:16 G:25 GR:10</v>
      </c>
      <c r="CH400" s="6"/>
      <c r="CK400" s="6"/>
      <c r="CL400" s="6"/>
      <c r="CM400" s="6"/>
      <c r="CN400" s="6"/>
      <c r="CO400" s="6"/>
      <c r="CP400" s="6"/>
    </row>
    <row r="401" spans="1:94" x14ac:dyDescent="0.25">
      <c r="A401" s="13">
        <v>6562</v>
      </c>
      <c r="B401" s="14" t="s">
        <v>3352</v>
      </c>
      <c r="C401" s="14" t="s">
        <v>62</v>
      </c>
      <c r="D401" s="14" t="s">
        <v>1932</v>
      </c>
      <c r="E401" s="14">
        <f>VLOOKUP(B401, 'Rookie Year'!$A$2:$B$55555,2,FALSE)</f>
        <v>2026</v>
      </c>
      <c r="F401" s="14">
        <v>2026</v>
      </c>
      <c r="G401" s="14" t="s">
        <v>40</v>
      </c>
      <c r="H401" s="14" t="s">
        <v>3212</v>
      </c>
      <c r="I401" s="15">
        <v>1</v>
      </c>
      <c r="J401" s="14">
        <v>3</v>
      </c>
      <c r="K401" s="16">
        <f t="shared" si="314"/>
        <v>0</v>
      </c>
      <c r="L401" s="15">
        <f t="shared" si="315"/>
        <v>1</v>
      </c>
      <c r="M401" s="15">
        <f t="shared" si="316"/>
        <v>0</v>
      </c>
      <c r="N401" s="15">
        <f t="shared" si="317"/>
        <v>0</v>
      </c>
      <c r="O401" s="15">
        <v>0</v>
      </c>
      <c r="P401" s="15">
        <v>0</v>
      </c>
      <c r="Q401" s="15">
        <f t="shared" si="318"/>
        <v>0</v>
      </c>
      <c r="R401" s="14" t="s">
        <v>75</v>
      </c>
      <c r="S401" s="14">
        <f t="shared" si="319"/>
        <v>3</v>
      </c>
      <c r="T401" s="15">
        <f>IF($S401&lt;1, "N/A", $M401)</f>
        <v>0</v>
      </c>
      <c r="U401" s="15">
        <f>IF($S401&lt;2, "N/A", $M401)</f>
        <v>0</v>
      </c>
      <c r="V401" s="15">
        <f>IF($S401&lt;3, "N/A", $M401)</f>
        <v>0</v>
      </c>
      <c r="W401" s="15" t="str">
        <f>IF($S401&lt;4, "N/A", $M401)</f>
        <v>N/A</v>
      </c>
      <c r="X401" s="15" t="str">
        <f t="shared" si="371"/>
        <v>N/A</v>
      </c>
      <c r="Y401" s="14" t="str">
        <f t="shared" si="320"/>
        <v>OK</v>
      </c>
      <c r="Z401" s="14" t="str">
        <f t="shared" si="321"/>
        <v>No</v>
      </c>
      <c r="AA401" s="17" t="str">
        <f>IF(C401="DM", "N/A", IF(Z401="No","N/A",VLOOKUP(B401,'Extension List'!$A$3:$AE$1952,19,FALSE)))</f>
        <v>N/A</v>
      </c>
      <c r="AB401" s="14" t="str">
        <f>IF(C401="DM", "N/A", IF(Z401="No","N/A",VLOOKUP(B401,'Extension List'!$A$3:$AE$1952,21,FALSE)))</f>
        <v>N/A</v>
      </c>
      <c r="AC401" s="14" t="str">
        <f t="shared" si="372"/>
        <v>N/A</v>
      </c>
      <c r="AD401" s="15" t="str">
        <f t="shared" si="322"/>
        <v>N/A</v>
      </c>
      <c r="AE401" s="15" t="str">
        <f t="shared" si="323"/>
        <v>N/A</v>
      </c>
      <c r="AF401" s="15" t="str">
        <f t="shared" si="324"/>
        <v>N/A</v>
      </c>
      <c r="AG401" s="15" t="str">
        <f t="shared" si="367"/>
        <v>N/A</v>
      </c>
      <c r="AH401" s="15" t="str">
        <f t="shared" si="367"/>
        <v>N/A</v>
      </c>
      <c r="AI401" s="15" t="str">
        <f t="shared" si="369"/>
        <v>N/A</v>
      </c>
      <c r="AJ401" s="15" t="str">
        <f t="shared" si="370"/>
        <v>N/A</v>
      </c>
      <c r="AK401" s="15" t="str">
        <f t="shared" si="368"/>
        <v>N/A</v>
      </c>
      <c r="AL401" s="15" t="str">
        <f t="shared" si="325"/>
        <v>N/A</v>
      </c>
      <c r="AM401" s="15">
        <f t="shared" si="326"/>
        <v>1</v>
      </c>
      <c r="AN401" s="15">
        <f t="shared" si="327"/>
        <v>1</v>
      </c>
      <c r="AO401" s="15">
        <f t="shared" si="328"/>
        <v>1</v>
      </c>
      <c r="AP401" s="15" t="str">
        <f t="shared" si="329"/>
        <v>N/A</v>
      </c>
      <c r="AQ401" s="15" t="str">
        <f t="shared" si="330"/>
        <v>N/A</v>
      </c>
      <c r="AR401" s="14" t="s">
        <v>40</v>
      </c>
      <c r="AS401" s="14" t="s">
        <v>40</v>
      </c>
      <c r="AT401" s="14" t="s">
        <v>40</v>
      </c>
      <c r="AU401" s="14" t="s">
        <v>40</v>
      </c>
      <c r="AV401" s="14" t="s">
        <v>40</v>
      </c>
      <c r="AW401" s="14" t="s">
        <v>40</v>
      </c>
      <c r="AX401" s="14" t="s">
        <v>40</v>
      </c>
      <c r="AY401" s="14" t="s">
        <v>40</v>
      </c>
      <c r="AZ401" s="14" t="s">
        <v>40</v>
      </c>
      <c r="BA401" s="14" t="s">
        <v>40</v>
      </c>
      <c r="BB401" s="14" t="s">
        <v>40</v>
      </c>
      <c r="BC401" s="14" t="s">
        <v>40</v>
      </c>
      <c r="BD401" s="14" t="s">
        <v>40</v>
      </c>
      <c r="BE401" s="14" t="s">
        <v>40</v>
      </c>
      <c r="BF401" s="14" t="s">
        <v>40</v>
      </c>
      <c r="BG401" s="14" t="s">
        <v>40</v>
      </c>
      <c r="BH401" s="14" t="s">
        <v>40</v>
      </c>
      <c r="BJ401" s="15">
        <f t="shared" si="331"/>
        <v>1</v>
      </c>
      <c r="BK401" s="15">
        <f t="shared" si="332"/>
        <v>1</v>
      </c>
      <c r="BL401" s="15">
        <f t="shared" si="333"/>
        <v>1</v>
      </c>
      <c r="BM401" s="15">
        <f t="shared" si="334"/>
        <v>1</v>
      </c>
      <c r="BN401" s="15">
        <f t="shared" si="335"/>
        <v>1</v>
      </c>
      <c r="BO401" s="15">
        <f t="shared" si="336"/>
        <v>1</v>
      </c>
      <c r="BP401" s="15">
        <f t="shared" si="337"/>
        <v>1</v>
      </c>
      <c r="BQ401" s="15">
        <f t="shared" si="338"/>
        <v>1</v>
      </c>
      <c r="BR401" s="15">
        <f t="shared" si="339"/>
        <v>1</v>
      </c>
      <c r="BS401" s="15">
        <f t="shared" si="340"/>
        <v>1</v>
      </c>
      <c r="BT401" s="15">
        <f t="shared" si="341"/>
        <v>1</v>
      </c>
      <c r="BU401" s="15">
        <f t="shared" si="342"/>
        <v>1</v>
      </c>
      <c r="BV401" s="15">
        <f t="shared" si="343"/>
        <v>1</v>
      </c>
      <c r="BW401" s="15">
        <f t="shared" si="344"/>
        <v>1</v>
      </c>
      <c r="BX401" s="15">
        <f t="shared" si="345"/>
        <v>1</v>
      </c>
      <c r="BY401" s="15">
        <f t="shared" si="346"/>
        <v>1</v>
      </c>
      <c r="BZ401" s="15">
        <f t="shared" si="347"/>
        <v>1</v>
      </c>
      <c r="CA401" s="14" t="s">
        <v>75</v>
      </c>
      <c r="CB401" s="15">
        <f t="shared" si="348"/>
        <v>1</v>
      </c>
      <c r="CC401" s="14">
        <f t="shared" si="349"/>
        <v>1</v>
      </c>
      <c r="CD401" s="14">
        <f t="shared" si="350"/>
        <v>1</v>
      </c>
      <c r="CE401" s="14" t="str">
        <f t="shared" si="351"/>
        <v>N/A</v>
      </c>
      <c r="CF401" s="14" t="str">
        <f t="shared" si="352"/>
        <v>N/A</v>
      </c>
      <c r="CG401" t="str">
        <f t="shared" si="353"/>
        <v>S:1 G:0 GR:0</v>
      </c>
      <c r="CH401" s="6"/>
      <c r="CK401" s="6"/>
      <c r="CL401" s="6"/>
      <c r="CM401" s="6"/>
      <c r="CN401" s="6"/>
      <c r="CO401" s="6"/>
      <c r="CP401" s="6"/>
    </row>
    <row r="402" spans="1:94" x14ac:dyDescent="0.25">
      <c r="A402" s="13">
        <v>5520</v>
      </c>
      <c r="B402" s="14" t="s">
        <v>114</v>
      </c>
      <c r="C402" s="14" t="s">
        <v>63</v>
      </c>
      <c r="D402" s="14" t="s">
        <v>1932</v>
      </c>
      <c r="E402" s="14">
        <f>VLOOKUP(B402, 'Rookie Year'!$A$2:$B$55555,2,FALSE)</f>
        <v>2013</v>
      </c>
      <c r="F402" s="14">
        <v>2024</v>
      </c>
      <c r="G402" s="14" t="s">
        <v>42</v>
      </c>
      <c r="H402" s="14" t="s">
        <v>1927</v>
      </c>
      <c r="I402" s="15">
        <v>18</v>
      </c>
      <c r="J402" s="14">
        <v>3</v>
      </c>
      <c r="K402" s="16">
        <f t="shared" si="314"/>
        <v>0.4</v>
      </c>
      <c r="L402" s="15">
        <f t="shared" si="315"/>
        <v>10</v>
      </c>
      <c r="M402" s="15">
        <f t="shared" si="316"/>
        <v>8</v>
      </c>
      <c r="N402" s="15">
        <f t="shared" si="317"/>
        <v>24</v>
      </c>
      <c r="O402" s="15">
        <v>16</v>
      </c>
      <c r="P402" s="15">
        <v>0</v>
      </c>
      <c r="Q402" s="15">
        <f t="shared" si="318"/>
        <v>8</v>
      </c>
      <c r="R402" s="14" t="s">
        <v>75</v>
      </c>
      <c r="S402" s="14">
        <f t="shared" si="319"/>
        <v>1</v>
      </c>
      <c r="T402" s="15">
        <v>8</v>
      </c>
      <c r="U402" s="15" t="str">
        <f>IF($S402&lt;2, "N/A", $M402)</f>
        <v>N/A</v>
      </c>
      <c r="V402" s="15" t="str">
        <f>IF($S402&lt;3, "N/A", $M402)</f>
        <v>N/A</v>
      </c>
      <c r="W402" s="15" t="str">
        <f>IF($S402&lt;4, "N/A", $M402)</f>
        <v>N/A</v>
      </c>
      <c r="X402" s="15" t="str">
        <f t="shared" si="371"/>
        <v>N/A</v>
      </c>
      <c r="Y402" s="14" t="str">
        <f t="shared" si="320"/>
        <v>OK</v>
      </c>
      <c r="Z402" s="14" t="str">
        <f t="shared" si="321"/>
        <v>Yes</v>
      </c>
      <c r="AA402" s="17">
        <f>IF(C402="DM", "N/A", IF(Z402="No","N/A",VLOOKUP(B402,'Extension List'!$A$3:$AE$1952,19,FALSE)))</f>
        <v>54</v>
      </c>
      <c r="AB402" s="14">
        <f>IF(C402="DM", "N/A", IF(Z402="No","N/A",VLOOKUP(B402,'Extension List'!$A$3:$AE$1952,21,FALSE)))</f>
        <v>4</v>
      </c>
      <c r="AC402" s="14">
        <f t="shared" si="372"/>
        <v>0</v>
      </c>
      <c r="AD402" s="15" t="str">
        <f t="shared" si="322"/>
        <v>N/A</v>
      </c>
      <c r="AE402" s="15" t="str">
        <f t="shared" si="323"/>
        <v>N/A</v>
      </c>
      <c r="AF402" s="15" t="str">
        <f t="shared" si="324"/>
        <v>N/A</v>
      </c>
      <c r="AG402" s="15" t="str">
        <f t="shared" si="367"/>
        <v>N/A</v>
      </c>
      <c r="AH402" s="15" t="str">
        <f t="shared" si="367"/>
        <v>N/A</v>
      </c>
      <c r="AI402" s="15" t="str">
        <f t="shared" si="369"/>
        <v>N/A</v>
      </c>
      <c r="AJ402" s="15" t="str">
        <f t="shared" si="370"/>
        <v>N/A</v>
      </c>
      <c r="AK402" s="15" t="str">
        <f t="shared" si="368"/>
        <v>N/A</v>
      </c>
      <c r="AL402" s="15" t="str">
        <f t="shared" si="325"/>
        <v>N/A</v>
      </c>
      <c r="AM402" s="15">
        <f t="shared" si="326"/>
        <v>18</v>
      </c>
      <c r="AN402" s="15" t="str">
        <f t="shared" si="327"/>
        <v>N/A</v>
      </c>
      <c r="AO402" s="15" t="str">
        <f t="shared" si="328"/>
        <v>N/A</v>
      </c>
      <c r="AP402" s="15" t="str">
        <f t="shared" si="329"/>
        <v>N/A</v>
      </c>
      <c r="AQ402" s="15" t="str">
        <f t="shared" si="330"/>
        <v>N/A</v>
      </c>
      <c r="AR402" s="14" t="s">
        <v>40</v>
      </c>
      <c r="AS402" s="14" t="s">
        <v>40</v>
      </c>
      <c r="AT402" s="14" t="s">
        <v>40</v>
      </c>
      <c r="AU402" s="14" t="s">
        <v>40</v>
      </c>
      <c r="AV402" s="14" t="s">
        <v>40</v>
      </c>
      <c r="AW402" s="14" t="s">
        <v>40</v>
      </c>
      <c r="AX402" s="14" t="s">
        <v>40</v>
      </c>
      <c r="AY402" s="14" t="s">
        <v>40</v>
      </c>
      <c r="AZ402" s="14" t="s">
        <v>40</v>
      </c>
      <c r="BA402" s="14" t="s">
        <v>40</v>
      </c>
      <c r="BB402" s="14" t="s">
        <v>40</v>
      </c>
      <c r="BC402" s="14" t="s">
        <v>40</v>
      </c>
      <c r="BD402" s="14" t="s">
        <v>40</v>
      </c>
      <c r="BE402" s="14" t="s">
        <v>40</v>
      </c>
      <c r="BF402" s="14" t="s">
        <v>40</v>
      </c>
      <c r="BG402" s="14" t="s">
        <v>40</v>
      </c>
      <c r="BH402" s="14" t="s">
        <v>40</v>
      </c>
      <c r="BI402" s="14"/>
      <c r="BJ402" s="15">
        <f t="shared" si="331"/>
        <v>18</v>
      </c>
      <c r="BK402" s="15">
        <f t="shared" si="332"/>
        <v>18</v>
      </c>
      <c r="BL402" s="15">
        <f t="shared" si="333"/>
        <v>18</v>
      </c>
      <c r="BM402" s="15">
        <f t="shared" si="334"/>
        <v>18</v>
      </c>
      <c r="BN402" s="15">
        <f t="shared" si="335"/>
        <v>18</v>
      </c>
      <c r="BO402" s="15">
        <f t="shared" si="336"/>
        <v>18</v>
      </c>
      <c r="BP402" s="15">
        <f t="shared" si="337"/>
        <v>18</v>
      </c>
      <c r="BQ402" s="15">
        <f t="shared" si="338"/>
        <v>18</v>
      </c>
      <c r="BR402" s="15">
        <f t="shared" si="339"/>
        <v>18</v>
      </c>
      <c r="BS402" s="15">
        <f t="shared" si="340"/>
        <v>18</v>
      </c>
      <c r="BT402" s="15">
        <f t="shared" si="341"/>
        <v>18</v>
      </c>
      <c r="BU402" s="15">
        <f t="shared" si="342"/>
        <v>18</v>
      </c>
      <c r="BV402" s="15">
        <f t="shared" si="343"/>
        <v>18</v>
      </c>
      <c r="BW402" s="15">
        <f t="shared" si="344"/>
        <v>18</v>
      </c>
      <c r="BX402" s="15">
        <f t="shared" si="345"/>
        <v>18</v>
      </c>
      <c r="BY402" s="15">
        <f t="shared" si="346"/>
        <v>18</v>
      </c>
      <c r="BZ402" s="15">
        <f t="shared" si="347"/>
        <v>18</v>
      </c>
      <c r="CA402" s="14" t="s">
        <v>75</v>
      </c>
      <c r="CB402" s="15">
        <f t="shared" si="348"/>
        <v>18</v>
      </c>
      <c r="CC402" s="14" t="str">
        <f t="shared" si="349"/>
        <v>N/A</v>
      </c>
      <c r="CD402" s="14" t="str">
        <f t="shared" si="350"/>
        <v>N/A</v>
      </c>
      <c r="CE402" s="14" t="str">
        <f t="shared" si="351"/>
        <v>N/A</v>
      </c>
      <c r="CF402" s="14" t="str">
        <f t="shared" si="352"/>
        <v>N/A</v>
      </c>
      <c r="CG402" t="str">
        <f t="shared" si="353"/>
        <v>S:10 G:8 GR:8</v>
      </c>
      <c r="CH402" s="6"/>
      <c r="CK402" s="6"/>
      <c r="CL402" s="6"/>
      <c r="CM402" s="6"/>
      <c r="CN402" s="6"/>
      <c r="CO402" s="6"/>
      <c r="CP402" s="6"/>
    </row>
    <row r="403" spans="1:94" x14ac:dyDescent="0.25">
      <c r="A403" s="13">
        <v>6493</v>
      </c>
      <c r="B403" s="14" t="s">
        <v>3283</v>
      </c>
      <c r="C403" s="14" t="s">
        <v>63</v>
      </c>
      <c r="D403" s="14" t="s">
        <v>1932</v>
      </c>
      <c r="E403" s="14">
        <f>VLOOKUP(B403, 'Rookie Year'!$A$2:$B$55555,2,FALSE)</f>
        <v>2026</v>
      </c>
      <c r="F403" s="14">
        <v>2026</v>
      </c>
      <c r="G403" s="14" t="s">
        <v>40</v>
      </c>
      <c r="H403" s="14" t="s">
        <v>2157</v>
      </c>
      <c r="I403" s="15">
        <v>9</v>
      </c>
      <c r="J403" s="14">
        <v>4</v>
      </c>
      <c r="K403" s="16">
        <f t="shared" si="314"/>
        <v>0.25</v>
      </c>
      <c r="L403" s="15">
        <f t="shared" si="315"/>
        <v>6</v>
      </c>
      <c r="M403" s="15">
        <f t="shared" si="316"/>
        <v>3</v>
      </c>
      <c r="N403" s="15">
        <f t="shared" si="317"/>
        <v>12</v>
      </c>
      <c r="O403" s="15">
        <v>0</v>
      </c>
      <c r="P403" s="15">
        <v>0</v>
      </c>
      <c r="Q403" s="15">
        <f t="shared" si="318"/>
        <v>12</v>
      </c>
      <c r="R403" s="14" t="s">
        <v>75</v>
      </c>
      <c r="S403" s="14">
        <f t="shared" si="319"/>
        <v>4</v>
      </c>
      <c r="T403" s="15">
        <v>0</v>
      </c>
      <c r="U403" s="15">
        <v>4</v>
      </c>
      <c r="V403" s="15">
        <v>4</v>
      </c>
      <c r="W403" s="15">
        <v>4</v>
      </c>
      <c r="X403" s="15" t="str">
        <f t="shared" si="371"/>
        <v>N/A</v>
      </c>
      <c r="Y403" s="14" t="str">
        <f t="shared" si="320"/>
        <v>OK</v>
      </c>
      <c r="Z403" s="14" t="str">
        <f t="shared" si="321"/>
        <v>No</v>
      </c>
      <c r="AA403" s="17" t="str">
        <f>IF(C403="DM", "N/A", IF(Z403="No","N/A",VLOOKUP(B403,'Extension List'!$A$3:$AE$1952,19,FALSE)))</f>
        <v>N/A</v>
      </c>
      <c r="AB403" s="14" t="str">
        <f>IF(C403="DM", "N/A", IF(Z403="No","N/A",VLOOKUP(B403,'Extension List'!$A$3:$AE$1952,21,FALSE)))</f>
        <v>N/A</v>
      </c>
      <c r="AC403" s="14" t="str">
        <f t="shared" si="372"/>
        <v>N/A</v>
      </c>
      <c r="AD403" s="15" t="str">
        <f t="shared" si="322"/>
        <v>N/A</v>
      </c>
      <c r="AE403" s="15" t="str">
        <f t="shared" si="323"/>
        <v>N/A</v>
      </c>
      <c r="AF403" s="15" t="str">
        <f t="shared" si="324"/>
        <v>N/A</v>
      </c>
      <c r="AG403" s="15" t="str">
        <f t="shared" si="367"/>
        <v>N/A</v>
      </c>
      <c r="AH403" s="15" t="str">
        <f t="shared" si="367"/>
        <v>N/A</v>
      </c>
      <c r="AI403" s="15" t="str">
        <f t="shared" si="369"/>
        <v>N/A</v>
      </c>
      <c r="AJ403" s="15" t="str">
        <f t="shared" si="370"/>
        <v>N/A</v>
      </c>
      <c r="AK403" s="15" t="str">
        <f t="shared" si="368"/>
        <v>N/A</v>
      </c>
      <c r="AL403" s="15" t="str">
        <f t="shared" si="325"/>
        <v>N/A</v>
      </c>
      <c r="AM403" s="15">
        <f t="shared" si="326"/>
        <v>6</v>
      </c>
      <c r="AN403" s="15">
        <f t="shared" si="327"/>
        <v>10</v>
      </c>
      <c r="AO403" s="15">
        <f t="shared" si="328"/>
        <v>10</v>
      </c>
      <c r="AP403" s="15">
        <f t="shared" si="329"/>
        <v>10</v>
      </c>
      <c r="AQ403" s="15" t="str">
        <f t="shared" si="330"/>
        <v>N/A</v>
      </c>
      <c r="AR403" s="14" t="s">
        <v>40</v>
      </c>
      <c r="AS403" s="14" t="s">
        <v>40</v>
      </c>
      <c r="AT403" s="14" t="s">
        <v>40</v>
      </c>
      <c r="AU403" s="14" t="s">
        <v>40</v>
      </c>
      <c r="AV403" s="14" t="s">
        <v>40</v>
      </c>
      <c r="AW403" s="14" t="s">
        <v>40</v>
      </c>
      <c r="AX403" s="14" t="s">
        <v>40</v>
      </c>
      <c r="AY403" s="14" t="s">
        <v>40</v>
      </c>
      <c r="AZ403" s="14" t="s">
        <v>40</v>
      </c>
      <c r="BA403" s="14" t="s">
        <v>40</v>
      </c>
      <c r="BB403" s="14" t="s">
        <v>40</v>
      </c>
      <c r="BC403" s="14" t="s">
        <v>40</v>
      </c>
      <c r="BD403" s="14" t="s">
        <v>40</v>
      </c>
      <c r="BE403" s="14" t="s">
        <v>40</v>
      </c>
      <c r="BF403" s="14" t="s">
        <v>40</v>
      </c>
      <c r="BG403" s="14" t="s">
        <v>40</v>
      </c>
      <c r="BH403" s="14" t="s">
        <v>40</v>
      </c>
      <c r="BJ403" s="15">
        <f t="shared" si="331"/>
        <v>6</v>
      </c>
      <c r="BK403" s="15">
        <f t="shared" si="332"/>
        <v>6</v>
      </c>
      <c r="BL403" s="15">
        <f t="shared" si="333"/>
        <v>6</v>
      </c>
      <c r="BM403" s="15">
        <f t="shared" si="334"/>
        <v>6</v>
      </c>
      <c r="BN403" s="15">
        <f t="shared" si="335"/>
        <v>6</v>
      </c>
      <c r="BO403" s="15">
        <f t="shared" si="336"/>
        <v>6</v>
      </c>
      <c r="BP403" s="15">
        <f t="shared" si="337"/>
        <v>6</v>
      </c>
      <c r="BQ403" s="15">
        <f t="shared" si="338"/>
        <v>6</v>
      </c>
      <c r="BR403" s="15">
        <f t="shared" si="339"/>
        <v>6</v>
      </c>
      <c r="BS403" s="15">
        <f t="shared" si="340"/>
        <v>6</v>
      </c>
      <c r="BT403" s="15">
        <f t="shared" si="341"/>
        <v>6</v>
      </c>
      <c r="BU403" s="15">
        <f t="shared" si="342"/>
        <v>6</v>
      </c>
      <c r="BV403" s="15">
        <f t="shared" si="343"/>
        <v>6</v>
      </c>
      <c r="BW403" s="15">
        <f t="shared" si="344"/>
        <v>6</v>
      </c>
      <c r="BX403" s="15">
        <f t="shared" si="345"/>
        <v>6</v>
      </c>
      <c r="BY403" s="15">
        <f t="shared" si="346"/>
        <v>6</v>
      </c>
      <c r="BZ403" s="15">
        <f t="shared" si="347"/>
        <v>6</v>
      </c>
      <c r="CA403" s="14" t="s">
        <v>75</v>
      </c>
      <c r="CB403" s="15">
        <f t="shared" si="348"/>
        <v>6</v>
      </c>
      <c r="CC403" s="14">
        <f t="shared" si="349"/>
        <v>10</v>
      </c>
      <c r="CD403" s="14">
        <f t="shared" si="350"/>
        <v>10</v>
      </c>
      <c r="CE403" s="14">
        <f t="shared" si="351"/>
        <v>10</v>
      </c>
      <c r="CF403" s="14" t="str">
        <f t="shared" si="352"/>
        <v>N/A</v>
      </c>
      <c r="CG403" t="str">
        <f t="shared" si="353"/>
        <v>S:6 G:3 GR:12</v>
      </c>
      <c r="CH403" s="6"/>
      <c r="CK403" s="6"/>
      <c r="CL403" s="6"/>
      <c r="CM403" s="6"/>
      <c r="CN403" s="6"/>
      <c r="CO403" s="6"/>
      <c r="CP403" s="6"/>
    </row>
    <row r="404" spans="1:94" x14ac:dyDescent="0.25">
      <c r="A404" s="13">
        <v>6568</v>
      </c>
      <c r="B404" s="14" t="s">
        <v>3358</v>
      </c>
      <c r="C404" s="14" t="s">
        <v>63</v>
      </c>
      <c r="D404" s="14" t="s">
        <v>1932</v>
      </c>
      <c r="E404" s="14">
        <f>VLOOKUP(B404, 'Rookie Year'!$A$2:$B$55555,2,FALSE)</f>
        <v>2026</v>
      </c>
      <c r="F404" s="14">
        <v>2026</v>
      </c>
      <c r="G404" s="14" t="s">
        <v>40</v>
      </c>
      <c r="H404" s="14" t="s">
        <v>2225</v>
      </c>
      <c r="I404" s="15">
        <v>1</v>
      </c>
      <c r="J404" s="14">
        <v>3</v>
      </c>
      <c r="K404" s="16">
        <f t="shared" si="314"/>
        <v>0</v>
      </c>
      <c r="L404" s="15">
        <f t="shared" si="315"/>
        <v>1</v>
      </c>
      <c r="M404" s="15">
        <f t="shared" si="316"/>
        <v>0</v>
      </c>
      <c r="N404" s="15">
        <f t="shared" si="317"/>
        <v>0</v>
      </c>
      <c r="O404" s="15">
        <v>0</v>
      </c>
      <c r="P404" s="15">
        <v>0</v>
      </c>
      <c r="Q404" s="15">
        <f t="shared" si="318"/>
        <v>0</v>
      </c>
      <c r="R404" s="14" t="s">
        <v>75</v>
      </c>
      <c r="S404" s="14">
        <f t="shared" si="319"/>
        <v>3</v>
      </c>
      <c r="T404" s="15">
        <f>IF($S404&lt;1, "N/A", $M404)</f>
        <v>0</v>
      </c>
      <c r="U404" s="15">
        <f>IF($S404&lt;2, "N/A", $M404)</f>
        <v>0</v>
      </c>
      <c r="V404" s="15">
        <f>IF($S404&lt;3, "N/A", $M404)</f>
        <v>0</v>
      </c>
      <c r="W404" s="15" t="str">
        <f t="shared" ref="W404:W426" si="373">IF($S404&lt;4, "N/A", $M404)</f>
        <v>N/A</v>
      </c>
      <c r="X404" s="15" t="str">
        <f t="shared" si="371"/>
        <v>N/A</v>
      </c>
      <c r="Y404" s="14" t="str">
        <f t="shared" si="320"/>
        <v>OK</v>
      </c>
      <c r="Z404" s="14" t="str">
        <f t="shared" si="321"/>
        <v>No</v>
      </c>
      <c r="AA404" s="17" t="str">
        <f>IF(C404="DM", "N/A", IF(Z404="No","N/A",VLOOKUP(B404,'Extension List'!$A$3:$AE$1952,19,FALSE)))</f>
        <v>N/A</v>
      </c>
      <c r="AB404" s="14" t="str">
        <f>IF(C404="DM", "N/A", IF(Z404="No","N/A",VLOOKUP(B404,'Extension List'!$A$3:$AE$1952,21,FALSE)))</f>
        <v>N/A</v>
      </c>
      <c r="AC404" s="14" t="str">
        <f t="shared" si="372"/>
        <v>N/A</v>
      </c>
      <c r="AD404" s="15" t="str">
        <f t="shared" si="322"/>
        <v>N/A</v>
      </c>
      <c r="AE404" s="15" t="str">
        <f t="shared" si="323"/>
        <v>N/A</v>
      </c>
      <c r="AF404" s="15" t="str">
        <f t="shared" si="324"/>
        <v>N/A</v>
      </c>
      <c r="AG404" s="15" t="str">
        <f t="shared" si="367"/>
        <v>N/A</v>
      </c>
      <c r="AH404" s="15" t="str">
        <f t="shared" si="367"/>
        <v>N/A</v>
      </c>
      <c r="AI404" s="15" t="str">
        <f t="shared" si="369"/>
        <v>N/A</v>
      </c>
      <c r="AJ404" s="15" t="str">
        <f t="shared" si="370"/>
        <v>N/A</v>
      </c>
      <c r="AK404" s="15" t="str">
        <f t="shared" si="368"/>
        <v>N/A</v>
      </c>
      <c r="AL404" s="15" t="str">
        <f t="shared" si="325"/>
        <v>N/A</v>
      </c>
      <c r="AM404" s="15">
        <f t="shared" si="326"/>
        <v>1</v>
      </c>
      <c r="AN404" s="15">
        <f t="shared" si="327"/>
        <v>1</v>
      </c>
      <c r="AO404" s="15">
        <f t="shared" si="328"/>
        <v>1</v>
      </c>
      <c r="AP404" s="15" t="str">
        <f t="shared" si="329"/>
        <v>N/A</v>
      </c>
      <c r="AQ404" s="15" t="str">
        <f t="shared" si="330"/>
        <v>N/A</v>
      </c>
      <c r="AR404" s="14" t="s">
        <v>40</v>
      </c>
      <c r="AS404" s="14" t="s">
        <v>40</v>
      </c>
      <c r="AT404" s="14" t="s">
        <v>40</v>
      </c>
      <c r="AU404" s="14" t="s">
        <v>40</v>
      </c>
      <c r="AV404" s="14" t="s">
        <v>40</v>
      </c>
      <c r="AW404" s="14" t="s">
        <v>40</v>
      </c>
      <c r="AX404" s="14" t="s">
        <v>40</v>
      </c>
      <c r="AY404" s="14" t="s">
        <v>40</v>
      </c>
      <c r="AZ404" s="14" t="s">
        <v>40</v>
      </c>
      <c r="BA404" s="14" t="s">
        <v>40</v>
      </c>
      <c r="BB404" s="14" t="s">
        <v>40</v>
      </c>
      <c r="BC404" s="14" t="s">
        <v>40</v>
      </c>
      <c r="BD404" s="14" t="s">
        <v>40</v>
      </c>
      <c r="BE404" s="14" t="s">
        <v>40</v>
      </c>
      <c r="BF404" s="14" t="s">
        <v>40</v>
      </c>
      <c r="BG404" s="14" t="s">
        <v>40</v>
      </c>
      <c r="BH404" s="14" t="s">
        <v>40</v>
      </c>
      <c r="BJ404" s="15">
        <f t="shared" si="331"/>
        <v>1</v>
      </c>
      <c r="BK404" s="15">
        <f t="shared" si="332"/>
        <v>1</v>
      </c>
      <c r="BL404" s="15">
        <f t="shared" si="333"/>
        <v>1</v>
      </c>
      <c r="BM404" s="15">
        <f t="shared" si="334"/>
        <v>1</v>
      </c>
      <c r="BN404" s="15">
        <f t="shared" si="335"/>
        <v>1</v>
      </c>
      <c r="BO404" s="15">
        <f t="shared" si="336"/>
        <v>1</v>
      </c>
      <c r="BP404" s="15">
        <f t="shared" si="337"/>
        <v>1</v>
      </c>
      <c r="BQ404" s="15">
        <f t="shared" si="338"/>
        <v>1</v>
      </c>
      <c r="BR404" s="15">
        <f t="shared" si="339"/>
        <v>1</v>
      </c>
      <c r="BS404" s="15">
        <f t="shared" si="340"/>
        <v>1</v>
      </c>
      <c r="BT404" s="15">
        <f t="shared" si="341"/>
        <v>1</v>
      </c>
      <c r="BU404" s="15">
        <f t="shared" si="342"/>
        <v>1</v>
      </c>
      <c r="BV404" s="15">
        <f t="shared" si="343"/>
        <v>1</v>
      </c>
      <c r="BW404" s="15">
        <f t="shared" si="344"/>
        <v>1</v>
      </c>
      <c r="BX404" s="15">
        <f t="shared" si="345"/>
        <v>1</v>
      </c>
      <c r="BY404" s="15">
        <f t="shared" si="346"/>
        <v>1</v>
      </c>
      <c r="BZ404" s="15">
        <f t="shared" si="347"/>
        <v>1</v>
      </c>
      <c r="CA404" s="14" t="s">
        <v>75</v>
      </c>
      <c r="CB404" s="15">
        <f t="shared" si="348"/>
        <v>1</v>
      </c>
      <c r="CC404" s="14">
        <f t="shared" si="349"/>
        <v>1</v>
      </c>
      <c r="CD404" s="14">
        <f t="shared" si="350"/>
        <v>1</v>
      </c>
      <c r="CE404" s="14" t="str">
        <f t="shared" si="351"/>
        <v>N/A</v>
      </c>
      <c r="CF404" s="14" t="str">
        <f t="shared" si="352"/>
        <v>N/A</v>
      </c>
      <c r="CG404" t="str">
        <f t="shared" si="353"/>
        <v>S:1 G:0 GR:0</v>
      </c>
      <c r="CH404" s="6"/>
      <c r="CK404" s="6"/>
      <c r="CL404" s="6"/>
      <c r="CM404" s="6"/>
      <c r="CN404" s="6"/>
      <c r="CO404" s="6"/>
      <c r="CP404" s="6"/>
    </row>
    <row r="405" spans="1:94" x14ac:dyDescent="0.25">
      <c r="A405" s="13">
        <v>4975</v>
      </c>
      <c r="B405" s="14" t="s">
        <v>2350</v>
      </c>
      <c r="C405" s="14" t="s">
        <v>63</v>
      </c>
      <c r="D405" s="14" t="s">
        <v>1932</v>
      </c>
      <c r="E405" s="14">
        <f>VLOOKUP(B405, 'Rookie Year'!$A$2:$B$55555,2,FALSE)</f>
        <v>2021</v>
      </c>
      <c r="F405" s="14">
        <v>2021</v>
      </c>
      <c r="G405" s="14" t="s">
        <v>40</v>
      </c>
      <c r="H405" s="14" t="s">
        <v>2167</v>
      </c>
      <c r="I405" s="15">
        <v>43</v>
      </c>
      <c r="J405" s="14">
        <v>4</v>
      </c>
      <c r="K405" s="16">
        <f t="shared" si="314"/>
        <v>0.6</v>
      </c>
      <c r="L405" s="15">
        <f t="shared" si="315"/>
        <v>17</v>
      </c>
      <c r="M405" s="15">
        <f t="shared" si="316"/>
        <v>26</v>
      </c>
      <c r="N405" s="15">
        <f t="shared" si="317"/>
        <v>104</v>
      </c>
      <c r="O405" s="15">
        <v>44</v>
      </c>
      <c r="P405" s="15">
        <v>0</v>
      </c>
      <c r="Q405" s="15">
        <f t="shared" si="318"/>
        <v>60</v>
      </c>
      <c r="R405" s="14">
        <v>2024</v>
      </c>
      <c r="S405" s="14">
        <f t="shared" si="319"/>
        <v>2</v>
      </c>
      <c r="T405" s="15">
        <v>30</v>
      </c>
      <c r="U405" s="15">
        <v>30</v>
      </c>
      <c r="V405" s="15" t="str">
        <f>IF($S405&lt;3, "N/A", $M405)</f>
        <v>N/A</v>
      </c>
      <c r="W405" s="15" t="str">
        <f t="shared" si="373"/>
        <v>N/A</v>
      </c>
      <c r="X405" s="15" t="str">
        <f t="shared" si="371"/>
        <v>N/A</v>
      </c>
      <c r="Y405" s="14" t="str">
        <f t="shared" si="320"/>
        <v>OK</v>
      </c>
      <c r="Z405" s="14" t="str">
        <f t="shared" si="321"/>
        <v>No</v>
      </c>
      <c r="AA405" s="17" t="str">
        <f>IF(C405="DM", "N/A", IF(Z405="No","N/A",VLOOKUP(B405,'Extension List'!$A$3:$AE$1952,19,FALSE)))</f>
        <v>N/A</v>
      </c>
      <c r="AB405" s="14" t="str">
        <f>IF(C405="DM", "N/A", IF(Z405="No","N/A",VLOOKUP(B405,'Extension List'!$A$3:$AE$1952,21,FALSE)))</f>
        <v>N/A</v>
      </c>
      <c r="AC405" s="14" t="str">
        <f t="shared" si="372"/>
        <v>N/A</v>
      </c>
      <c r="AD405" s="15" t="str">
        <f t="shared" si="322"/>
        <v>N/A</v>
      </c>
      <c r="AE405" s="15" t="str">
        <f t="shared" si="323"/>
        <v>N/A</v>
      </c>
      <c r="AF405" s="15" t="str">
        <f t="shared" si="324"/>
        <v>N/A</v>
      </c>
      <c r="AG405" s="15" t="str">
        <f t="shared" si="367"/>
        <v>N/A</v>
      </c>
      <c r="AH405" s="15" t="str">
        <f t="shared" si="367"/>
        <v>N/A</v>
      </c>
      <c r="AI405" s="15" t="str">
        <f t="shared" si="369"/>
        <v>N/A</v>
      </c>
      <c r="AJ405" s="15" t="str">
        <f t="shared" si="370"/>
        <v>N/A</v>
      </c>
      <c r="AK405" s="15" t="str">
        <f t="shared" si="368"/>
        <v>N/A</v>
      </c>
      <c r="AL405" s="15" t="str">
        <f t="shared" si="325"/>
        <v>N/A</v>
      </c>
      <c r="AM405" s="15">
        <f t="shared" si="326"/>
        <v>47</v>
      </c>
      <c r="AN405" s="15">
        <f t="shared" si="327"/>
        <v>47</v>
      </c>
      <c r="AO405" s="15" t="str">
        <f t="shared" si="328"/>
        <v>N/A</v>
      </c>
      <c r="AP405" s="15" t="str">
        <f t="shared" si="329"/>
        <v>N/A</v>
      </c>
      <c r="AQ405" s="15" t="str">
        <f t="shared" si="330"/>
        <v>N/A</v>
      </c>
      <c r="AR405" s="14" t="s">
        <v>40</v>
      </c>
      <c r="AS405" s="14" t="s">
        <v>40</v>
      </c>
      <c r="AT405" s="14" t="s">
        <v>40</v>
      </c>
      <c r="AU405" s="14" t="s">
        <v>40</v>
      </c>
      <c r="AV405" s="14" t="s">
        <v>40</v>
      </c>
      <c r="AW405" s="14" t="s">
        <v>40</v>
      </c>
      <c r="AX405" s="14" t="s">
        <v>40</v>
      </c>
      <c r="AY405" s="14" t="s">
        <v>40</v>
      </c>
      <c r="AZ405" s="14" t="s">
        <v>40</v>
      </c>
      <c r="BA405" s="14" t="s">
        <v>40</v>
      </c>
      <c r="BB405" s="14" t="s">
        <v>40</v>
      </c>
      <c r="BC405" s="14" t="s">
        <v>40</v>
      </c>
      <c r="BD405" s="14" t="s">
        <v>40</v>
      </c>
      <c r="BE405" s="14" t="s">
        <v>40</v>
      </c>
      <c r="BF405" s="14" t="s">
        <v>40</v>
      </c>
      <c r="BG405" s="14" t="s">
        <v>40</v>
      </c>
      <c r="BH405" s="14" t="s">
        <v>40</v>
      </c>
      <c r="BI405" s="14"/>
      <c r="BJ405" s="15">
        <f t="shared" si="331"/>
        <v>47</v>
      </c>
      <c r="BK405" s="15">
        <f t="shared" si="332"/>
        <v>47</v>
      </c>
      <c r="BL405" s="15">
        <f t="shared" si="333"/>
        <v>47</v>
      </c>
      <c r="BM405" s="15">
        <f t="shared" si="334"/>
        <v>47</v>
      </c>
      <c r="BN405" s="15">
        <f t="shared" si="335"/>
        <v>47</v>
      </c>
      <c r="BO405" s="15">
        <f t="shared" si="336"/>
        <v>47</v>
      </c>
      <c r="BP405" s="15">
        <f t="shared" si="337"/>
        <v>47</v>
      </c>
      <c r="BQ405" s="15">
        <f t="shared" si="338"/>
        <v>47</v>
      </c>
      <c r="BR405" s="15">
        <f t="shared" si="339"/>
        <v>47</v>
      </c>
      <c r="BS405" s="15">
        <f t="shared" si="340"/>
        <v>47</v>
      </c>
      <c r="BT405" s="15">
        <f t="shared" si="341"/>
        <v>47</v>
      </c>
      <c r="BU405" s="15">
        <f t="shared" si="342"/>
        <v>47</v>
      </c>
      <c r="BV405" s="15">
        <f t="shared" si="343"/>
        <v>47</v>
      </c>
      <c r="BW405" s="15">
        <f t="shared" si="344"/>
        <v>47</v>
      </c>
      <c r="BX405" s="15">
        <f t="shared" si="345"/>
        <v>47</v>
      </c>
      <c r="BY405" s="15">
        <f t="shared" si="346"/>
        <v>47</v>
      </c>
      <c r="BZ405" s="15">
        <f t="shared" si="347"/>
        <v>47</v>
      </c>
      <c r="CA405" s="14" t="s">
        <v>75</v>
      </c>
      <c r="CB405" s="15">
        <f t="shared" si="348"/>
        <v>47</v>
      </c>
      <c r="CC405" s="14">
        <f t="shared" si="349"/>
        <v>47</v>
      </c>
      <c r="CD405" s="14" t="str">
        <f t="shared" si="350"/>
        <v>N/A</v>
      </c>
      <c r="CE405" s="14" t="str">
        <f t="shared" si="351"/>
        <v>N/A</v>
      </c>
      <c r="CF405" s="14" t="str">
        <f t="shared" si="352"/>
        <v>N/A</v>
      </c>
      <c r="CG405" t="str">
        <f t="shared" si="353"/>
        <v>S:17 G:26 GR:60</v>
      </c>
      <c r="CH405" s="6"/>
      <c r="CK405" s="6"/>
      <c r="CL405" s="6"/>
      <c r="CM405" s="6"/>
      <c r="CN405" s="6"/>
      <c r="CO405" s="6"/>
      <c r="CP405" s="6"/>
    </row>
    <row r="406" spans="1:94" x14ac:dyDescent="0.25">
      <c r="A406" s="13">
        <v>6578</v>
      </c>
      <c r="B406" s="14" t="s">
        <v>3368</v>
      </c>
      <c r="C406" s="14" t="s">
        <v>63</v>
      </c>
      <c r="D406" s="14" t="s">
        <v>1932</v>
      </c>
      <c r="E406" s="14">
        <f>VLOOKUP(B406, 'Rookie Year'!$A$2:$B$55555,2,FALSE)</f>
        <v>2026</v>
      </c>
      <c r="F406" s="14">
        <v>2026</v>
      </c>
      <c r="G406" s="14" t="s">
        <v>40</v>
      </c>
      <c r="H406" s="14" t="s">
        <v>2233</v>
      </c>
      <c r="I406" s="15">
        <v>1</v>
      </c>
      <c r="J406" s="14">
        <v>3</v>
      </c>
      <c r="K406" s="16">
        <f t="shared" si="314"/>
        <v>0</v>
      </c>
      <c r="L406" s="15">
        <f t="shared" si="315"/>
        <v>1</v>
      </c>
      <c r="M406" s="15">
        <f t="shared" si="316"/>
        <v>0</v>
      </c>
      <c r="N406" s="15">
        <f t="shared" si="317"/>
        <v>0</v>
      </c>
      <c r="O406" s="15">
        <v>0</v>
      </c>
      <c r="P406" s="15">
        <v>0</v>
      </c>
      <c r="Q406" s="15">
        <f t="shared" si="318"/>
        <v>0</v>
      </c>
      <c r="R406" s="14" t="s">
        <v>75</v>
      </c>
      <c r="S406" s="14">
        <f t="shared" si="319"/>
        <v>3</v>
      </c>
      <c r="T406" s="15">
        <f>IF($S406&lt;1, "N/A", $M406)</f>
        <v>0</v>
      </c>
      <c r="U406" s="15">
        <f>IF($S406&lt;2, "N/A", $M406)</f>
        <v>0</v>
      </c>
      <c r="V406" s="15">
        <f>IF($S406&lt;3, "N/A", $M406)</f>
        <v>0</v>
      </c>
      <c r="W406" s="15" t="str">
        <f t="shared" si="373"/>
        <v>N/A</v>
      </c>
      <c r="X406" s="15" t="str">
        <f t="shared" si="371"/>
        <v>N/A</v>
      </c>
      <c r="Y406" s="14" t="str">
        <f t="shared" si="320"/>
        <v>OK</v>
      </c>
      <c r="Z406" s="14" t="str">
        <f t="shared" si="321"/>
        <v>No</v>
      </c>
      <c r="AA406" s="17" t="str">
        <f>IF(C406="DM", "N/A", IF(Z406="No","N/A",VLOOKUP(B406,'Extension List'!$A$3:$AE$1952,19,FALSE)))</f>
        <v>N/A</v>
      </c>
      <c r="AB406" s="14" t="str">
        <f>IF(C406="DM", "N/A", IF(Z406="No","N/A",VLOOKUP(B406,'Extension List'!$A$3:$AE$1952,21,FALSE)))</f>
        <v>N/A</v>
      </c>
      <c r="AC406" s="14" t="str">
        <f t="shared" si="372"/>
        <v>N/A</v>
      </c>
      <c r="AD406" s="15" t="str">
        <f t="shared" si="322"/>
        <v>N/A</v>
      </c>
      <c r="AE406" s="15" t="str">
        <f t="shared" si="323"/>
        <v>N/A</v>
      </c>
      <c r="AF406" s="15" t="str">
        <f t="shared" si="324"/>
        <v>N/A</v>
      </c>
      <c r="AG406" s="15" t="str">
        <f t="shared" si="367"/>
        <v>N/A</v>
      </c>
      <c r="AH406" s="15" t="str">
        <f t="shared" si="367"/>
        <v>N/A</v>
      </c>
      <c r="AI406" s="15" t="str">
        <f t="shared" si="369"/>
        <v>N/A</v>
      </c>
      <c r="AJ406" s="15" t="str">
        <f t="shared" si="370"/>
        <v>N/A</v>
      </c>
      <c r="AK406" s="15" t="str">
        <f t="shared" si="368"/>
        <v>N/A</v>
      </c>
      <c r="AL406" s="15" t="str">
        <f t="shared" si="325"/>
        <v>N/A</v>
      </c>
      <c r="AM406" s="15">
        <f t="shared" si="326"/>
        <v>1</v>
      </c>
      <c r="AN406" s="15">
        <f t="shared" si="327"/>
        <v>1</v>
      </c>
      <c r="AO406" s="15">
        <f t="shared" si="328"/>
        <v>1</v>
      </c>
      <c r="AP406" s="15" t="str">
        <f t="shared" si="329"/>
        <v>N/A</v>
      </c>
      <c r="AQ406" s="15" t="str">
        <f t="shared" si="330"/>
        <v>N/A</v>
      </c>
      <c r="AR406" s="14" t="s">
        <v>40</v>
      </c>
      <c r="AS406" s="14" t="s">
        <v>40</v>
      </c>
      <c r="AT406" s="14" t="s">
        <v>40</v>
      </c>
      <c r="AU406" s="14" t="s">
        <v>40</v>
      </c>
      <c r="AV406" s="14" t="s">
        <v>40</v>
      </c>
      <c r="AW406" s="14" t="s">
        <v>40</v>
      </c>
      <c r="AX406" s="14" t="s">
        <v>40</v>
      </c>
      <c r="AY406" s="14" t="s">
        <v>40</v>
      </c>
      <c r="AZ406" s="14" t="s">
        <v>40</v>
      </c>
      <c r="BA406" s="14" t="s">
        <v>40</v>
      </c>
      <c r="BB406" s="14" t="s">
        <v>40</v>
      </c>
      <c r="BC406" s="14" t="s">
        <v>40</v>
      </c>
      <c r="BD406" s="14" t="s">
        <v>40</v>
      </c>
      <c r="BE406" s="14" t="s">
        <v>40</v>
      </c>
      <c r="BF406" s="14" t="s">
        <v>40</v>
      </c>
      <c r="BG406" s="14" t="s">
        <v>40</v>
      </c>
      <c r="BH406" s="14" t="s">
        <v>40</v>
      </c>
      <c r="BJ406" s="15">
        <f t="shared" si="331"/>
        <v>1</v>
      </c>
      <c r="BK406" s="15">
        <f t="shared" si="332"/>
        <v>1</v>
      </c>
      <c r="BL406" s="15">
        <f t="shared" si="333"/>
        <v>1</v>
      </c>
      <c r="BM406" s="15">
        <f t="shared" si="334"/>
        <v>1</v>
      </c>
      <c r="BN406" s="15">
        <f t="shared" si="335"/>
        <v>1</v>
      </c>
      <c r="BO406" s="15">
        <f t="shared" si="336"/>
        <v>1</v>
      </c>
      <c r="BP406" s="15">
        <f t="shared" si="337"/>
        <v>1</v>
      </c>
      <c r="BQ406" s="15">
        <f t="shared" si="338"/>
        <v>1</v>
      </c>
      <c r="BR406" s="15">
        <f t="shared" si="339"/>
        <v>1</v>
      </c>
      <c r="BS406" s="15">
        <f t="shared" si="340"/>
        <v>1</v>
      </c>
      <c r="BT406" s="15">
        <f t="shared" si="341"/>
        <v>1</v>
      </c>
      <c r="BU406" s="15">
        <f t="shared" si="342"/>
        <v>1</v>
      </c>
      <c r="BV406" s="15">
        <f t="shared" si="343"/>
        <v>1</v>
      </c>
      <c r="BW406" s="15">
        <f t="shared" si="344"/>
        <v>1</v>
      </c>
      <c r="BX406" s="15">
        <f t="shared" si="345"/>
        <v>1</v>
      </c>
      <c r="BY406" s="15">
        <f t="shared" si="346"/>
        <v>1</v>
      </c>
      <c r="BZ406" s="15">
        <f t="shared" si="347"/>
        <v>1</v>
      </c>
      <c r="CA406" s="14" t="s">
        <v>75</v>
      </c>
      <c r="CB406" s="15">
        <f t="shared" si="348"/>
        <v>1</v>
      </c>
      <c r="CC406" s="14">
        <f t="shared" si="349"/>
        <v>1</v>
      </c>
      <c r="CD406" s="14">
        <f t="shared" si="350"/>
        <v>1</v>
      </c>
      <c r="CE406" s="14" t="str">
        <f t="shared" si="351"/>
        <v>N/A</v>
      </c>
      <c r="CF406" s="14" t="str">
        <f t="shared" si="352"/>
        <v>N/A</v>
      </c>
      <c r="CG406" t="str">
        <f t="shared" si="353"/>
        <v>S:1 G:0 GR:0</v>
      </c>
      <c r="CH406" s="6"/>
      <c r="CK406" s="6"/>
      <c r="CL406" s="6"/>
      <c r="CM406" s="6"/>
      <c r="CN406" s="6"/>
      <c r="CO406" s="6"/>
      <c r="CP406" s="6"/>
    </row>
    <row r="407" spans="1:94" x14ac:dyDescent="0.25">
      <c r="A407" s="13">
        <v>6523</v>
      </c>
      <c r="B407" s="14" t="s">
        <v>3313</v>
      </c>
      <c r="C407" s="14" t="s">
        <v>63</v>
      </c>
      <c r="D407" s="14" t="s">
        <v>1932</v>
      </c>
      <c r="E407" s="14">
        <f>VLOOKUP(B407, 'Rookie Year'!$A$2:$B$55555,2,FALSE)</f>
        <v>2026</v>
      </c>
      <c r="F407" s="14">
        <v>2026</v>
      </c>
      <c r="G407" s="14" t="s">
        <v>40</v>
      </c>
      <c r="H407" s="14" t="s">
        <v>2187</v>
      </c>
      <c r="I407" s="15">
        <v>2</v>
      </c>
      <c r="J407" s="14">
        <v>3</v>
      </c>
      <c r="K407" s="16">
        <f t="shared" si="314"/>
        <v>0</v>
      </c>
      <c r="L407" s="15">
        <f t="shared" si="315"/>
        <v>2</v>
      </c>
      <c r="M407" s="15">
        <f t="shared" si="316"/>
        <v>0</v>
      </c>
      <c r="N407" s="15">
        <f t="shared" si="317"/>
        <v>0</v>
      </c>
      <c r="O407" s="15">
        <v>0</v>
      </c>
      <c r="P407" s="15">
        <v>0</v>
      </c>
      <c r="Q407" s="15">
        <f t="shared" si="318"/>
        <v>0</v>
      </c>
      <c r="R407" s="14" t="s">
        <v>75</v>
      </c>
      <c r="S407" s="14">
        <f t="shared" si="319"/>
        <v>3</v>
      </c>
      <c r="T407" s="15">
        <f>IF($S407&lt;1, "N/A", $M407)</f>
        <v>0</v>
      </c>
      <c r="U407" s="15">
        <f>IF($S407&lt;2, "N/A", $M407)</f>
        <v>0</v>
      </c>
      <c r="V407" s="15">
        <f>IF($S407&lt;3, "N/A", $M407)</f>
        <v>0</v>
      </c>
      <c r="W407" s="15" t="str">
        <f t="shared" si="373"/>
        <v>N/A</v>
      </c>
      <c r="X407" s="15" t="str">
        <f t="shared" si="371"/>
        <v>N/A</v>
      </c>
      <c r="Y407" s="14" t="str">
        <f t="shared" si="320"/>
        <v>OK</v>
      </c>
      <c r="Z407" s="14" t="str">
        <f t="shared" si="321"/>
        <v>No</v>
      </c>
      <c r="AA407" s="17" t="str">
        <f>IF(C407="DM", "N/A", IF(Z407="No","N/A",VLOOKUP(B407,'Extension List'!$A$3:$AE$1952,19,FALSE)))</f>
        <v>N/A</v>
      </c>
      <c r="AB407" s="14" t="str">
        <f>IF(C407="DM", "N/A", IF(Z407="No","N/A",VLOOKUP(B407,'Extension List'!$A$3:$AE$1952,21,FALSE)))</f>
        <v>N/A</v>
      </c>
      <c r="AC407" s="14" t="str">
        <f t="shared" si="372"/>
        <v>N/A</v>
      </c>
      <c r="AD407" s="15" t="str">
        <f t="shared" si="322"/>
        <v>N/A</v>
      </c>
      <c r="AE407" s="15" t="str">
        <f t="shared" si="323"/>
        <v>N/A</v>
      </c>
      <c r="AF407" s="15" t="str">
        <f t="shared" si="324"/>
        <v>N/A</v>
      </c>
      <c r="AG407" s="15" t="str">
        <f t="shared" ref="AG407:AH426" si="374">IF($AF407="N/A", "N/A", "TBC")</f>
        <v>N/A</v>
      </c>
      <c r="AH407" s="15" t="str">
        <f t="shared" si="374"/>
        <v>N/A</v>
      </c>
      <c r="AI407" s="15" t="str">
        <f t="shared" si="369"/>
        <v>N/A</v>
      </c>
      <c r="AJ407" s="15" t="str">
        <f t="shared" si="370"/>
        <v>N/A</v>
      </c>
      <c r="AK407" s="15" t="str">
        <f t="shared" si="368"/>
        <v>N/A</v>
      </c>
      <c r="AL407" s="15" t="str">
        <f t="shared" si="325"/>
        <v>N/A</v>
      </c>
      <c r="AM407" s="15">
        <f t="shared" si="326"/>
        <v>2</v>
      </c>
      <c r="AN407" s="15">
        <f t="shared" si="327"/>
        <v>2</v>
      </c>
      <c r="AO407" s="15">
        <f t="shared" si="328"/>
        <v>2</v>
      </c>
      <c r="AP407" s="15" t="str">
        <f t="shared" si="329"/>
        <v>N/A</v>
      </c>
      <c r="AQ407" s="15" t="str">
        <f t="shared" si="330"/>
        <v>N/A</v>
      </c>
      <c r="AR407" s="14" t="s">
        <v>40</v>
      </c>
      <c r="AS407" s="14" t="s">
        <v>40</v>
      </c>
      <c r="AT407" s="14" t="s">
        <v>40</v>
      </c>
      <c r="AU407" s="14" t="s">
        <v>40</v>
      </c>
      <c r="AV407" s="14" t="s">
        <v>40</v>
      </c>
      <c r="AW407" s="14" t="s">
        <v>40</v>
      </c>
      <c r="AX407" s="14" t="s">
        <v>40</v>
      </c>
      <c r="AY407" s="14" t="s">
        <v>40</v>
      </c>
      <c r="AZ407" s="14" t="s">
        <v>40</v>
      </c>
      <c r="BA407" s="14" t="s">
        <v>40</v>
      </c>
      <c r="BB407" s="14" t="s">
        <v>40</v>
      </c>
      <c r="BC407" s="14" t="s">
        <v>40</v>
      </c>
      <c r="BD407" s="14" t="s">
        <v>40</v>
      </c>
      <c r="BE407" s="14" t="s">
        <v>40</v>
      </c>
      <c r="BF407" s="14" t="s">
        <v>40</v>
      </c>
      <c r="BG407" s="14" t="s">
        <v>40</v>
      </c>
      <c r="BH407" s="14" t="s">
        <v>40</v>
      </c>
      <c r="BJ407" s="15">
        <f t="shared" si="331"/>
        <v>2</v>
      </c>
      <c r="BK407" s="15">
        <f t="shared" si="332"/>
        <v>2</v>
      </c>
      <c r="BL407" s="15">
        <f t="shared" si="333"/>
        <v>2</v>
      </c>
      <c r="BM407" s="15">
        <f t="shared" si="334"/>
        <v>2</v>
      </c>
      <c r="BN407" s="15">
        <f t="shared" si="335"/>
        <v>2</v>
      </c>
      <c r="BO407" s="15">
        <f t="shared" si="336"/>
        <v>2</v>
      </c>
      <c r="BP407" s="15">
        <f t="shared" si="337"/>
        <v>2</v>
      </c>
      <c r="BQ407" s="15">
        <f t="shared" si="338"/>
        <v>2</v>
      </c>
      <c r="BR407" s="15">
        <f t="shared" si="339"/>
        <v>2</v>
      </c>
      <c r="BS407" s="15">
        <f t="shared" si="340"/>
        <v>2</v>
      </c>
      <c r="BT407" s="15">
        <f t="shared" si="341"/>
        <v>2</v>
      </c>
      <c r="BU407" s="15">
        <f t="shared" si="342"/>
        <v>2</v>
      </c>
      <c r="BV407" s="15">
        <f t="shared" si="343"/>
        <v>2</v>
      </c>
      <c r="BW407" s="15">
        <f t="shared" si="344"/>
        <v>2</v>
      </c>
      <c r="BX407" s="15">
        <f t="shared" si="345"/>
        <v>2</v>
      </c>
      <c r="BY407" s="15">
        <f t="shared" si="346"/>
        <v>2</v>
      </c>
      <c r="BZ407" s="15">
        <f t="shared" si="347"/>
        <v>2</v>
      </c>
      <c r="CA407" s="14" t="s">
        <v>75</v>
      </c>
      <c r="CB407" s="15">
        <f t="shared" si="348"/>
        <v>2</v>
      </c>
      <c r="CC407" s="14">
        <f t="shared" si="349"/>
        <v>2</v>
      </c>
      <c r="CD407" s="14">
        <f t="shared" si="350"/>
        <v>2</v>
      </c>
      <c r="CE407" s="14" t="str">
        <f t="shared" si="351"/>
        <v>N/A</v>
      </c>
      <c r="CF407" s="14" t="str">
        <f t="shared" si="352"/>
        <v>N/A</v>
      </c>
      <c r="CG407" t="str">
        <f t="shared" si="353"/>
        <v>S:2 G:0 GR:0</v>
      </c>
      <c r="CH407" s="6"/>
      <c r="CK407" s="6"/>
      <c r="CL407" s="6"/>
      <c r="CM407" s="6"/>
      <c r="CN407" s="6"/>
      <c r="CO407" s="6"/>
      <c r="CP407" s="6"/>
    </row>
    <row r="408" spans="1:94" x14ac:dyDescent="0.25">
      <c r="A408" s="13">
        <v>5163</v>
      </c>
      <c r="B408" s="14" t="s">
        <v>2745</v>
      </c>
      <c r="C408" s="14" t="s">
        <v>63</v>
      </c>
      <c r="D408" s="14" t="s">
        <v>1932</v>
      </c>
      <c r="E408" s="14">
        <f>VLOOKUP(B408, 'Rookie Year'!$A$2:$B$55555,2,FALSE)</f>
        <v>2023</v>
      </c>
      <c r="F408" s="14">
        <v>2023</v>
      </c>
      <c r="G408" s="14" t="s">
        <v>40</v>
      </c>
      <c r="H408" s="14" t="s">
        <v>2157</v>
      </c>
      <c r="I408" s="15">
        <v>9</v>
      </c>
      <c r="J408" s="14">
        <v>4</v>
      </c>
      <c r="K408" s="16">
        <f t="shared" ref="K408:K471" si="375">IF(AND(G408&lt;&gt;"N",R408="N/A"), IF(I408&lt;4, 0, 0.25),IF(I408=1, IF(J408=1,0.25, 0.25), IF(I408&lt;13, 0.25, IF(I408&lt;26, 0.4, IF(I408&lt;51, 0.6, 0.75)))))</f>
        <v>0.25</v>
      </c>
      <c r="L408" s="15">
        <f t="shared" ref="L408:L471" si="376">I408-M408</f>
        <v>6</v>
      </c>
      <c r="M408" s="15">
        <f t="shared" ref="M408:M471" si="377">ROUNDUP(I408*K408,0)</f>
        <v>3</v>
      </c>
      <c r="N408" s="15">
        <f t="shared" ref="N408:N471" si="378">M408*J408</f>
        <v>12</v>
      </c>
      <c r="O408" s="15">
        <v>12</v>
      </c>
      <c r="P408" s="15">
        <v>0</v>
      </c>
      <c r="Q408" s="15">
        <f t="shared" ref="Q408:Q471" si="379">N408-O408-P408</f>
        <v>0</v>
      </c>
      <c r="R408" s="14" t="s">
        <v>75</v>
      </c>
      <c r="S408" s="14">
        <f t="shared" ref="S408:S471" si="380">IF(R408="N/A", J408-($B$1-F408), J408-($B$1-R408))</f>
        <v>1</v>
      </c>
      <c r="T408" s="15">
        <v>0</v>
      </c>
      <c r="U408" s="15" t="str">
        <f>IF($S408&lt;2, "N/A", $M408)</f>
        <v>N/A</v>
      </c>
      <c r="V408" s="15" t="str">
        <f>IF($S408&lt;3, "N/A", $M408)</f>
        <v>N/A</v>
      </c>
      <c r="W408" s="15" t="str">
        <f t="shared" si="373"/>
        <v>N/A</v>
      </c>
      <c r="X408" s="15" t="str">
        <f t="shared" si="371"/>
        <v>N/A</v>
      </c>
      <c r="Y408" s="14" t="str">
        <f t="shared" ref="Y408:Y471" si="381">IF(SUM(T408:X408)&lt;&gt;Q408, "CHECK", "OK")</f>
        <v>OK</v>
      </c>
      <c r="Z408" s="14" t="str">
        <f t="shared" ref="Z408:Z471" si="382">IF(C408="DM", "No", IF(F408=$B$1, "No", IF(S408=1, "Yes", "No")))</f>
        <v>Yes</v>
      </c>
      <c r="AA408" s="17">
        <f>IF(C408="DM", "N/A", IF(Z408="No","N/A",VLOOKUP(B408,'Extension List'!$A$3:$AE$1952,19,FALSE)))</f>
        <v>19</v>
      </c>
      <c r="AB408" s="14">
        <f>IF(C408="DM", "N/A", IF(Z408="No","N/A",VLOOKUP(B408,'Extension List'!$A$3:$AE$1952,21,FALSE)))</f>
        <v>4</v>
      </c>
      <c r="AC408" s="14">
        <f t="shared" si="372"/>
        <v>0</v>
      </c>
      <c r="AD408" s="15" t="str">
        <f t="shared" ref="AD408:AD471" si="383">IF(AE408="N/A", "N/A", AA408-AE408)</f>
        <v>N/A</v>
      </c>
      <c r="AE408" s="15" t="str">
        <f t="shared" ref="AE408:AE471" si="384">IF(AA408="N/A", "N/A", IF(AC408&gt;0, IF(AA408&lt;13, ROUNDUP(0.25*AA408,0), IF(AA408&lt;26, ROUNDUP(0.4*AA408,0), IF(AA408&lt;51, ROUNDUP(0.6*AA408,0), ROUNDUP(0.75*AA408,0)))), "N/A"))</f>
        <v>N/A</v>
      </c>
      <c r="AF408" s="15" t="str">
        <f t="shared" ref="AF408:AF471" si="385">IF(AD408="N/A","N/A", (AE408*AC408)+Q408)</f>
        <v>N/A</v>
      </c>
      <c r="AG408" s="15" t="str">
        <f t="shared" si="374"/>
        <v>N/A</v>
      </c>
      <c r="AH408" s="15" t="str">
        <f t="shared" si="374"/>
        <v>N/A</v>
      </c>
      <c r="AI408" s="15" t="str">
        <f t="shared" si="369"/>
        <v>N/A</v>
      </c>
      <c r="AJ408" s="15" t="str">
        <f t="shared" si="370"/>
        <v>N/A</v>
      </c>
      <c r="AK408" s="15" t="str">
        <f t="shared" si="368"/>
        <v>N/A</v>
      </c>
      <c r="AL408" s="15" t="str">
        <f t="shared" ref="AL408:AL471" si="386">IF(AC408="N/A","N/A",IF(AC408&gt;0,IF(SUM(AG408:AK408)&lt;&gt;AF408,"CHECK","OK"),"N/A"))</f>
        <v>N/A</v>
      </c>
      <c r="AM408" s="15">
        <f t="shared" ref="AM408:AM471" si="387">IF(AD408="N/A", L408+T408, L408+AG408)</f>
        <v>6</v>
      </c>
      <c r="AN408" s="15" t="str">
        <f t="shared" ref="AN408:AN471" si="388">IF(AD408="N/A", IF(U408="N/A", "N/A", L408+U408), AD408+AH408)</f>
        <v>N/A</v>
      </c>
      <c r="AO408" s="15" t="str">
        <f t="shared" ref="AO408:AO471" si="389">IF(AD408="N/A", IF(V408="N/A", "N/A", L408+V408), IF(AI408="N/A", "N/A", AD408+AI408))</f>
        <v>N/A</v>
      </c>
      <c r="AP408" s="15" t="str">
        <f t="shared" ref="AP408:AP471" si="390">IF(AD408="N/A", IF(W408="N/A", "N/A", L408+W408), IF(AJ408="N/A", "N/A", AD408+AJ408))</f>
        <v>N/A</v>
      </c>
      <c r="AQ408" s="15" t="str">
        <f t="shared" ref="AQ408:AQ471" si="391">IF(AD408="N/A", IF(X408="N/A", "N/A", L408+X408), IF(AK408="N/A", "N/A", AD408+AK408))</f>
        <v>N/A</v>
      </c>
      <c r="AR408" s="14" t="s">
        <v>40</v>
      </c>
      <c r="AS408" s="14" t="s">
        <v>40</v>
      </c>
      <c r="AT408" s="14" t="s">
        <v>40</v>
      </c>
      <c r="AU408" s="14" t="s">
        <v>40</v>
      </c>
      <c r="AV408" s="14" t="s">
        <v>40</v>
      </c>
      <c r="AW408" s="14" t="s">
        <v>40</v>
      </c>
      <c r="AX408" s="14" t="s">
        <v>40</v>
      </c>
      <c r="AY408" s="14" t="s">
        <v>40</v>
      </c>
      <c r="AZ408" s="14" t="s">
        <v>40</v>
      </c>
      <c r="BA408" s="14" t="s">
        <v>40</v>
      </c>
      <c r="BB408" s="14" t="s">
        <v>40</v>
      </c>
      <c r="BC408" s="14" t="s">
        <v>40</v>
      </c>
      <c r="BD408" s="14" t="s">
        <v>40</v>
      </c>
      <c r="BE408" s="14" t="s">
        <v>40</v>
      </c>
      <c r="BF408" s="14" t="s">
        <v>40</v>
      </c>
      <c r="BG408" s="14" t="s">
        <v>40</v>
      </c>
      <c r="BH408" s="14" t="s">
        <v>40</v>
      </c>
      <c r="BI408" s="14"/>
      <c r="BJ408" s="15">
        <f t="shared" ref="BJ408:BJ471" si="392">IF(AR408="R", $CA408, IF(OR(AR408="P", AR408="T", AR408="N"), 0, IF($C408="DM", $T408, IF(OR(AR408="Y", AR408="IR"),$AM408,IF(AR408="C", IF($BI408="Y", IF($AF408="N/A", $Q408, $AF408), IF($AG408="N/A", $T408,$AG408)))))))</f>
        <v>6</v>
      </c>
      <c r="BK408" s="15">
        <f t="shared" ref="BK408:BK471" si="393">IF(AS408="R", $CA408, IF(OR(AS408="P", AS408="T", AS408="N"), 0, IF($C408="DM", $T408, IF(OR(AS408="Y", AS408="IR"),$AM408,IF(AS408="C", IF($BI408="Y", IF($AF408="N/A", $Q408, $AF408), IF($AG408="N/A", $T408,$AG408)))))))</f>
        <v>6</v>
      </c>
      <c r="BL408" s="15">
        <f t="shared" ref="BL408:BL471" si="394">IF(AT408="R", $CA408, IF(OR(AT408="P", AT408="T", AT408="N"), 0, IF($C408="DM", $T408, IF(OR(AT408="Y", AT408="IR"),$AM408,IF(AT408="C", IF($BI408="Y", IF($AF408="N/A", $Q408, $AF408), IF($AG408="N/A", $T408,$AG408)))))))</f>
        <v>6</v>
      </c>
      <c r="BM408" s="15">
        <f t="shared" ref="BM408:BM471" si="395">IF(AU408="R", $CA408, IF(OR(AU408="P", AU408="T", AU408="N"), 0, IF($C408="DM", $T408, IF(OR(AU408="Y", AU408="IR"),$AM408,IF(AU408="C", IF($BI408="Y", IF($AF408="N/A", $Q408, $AF408), IF($AG408="N/A", $T408,$AG408)))))))</f>
        <v>6</v>
      </c>
      <c r="BN408" s="15">
        <f t="shared" ref="BN408:BN471" si="396">IF(AV408="R", $CA408, IF(OR(AV408="P", AV408="T", AV408="N"), 0, IF($C408="DM", $T408, IF(OR(AV408="Y", AV408="IR"),$AM408,IF(AV408="C", IF($BI408="Y", IF($AF408="N/A", $Q408, $AF408), IF($AG408="N/A", $T408,$AG408)))))))</f>
        <v>6</v>
      </c>
      <c r="BO408" s="15">
        <f t="shared" ref="BO408:BO471" si="397">IF(AW408="R", $CA408, IF(OR(AW408="P", AW408="T", AW408="N"), 0, IF($C408="DM", $T408, IF(OR(AW408="Y", AW408="IR"),$AM408,IF(AW408="C", IF($BI408="Y", IF($AF408="N/A", $Q408, $AF408), IF($AG408="N/A", $T408,$AG408)))))))</f>
        <v>6</v>
      </c>
      <c r="BP408" s="15">
        <f t="shared" ref="BP408:BP471" si="398">IF(AX408="R", $CA408, IF(OR(AX408="P", AX408="T", AX408="N"), 0, IF($C408="DM", $T408, IF(OR(AX408="Y", AX408="IR"),$AM408,IF(AX408="C", IF($BI408="Y", IF($AF408="N/A", $Q408, $AF408), IF($AG408="N/A", $T408,$AG408)))))))</f>
        <v>6</v>
      </c>
      <c r="BQ408" s="15">
        <f t="shared" ref="BQ408:BQ471" si="399">IF(AY408="R", $CA408, IF(OR(AY408="P", AY408="T", AY408="N"), 0, IF($C408="DM", $T408, IF(OR(AY408="Y", AY408="IR"),$AM408,IF(AY408="C", IF($BI408="Y", IF($AF408="N/A", $Q408, $AF408), IF($AG408="N/A", $T408,$AG408)))))))</f>
        <v>6</v>
      </c>
      <c r="BR408" s="15">
        <f t="shared" ref="BR408:BR471" si="400">IF(AZ408="R", $CA408, IF(OR(AZ408="P", AZ408="T", AZ408="N"), 0, IF($C408="DM", $T408, IF(OR(AZ408="Y", AZ408="IR"),$AM408,IF(AZ408="C", IF($BI408="Y", IF($AF408="N/A", $Q408, $AF408), IF($AG408="N/A", $T408,$AG408)))))))</f>
        <v>6</v>
      </c>
      <c r="BS408" s="15">
        <f t="shared" ref="BS408:BS471" si="401">IF(BA408="R", $CA408, IF(OR(BA408="P", BA408="T", BA408="N"), 0, IF($C408="DM", $T408, IF(OR(BA408="Y", BA408="IR"),$AM408,IF(BA408="C", IF($BI408="Y", IF($AF408="N/A", $Q408, $AF408), IF($AG408="N/A", $T408,$AG408)))))))</f>
        <v>6</v>
      </c>
      <c r="BT408" s="15">
        <f t="shared" ref="BT408:BT471" si="402">IF(BB408="R", $CA408, IF(OR(BB408="P", BB408="T", BB408="N"), 0, IF($C408="DM", $T408, IF(OR(BB408="Y", BB408="IR"),$AM408,IF(BB408="C", IF($BI408="Y", IF($BA408="C", IF($AF408="N/A", $Q408, $AF408), IF($AF408="N/A", $T408, $AM408)), IF($AG408="N/A", $T408,$AG408)))))))</f>
        <v>6</v>
      </c>
      <c r="BU408" s="15">
        <f t="shared" ref="BU408:BU471" si="403">IF(BC408="R", $CA408, IF(OR(BC408="P", BC408="T", BC408="N"), 0, IF($C408="DM", $T408, IF(OR(BC408="Y", BC408="IR"),$AM408,IF(BC408="C", IF($BI408="Y", IF($BA408="C", IF($AF408="N/A", $Q408, $AF408), IF($AF408="N/A", $T408, $AM408)), IF($AG408="N/A", $T408,$AG408)))))))</f>
        <v>6</v>
      </c>
      <c r="BV408" s="15">
        <f t="shared" ref="BV408:BV471" si="404">IF(BD408="R", $CA408, IF(OR(BD408="P", BD408="T", BD408="N"), 0, IF($C408="DM", $T408, IF(OR(BD408="Y", BD408="IR"),$AM408,IF(BD408="C", IF($BI408="Y", IF($BA408="C", IF($AF408="N/A", $Q408, $AF408), IF($AF408="N/A", $T408, $AM408)), IF($AG408="N/A", $T408,$AG408)))))))</f>
        <v>6</v>
      </c>
      <c r="BW408" s="15">
        <f t="shared" ref="BW408:BW471" si="405">IF(BE408="R", $CA408, IF(OR(BE408="P", BE408="T", BE408="N"), 0, IF($C408="DM", $T408, IF(OR(BE408="Y", BE408="IR"),$AM408,IF(BE408="C", IF($BI408="Y", IF($BA408="C", IF($AF408="N/A", $Q408, $AF408), IF($AF408="N/A", $T408, $AM408)), IF($AG408="N/A", $T408,$AG408)))))))</f>
        <v>6</v>
      </c>
      <c r="BX408" s="15">
        <f t="shared" ref="BX408:BX471" si="406">IF(BF408="R", $CA408, IF(OR(BF408="P", BF408="T", BF408="N"), 0, IF($C408="DM", $T408, IF(OR(BF408="Y", BF408="IR"),$AM408,IF(BF408="C", IF($BI408="Y", IF($BA408="C", IF($AF408="N/A", $Q408, $AF408), IF($AF408="N/A", $T408, $AM408)), IF($AG408="N/A", $T408,$AG408)))))))</f>
        <v>6</v>
      </c>
      <c r="BY408" s="15">
        <f t="shared" ref="BY408:BY471" si="407">IF(BG408="R", $CA408, IF(OR(BG408="P", BG408="T", BG408="N"), 0, IF($C408="DM", $T408, IF(OR(BG408="Y", BG408="IR"),$AM408,IF(BG408="C", IF($BI408="Y", IF($BA408="C", IF($AF408="N/A", $Q408, $AF408), IF($AF408="N/A", $T408, $AM408)), IF($AG408="N/A", $T408,$AG408)))))))</f>
        <v>6</v>
      </c>
      <c r="BZ408" s="15">
        <f t="shared" ref="BZ408:BZ471" si="408">IF(BH408="R", $CA408, IF(OR(BH408="P", BH408="T", BH408="N"), 0, IF($C408="DM", $T408, IF(OR(BH408="Y", BH408="IR"),$AM408,IF(BH408="C", IF($BI408="Y", IF($BA408="C", IF($AF408="N/A", $Q408, $AF408), IF($AF408="N/A", $T408, $AM408)), IF($AG408="N/A", $T408,$AG408)))))))</f>
        <v>6</v>
      </c>
      <c r="CA408" s="14" t="s">
        <v>75</v>
      </c>
      <c r="CB408" s="15">
        <f t="shared" ref="CB408:CB432" si="409">BZ408</f>
        <v>6</v>
      </c>
      <c r="CC408" s="14" t="str">
        <f t="shared" ref="CC408:CC432" si="410">IF(OR($BH408="T", $BH408="R"), 0, IF($BH408="C", IF($BI408="Y", IF($BA408="C", 0, IF(AF408="N/A", Q408-T408, AF408-AG408)), IF($AF408="N/A", U408, AH408)), AN408))</f>
        <v>N/A</v>
      </c>
      <c r="CD408" s="14" t="str">
        <f t="shared" ref="CD408:CD432" si="411">IF(OR($BH408="T", $BH408="R"), 0, IF($BH408="C", IF($BI408="Y", 0, IF($AF408="N/A", V408, AI408)), AO408))</f>
        <v>N/A</v>
      </c>
      <c r="CE408" s="14" t="str">
        <f t="shared" ref="CE408:CE432" si="412">IF(OR($BH408="T", $BH408="R"), 0, IF($BH408="C", IF($BI408="Y", 0, IF($AF408="N/A", W408, AJ408)), AP408))</f>
        <v>N/A</v>
      </c>
      <c r="CF408" s="14" t="str">
        <f t="shared" ref="CF408:CF432" si="413">IF(OR($BH408="T", $BH408="R"), 0, IF($BH408="C", IF($BI408="Y", 0, IF($AF408="N/A", X408, AK408)), AQ408))</f>
        <v>N/A</v>
      </c>
      <c r="CG408" t="str">
        <f t="shared" ref="CG408:CG471" si="414">IF(AC408="N/A", "S:"&amp;L408&amp;" G:"&amp;M408&amp;" GR:"&amp;Q408, IF(AC408=0, "S:"&amp;L408&amp;" G:"&amp;M408&amp;" GR:"&amp;Q408, "S:"&amp;L408&amp;"/"&amp;AD408&amp;" G:"&amp;AE408&amp;" GR:"&amp;AF408))</f>
        <v>S:6 G:3 GR:0</v>
      </c>
      <c r="CH408" s="6"/>
      <c r="CK408" s="6"/>
      <c r="CL408" s="6"/>
      <c r="CM408" s="6"/>
      <c r="CN408" s="6"/>
      <c r="CO408" s="6"/>
      <c r="CP408" s="6"/>
    </row>
    <row r="409" spans="1:94" x14ac:dyDescent="0.25">
      <c r="A409" s="13">
        <v>6010</v>
      </c>
      <c r="B409" s="14" t="s">
        <v>3111</v>
      </c>
      <c r="C409" s="14" t="s">
        <v>63</v>
      </c>
      <c r="D409" s="14" t="s">
        <v>1932</v>
      </c>
      <c r="E409" s="14">
        <v>2025</v>
      </c>
      <c r="F409" s="14">
        <v>2025</v>
      </c>
      <c r="G409" s="14" t="s">
        <v>40</v>
      </c>
      <c r="H409" s="14" t="s">
        <v>2154</v>
      </c>
      <c r="I409" s="15">
        <v>10</v>
      </c>
      <c r="J409" s="14">
        <v>4</v>
      </c>
      <c r="K409" s="16">
        <f t="shared" si="375"/>
        <v>0.25</v>
      </c>
      <c r="L409" s="15">
        <f t="shared" si="376"/>
        <v>7</v>
      </c>
      <c r="M409" s="15">
        <f t="shared" si="377"/>
        <v>3</v>
      </c>
      <c r="N409" s="15">
        <f t="shared" si="378"/>
        <v>12</v>
      </c>
      <c r="O409" s="15">
        <v>3</v>
      </c>
      <c r="P409" s="15">
        <v>0</v>
      </c>
      <c r="Q409" s="15">
        <f t="shared" si="379"/>
        <v>9</v>
      </c>
      <c r="R409" s="14" t="s">
        <v>75</v>
      </c>
      <c r="S409" s="14">
        <f t="shared" si="380"/>
        <v>3</v>
      </c>
      <c r="T409" s="15">
        <v>3</v>
      </c>
      <c r="U409" s="15">
        <v>3</v>
      </c>
      <c r="V409" s="15">
        <v>3</v>
      </c>
      <c r="W409" s="15" t="str">
        <f t="shared" si="373"/>
        <v>N/A</v>
      </c>
      <c r="X409" s="15" t="str">
        <f t="shared" si="371"/>
        <v>N/A</v>
      </c>
      <c r="Y409" s="14" t="str">
        <f t="shared" si="381"/>
        <v>OK</v>
      </c>
      <c r="Z409" s="14" t="str">
        <f t="shared" si="382"/>
        <v>No</v>
      </c>
      <c r="AA409" s="17" t="str">
        <f>IF(C409="DM", "N/A", IF(Z409="No","N/A",VLOOKUP(B409,'Extension List'!$A$3:$AE$1952,19,FALSE)))</f>
        <v>N/A</v>
      </c>
      <c r="AB409" s="14" t="str">
        <f>IF(C409="DM", "N/A", IF(Z409="No","N/A",VLOOKUP(B409,'Extension List'!$A$3:$AE$1952,21,FALSE)))</f>
        <v>N/A</v>
      </c>
      <c r="AC409" s="14" t="str">
        <f t="shared" si="372"/>
        <v>N/A</v>
      </c>
      <c r="AD409" s="15" t="str">
        <f t="shared" si="383"/>
        <v>N/A</v>
      </c>
      <c r="AE409" s="15" t="str">
        <f t="shared" si="384"/>
        <v>N/A</v>
      </c>
      <c r="AF409" s="15" t="str">
        <f t="shared" si="385"/>
        <v>N/A</v>
      </c>
      <c r="AG409" s="15" t="str">
        <f t="shared" si="374"/>
        <v>N/A</v>
      </c>
      <c r="AH409" s="15" t="str">
        <f t="shared" si="374"/>
        <v>N/A</v>
      </c>
      <c r="AI409" s="15" t="str">
        <f t="shared" si="369"/>
        <v>N/A</v>
      </c>
      <c r="AJ409" s="15" t="str">
        <f t="shared" si="370"/>
        <v>N/A</v>
      </c>
      <c r="AK409" s="15" t="str">
        <f t="shared" si="368"/>
        <v>N/A</v>
      </c>
      <c r="AL409" s="15" t="str">
        <f t="shared" si="386"/>
        <v>N/A</v>
      </c>
      <c r="AM409" s="15">
        <f t="shared" si="387"/>
        <v>10</v>
      </c>
      <c r="AN409" s="15">
        <f t="shared" si="388"/>
        <v>10</v>
      </c>
      <c r="AO409" s="15">
        <f t="shared" si="389"/>
        <v>10</v>
      </c>
      <c r="AP409" s="15" t="str">
        <f t="shared" si="390"/>
        <v>N/A</v>
      </c>
      <c r="AQ409" s="15" t="str">
        <f t="shared" si="391"/>
        <v>N/A</v>
      </c>
      <c r="AR409" s="14" t="s">
        <v>40</v>
      </c>
      <c r="AS409" s="14" t="s">
        <v>40</v>
      </c>
      <c r="AT409" s="14" t="s">
        <v>40</v>
      </c>
      <c r="AU409" s="14" t="s">
        <v>40</v>
      </c>
      <c r="AV409" s="14" t="s">
        <v>40</v>
      </c>
      <c r="AW409" s="14" t="s">
        <v>40</v>
      </c>
      <c r="AX409" s="14" t="s">
        <v>40</v>
      </c>
      <c r="AY409" s="14" t="s">
        <v>40</v>
      </c>
      <c r="AZ409" s="14" t="s">
        <v>40</v>
      </c>
      <c r="BA409" s="14" t="s">
        <v>40</v>
      </c>
      <c r="BB409" s="14" t="s">
        <v>40</v>
      </c>
      <c r="BC409" s="14" t="s">
        <v>40</v>
      </c>
      <c r="BD409" s="14" t="s">
        <v>40</v>
      </c>
      <c r="BE409" s="14" t="s">
        <v>40</v>
      </c>
      <c r="BF409" s="14" t="s">
        <v>40</v>
      </c>
      <c r="BG409" s="14" t="s">
        <v>40</v>
      </c>
      <c r="BH409" s="14" t="s">
        <v>40</v>
      </c>
      <c r="BJ409" s="15">
        <f t="shared" si="392"/>
        <v>10</v>
      </c>
      <c r="BK409" s="15">
        <f t="shared" si="393"/>
        <v>10</v>
      </c>
      <c r="BL409" s="15">
        <f t="shared" si="394"/>
        <v>10</v>
      </c>
      <c r="BM409" s="15">
        <f t="shared" si="395"/>
        <v>10</v>
      </c>
      <c r="BN409" s="15">
        <f t="shared" si="396"/>
        <v>10</v>
      </c>
      <c r="BO409" s="15">
        <f t="shared" si="397"/>
        <v>10</v>
      </c>
      <c r="BP409" s="15">
        <f t="shared" si="398"/>
        <v>10</v>
      </c>
      <c r="BQ409" s="15">
        <f t="shared" si="399"/>
        <v>10</v>
      </c>
      <c r="BR409" s="15">
        <f t="shared" si="400"/>
        <v>10</v>
      </c>
      <c r="BS409" s="15">
        <f t="shared" si="401"/>
        <v>10</v>
      </c>
      <c r="BT409" s="15">
        <f t="shared" si="402"/>
        <v>10</v>
      </c>
      <c r="BU409" s="15">
        <f t="shared" si="403"/>
        <v>10</v>
      </c>
      <c r="BV409" s="15">
        <f t="shared" si="404"/>
        <v>10</v>
      </c>
      <c r="BW409" s="15">
        <f t="shared" si="405"/>
        <v>10</v>
      </c>
      <c r="BX409" s="15">
        <f t="shared" si="406"/>
        <v>10</v>
      </c>
      <c r="BY409" s="15">
        <f t="shared" si="407"/>
        <v>10</v>
      </c>
      <c r="BZ409" s="15">
        <f t="shared" si="408"/>
        <v>10</v>
      </c>
      <c r="CA409" s="14" t="s">
        <v>75</v>
      </c>
      <c r="CB409" s="15">
        <f t="shared" si="409"/>
        <v>10</v>
      </c>
      <c r="CC409" s="14">
        <f t="shared" si="410"/>
        <v>10</v>
      </c>
      <c r="CD409" s="14">
        <f t="shared" si="411"/>
        <v>10</v>
      </c>
      <c r="CE409" s="14" t="str">
        <f t="shared" si="412"/>
        <v>N/A</v>
      </c>
      <c r="CF409" s="14" t="str">
        <f t="shared" si="413"/>
        <v>N/A</v>
      </c>
      <c r="CG409" t="str">
        <f t="shared" si="414"/>
        <v>S:7 G:3 GR:9</v>
      </c>
      <c r="CH409" s="6"/>
      <c r="CK409" s="6"/>
      <c r="CL409" s="6"/>
      <c r="CM409" s="6"/>
      <c r="CN409" s="6"/>
      <c r="CO409" s="6"/>
      <c r="CP409" s="6"/>
    </row>
    <row r="410" spans="1:94" x14ac:dyDescent="0.25">
      <c r="A410" s="13">
        <v>4670</v>
      </c>
      <c r="B410" s="14" t="s">
        <v>1325</v>
      </c>
      <c r="C410" s="14" t="s">
        <v>63</v>
      </c>
      <c r="D410" s="14" t="s">
        <v>1932</v>
      </c>
      <c r="E410" s="14">
        <f>VLOOKUP(B410, 'Rookie Year'!$A$2:$B$55555,2,FALSE)</f>
        <v>2017</v>
      </c>
      <c r="F410" s="14">
        <v>2022</v>
      </c>
      <c r="G410" s="14" t="s">
        <v>42</v>
      </c>
      <c r="H410" s="14" t="s">
        <v>1927</v>
      </c>
      <c r="I410" s="15">
        <v>19</v>
      </c>
      <c r="J410" s="14">
        <v>4</v>
      </c>
      <c r="K410" s="16">
        <f t="shared" si="375"/>
        <v>0.4</v>
      </c>
      <c r="L410" s="15">
        <f t="shared" si="376"/>
        <v>11</v>
      </c>
      <c r="M410" s="15">
        <f t="shared" si="377"/>
        <v>8</v>
      </c>
      <c r="N410" s="15">
        <f t="shared" si="378"/>
        <v>32</v>
      </c>
      <c r="O410" s="15">
        <v>32</v>
      </c>
      <c r="P410" s="15">
        <v>0</v>
      </c>
      <c r="Q410" s="15">
        <f t="shared" si="379"/>
        <v>0</v>
      </c>
      <c r="R410" s="14">
        <v>2023</v>
      </c>
      <c r="S410" s="14">
        <f t="shared" si="380"/>
        <v>1</v>
      </c>
      <c r="T410" s="15">
        <v>0</v>
      </c>
      <c r="U410" s="15" t="str">
        <f>IF($S410&lt;2, "N/A", $M410)</f>
        <v>N/A</v>
      </c>
      <c r="V410" s="15" t="str">
        <f>IF($S410&lt;3, "N/A", $M410)</f>
        <v>N/A</v>
      </c>
      <c r="W410" s="15" t="str">
        <f t="shared" si="373"/>
        <v>N/A</v>
      </c>
      <c r="X410" s="15" t="str">
        <f t="shared" si="371"/>
        <v>N/A</v>
      </c>
      <c r="Y410" s="14" t="str">
        <f t="shared" si="381"/>
        <v>OK</v>
      </c>
      <c r="Z410" s="14" t="str">
        <f t="shared" si="382"/>
        <v>Yes</v>
      </c>
      <c r="AA410" s="17">
        <f>IF(C410="DM", "N/A", IF(Z410="No","N/A",VLOOKUP(B410,'Extension List'!$A$3:$AE$1952,19,FALSE)))</f>
        <v>5</v>
      </c>
      <c r="AB410" s="14">
        <f>IF(C410="DM", "N/A", IF(Z410="No","N/A",VLOOKUP(B410,'Extension List'!$A$3:$AE$1952,21,FALSE)))</f>
        <v>1</v>
      </c>
      <c r="AC410" s="14">
        <f t="shared" si="372"/>
        <v>0</v>
      </c>
      <c r="AD410" s="15" t="str">
        <f t="shared" si="383"/>
        <v>N/A</v>
      </c>
      <c r="AE410" s="15" t="str">
        <f t="shared" si="384"/>
        <v>N/A</v>
      </c>
      <c r="AF410" s="15" t="str">
        <f t="shared" si="385"/>
        <v>N/A</v>
      </c>
      <c r="AG410" s="15" t="str">
        <f t="shared" si="374"/>
        <v>N/A</v>
      </c>
      <c r="AH410" s="15" t="str">
        <f t="shared" si="374"/>
        <v>N/A</v>
      </c>
      <c r="AI410" s="15" t="str">
        <f t="shared" si="369"/>
        <v>N/A</v>
      </c>
      <c r="AJ410" s="15" t="str">
        <f t="shared" si="370"/>
        <v>N/A</v>
      </c>
      <c r="AK410" s="15" t="str">
        <f t="shared" si="368"/>
        <v>N/A</v>
      </c>
      <c r="AL410" s="15" t="str">
        <f t="shared" si="386"/>
        <v>N/A</v>
      </c>
      <c r="AM410" s="15">
        <f t="shared" si="387"/>
        <v>11</v>
      </c>
      <c r="AN410" s="15" t="str">
        <f t="shared" si="388"/>
        <v>N/A</v>
      </c>
      <c r="AO410" s="15" t="str">
        <f t="shared" si="389"/>
        <v>N/A</v>
      </c>
      <c r="AP410" s="15" t="str">
        <f t="shared" si="390"/>
        <v>N/A</v>
      </c>
      <c r="AQ410" s="15" t="str">
        <f t="shared" si="391"/>
        <v>N/A</v>
      </c>
      <c r="AR410" s="14" t="s">
        <v>40</v>
      </c>
      <c r="AS410" s="14" t="s">
        <v>40</v>
      </c>
      <c r="AT410" s="14" t="s">
        <v>40</v>
      </c>
      <c r="AU410" s="14" t="s">
        <v>40</v>
      </c>
      <c r="AV410" s="14" t="s">
        <v>40</v>
      </c>
      <c r="AW410" s="14" t="s">
        <v>40</v>
      </c>
      <c r="AX410" s="14" t="s">
        <v>40</v>
      </c>
      <c r="AY410" s="14" t="s">
        <v>40</v>
      </c>
      <c r="AZ410" s="14" t="s">
        <v>40</v>
      </c>
      <c r="BA410" s="14" t="s">
        <v>40</v>
      </c>
      <c r="BB410" s="14" t="s">
        <v>40</v>
      </c>
      <c r="BC410" s="14" t="s">
        <v>40</v>
      </c>
      <c r="BD410" s="14" t="s">
        <v>40</v>
      </c>
      <c r="BE410" s="14" t="s">
        <v>40</v>
      </c>
      <c r="BF410" s="14" t="s">
        <v>40</v>
      </c>
      <c r="BG410" s="14" t="s">
        <v>40</v>
      </c>
      <c r="BH410" s="14" t="s">
        <v>40</v>
      </c>
      <c r="BI410" s="14"/>
      <c r="BJ410" s="15">
        <f t="shared" si="392"/>
        <v>11</v>
      </c>
      <c r="BK410" s="15">
        <f t="shared" si="393"/>
        <v>11</v>
      </c>
      <c r="BL410" s="15">
        <f t="shared" si="394"/>
        <v>11</v>
      </c>
      <c r="BM410" s="15">
        <f t="shared" si="395"/>
        <v>11</v>
      </c>
      <c r="BN410" s="15">
        <f t="shared" si="396"/>
        <v>11</v>
      </c>
      <c r="BO410" s="15">
        <f t="shared" si="397"/>
        <v>11</v>
      </c>
      <c r="BP410" s="15">
        <f t="shared" si="398"/>
        <v>11</v>
      </c>
      <c r="BQ410" s="15">
        <f t="shared" si="399"/>
        <v>11</v>
      </c>
      <c r="BR410" s="15">
        <f t="shared" si="400"/>
        <v>11</v>
      </c>
      <c r="BS410" s="15">
        <f t="shared" si="401"/>
        <v>11</v>
      </c>
      <c r="BT410" s="15">
        <f t="shared" si="402"/>
        <v>11</v>
      </c>
      <c r="BU410" s="15">
        <f t="shared" si="403"/>
        <v>11</v>
      </c>
      <c r="BV410" s="15">
        <f t="shared" si="404"/>
        <v>11</v>
      </c>
      <c r="BW410" s="15">
        <f t="shared" si="405"/>
        <v>11</v>
      </c>
      <c r="BX410" s="15">
        <f t="shared" si="406"/>
        <v>11</v>
      </c>
      <c r="BY410" s="15">
        <f t="shared" si="407"/>
        <v>11</v>
      </c>
      <c r="BZ410" s="15">
        <f t="shared" si="408"/>
        <v>11</v>
      </c>
      <c r="CA410" s="14" t="s">
        <v>75</v>
      </c>
      <c r="CB410" s="15">
        <f t="shared" si="409"/>
        <v>11</v>
      </c>
      <c r="CC410" s="14" t="str">
        <f t="shared" si="410"/>
        <v>N/A</v>
      </c>
      <c r="CD410" s="14" t="str">
        <f t="shared" si="411"/>
        <v>N/A</v>
      </c>
      <c r="CE410" s="14" t="str">
        <f t="shared" si="412"/>
        <v>N/A</v>
      </c>
      <c r="CF410" s="14" t="str">
        <f t="shared" si="413"/>
        <v>N/A</v>
      </c>
      <c r="CG410" t="str">
        <f t="shared" si="414"/>
        <v>S:11 G:8 GR:0</v>
      </c>
      <c r="CH410" s="6"/>
      <c r="CK410" s="6"/>
      <c r="CL410" s="6"/>
      <c r="CM410" s="6"/>
      <c r="CN410" s="6"/>
      <c r="CO410" s="6"/>
      <c r="CP410" s="6"/>
    </row>
    <row r="411" spans="1:94" x14ac:dyDescent="0.25">
      <c r="A411" s="13">
        <v>5166</v>
      </c>
      <c r="B411" s="14" t="s">
        <v>2748</v>
      </c>
      <c r="C411" s="14" t="s">
        <v>63</v>
      </c>
      <c r="D411" s="14" t="s">
        <v>1932</v>
      </c>
      <c r="E411" s="14">
        <f>VLOOKUP(B411, 'Rookie Year'!$A$2:$B$55555,2,FALSE)</f>
        <v>2023</v>
      </c>
      <c r="F411" s="14">
        <v>2023</v>
      </c>
      <c r="G411" s="14" t="s">
        <v>40</v>
      </c>
      <c r="H411" s="14" t="s">
        <v>2160</v>
      </c>
      <c r="I411" s="15">
        <v>7</v>
      </c>
      <c r="J411" s="14">
        <v>4</v>
      </c>
      <c r="K411" s="16">
        <f t="shared" si="375"/>
        <v>0.25</v>
      </c>
      <c r="L411" s="15">
        <f t="shared" si="376"/>
        <v>5</v>
      </c>
      <c r="M411" s="15">
        <f t="shared" si="377"/>
        <v>2</v>
      </c>
      <c r="N411" s="15">
        <f t="shared" si="378"/>
        <v>8</v>
      </c>
      <c r="O411" s="15">
        <v>6</v>
      </c>
      <c r="P411" s="15">
        <v>0</v>
      </c>
      <c r="Q411" s="15">
        <f t="shared" si="379"/>
        <v>2</v>
      </c>
      <c r="R411" s="14" t="s">
        <v>75</v>
      </c>
      <c r="S411" s="14">
        <f t="shared" si="380"/>
        <v>1</v>
      </c>
      <c r="T411" s="15">
        <v>2</v>
      </c>
      <c r="U411" s="15" t="str">
        <f>IF($S411&lt;2, "N/A", $M411)</f>
        <v>N/A</v>
      </c>
      <c r="V411" s="15" t="str">
        <f>IF($S411&lt;3, "N/A", $M411)</f>
        <v>N/A</v>
      </c>
      <c r="W411" s="15" t="str">
        <f t="shared" si="373"/>
        <v>N/A</v>
      </c>
      <c r="X411" s="15" t="str">
        <f t="shared" si="371"/>
        <v>N/A</v>
      </c>
      <c r="Y411" s="14" t="str">
        <f t="shared" si="381"/>
        <v>OK</v>
      </c>
      <c r="Z411" s="14" t="str">
        <f t="shared" si="382"/>
        <v>Yes</v>
      </c>
      <c r="AA411" s="17">
        <f>IF(C411="DM", "N/A", IF(Z411="No","N/A",VLOOKUP(B411,'Extension List'!$A$3:$AE$1952,19,FALSE)))</f>
        <v>19</v>
      </c>
      <c r="AB411" s="14">
        <f>IF(C411="DM", "N/A", IF(Z411="No","N/A",VLOOKUP(B411,'Extension List'!$A$3:$AE$1952,21,FALSE)))</f>
        <v>4</v>
      </c>
      <c r="AC411" s="14">
        <f t="shared" si="372"/>
        <v>0</v>
      </c>
      <c r="AD411" s="15" t="str">
        <f t="shared" si="383"/>
        <v>N/A</v>
      </c>
      <c r="AE411" s="15" t="str">
        <f t="shared" si="384"/>
        <v>N/A</v>
      </c>
      <c r="AF411" s="15" t="str">
        <f t="shared" si="385"/>
        <v>N/A</v>
      </c>
      <c r="AG411" s="15" t="str">
        <f t="shared" si="374"/>
        <v>N/A</v>
      </c>
      <c r="AH411" s="15" t="str">
        <f t="shared" si="374"/>
        <v>N/A</v>
      </c>
      <c r="AI411" s="15" t="str">
        <f t="shared" si="369"/>
        <v>N/A</v>
      </c>
      <c r="AJ411" s="15" t="str">
        <f t="shared" si="370"/>
        <v>N/A</v>
      </c>
      <c r="AK411" s="15" t="str">
        <f t="shared" si="368"/>
        <v>N/A</v>
      </c>
      <c r="AL411" s="15" t="str">
        <f t="shared" si="386"/>
        <v>N/A</v>
      </c>
      <c r="AM411" s="15">
        <f t="shared" si="387"/>
        <v>7</v>
      </c>
      <c r="AN411" s="15" t="str">
        <f t="shared" si="388"/>
        <v>N/A</v>
      </c>
      <c r="AO411" s="15" t="str">
        <f t="shared" si="389"/>
        <v>N/A</v>
      </c>
      <c r="AP411" s="15" t="str">
        <f t="shared" si="390"/>
        <v>N/A</v>
      </c>
      <c r="AQ411" s="15" t="str">
        <f t="shared" si="391"/>
        <v>N/A</v>
      </c>
      <c r="AR411" s="14" t="s">
        <v>40</v>
      </c>
      <c r="AS411" s="14" t="s">
        <v>40</v>
      </c>
      <c r="AT411" s="14" t="s">
        <v>40</v>
      </c>
      <c r="AU411" s="14" t="s">
        <v>40</v>
      </c>
      <c r="AV411" s="14" t="s">
        <v>40</v>
      </c>
      <c r="AW411" s="14" t="s">
        <v>40</v>
      </c>
      <c r="AX411" s="14" t="s">
        <v>40</v>
      </c>
      <c r="AY411" s="14" t="s">
        <v>40</v>
      </c>
      <c r="AZ411" s="14" t="s">
        <v>40</v>
      </c>
      <c r="BA411" s="14" t="s">
        <v>40</v>
      </c>
      <c r="BB411" s="14" t="s">
        <v>40</v>
      </c>
      <c r="BC411" s="14" t="s">
        <v>40</v>
      </c>
      <c r="BD411" s="14" t="s">
        <v>40</v>
      </c>
      <c r="BE411" s="14" t="s">
        <v>40</v>
      </c>
      <c r="BF411" s="14" t="s">
        <v>40</v>
      </c>
      <c r="BG411" s="14" t="s">
        <v>40</v>
      </c>
      <c r="BH411" s="14" t="s">
        <v>40</v>
      </c>
      <c r="BI411" s="14"/>
      <c r="BJ411" s="15">
        <f t="shared" si="392"/>
        <v>7</v>
      </c>
      <c r="BK411" s="15">
        <f t="shared" si="393"/>
        <v>7</v>
      </c>
      <c r="BL411" s="15">
        <f t="shared" si="394"/>
        <v>7</v>
      </c>
      <c r="BM411" s="15">
        <f t="shared" si="395"/>
        <v>7</v>
      </c>
      <c r="BN411" s="15">
        <f t="shared" si="396"/>
        <v>7</v>
      </c>
      <c r="BO411" s="15">
        <f t="shared" si="397"/>
        <v>7</v>
      </c>
      <c r="BP411" s="15">
        <f t="shared" si="398"/>
        <v>7</v>
      </c>
      <c r="BQ411" s="15">
        <f t="shared" si="399"/>
        <v>7</v>
      </c>
      <c r="BR411" s="15">
        <f t="shared" si="400"/>
        <v>7</v>
      </c>
      <c r="BS411" s="15">
        <f t="shared" si="401"/>
        <v>7</v>
      </c>
      <c r="BT411" s="15">
        <f t="shared" si="402"/>
        <v>7</v>
      </c>
      <c r="BU411" s="15">
        <f t="shared" si="403"/>
        <v>7</v>
      </c>
      <c r="BV411" s="15">
        <f t="shared" si="404"/>
        <v>7</v>
      </c>
      <c r="BW411" s="15">
        <f t="shared" si="405"/>
        <v>7</v>
      </c>
      <c r="BX411" s="15">
        <f t="shared" si="406"/>
        <v>7</v>
      </c>
      <c r="BY411" s="15">
        <f t="shared" si="407"/>
        <v>7</v>
      </c>
      <c r="BZ411" s="15">
        <f t="shared" si="408"/>
        <v>7</v>
      </c>
      <c r="CA411" s="14" t="s">
        <v>75</v>
      </c>
      <c r="CB411" s="15">
        <f t="shared" si="409"/>
        <v>7</v>
      </c>
      <c r="CC411" s="14" t="str">
        <f t="shared" si="410"/>
        <v>N/A</v>
      </c>
      <c r="CD411" s="14" t="str">
        <f t="shared" si="411"/>
        <v>N/A</v>
      </c>
      <c r="CE411" s="14" t="str">
        <f t="shared" si="412"/>
        <v>N/A</v>
      </c>
      <c r="CF411" s="14" t="str">
        <f t="shared" si="413"/>
        <v>N/A</v>
      </c>
      <c r="CG411" t="str">
        <f t="shared" si="414"/>
        <v>S:5 G:2 GR:2</v>
      </c>
      <c r="CH411" s="6"/>
      <c r="CK411" s="6"/>
      <c r="CL411" s="6"/>
      <c r="CM411" s="6"/>
      <c r="CN411" s="6"/>
      <c r="CO411" s="6"/>
      <c r="CP411" s="6"/>
    </row>
    <row r="412" spans="1:94" x14ac:dyDescent="0.25">
      <c r="A412" s="13">
        <v>6041</v>
      </c>
      <c r="B412" s="14" t="s">
        <v>3142</v>
      </c>
      <c r="C412" s="14" t="s">
        <v>63</v>
      </c>
      <c r="D412" s="14" t="s">
        <v>1932</v>
      </c>
      <c r="E412" s="14">
        <v>2025</v>
      </c>
      <c r="F412" s="14">
        <v>2025</v>
      </c>
      <c r="G412" s="14" t="s">
        <v>40</v>
      </c>
      <c r="H412" s="14" t="s">
        <v>2185</v>
      </c>
      <c r="I412" s="15">
        <v>2</v>
      </c>
      <c r="J412" s="14">
        <v>3</v>
      </c>
      <c r="K412" s="16">
        <f t="shared" si="375"/>
        <v>0</v>
      </c>
      <c r="L412" s="15">
        <f t="shared" si="376"/>
        <v>2</v>
      </c>
      <c r="M412" s="15">
        <f t="shared" si="377"/>
        <v>0</v>
      </c>
      <c r="N412" s="15">
        <f t="shared" si="378"/>
        <v>0</v>
      </c>
      <c r="O412" s="15">
        <v>0</v>
      </c>
      <c r="P412" s="15">
        <v>0</v>
      </c>
      <c r="Q412" s="15">
        <f t="shared" si="379"/>
        <v>0</v>
      </c>
      <c r="R412" s="14" t="s">
        <v>75</v>
      </c>
      <c r="S412" s="14">
        <f t="shared" si="380"/>
        <v>2</v>
      </c>
      <c r="T412" s="15">
        <v>0</v>
      </c>
      <c r="U412" s="15">
        <v>0</v>
      </c>
      <c r="V412" s="15" t="str">
        <f>IF($S412&lt;3, "N/A", $M412)</f>
        <v>N/A</v>
      </c>
      <c r="W412" s="15" t="str">
        <f t="shared" si="373"/>
        <v>N/A</v>
      </c>
      <c r="X412" s="15" t="str">
        <f t="shared" si="371"/>
        <v>N/A</v>
      </c>
      <c r="Y412" s="14" t="str">
        <f t="shared" si="381"/>
        <v>OK</v>
      </c>
      <c r="Z412" s="14" t="str">
        <f t="shared" si="382"/>
        <v>No</v>
      </c>
      <c r="AA412" s="17" t="str">
        <f>IF(C412="DM", "N/A", IF(Z412="No","N/A",VLOOKUP(B412,'Extension List'!$A$3:$AE$1952,19,FALSE)))</f>
        <v>N/A</v>
      </c>
      <c r="AB412" s="14" t="str">
        <f>IF(C412="DM", "N/A", IF(Z412="No","N/A",VLOOKUP(B412,'Extension List'!$A$3:$AE$1952,21,FALSE)))</f>
        <v>N/A</v>
      </c>
      <c r="AC412" s="14" t="str">
        <f t="shared" si="372"/>
        <v>N/A</v>
      </c>
      <c r="AD412" s="15" t="str">
        <f t="shared" si="383"/>
        <v>N/A</v>
      </c>
      <c r="AE412" s="15" t="str">
        <f t="shared" si="384"/>
        <v>N/A</v>
      </c>
      <c r="AF412" s="15" t="str">
        <f t="shared" si="385"/>
        <v>N/A</v>
      </c>
      <c r="AG412" s="15" t="str">
        <f t="shared" si="374"/>
        <v>N/A</v>
      </c>
      <c r="AH412" s="15" t="str">
        <f t="shared" si="374"/>
        <v>N/A</v>
      </c>
      <c r="AI412" s="15" t="str">
        <f t="shared" si="369"/>
        <v>N/A</v>
      </c>
      <c r="AJ412" s="15" t="str">
        <f t="shared" si="370"/>
        <v>N/A</v>
      </c>
      <c r="AK412" s="15" t="str">
        <f t="shared" si="368"/>
        <v>N/A</v>
      </c>
      <c r="AL412" s="15" t="str">
        <f t="shared" si="386"/>
        <v>N/A</v>
      </c>
      <c r="AM412" s="15">
        <f t="shared" si="387"/>
        <v>2</v>
      </c>
      <c r="AN412" s="15">
        <f t="shared" si="388"/>
        <v>2</v>
      </c>
      <c r="AO412" s="15" t="str">
        <f t="shared" si="389"/>
        <v>N/A</v>
      </c>
      <c r="AP412" s="15" t="str">
        <f t="shared" si="390"/>
        <v>N/A</v>
      </c>
      <c r="AQ412" s="15" t="str">
        <f t="shared" si="391"/>
        <v>N/A</v>
      </c>
      <c r="AR412" s="14" t="s">
        <v>40</v>
      </c>
      <c r="AS412" s="14" t="s">
        <v>40</v>
      </c>
      <c r="AT412" s="14" t="s">
        <v>40</v>
      </c>
      <c r="AU412" s="14" t="s">
        <v>40</v>
      </c>
      <c r="AV412" s="14" t="s">
        <v>40</v>
      </c>
      <c r="AW412" s="14" t="s">
        <v>40</v>
      </c>
      <c r="AX412" s="14" t="s">
        <v>40</v>
      </c>
      <c r="AY412" s="14" t="s">
        <v>40</v>
      </c>
      <c r="AZ412" s="14" t="s">
        <v>40</v>
      </c>
      <c r="BA412" s="14" t="s">
        <v>40</v>
      </c>
      <c r="BB412" s="14" t="s">
        <v>40</v>
      </c>
      <c r="BC412" s="14" t="s">
        <v>40</v>
      </c>
      <c r="BD412" s="14" t="s">
        <v>40</v>
      </c>
      <c r="BE412" s="14" t="s">
        <v>40</v>
      </c>
      <c r="BF412" s="14" t="s">
        <v>40</v>
      </c>
      <c r="BG412" s="14" t="s">
        <v>40</v>
      </c>
      <c r="BH412" s="14" t="s">
        <v>40</v>
      </c>
      <c r="BJ412" s="15">
        <f t="shared" si="392"/>
        <v>2</v>
      </c>
      <c r="BK412" s="15">
        <f t="shared" si="393"/>
        <v>2</v>
      </c>
      <c r="BL412" s="15">
        <f t="shared" si="394"/>
        <v>2</v>
      </c>
      <c r="BM412" s="15">
        <f t="shared" si="395"/>
        <v>2</v>
      </c>
      <c r="BN412" s="15">
        <f t="shared" si="396"/>
        <v>2</v>
      </c>
      <c r="BO412" s="15">
        <f t="shared" si="397"/>
        <v>2</v>
      </c>
      <c r="BP412" s="15">
        <f t="shared" si="398"/>
        <v>2</v>
      </c>
      <c r="BQ412" s="15">
        <f t="shared" si="399"/>
        <v>2</v>
      </c>
      <c r="BR412" s="15">
        <f t="shared" si="400"/>
        <v>2</v>
      </c>
      <c r="BS412" s="15">
        <f t="shared" si="401"/>
        <v>2</v>
      </c>
      <c r="BT412" s="15">
        <f t="shared" si="402"/>
        <v>2</v>
      </c>
      <c r="BU412" s="15">
        <f t="shared" si="403"/>
        <v>2</v>
      </c>
      <c r="BV412" s="15">
        <f t="shared" si="404"/>
        <v>2</v>
      </c>
      <c r="BW412" s="15">
        <f t="shared" si="405"/>
        <v>2</v>
      </c>
      <c r="BX412" s="15">
        <f t="shared" si="406"/>
        <v>2</v>
      </c>
      <c r="BY412" s="15">
        <f t="shared" si="407"/>
        <v>2</v>
      </c>
      <c r="BZ412" s="15">
        <f t="shared" si="408"/>
        <v>2</v>
      </c>
      <c r="CA412" s="14" t="s">
        <v>75</v>
      </c>
      <c r="CB412" s="15">
        <f t="shared" si="409"/>
        <v>2</v>
      </c>
      <c r="CC412" s="14">
        <f t="shared" si="410"/>
        <v>2</v>
      </c>
      <c r="CD412" s="14" t="str">
        <f t="shared" si="411"/>
        <v>N/A</v>
      </c>
      <c r="CE412" s="14" t="str">
        <f t="shared" si="412"/>
        <v>N/A</v>
      </c>
      <c r="CF412" s="14" t="str">
        <f t="shared" si="413"/>
        <v>N/A</v>
      </c>
      <c r="CG412" t="str">
        <f t="shared" si="414"/>
        <v>S:2 G:0 GR:0</v>
      </c>
      <c r="CH412" s="6"/>
      <c r="CK412" s="6"/>
      <c r="CL412" s="6"/>
      <c r="CM412" s="6"/>
      <c r="CN412" s="6"/>
      <c r="CO412" s="6"/>
      <c r="CP412" s="6"/>
    </row>
    <row r="413" spans="1:94" x14ac:dyDescent="0.25">
      <c r="A413" s="13">
        <v>6334</v>
      </c>
      <c r="B413" s="14" t="s">
        <v>3096</v>
      </c>
      <c r="C413" s="14" t="s">
        <v>63</v>
      </c>
      <c r="D413" s="14" t="s">
        <v>1932</v>
      </c>
      <c r="E413" s="14">
        <f>VLOOKUP(B413, 'Rookie Year'!$A$2:$B$55555,2,FALSE)</f>
        <v>2022</v>
      </c>
      <c r="F413" s="14">
        <v>2026</v>
      </c>
      <c r="G413" s="14" t="s">
        <v>42</v>
      </c>
      <c r="H413" s="14" t="s">
        <v>2913</v>
      </c>
      <c r="I413" s="15">
        <v>19</v>
      </c>
      <c r="J413" s="14">
        <v>3</v>
      </c>
      <c r="K413" s="16">
        <f t="shared" si="375"/>
        <v>0.4</v>
      </c>
      <c r="L413" s="15">
        <f t="shared" si="376"/>
        <v>11</v>
      </c>
      <c r="M413" s="15">
        <f t="shared" si="377"/>
        <v>8</v>
      </c>
      <c r="N413" s="15">
        <f t="shared" si="378"/>
        <v>24</v>
      </c>
      <c r="O413" s="15">
        <v>0</v>
      </c>
      <c r="P413" s="15">
        <v>0</v>
      </c>
      <c r="Q413" s="15">
        <f t="shared" si="379"/>
        <v>24</v>
      </c>
      <c r="R413" s="14" t="s">
        <v>75</v>
      </c>
      <c r="S413" s="14">
        <f t="shared" si="380"/>
        <v>3</v>
      </c>
      <c r="T413" s="15">
        <v>0</v>
      </c>
      <c r="U413" s="15">
        <v>0</v>
      </c>
      <c r="V413" s="15">
        <v>24</v>
      </c>
      <c r="W413" s="15" t="str">
        <f t="shared" si="373"/>
        <v>N/A</v>
      </c>
      <c r="X413" s="15" t="str">
        <f t="shared" si="371"/>
        <v>N/A</v>
      </c>
      <c r="Y413" s="14" t="str">
        <f t="shared" si="381"/>
        <v>OK</v>
      </c>
      <c r="Z413" s="14" t="str">
        <f t="shared" si="382"/>
        <v>No</v>
      </c>
      <c r="AA413" s="17" t="str">
        <f>IF(C413="DM", "N/A", IF(Z413="No","N/A",VLOOKUP(B413,'Extension List'!$A$3:$AE$1952,19,FALSE)))</f>
        <v>N/A</v>
      </c>
      <c r="AB413" s="14" t="str">
        <f>IF(C413="DM", "N/A", IF(Z413="No","N/A",VLOOKUP(B413,'Extension List'!$A$3:$AE$1952,21,FALSE)))</f>
        <v>N/A</v>
      </c>
      <c r="AC413" s="14" t="str">
        <f t="shared" si="372"/>
        <v>N/A</v>
      </c>
      <c r="AD413" s="15" t="str">
        <f t="shared" si="383"/>
        <v>N/A</v>
      </c>
      <c r="AE413" s="15" t="str">
        <f t="shared" si="384"/>
        <v>N/A</v>
      </c>
      <c r="AF413" s="15" t="str">
        <f t="shared" si="385"/>
        <v>N/A</v>
      </c>
      <c r="AG413" s="15" t="str">
        <f t="shared" si="374"/>
        <v>N/A</v>
      </c>
      <c r="AH413" s="15" t="str">
        <f t="shared" si="374"/>
        <v>N/A</v>
      </c>
      <c r="AI413" s="15" t="str">
        <f t="shared" si="369"/>
        <v>N/A</v>
      </c>
      <c r="AJ413" s="15" t="str">
        <f t="shared" si="370"/>
        <v>N/A</v>
      </c>
      <c r="AK413" s="15" t="str">
        <f t="shared" si="368"/>
        <v>N/A</v>
      </c>
      <c r="AL413" s="15" t="str">
        <f t="shared" si="386"/>
        <v>N/A</v>
      </c>
      <c r="AM413" s="15">
        <f t="shared" si="387"/>
        <v>11</v>
      </c>
      <c r="AN413" s="15">
        <f t="shared" si="388"/>
        <v>11</v>
      </c>
      <c r="AO413" s="15">
        <f t="shared" si="389"/>
        <v>35</v>
      </c>
      <c r="AP413" s="15" t="str">
        <f t="shared" si="390"/>
        <v>N/A</v>
      </c>
      <c r="AQ413" s="15" t="str">
        <f t="shared" si="391"/>
        <v>N/A</v>
      </c>
      <c r="AR413" s="14" t="s">
        <v>40</v>
      </c>
      <c r="AS413" s="14" t="s">
        <v>40</v>
      </c>
      <c r="AT413" s="14" t="s">
        <v>40</v>
      </c>
      <c r="AU413" s="14" t="s">
        <v>40</v>
      </c>
      <c r="AV413" s="14" t="s">
        <v>40</v>
      </c>
      <c r="AW413" s="14" t="s">
        <v>40</v>
      </c>
      <c r="AX413" s="14" t="s">
        <v>40</v>
      </c>
      <c r="AY413" s="14" t="s">
        <v>40</v>
      </c>
      <c r="AZ413" s="14" t="s">
        <v>40</v>
      </c>
      <c r="BA413" s="14" t="s">
        <v>40</v>
      </c>
      <c r="BB413" s="14" t="s">
        <v>40</v>
      </c>
      <c r="BC413" s="14" t="s">
        <v>40</v>
      </c>
      <c r="BD413" s="14" t="s">
        <v>40</v>
      </c>
      <c r="BE413" s="14" t="s">
        <v>40</v>
      </c>
      <c r="BF413" s="14" t="s">
        <v>40</v>
      </c>
      <c r="BG413" s="14" t="s">
        <v>40</v>
      </c>
      <c r="BH413" s="14" t="s">
        <v>40</v>
      </c>
      <c r="BJ413" s="15">
        <f t="shared" si="392"/>
        <v>11</v>
      </c>
      <c r="BK413" s="15">
        <f t="shared" si="393"/>
        <v>11</v>
      </c>
      <c r="BL413" s="15">
        <f t="shared" si="394"/>
        <v>11</v>
      </c>
      <c r="BM413" s="15">
        <f t="shared" si="395"/>
        <v>11</v>
      </c>
      <c r="BN413" s="15">
        <f t="shared" si="396"/>
        <v>11</v>
      </c>
      <c r="BO413" s="15">
        <f t="shared" si="397"/>
        <v>11</v>
      </c>
      <c r="BP413" s="15">
        <f t="shared" si="398"/>
        <v>11</v>
      </c>
      <c r="BQ413" s="15">
        <f t="shared" si="399"/>
        <v>11</v>
      </c>
      <c r="BR413" s="15">
        <f t="shared" si="400"/>
        <v>11</v>
      </c>
      <c r="BS413" s="15">
        <f t="shared" si="401"/>
        <v>11</v>
      </c>
      <c r="BT413" s="15">
        <f t="shared" si="402"/>
        <v>11</v>
      </c>
      <c r="BU413" s="15">
        <f t="shared" si="403"/>
        <v>11</v>
      </c>
      <c r="BV413" s="15">
        <f t="shared" si="404"/>
        <v>11</v>
      </c>
      <c r="BW413" s="15">
        <f t="shared" si="405"/>
        <v>11</v>
      </c>
      <c r="BX413" s="15">
        <f t="shared" si="406"/>
        <v>11</v>
      </c>
      <c r="BY413" s="15">
        <f t="shared" si="407"/>
        <v>11</v>
      </c>
      <c r="BZ413" s="15">
        <f t="shared" si="408"/>
        <v>11</v>
      </c>
      <c r="CA413" s="14" t="s">
        <v>75</v>
      </c>
      <c r="CB413" s="15">
        <f t="shared" si="409"/>
        <v>11</v>
      </c>
      <c r="CC413" s="14">
        <f t="shared" si="410"/>
        <v>11</v>
      </c>
      <c r="CD413" s="14">
        <f t="shared" si="411"/>
        <v>35</v>
      </c>
      <c r="CE413" s="14" t="str">
        <f t="shared" si="412"/>
        <v>N/A</v>
      </c>
      <c r="CF413" s="14" t="str">
        <f t="shared" si="413"/>
        <v>N/A</v>
      </c>
      <c r="CG413" t="str">
        <f t="shared" si="414"/>
        <v>S:11 G:8 GR:24</v>
      </c>
      <c r="CH413" s="6"/>
      <c r="CK413" s="6"/>
      <c r="CL413" s="6"/>
      <c r="CM413" s="6"/>
      <c r="CN413" s="6"/>
      <c r="CO413" s="6"/>
      <c r="CP413" s="6"/>
    </row>
    <row r="414" spans="1:94" x14ac:dyDescent="0.25">
      <c r="A414" s="13">
        <v>5596</v>
      </c>
      <c r="B414" s="14" t="s">
        <v>3029</v>
      </c>
      <c r="C414" s="14" t="s">
        <v>63</v>
      </c>
      <c r="D414" s="14" t="s">
        <v>1932</v>
      </c>
      <c r="E414" s="14">
        <f>VLOOKUP(B414, 'Rookie Year'!$A$2:$B$55555,2,FALSE)</f>
        <v>2024</v>
      </c>
      <c r="F414" s="14">
        <v>2024</v>
      </c>
      <c r="G414" s="14" t="s">
        <v>40</v>
      </c>
      <c r="H414" s="14" t="s">
        <v>2147</v>
      </c>
      <c r="I414" s="15">
        <v>15</v>
      </c>
      <c r="J414" s="14">
        <v>4</v>
      </c>
      <c r="K414" s="16">
        <f t="shared" si="375"/>
        <v>0.25</v>
      </c>
      <c r="L414" s="15">
        <f t="shared" si="376"/>
        <v>11</v>
      </c>
      <c r="M414" s="15">
        <f t="shared" si="377"/>
        <v>4</v>
      </c>
      <c r="N414" s="15">
        <f t="shared" si="378"/>
        <v>16</v>
      </c>
      <c r="O414" s="15">
        <v>2</v>
      </c>
      <c r="P414" s="15">
        <v>0</v>
      </c>
      <c r="Q414" s="15">
        <f t="shared" si="379"/>
        <v>14</v>
      </c>
      <c r="R414" s="14" t="s">
        <v>75</v>
      </c>
      <c r="S414" s="14">
        <f t="shared" si="380"/>
        <v>2</v>
      </c>
      <c r="T414" s="15">
        <v>7</v>
      </c>
      <c r="U414" s="15">
        <v>7</v>
      </c>
      <c r="V414" s="15" t="str">
        <f>IF($S414&lt;3, "N/A", $M414)</f>
        <v>N/A</v>
      </c>
      <c r="W414" s="15" t="str">
        <f t="shared" si="373"/>
        <v>N/A</v>
      </c>
      <c r="X414" s="15" t="str">
        <f t="shared" si="371"/>
        <v>N/A</v>
      </c>
      <c r="Y414" s="14" t="str">
        <f t="shared" si="381"/>
        <v>OK</v>
      </c>
      <c r="Z414" s="14" t="str">
        <f t="shared" si="382"/>
        <v>No</v>
      </c>
      <c r="AA414" s="17" t="str">
        <f>IF(C414="DM", "N/A", IF(Z414="No","N/A",VLOOKUP(B414,'Extension List'!$A$3:$AE$1952,19,FALSE)))</f>
        <v>N/A</v>
      </c>
      <c r="AB414" s="14" t="str">
        <f>IF(C414="DM", "N/A", IF(Z414="No","N/A",VLOOKUP(B414,'Extension List'!$A$3:$AE$1952,21,FALSE)))</f>
        <v>N/A</v>
      </c>
      <c r="AC414" s="14" t="str">
        <f t="shared" si="372"/>
        <v>N/A</v>
      </c>
      <c r="AD414" s="15" t="str">
        <f t="shared" si="383"/>
        <v>N/A</v>
      </c>
      <c r="AE414" s="15" t="str">
        <f t="shared" si="384"/>
        <v>N/A</v>
      </c>
      <c r="AF414" s="15" t="str">
        <f t="shared" si="385"/>
        <v>N/A</v>
      </c>
      <c r="AG414" s="15" t="str">
        <f t="shared" si="374"/>
        <v>N/A</v>
      </c>
      <c r="AH414" s="15" t="str">
        <f t="shared" si="374"/>
        <v>N/A</v>
      </c>
      <c r="AI414" s="15" t="str">
        <f t="shared" si="369"/>
        <v>N/A</v>
      </c>
      <c r="AJ414" s="15" t="str">
        <f t="shared" si="370"/>
        <v>N/A</v>
      </c>
      <c r="AK414" s="15" t="str">
        <f t="shared" si="368"/>
        <v>N/A</v>
      </c>
      <c r="AL414" s="15" t="str">
        <f t="shared" si="386"/>
        <v>N/A</v>
      </c>
      <c r="AM414" s="15">
        <f t="shared" si="387"/>
        <v>18</v>
      </c>
      <c r="AN414" s="15">
        <f t="shared" si="388"/>
        <v>18</v>
      </c>
      <c r="AO414" s="15" t="str">
        <f t="shared" si="389"/>
        <v>N/A</v>
      </c>
      <c r="AP414" s="15" t="str">
        <f t="shared" si="390"/>
        <v>N/A</v>
      </c>
      <c r="AQ414" s="15" t="str">
        <f t="shared" si="391"/>
        <v>N/A</v>
      </c>
      <c r="AR414" s="14" t="s">
        <v>40</v>
      </c>
      <c r="AS414" s="14" t="s">
        <v>40</v>
      </c>
      <c r="AT414" s="14" t="s">
        <v>40</v>
      </c>
      <c r="AU414" s="14" t="s">
        <v>40</v>
      </c>
      <c r="AV414" s="14" t="s">
        <v>40</v>
      </c>
      <c r="AW414" s="14" t="s">
        <v>40</v>
      </c>
      <c r="AX414" s="14" t="s">
        <v>40</v>
      </c>
      <c r="AY414" s="14" t="s">
        <v>40</v>
      </c>
      <c r="AZ414" s="14" t="s">
        <v>40</v>
      </c>
      <c r="BA414" s="14" t="s">
        <v>40</v>
      </c>
      <c r="BB414" s="14" t="s">
        <v>40</v>
      </c>
      <c r="BC414" s="14" t="s">
        <v>40</v>
      </c>
      <c r="BD414" s="14" t="s">
        <v>40</v>
      </c>
      <c r="BE414" s="14" t="s">
        <v>40</v>
      </c>
      <c r="BF414" s="14" t="s">
        <v>40</v>
      </c>
      <c r="BG414" s="14" t="s">
        <v>40</v>
      </c>
      <c r="BH414" s="14" t="s">
        <v>40</v>
      </c>
      <c r="BI414" s="14"/>
      <c r="BJ414" s="15">
        <f t="shared" si="392"/>
        <v>18</v>
      </c>
      <c r="BK414" s="15">
        <f t="shared" si="393"/>
        <v>18</v>
      </c>
      <c r="BL414" s="15">
        <f t="shared" si="394"/>
        <v>18</v>
      </c>
      <c r="BM414" s="15">
        <f t="shared" si="395"/>
        <v>18</v>
      </c>
      <c r="BN414" s="15">
        <f t="shared" si="396"/>
        <v>18</v>
      </c>
      <c r="BO414" s="15">
        <f t="shared" si="397"/>
        <v>18</v>
      </c>
      <c r="BP414" s="15">
        <f t="shared" si="398"/>
        <v>18</v>
      </c>
      <c r="BQ414" s="15">
        <f t="shared" si="399"/>
        <v>18</v>
      </c>
      <c r="BR414" s="15">
        <f t="shared" si="400"/>
        <v>18</v>
      </c>
      <c r="BS414" s="15">
        <f t="shared" si="401"/>
        <v>18</v>
      </c>
      <c r="BT414" s="15">
        <f t="shared" si="402"/>
        <v>18</v>
      </c>
      <c r="BU414" s="15">
        <f t="shared" si="403"/>
        <v>18</v>
      </c>
      <c r="BV414" s="15">
        <f t="shared" si="404"/>
        <v>18</v>
      </c>
      <c r="BW414" s="15">
        <f t="shared" si="405"/>
        <v>18</v>
      </c>
      <c r="BX414" s="15">
        <f t="shared" si="406"/>
        <v>18</v>
      </c>
      <c r="BY414" s="15">
        <f t="shared" si="407"/>
        <v>18</v>
      </c>
      <c r="BZ414" s="15">
        <f t="shared" si="408"/>
        <v>18</v>
      </c>
      <c r="CA414" s="14" t="s">
        <v>75</v>
      </c>
      <c r="CB414" s="15">
        <f t="shared" si="409"/>
        <v>18</v>
      </c>
      <c r="CC414" s="14">
        <f t="shared" si="410"/>
        <v>18</v>
      </c>
      <c r="CD414" s="14" t="str">
        <f t="shared" si="411"/>
        <v>N/A</v>
      </c>
      <c r="CE414" s="14" t="str">
        <f t="shared" si="412"/>
        <v>N/A</v>
      </c>
      <c r="CF414" s="14" t="str">
        <f t="shared" si="413"/>
        <v>N/A</v>
      </c>
      <c r="CG414" t="str">
        <f t="shared" si="414"/>
        <v>S:11 G:4 GR:14</v>
      </c>
      <c r="CH414" s="6"/>
      <c r="CK414" s="6"/>
      <c r="CL414" s="6"/>
      <c r="CM414" s="6"/>
      <c r="CN414" s="6"/>
      <c r="CO414" s="6"/>
      <c r="CP414" s="6"/>
    </row>
    <row r="415" spans="1:94" x14ac:dyDescent="0.25">
      <c r="A415" s="13">
        <v>6588</v>
      </c>
      <c r="B415" s="14" t="s">
        <v>3378</v>
      </c>
      <c r="C415" s="14" t="s">
        <v>64</v>
      </c>
      <c r="D415" s="14" t="s">
        <v>1932</v>
      </c>
      <c r="E415" s="14">
        <f>VLOOKUP(B415, 'Rookie Year'!$A$2:$B$55555,2,FALSE)</f>
        <v>2026</v>
      </c>
      <c r="F415" s="14">
        <v>2026</v>
      </c>
      <c r="G415" s="14" t="s">
        <v>40</v>
      </c>
      <c r="H415" s="14" t="s">
        <v>2241</v>
      </c>
      <c r="I415" s="15">
        <v>1</v>
      </c>
      <c r="J415" s="14">
        <v>3</v>
      </c>
      <c r="K415" s="16">
        <f t="shared" si="375"/>
        <v>0</v>
      </c>
      <c r="L415" s="15">
        <f t="shared" si="376"/>
        <v>1</v>
      </c>
      <c r="M415" s="15">
        <f t="shared" si="377"/>
        <v>0</v>
      </c>
      <c r="N415" s="15">
        <f t="shared" si="378"/>
        <v>0</v>
      </c>
      <c r="O415" s="15">
        <v>0</v>
      </c>
      <c r="P415" s="15">
        <v>0</v>
      </c>
      <c r="Q415" s="15">
        <f t="shared" si="379"/>
        <v>0</v>
      </c>
      <c r="R415" s="14" t="s">
        <v>75</v>
      </c>
      <c r="S415" s="14">
        <f t="shared" si="380"/>
        <v>3</v>
      </c>
      <c r="T415" s="15">
        <f>IF($S415&lt;1, "N/A", $M415)</f>
        <v>0</v>
      </c>
      <c r="U415" s="15">
        <f>IF($S415&lt;2, "N/A", $M415)</f>
        <v>0</v>
      </c>
      <c r="V415" s="15">
        <f>IF($S415&lt;3, "N/A", $M415)</f>
        <v>0</v>
      </c>
      <c r="W415" s="15" t="str">
        <f t="shared" si="373"/>
        <v>N/A</v>
      </c>
      <c r="X415" s="15" t="str">
        <f t="shared" si="371"/>
        <v>N/A</v>
      </c>
      <c r="Y415" s="14" t="str">
        <f t="shared" si="381"/>
        <v>OK</v>
      </c>
      <c r="Z415" s="14" t="str">
        <f t="shared" si="382"/>
        <v>No</v>
      </c>
      <c r="AA415" s="17" t="str">
        <f>IF(C415="DM", "N/A", IF(Z415="No","N/A",VLOOKUP(B415,'Extension List'!$A$3:$AE$1952,19,FALSE)))</f>
        <v>N/A</v>
      </c>
      <c r="AB415" s="14" t="str">
        <f>IF(C415="DM", "N/A", IF(Z415="No","N/A",VLOOKUP(B415,'Extension List'!$A$3:$AE$1952,21,FALSE)))</f>
        <v>N/A</v>
      </c>
      <c r="AC415" s="14" t="str">
        <f t="shared" si="372"/>
        <v>N/A</v>
      </c>
      <c r="AD415" s="15" t="str">
        <f t="shared" si="383"/>
        <v>N/A</v>
      </c>
      <c r="AE415" s="15" t="str">
        <f t="shared" si="384"/>
        <v>N/A</v>
      </c>
      <c r="AF415" s="15" t="str">
        <f t="shared" si="385"/>
        <v>N/A</v>
      </c>
      <c r="AG415" s="15" t="str">
        <f t="shared" si="374"/>
        <v>N/A</v>
      </c>
      <c r="AH415" s="15" t="str">
        <f t="shared" si="374"/>
        <v>N/A</v>
      </c>
      <c r="AI415" s="15" t="str">
        <f t="shared" si="369"/>
        <v>N/A</v>
      </c>
      <c r="AJ415" s="15" t="str">
        <f t="shared" si="370"/>
        <v>N/A</v>
      </c>
      <c r="AK415" s="15" t="str">
        <f t="shared" si="368"/>
        <v>N/A</v>
      </c>
      <c r="AL415" s="15" t="str">
        <f t="shared" si="386"/>
        <v>N/A</v>
      </c>
      <c r="AM415" s="15">
        <f t="shared" si="387"/>
        <v>1</v>
      </c>
      <c r="AN415" s="15">
        <f t="shared" si="388"/>
        <v>1</v>
      </c>
      <c r="AO415" s="15">
        <f t="shared" si="389"/>
        <v>1</v>
      </c>
      <c r="AP415" s="15" t="str">
        <f t="shared" si="390"/>
        <v>N/A</v>
      </c>
      <c r="AQ415" s="15" t="str">
        <f t="shared" si="391"/>
        <v>N/A</v>
      </c>
      <c r="AR415" s="14" t="s">
        <v>40</v>
      </c>
      <c r="AS415" s="14" t="s">
        <v>40</v>
      </c>
      <c r="AT415" s="14" t="s">
        <v>40</v>
      </c>
      <c r="AU415" s="14" t="s">
        <v>40</v>
      </c>
      <c r="AV415" s="14" t="s">
        <v>40</v>
      </c>
      <c r="AW415" s="14" t="s">
        <v>40</v>
      </c>
      <c r="AX415" s="14" t="s">
        <v>40</v>
      </c>
      <c r="AY415" s="14" t="s">
        <v>40</v>
      </c>
      <c r="AZ415" s="14" t="s">
        <v>40</v>
      </c>
      <c r="BA415" s="14" t="s">
        <v>40</v>
      </c>
      <c r="BB415" s="14" t="s">
        <v>40</v>
      </c>
      <c r="BC415" s="14" t="s">
        <v>40</v>
      </c>
      <c r="BD415" s="14" t="s">
        <v>40</v>
      </c>
      <c r="BE415" s="14" t="s">
        <v>40</v>
      </c>
      <c r="BF415" s="14" t="s">
        <v>40</v>
      </c>
      <c r="BG415" s="14" t="s">
        <v>40</v>
      </c>
      <c r="BH415" s="14" t="s">
        <v>40</v>
      </c>
      <c r="BJ415" s="15">
        <f t="shared" si="392"/>
        <v>1</v>
      </c>
      <c r="BK415" s="15">
        <f t="shared" si="393"/>
        <v>1</v>
      </c>
      <c r="BL415" s="15">
        <f t="shared" si="394"/>
        <v>1</v>
      </c>
      <c r="BM415" s="15">
        <f t="shared" si="395"/>
        <v>1</v>
      </c>
      <c r="BN415" s="15">
        <f t="shared" si="396"/>
        <v>1</v>
      </c>
      <c r="BO415" s="15">
        <f t="shared" si="397"/>
        <v>1</v>
      </c>
      <c r="BP415" s="15">
        <f t="shared" si="398"/>
        <v>1</v>
      </c>
      <c r="BQ415" s="15">
        <f t="shared" si="399"/>
        <v>1</v>
      </c>
      <c r="BR415" s="15">
        <f t="shared" si="400"/>
        <v>1</v>
      </c>
      <c r="BS415" s="15">
        <f t="shared" si="401"/>
        <v>1</v>
      </c>
      <c r="BT415" s="15">
        <f t="shared" si="402"/>
        <v>1</v>
      </c>
      <c r="BU415" s="15">
        <f t="shared" si="403"/>
        <v>1</v>
      </c>
      <c r="BV415" s="15">
        <f t="shared" si="404"/>
        <v>1</v>
      </c>
      <c r="BW415" s="15">
        <f t="shared" si="405"/>
        <v>1</v>
      </c>
      <c r="BX415" s="15">
        <f t="shared" si="406"/>
        <v>1</v>
      </c>
      <c r="BY415" s="15">
        <f t="shared" si="407"/>
        <v>1</v>
      </c>
      <c r="BZ415" s="15">
        <f t="shared" si="408"/>
        <v>1</v>
      </c>
      <c r="CA415" s="14" t="s">
        <v>75</v>
      </c>
      <c r="CB415" s="15">
        <f t="shared" si="409"/>
        <v>1</v>
      </c>
      <c r="CC415" s="14">
        <f t="shared" si="410"/>
        <v>1</v>
      </c>
      <c r="CD415" s="14">
        <f t="shared" si="411"/>
        <v>1</v>
      </c>
      <c r="CE415" s="14" t="str">
        <f t="shared" si="412"/>
        <v>N/A</v>
      </c>
      <c r="CF415" s="14" t="str">
        <f t="shared" si="413"/>
        <v>N/A</v>
      </c>
      <c r="CG415" t="str">
        <f t="shared" si="414"/>
        <v>S:1 G:0 GR:0</v>
      </c>
      <c r="CH415" s="6"/>
      <c r="CK415" s="6"/>
      <c r="CL415" s="6"/>
      <c r="CM415" s="6"/>
      <c r="CN415" s="6"/>
      <c r="CO415" s="6"/>
      <c r="CP415" s="6"/>
    </row>
    <row r="416" spans="1:94" x14ac:dyDescent="0.25">
      <c r="A416" s="13">
        <v>6106</v>
      </c>
      <c r="B416" s="14" t="s">
        <v>3203</v>
      </c>
      <c r="C416" s="14" t="s">
        <v>64</v>
      </c>
      <c r="D416" s="14" t="s">
        <v>1932</v>
      </c>
      <c r="E416" s="14">
        <v>2025</v>
      </c>
      <c r="F416" s="14">
        <v>2025</v>
      </c>
      <c r="G416" s="14" t="s">
        <v>40</v>
      </c>
      <c r="H416" s="14" t="s">
        <v>2239</v>
      </c>
      <c r="I416" s="15">
        <v>1</v>
      </c>
      <c r="J416" s="14">
        <v>3</v>
      </c>
      <c r="K416" s="16">
        <f t="shared" si="375"/>
        <v>0</v>
      </c>
      <c r="L416" s="15">
        <f t="shared" si="376"/>
        <v>1</v>
      </c>
      <c r="M416" s="15">
        <f t="shared" si="377"/>
        <v>0</v>
      </c>
      <c r="N416" s="15">
        <f t="shared" si="378"/>
        <v>0</v>
      </c>
      <c r="O416" s="15">
        <v>0</v>
      </c>
      <c r="P416" s="15">
        <v>0</v>
      </c>
      <c r="Q416" s="15">
        <f t="shared" si="379"/>
        <v>0</v>
      </c>
      <c r="R416" s="14" t="s">
        <v>75</v>
      </c>
      <c r="S416" s="14">
        <f t="shared" si="380"/>
        <v>2</v>
      </c>
      <c r="T416" s="15">
        <v>0</v>
      </c>
      <c r="U416" s="15">
        <v>0</v>
      </c>
      <c r="V416" s="15" t="str">
        <f>IF($S416&lt;3, "N/A", $M416)</f>
        <v>N/A</v>
      </c>
      <c r="W416" s="15" t="str">
        <f t="shared" si="373"/>
        <v>N/A</v>
      </c>
      <c r="X416" s="15" t="str">
        <f t="shared" si="371"/>
        <v>N/A</v>
      </c>
      <c r="Y416" s="14" t="str">
        <f t="shared" si="381"/>
        <v>OK</v>
      </c>
      <c r="Z416" s="14" t="str">
        <f t="shared" si="382"/>
        <v>No</v>
      </c>
      <c r="AA416" s="17" t="str">
        <f>IF(C416="DM", "N/A", IF(Z416="No","N/A",VLOOKUP(B416,'Extension List'!$A$3:$AE$1952,19,FALSE)))</f>
        <v>N/A</v>
      </c>
      <c r="AB416" s="14" t="str">
        <f>IF(C416="DM", "N/A", IF(Z416="No","N/A",VLOOKUP(B416,'Extension List'!$A$3:$AE$1952,21,FALSE)))</f>
        <v>N/A</v>
      </c>
      <c r="AC416" s="14" t="str">
        <f t="shared" si="372"/>
        <v>N/A</v>
      </c>
      <c r="AD416" s="15" t="str">
        <f t="shared" si="383"/>
        <v>N/A</v>
      </c>
      <c r="AE416" s="15" t="str">
        <f t="shared" si="384"/>
        <v>N/A</v>
      </c>
      <c r="AF416" s="15" t="str">
        <f t="shared" si="385"/>
        <v>N/A</v>
      </c>
      <c r="AG416" s="15" t="str">
        <f t="shared" si="374"/>
        <v>N/A</v>
      </c>
      <c r="AH416" s="15" t="str">
        <f t="shared" si="374"/>
        <v>N/A</v>
      </c>
      <c r="AI416" s="15" t="str">
        <f t="shared" si="369"/>
        <v>N/A</v>
      </c>
      <c r="AJ416" s="15" t="str">
        <f t="shared" si="370"/>
        <v>N/A</v>
      </c>
      <c r="AK416" s="15" t="str">
        <f t="shared" si="368"/>
        <v>N/A</v>
      </c>
      <c r="AL416" s="15" t="str">
        <f t="shared" si="386"/>
        <v>N/A</v>
      </c>
      <c r="AM416" s="15">
        <f t="shared" si="387"/>
        <v>1</v>
      </c>
      <c r="AN416" s="15">
        <f t="shared" si="388"/>
        <v>1</v>
      </c>
      <c r="AO416" s="15" t="str">
        <f t="shared" si="389"/>
        <v>N/A</v>
      </c>
      <c r="AP416" s="15" t="str">
        <f t="shared" si="390"/>
        <v>N/A</v>
      </c>
      <c r="AQ416" s="15" t="str">
        <f t="shared" si="391"/>
        <v>N/A</v>
      </c>
      <c r="AR416" s="14" t="s">
        <v>40</v>
      </c>
      <c r="AS416" s="14" t="s">
        <v>40</v>
      </c>
      <c r="AT416" s="14" t="s">
        <v>40</v>
      </c>
      <c r="AU416" s="14" t="s">
        <v>40</v>
      </c>
      <c r="AV416" s="14" t="s">
        <v>40</v>
      </c>
      <c r="AW416" s="14" t="s">
        <v>40</v>
      </c>
      <c r="AX416" s="14" t="s">
        <v>40</v>
      </c>
      <c r="AY416" s="14" t="s">
        <v>40</v>
      </c>
      <c r="AZ416" s="14" t="s">
        <v>40</v>
      </c>
      <c r="BA416" s="14" t="s">
        <v>40</v>
      </c>
      <c r="BB416" s="14" t="s">
        <v>40</v>
      </c>
      <c r="BC416" s="14" t="s">
        <v>40</v>
      </c>
      <c r="BD416" s="14" t="s">
        <v>40</v>
      </c>
      <c r="BE416" s="14" t="s">
        <v>40</v>
      </c>
      <c r="BF416" s="14" t="s">
        <v>40</v>
      </c>
      <c r="BG416" s="14" t="s">
        <v>40</v>
      </c>
      <c r="BH416" s="14" t="s">
        <v>40</v>
      </c>
      <c r="BJ416" s="15">
        <f t="shared" si="392"/>
        <v>1</v>
      </c>
      <c r="BK416" s="15">
        <f t="shared" si="393"/>
        <v>1</v>
      </c>
      <c r="BL416" s="15">
        <f t="shared" si="394"/>
        <v>1</v>
      </c>
      <c r="BM416" s="15">
        <f t="shared" si="395"/>
        <v>1</v>
      </c>
      <c r="BN416" s="15">
        <f t="shared" si="396"/>
        <v>1</v>
      </c>
      <c r="BO416" s="15">
        <f t="shared" si="397"/>
        <v>1</v>
      </c>
      <c r="BP416" s="15">
        <f t="shared" si="398"/>
        <v>1</v>
      </c>
      <c r="BQ416" s="15">
        <f t="shared" si="399"/>
        <v>1</v>
      </c>
      <c r="BR416" s="15">
        <f t="shared" si="400"/>
        <v>1</v>
      </c>
      <c r="BS416" s="15">
        <f t="shared" si="401"/>
        <v>1</v>
      </c>
      <c r="BT416" s="15">
        <f t="shared" si="402"/>
        <v>1</v>
      </c>
      <c r="BU416" s="15">
        <f t="shared" si="403"/>
        <v>1</v>
      </c>
      <c r="BV416" s="15">
        <f t="shared" si="404"/>
        <v>1</v>
      </c>
      <c r="BW416" s="15">
        <f t="shared" si="405"/>
        <v>1</v>
      </c>
      <c r="BX416" s="15">
        <f t="shared" si="406"/>
        <v>1</v>
      </c>
      <c r="BY416" s="15">
        <f t="shared" si="407"/>
        <v>1</v>
      </c>
      <c r="BZ416" s="15">
        <f t="shared" si="408"/>
        <v>1</v>
      </c>
      <c r="CA416" s="14" t="s">
        <v>75</v>
      </c>
      <c r="CB416" s="15">
        <f t="shared" si="409"/>
        <v>1</v>
      </c>
      <c r="CC416" s="14">
        <f t="shared" si="410"/>
        <v>1</v>
      </c>
      <c r="CD416" s="14" t="str">
        <f t="shared" si="411"/>
        <v>N/A</v>
      </c>
      <c r="CE416" s="14" t="str">
        <f t="shared" si="412"/>
        <v>N/A</v>
      </c>
      <c r="CF416" s="14" t="str">
        <f t="shared" si="413"/>
        <v>N/A</v>
      </c>
      <c r="CG416" t="str">
        <f t="shared" si="414"/>
        <v>S:1 G:0 GR:0</v>
      </c>
      <c r="CH416" s="6"/>
      <c r="CK416" s="6"/>
      <c r="CL416" s="6"/>
      <c r="CM416" s="6"/>
      <c r="CN416" s="6"/>
      <c r="CO416" s="6"/>
      <c r="CP416" s="6"/>
    </row>
    <row r="417" spans="1:94" x14ac:dyDescent="0.25">
      <c r="A417" s="13">
        <v>5521</v>
      </c>
      <c r="B417" s="14" t="s">
        <v>2866</v>
      </c>
      <c r="C417" s="14" t="s">
        <v>64</v>
      </c>
      <c r="D417" s="14" t="s">
        <v>1932</v>
      </c>
      <c r="E417" s="14">
        <f>VLOOKUP(B417, 'Rookie Year'!$A$2:$B$55555,2,FALSE)</f>
        <v>2022</v>
      </c>
      <c r="F417" s="14">
        <v>2024</v>
      </c>
      <c r="G417" s="14" t="s">
        <v>42</v>
      </c>
      <c r="H417" s="14" t="s">
        <v>1927</v>
      </c>
      <c r="I417" s="15">
        <v>21</v>
      </c>
      <c r="J417" s="14">
        <v>4</v>
      </c>
      <c r="K417" s="16">
        <f t="shared" si="375"/>
        <v>0.4</v>
      </c>
      <c r="L417" s="15">
        <f t="shared" si="376"/>
        <v>12</v>
      </c>
      <c r="M417" s="15">
        <f t="shared" si="377"/>
        <v>9</v>
      </c>
      <c r="N417" s="15">
        <f t="shared" si="378"/>
        <v>36</v>
      </c>
      <c r="O417" s="15">
        <v>18</v>
      </c>
      <c r="P417" s="15">
        <v>0</v>
      </c>
      <c r="Q417" s="15">
        <f t="shared" si="379"/>
        <v>18</v>
      </c>
      <c r="R417" s="14" t="s">
        <v>75</v>
      </c>
      <c r="S417" s="14">
        <f t="shared" si="380"/>
        <v>2</v>
      </c>
      <c r="T417" s="15">
        <v>9</v>
      </c>
      <c r="U417" s="15">
        <v>9</v>
      </c>
      <c r="V417" s="15" t="str">
        <f>IF($S417&lt;3, "N/A", $M417)</f>
        <v>N/A</v>
      </c>
      <c r="W417" s="15" t="str">
        <f t="shared" si="373"/>
        <v>N/A</v>
      </c>
      <c r="X417" s="15" t="str">
        <f t="shared" si="371"/>
        <v>N/A</v>
      </c>
      <c r="Y417" s="14" t="str">
        <f t="shared" si="381"/>
        <v>OK</v>
      </c>
      <c r="Z417" s="14" t="str">
        <f t="shared" si="382"/>
        <v>No</v>
      </c>
      <c r="AA417" s="17" t="str">
        <f>IF(C417="DM", "N/A", IF(Z417="No","N/A",VLOOKUP(B417,'Extension List'!$A$3:$AE$1952,19,FALSE)))</f>
        <v>N/A</v>
      </c>
      <c r="AB417" s="14" t="str">
        <f>IF(C417="DM", "N/A", IF(Z417="No","N/A",VLOOKUP(B417,'Extension List'!$A$3:$AE$1952,21,FALSE)))</f>
        <v>N/A</v>
      </c>
      <c r="AC417" s="14" t="str">
        <f t="shared" si="372"/>
        <v>N/A</v>
      </c>
      <c r="AD417" s="15" t="str">
        <f t="shared" si="383"/>
        <v>N/A</v>
      </c>
      <c r="AE417" s="15" t="str">
        <f t="shared" si="384"/>
        <v>N/A</v>
      </c>
      <c r="AF417" s="15" t="str">
        <f t="shared" si="385"/>
        <v>N/A</v>
      </c>
      <c r="AG417" s="15" t="str">
        <f t="shared" si="374"/>
        <v>N/A</v>
      </c>
      <c r="AH417" s="15" t="str">
        <f t="shared" si="374"/>
        <v>N/A</v>
      </c>
      <c r="AI417" s="15" t="str">
        <f t="shared" si="369"/>
        <v>N/A</v>
      </c>
      <c r="AJ417" s="15" t="str">
        <f t="shared" si="370"/>
        <v>N/A</v>
      </c>
      <c r="AK417" s="15" t="str">
        <f t="shared" si="368"/>
        <v>N/A</v>
      </c>
      <c r="AL417" s="15" t="str">
        <f t="shared" si="386"/>
        <v>N/A</v>
      </c>
      <c r="AM417" s="15">
        <f t="shared" si="387"/>
        <v>21</v>
      </c>
      <c r="AN417" s="15">
        <f t="shared" si="388"/>
        <v>21</v>
      </c>
      <c r="AO417" s="15" t="str">
        <f t="shared" si="389"/>
        <v>N/A</v>
      </c>
      <c r="AP417" s="15" t="str">
        <f t="shared" si="390"/>
        <v>N/A</v>
      </c>
      <c r="AQ417" s="15" t="str">
        <f t="shared" si="391"/>
        <v>N/A</v>
      </c>
      <c r="AR417" s="14" t="s">
        <v>40</v>
      </c>
      <c r="AS417" s="14" t="s">
        <v>40</v>
      </c>
      <c r="AT417" s="14" t="s">
        <v>40</v>
      </c>
      <c r="AU417" s="14" t="s">
        <v>40</v>
      </c>
      <c r="AV417" s="14" t="s">
        <v>40</v>
      </c>
      <c r="AW417" s="14" t="s">
        <v>40</v>
      </c>
      <c r="AX417" s="14" t="s">
        <v>40</v>
      </c>
      <c r="AY417" s="14" t="s">
        <v>40</v>
      </c>
      <c r="AZ417" s="14" t="s">
        <v>40</v>
      </c>
      <c r="BA417" s="14" t="s">
        <v>40</v>
      </c>
      <c r="BB417" s="14" t="s">
        <v>40</v>
      </c>
      <c r="BC417" s="14" t="s">
        <v>40</v>
      </c>
      <c r="BD417" s="14" t="s">
        <v>40</v>
      </c>
      <c r="BE417" s="14" t="s">
        <v>40</v>
      </c>
      <c r="BF417" s="14" t="s">
        <v>40</v>
      </c>
      <c r="BG417" s="14" t="s">
        <v>40</v>
      </c>
      <c r="BH417" s="14" t="s">
        <v>40</v>
      </c>
      <c r="BI417" s="14"/>
      <c r="BJ417" s="15">
        <f t="shared" si="392"/>
        <v>21</v>
      </c>
      <c r="BK417" s="15">
        <f t="shared" si="393"/>
        <v>21</v>
      </c>
      <c r="BL417" s="15">
        <f t="shared" si="394"/>
        <v>21</v>
      </c>
      <c r="BM417" s="15">
        <f t="shared" si="395"/>
        <v>21</v>
      </c>
      <c r="BN417" s="15">
        <f t="shared" si="396"/>
        <v>21</v>
      </c>
      <c r="BO417" s="15">
        <f t="shared" si="397"/>
        <v>21</v>
      </c>
      <c r="BP417" s="15">
        <f t="shared" si="398"/>
        <v>21</v>
      </c>
      <c r="BQ417" s="15">
        <f t="shared" si="399"/>
        <v>21</v>
      </c>
      <c r="BR417" s="15">
        <f t="shared" si="400"/>
        <v>21</v>
      </c>
      <c r="BS417" s="15">
        <f t="shared" si="401"/>
        <v>21</v>
      </c>
      <c r="BT417" s="15">
        <f t="shared" si="402"/>
        <v>21</v>
      </c>
      <c r="BU417" s="15">
        <f t="shared" si="403"/>
        <v>21</v>
      </c>
      <c r="BV417" s="15">
        <f t="shared" si="404"/>
        <v>21</v>
      </c>
      <c r="BW417" s="15">
        <f t="shared" si="405"/>
        <v>21</v>
      </c>
      <c r="BX417" s="15">
        <f t="shared" si="406"/>
        <v>21</v>
      </c>
      <c r="BY417" s="15">
        <f t="shared" si="407"/>
        <v>21</v>
      </c>
      <c r="BZ417" s="15">
        <f t="shared" si="408"/>
        <v>21</v>
      </c>
      <c r="CA417" s="14" t="s">
        <v>75</v>
      </c>
      <c r="CB417" s="15">
        <f t="shared" si="409"/>
        <v>21</v>
      </c>
      <c r="CC417" s="14">
        <f t="shared" si="410"/>
        <v>21</v>
      </c>
      <c r="CD417" s="14" t="str">
        <f t="shared" si="411"/>
        <v>N/A</v>
      </c>
      <c r="CE417" s="14" t="str">
        <f t="shared" si="412"/>
        <v>N/A</v>
      </c>
      <c r="CF417" s="14" t="str">
        <f t="shared" si="413"/>
        <v>N/A</v>
      </c>
      <c r="CG417" t="str">
        <f t="shared" si="414"/>
        <v>S:12 G:9 GR:18</v>
      </c>
      <c r="CH417" s="6"/>
      <c r="CK417" s="6"/>
      <c r="CL417" s="6"/>
      <c r="CM417" s="6"/>
      <c r="CN417" s="6"/>
      <c r="CO417" s="6"/>
      <c r="CP417" s="6"/>
    </row>
    <row r="418" spans="1:94" x14ac:dyDescent="0.25">
      <c r="A418" s="13">
        <v>4831</v>
      </c>
      <c r="B418" s="14" t="s">
        <v>2648</v>
      </c>
      <c r="C418" s="14" t="s">
        <v>64</v>
      </c>
      <c r="D418" s="14" t="s">
        <v>1932</v>
      </c>
      <c r="E418" s="14">
        <f>VLOOKUP(B418, 'Rookie Year'!$A$2:$B$55555,2,FALSE)</f>
        <v>2022</v>
      </c>
      <c r="F418" s="14">
        <v>2025</v>
      </c>
      <c r="G418" s="14" t="s">
        <v>42</v>
      </c>
      <c r="H418" s="14" t="s">
        <v>2913</v>
      </c>
      <c r="I418" s="15">
        <v>16</v>
      </c>
      <c r="J418" s="14">
        <v>4</v>
      </c>
      <c r="K418" s="16">
        <f t="shared" si="375"/>
        <v>0.4</v>
      </c>
      <c r="L418" s="15">
        <f t="shared" si="376"/>
        <v>9</v>
      </c>
      <c r="M418" s="15">
        <f t="shared" si="377"/>
        <v>7</v>
      </c>
      <c r="N418" s="15">
        <f t="shared" si="378"/>
        <v>28</v>
      </c>
      <c r="O418" s="15">
        <v>7</v>
      </c>
      <c r="P418" s="15">
        <v>0</v>
      </c>
      <c r="Q418" s="15">
        <f t="shared" si="379"/>
        <v>21</v>
      </c>
      <c r="R418" s="14" t="s">
        <v>75</v>
      </c>
      <c r="S418" s="14">
        <f t="shared" si="380"/>
        <v>3</v>
      </c>
      <c r="T418" s="15">
        <v>7</v>
      </c>
      <c r="U418" s="15">
        <v>7</v>
      </c>
      <c r="V418" s="15">
        <v>7</v>
      </c>
      <c r="W418" s="15" t="str">
        <f t="shared" si="373"/>
        <v>N/A</v>
      </c>
      <c r="X418" s="15" t="str">
        <f t="shared" si="371"/>
        <v>N/A</v>
      </c>
      <c r="Y418" s="14" t="str">
        <f t="shared" si="381"/>
        <v>OK</v>
      </c>
      <c r="Z418" s="14" t="str">
        <f t="shared" si="382"/>
        <v>No</v>
      </c>
      <c r="AA418" s="17" t="str">
        <f>IF(C418="DM", "N/A", IF(Z418="No","N/A",VLOOKUP(B418,'Extension List'!$A$3:$AE$1952,19,FALSE)))</f>
        <v>N/A</v>
      </c>
      <c r="AB418" s="14" t="str">
        <f>IF(C418="DM", "N/A", IF(Z418="No","N/A",VLOOKUP(B418,'Extension List'!$A$3:$AE$1952,21,FALSE)))</f>
        <v>N/A</v>
      </c>
      <c r="AC418" s="14" t="str">
        <f t="shared" si="372"/>
        <v>N/A</v>
      </c>
      <c r="AD418" s="15" t="str">
        <f t="shared" si="383"/>
        <v>N/A</v>
      </c>
      <c r="AE418" s="15" t="str">
        <f t="shared" si="384"/>
        <v>N/A</v>
      </c>
      <c r="AF418" s="15" t="str">
        <f t="shared" si="385"/>
        <v>N/A</v>
      </c>
      <c r="AG418" s="15" t="str">
        <f t="shared" si="374"/>
        <v>N/A</v>
      </c>
      <c r="AH418" s="15" t="str">
        <f t="shared" si="374"/>
        <v>N/A</v>
      </c>
      <c r="AI418" s="15" t="str">
        <f t="shared" si="369"/>
        <v>N/A</v>
      </c>
      <c r="AJ418" s="15" t="str">
        <f t="shared" si="370"/>
        <v>N/A</v>
      </c>
      <c r="AK418" s="15" t="str">
        <f t="shared" si="368"/>
        <v>N/A</v>
      </c>
      <c r="AL418" s="15" t="str">
        <f t="shared" si="386"/>
        <v>N/A</v>
      </c>
      <c r="AM418" s="15">
        <f t="shared" si="387"/>
        <v>16</v>
      </c>
      <c r="AN418" s="15">
        <f t="shared" si="388"/>
        <v>16</v>
      </c>
      <c r="AO418" s="15">
        <f t="shared" si="389"/>
        <v>16</v>
      </c>
      <c r="AP418" s="15" t="str">
        <f t="shared" si="390"/>
        <v>N/A</v>
      </c>
      <c r="AQ418" s="15" t="str">
        <f t="shared" si="391"/>
        <v>N/A</v>
      </c>
      <c r="AR418" s="14" t="s">
        <v>40</v>
      </c>
      <c r="AS418" s="14" t="s">
        <v>40</v>
      </c>
      <c r="AT418" s="14" t="s">
        <v>40</v>
      </c>
      <c r="AU418" s="14" t="s">
        <v>40</v>
      </c>
      <c r="AV418" s="14" t="s">
        <v>40</v>
      </c>
      <c r="AW418" s="14" t="s">
        <v>40</v>
      </c>
      <c r="AX418" s="14" t="s">
        <v>40</v>
      </c>
      <c r="AY418" s="14" t="s">
        <v>40</v>
      </c>
      <c r="AZ418" s="14" t="s">
        <v>40</v>
      </c>
      <c r="BA418" s="14" t="s">
        <v>40</v>
      </c>
      <c r="BB418" s="14" t="s">
        <v>40</v>
      </c>
      <c r="BC418" s="14" t="s">
        <v>40</v>
      </c>
      <c r="BD418" s="14" t="s">
        <v>40</v>
      </c>
      <c r="BE418" s="14" t="s">
        <v>40</v>
      </c>
      <c r="BF418" s="14" t="s">
        <v>40</v>
      </c>
      <c r="BG418" s="14" t="s">
        <v>40</v>
      </c>
      <c r="BH418" s="14" t="s">
        <v>40</v>
      </c>
      <c r="BI418" s="14"/>
      <c r="BJ418" s="15">
        <f t="shared" si="392"/>
        <v>16</v>
      </c>
      <c r="BK418" s="15">
        <f t="shared" si="393"/>
        <v>16</v>
      </c>
      <c r="BL418" s="15">
        <f t="shared" si="394"/>
        <v>16</v>
      </c>
      <c r="BM418" s="15">
        <f t="shared" si="395"/>
        <v>16</v>
      </c>
      <c r="BN418" s="15">
        <f t="shared" si="396"/>
        <v>16</v>
      </c>
      <c r="BO418" s="15">
        <f t="shared" si="397"/>
        <v>16</v>
      </c>
      <c r="BP418" s="15">
        <f t="shared" si="398"/>
        <v>16</v>
      </c>
      <c r="BQ418" s="15">
        <f t="shared" si="399"/>
        <v>16</v>
      </c>
      <c r="BR418" s="15">
        <f t="shared" si="400"/>
        <v>16</v>
      </c>
      <c r="BS418" s="15">
        <f t="shared" si="401"/>
        <v>16</v>
      </c>
      <c r="BT418" s="15">
        <f t="shared" si="402"/>
        <v>16</v>
      </c>
      <c r="BU418" s="15">
        <f t="shared" si="403"/>
        <v>16</v>
      </c>
      <c r="BV418" s="15">
        <f t="shared" si="404"/>
        <v>16</v>
      </c>
      <c r="BW418" s="15">
        <f t="shared" si="405"/>
        <v>16</v>
      </c>
      <c r="BX418" s="15">
        <f t="shared" si="406"/>
        <v>16</v>
      </c>
      <c r="BY418" s="15">
        <f t="shared" si="407"/>
        <v>16</v>
      </c>
      <c r="BZ418" s="15">
        <f t="shared" si="408"/>
        <v>16</v>
      </c>
      <c r="CA418" s="14" t="s">
        <v>75</v>
      </c>
      <c r="CB418" s="15">
        <f t="shared" si="409"/>
        <v>16</v>
      </c>
      <c r="CC418" s="14">
        <f t="shared" si="410"/>
        <v>16</v>
      </c>
      <c r="CD418" s="14">
        <f t="shared" si="411"/>
        <v>16</v>
      </c>
      <c r="CE418" s="14" t="str">
        <f t="shared" si="412"/>
        <v>N/A</v>
      </c>
      <c r="CF418" s="14" t="str">
        <f t="shared" si="413"/>
        <v>N/A</v>
      </c>
      <c r="CG418" t="str">
        <f t="shared" si="414"/>
        <v>S:9 G:7 GR:21</v>
      </c>
      <c r="CH418" s="6"/>
      <c r="CK418" s="6"/>
      <c r="CL418" s="6"/>
      <c r="CM418" s="6"/>
      <c r="CN418" s="6"/>
      <c r="CO418" s="6"/>
      <c r="CP418" s="6"/>
    </row>
    <row r="419" spans="1:94" x14ac:dyDescent="0.25">
      <c r="A419" s="13">
        <v>5636</v>
      </c>
      <c r="B419" s="14" t="s">
        <v>3030</v>
      </c>
      <c r="C419" s="14" t="s">
        <v>64</v>
      </c>
      <c r="D419" s="14" t="s">
        <v>1932</v>
      </c>
      <c r="E419" s="14">
        <f>VLOOKUP(B419, 'Rookie Year'!$A$2:$B$55555,2,FALSE)</f>
        <v>2024</v>
      </c>
      <c r="F419" s="14">
        <v>2024</v>
      </c>
      <c r="G419" s="14" t="s">
        <v>40</v>
      </c>
      <c r="H419" s="14" t="s">
        <v>2187</v>
      </c>
      <c r="I419" s="15">
        <v>2</v>
      </c>
      <c r="J419" s="14">
        <v>3</v>
      </c>
      <c r="K419" s="16">
        <f t="shared" si="375"/>
        <v>0</v>
      </c>
      <c r="L419" s="15">
        <f t="shared" si="376"/>
        <v>2</v>
      </c>
      <c r="M419" s="15">
        <f t="shared" si="377"/>
        <v>0</v>
      </c>
      <c r="N419" s="15">
        <f t="shared" si="378"/>
        <v>0</v>
      </c>
      <c r="O419" s="15">
        <v>0</v>
      </c>
      <c r="P419" s="15">
        <v>0</v>
      </c>
      <c r="Q419" s="15">
        <f t="shared" si="379"/>
        <v>0</v>
      </c>
      <c r="R419" s="14" t="s">
        <v>75</v>
      </c>
      <c r="S419" s="14">
        <f t="shared" si="380"/>
        <v>1</v>
      </c>
      <c r="T419" s="15">
        <v>0</v>
      </c>
      <c r="U419" s="15" t="str">
        <f>IF($S419&lt;2, "N/A", $M419)</f>
        <v>N/A</v>
      </c>
      <c r="V419" s="15" t="str">
        <f>IF($S419&lt;3, "N/A", $M419)</f>
        <v>N/A</v>
      </c>
      <c r="W419" s="15" t="str">
        <f t="shared" si="373"/>
        <v>N/A</v>
      </c>
      <c r="X419" s="15" t="str">
        <f t="shared" si="371"/>
        <v>N/A</v>
      </c>
      <c r="Y419" s="14" t="str">
        <f t="shared" si="381"/>
        <v>OK</v>
      </c>
      <c r="Z419" s="14" t="str">
        <f t="shared" si="382"/>
        <v>Yes</v>
      </c>
      <c r="AA419" s="17">
        <f>IF(C419="DM", "N/A", IF(Z419="No","N/A",VLOOKUP(B419,'Extension List'!$A$3:$AE$1952,19,FALSE)))</f>
        <v>1</v>
      </c>
      <c r="AB419" s="14">
        <f>IF(C419="DM", "N/A", IF(Z419="No","N/A",VLOOKUP(B419,'Extension List'!$A$3:$AE$1952,21,FALSE)))</f>
        <v>1</v>
      </c>
      <c r="AC419" s="14">
        <f t="shared" si="372"/>
        <v>0</v>
      </c>
      <c r="AD419" s="15" t="str">
        <f t="shared" si="383"/>
        <v>N/A</v>
      </c>
      <c r="AE419" s="15" t="str">
        <f t="shared" si="384"/>
        <v>N/A</v>
      </c>
      <c r="AF419" s="15" t="str">
        <f t="shared" si="385"/>
        <v>N/A</v>
      </c>
      <c r="AG419" s="15" t="str">
        <f t="shared" si="374"/>
        <v>N/A</v>
      </c>
      <c r="AH419" s="15" t="str">
        <f t="shared" si="374"/>
        <v>N/A</v>
      </c>
      <c r="AI419" s="15" t="str">
        <f t="shared" si="369"/>
        <v>N/A</v>
      </c>
      <c r="AJ419" s="15" t="str">
        <f t="shared" si="370"/>
        <v>N/A</v>
      </c>
      <c r="AK419" s="15" t="str">
        <f t="shared" si="368"/>
        <v>N/A</v>
      </c>
      <c r="AL419" s="15" t="str">
        <f t="shared" si="386"/>
        <v>N/A</v>
      </c>
      <c r="AM419" s="15">
        <f t="shared" si="387"/>
        <v>2</v>
      </c>
      <c r="AN419" s="15" t="str">
        <f t="shared" si="388"/>
        <v>N/A</v>
      </c>
      <c r="AO419" s="15" t="str">
        <f t="shared" si="389"/>
        <v>N/A</v>
      </c>
      <c r="AP419" s="15" t="str">
        <f t="shared" si="390"/>
        <v>N/A</v>
      </c>
      <c r="AQ419" s="15" t="str">
        <f t="shared" si="391"/>
        <v>N/A</v>
      </c>
      <c r="AR419" s="14" t="s">
        <v>40</v>
      </c>
      <c r="AS419" s="14" t="s">
        <v>40</v>
      </c>
      <c r="AT419" s="14" t="s">
        <v>40</v>
      </c>
      <c r="AU419" s="14" t="s">
        <v>40</v>
      </c>
      <c r="AV419" s="14" t="s">
        <v>40</v>
      </c>
      <c r="AW419" s="14" t="s">
        <v>40</v>
      </c>
      <c r="AX419" s="14" t="s">
        <v>40</v>
      </c>
      <c r="AY419" s="14" t="s">
        <v>40</v>
      </c>
      <c r="AZ419" s="14" t="s">
        <v>40</v>
      </c>
      <c r="BA419" s="14" t="s">
        <v>40</v>
      </c>
      <c r="BB419" s="14" t="s">
        <v>40</v>
      </c>
      <c r="BC419" s="14" t="s">
        <v>40</v>
      </c>
      <c r="BD419" s="14" t="s">
        <v>40</v>
      </c>
      <c r="BE419" s="14" t="s">
        <v>40</v>
      </c>
      <c r="BF419" s="14" t="s">
        <v>40</v>
      </c>
      <c r="BG419" s="14" t="s">
        <v>40</v>
      </c>
      <c r="BH419" s="14" t="s">
        <v>40</v>
      </c>
      <c r="BI419" s="14"/>
      <c r="BJ419" s="15">
        <f t="shared" si="392"/>
        <v>2</v>
      </c>
      <c r="BK419" s="15">
        <f t="shared" si="393"/>
        <v>2</v>
      </c>
      <c r="BL419" s="15">
        <f t="shared" si="394"/>
        <v>2</v>
      </c>
      <c r="BM419" s="15">
        <f t="shared" si="395"/>
        <v>2</v>
      </c>
      <c r="BN419" s="15">
        <f t="shared" si="396"/>
        <v>2</v>
      </c>
      <c r="BO419" s="15">
        <f t="shared" si="397"/>
        <v>2</v>
      </c>
      <c r="BP419" s="15">
        <f t="shared" si="398"/>
        <v>2</v>
      </c>
      <c r="BQ419" s="15">
        <f t="shared" si="399"/>
        <v>2</v>
      </c>
      <c r="BR419" s="15">
        <f t="shared" si="400"/>
        <v>2</v>
      </c>
      <c r="BS419" s="15">
        <f t="shared" si="401"/>
        <v>2</v>
      </c>
      <c r="BT419" s="15">
        <f t="shared" si="402"/>
        <v>2</v>
      </c>
      <c r="BU419" s="15">
        <f t="shared" si="403"/>
        <v>2</v>
      </c>
      <c r="BV419" s="15">
        <f t="shared" si="404"/>
        <v>2</v>
      </c>
      <c r="BW419" s="15">
        <f t="shared" si="405"/>
        <v>2</v>
      </c>
      <c r="BX419" s="15">
        <f t="shared" si="406"/>
        <v>2</v>
      </c>
      <c r="BY419" s="15">
        <f t="shared" si="407"/>
        <v>2</v>
      </c>
      <c r="BZ419" s="15">
        <f t="shared" si="408"/>
        <v>2</v>
      </c>
      <c r="CA419" s="14" t="s">
        <v>75</v>
      </c>
      <c r="CB419" s="15">
        <f t="shared" si="409"/>
        <v>2</v>
      </c>
      <c r="CC419" s="14" t="str">
        <f t="shared" si="410"/>
        <v>N/A</v>
      </c>
      <c r="CD419" s="14" t="str">
        <f t="shared" si="411"/>
        <v>N/A</v>
      </c>
      <c r="CE419" s="14" t="str">
        <f t="shared" si="412"/>
        <v>N/A</v>
      </c>
      <c r="CF419" s="14" t="str">
        <f t="shared" si="413"/>
        <v>N/A</v>
      </c>
      <c r="CG419" t="str">
        <f t="shared" si="414"/>
        <v>S:2 G:0 GR:0</v>
      </c>
      <c r="CH419" s="6"/>
      <c r="CK419" s="6"/>
      <c r="CL419" s="6"/>
      <c r="CM419" s="6"/>
      <c r="CN419" s="6"/>
      <c r="CO419" s="6"/>
      <c r="CP419" s="6"/>
    </row>
    <row r="420" spans="1:94" x14ac:dyDescent="0.25">
      <c r="A420" s="13">
        <v>4070</v>
      </c>
      <c r="B420" s="14" t="s">
        <v>1504</v>
      </c>
      <c r="C420" s="14" t="s">
        <v>64</v>
      </c>
      <c r="D420" s="14" t="s">
        <v>1932</v>
      </c>
      <c r="E420" s="14">
        <f>VLOOKUP(B420, 'Rookie Year'!$A$2:$B$55555,2,FALSE)</f>
        <v>2018</v>
      </c>
      <c r="F420" s="14">
        <v>2021</v>
      </c>
      <c r="G420" s="14" t="s">
        <v>42</v>
      </c>
      <c r="H420" s="14" t="s">
        <v>1927</v>
      </c>
      <c r="I420" s="15">
        <v>28</v>
      </c>
      <c r="J420" s="14">
        <v>5</v>
      </c>
      <c r="K420" s="16">
        <f t="shared" si="375"/>
        <v>0.6</v>
      </c>
      <c r="L420" s="15">
        <f t="shared" si="376"/>
        <v>11</v>
      </c>
      <c r="M420" s="15">
        <f t="shared" si="377"/>
        <v>17</v>
      </c>
      <c r="N420" s="15">
        <f t="shared" si="378"/>
        <v>85</v>
      </c>
      <c r="O420" s="15">
        <v>84</v>
      </c>
      <c r="P420" s="15">
        <v>0</v>
      </c>
      <c r="Q420" s="15">
        <f t="shared" si="379"/>
        <v>1</v>
      </c>
      <c r="R420" s="14">
        <v>2022</v>
      </c>
      <c r="S420" s="14">
        <f t="shared" si="380"/>
        <v>1</v>
      </c>
      <c r="T420" s="15">
        <v>1</v>
      </c>
      <c r="U420" s="15" t="str">
        <f>IF($S420&lt;2, "N/A", $M420)</f>
        <v>N/A</v>
      </c>
      <c r="V420" s="15" t="str">
        <f>IF($S420&lt;3, "N/A", $M420)</f>
        <v>N/A</v>
      </c>
      <c r="W420" s="15" t="str">
        <f t="shared" si="373"/>
        <v>N/A</v>
      </c>
      <c r="X420" s="15" t="str">
        <f t="shared" si="371"/>
        <v>N/A</v>
      </c>
      <c r="Y420" s="14" t="str">
        <f t="shared" si="381"/>
        <v>OK</v>
      </c>
      <c r="Z420" s="14" t="str">
        <f t="shared" si="382"/>
        <v>Yes</v>
      </c>
      <c r="AA420" s="17">
        <f>IF(C420="DM", "N/A", IF(Z420="No","N/A",VLOOKUP(B420,'Extension List'!$A$3:$AE$1952,19,FALSE)))</f>
        <v>18</v>
      </c>
      <c r="AB420" s="14">
        <f>IF(C420="DM", "N/A", IF(Z420="No","N/A",VLOOKUP(B420,'Extension List'!$A$3:$AE$1952,21,FALSE)))</f>
        <v>4</v>
      </c>
      <c r="AC420" s="14">
        <f t="shared" si="372"/>
        <v>0</v>
      </c>
      <c r="AD420" s="15" t="str">
        <f t="shared" si="383"/>
        <v>N/A</v>
      </c>
      <c r="AE420" s="15" t="str">
        <f t="shared" si="384"/>
        <v>N/A</v>
      </c>
      <c r="AF420" s="15" t="str">
        <f t="shared" si="385"/>
        <v>N/A</v>
      </c>
      <c r="AG420" s="15" t="str">
        <f t="shared" si="374"/>
        <v>N/A</v>
      </c>
      <c r="AH420" s="15" t="str">
        <f t="shared" si="374"/>
        <v>N/A</v>
      </c>
      <c r="AI420" s="15" t="str">
        <f t="shared" si="369"/>
        <v>N/A</v>
      </c>
      <c r="AJ420" s="15" t="str">
        <f t="shared" si="370"/>
        <v>N/A</v>
      </c>
      <c r="AK420" s="15" t="str">
        <f t="shared" si="368"/>
        <v>N/A</v>
      </c>
      <c r="AL420" s="15" t="str">
        <f t="shared" si="386"/>
        <v>N/A</v>
      </c>
      <c r="AM420" s="15">
        <f t="shared" si="387"/>
        <v>12</v>
      </c>
      <c r="AN420" s="15" t="str">
        <f t="shared" si="388"/>
        <v>N/A</v>
      </c>
      <c r="AO420" s="15" t="str">
        <f t="shared" si="389"/>
        <v>N/A</v>
      </c>
      <c r="AP420" s="15" t="str">
        <f t="shared" si="390"/>
        <v>N/A</v>
      </c>
      <c r="AQ420" s="15" t="str">
        <f t="shared" si="391"/>
        <v>N/A</v>
      </c>
      <c r="AR420" s="14" t="s">
        <v>40</v>
      </c>
      <c r="AS420" s="14" t="s">
        <v>40</v>
      </c>
      <c r="AT420" s="14" t="s">
        <v>40</v>
      </c>
      <c r="AU420" s="14" t="s">
        <v>40</v>
      </c>
      <c r="AV420" s="14" t="s">
        <v>40</v>
      </c>
      <c r="AW420" s="14" t="s">
        <v>40</v>
      </c>
      <c r="AX420" s="14" t="s">
        <v>40</v>
      </c>
      <c r="AY420" s="14" t="s">
        <v>40</v>
      </c>
      <c r="AZ420" s="14" t="s">
        <v>40</v>
      </c>
      <c r="BA420" s="14" t="s">
        <v>40</v>
      </c>
      <c r="BB420" s="14" t="s">
        <v>40</v>
      </c>
      <c r="BC420" s="14" t="s">
        <v>40</v>
      </c>
      <c r="BD420" s="14" t="s">
        <v>40</v>
      </c>
      <c r="BE420" s="14" t="s">
        <v>40</v>
      </c>
      <c r="BF420" s="14" t="s">
        <v>40</v>
      </c>
      <c r="BG420" s="14" t="s">
        <v>40</v>
      </c>
      <c r="BH420" s="14" t="s">
        <v>40</v>
      </c>
      <c r="BI420" s="14"/>
      <c r="BJ420" s="15">
        <f t="shared" si="392"/>
        <v>12</v>
      </c>
      <c r="BK420" s="15">
        <f t="shared" si="393"/>
        <v>12</v>
      </c>
      <c r="BL420" s="15">
        <f t="shared" si="394"/>
        <v>12</v>
      </c>
      <c r="BM420" s="15">
        <f t="shared" si="395"/>
        <v>12</v>
      </c>
      <c r="BN420" s="15">
        <f t="shared" si="396"/>
        <v>12</v>
      </c>
      <c r="BO420" s="15">
        <f t="shared" si="397"/>
        <v>12</v>
      </c>
      <c r="BP420" s="15">
        <f t="shared" si="398"/>
        <v>12</v>
      </c>
      <c r="BQ420" s="15">
        <f t="shared" si="399"/>
        <v>12</v>
      </c>
      <c r="BR420" s="15">
        <f t="shared" si="400"/>
        <v>12</v>
      </c>
      <c r="BS420" s="15">
        <f t="shared" si="401"/>
        <v>12</v>
      </c>
      <c r="BT420" s="15">
        <f t="shared" si="402"/>
        <v>12</v>
      </c>
      <c r="BU420" s="15">
        <f t="shared" si="403"/>
        <v>12</v>
      </c>
      <c r="BV420" s="15">
        <f t="shared" si="404"/>
        <v>12</v>
      </c>
      <c r="BW420" s="15">
        <f t="shared" si="405"/>
        <v>12</v>
      </c>
      <c r="BX420" s="15">
        <f t="shared" si="406"/>
        <v>12</v>
      </c>
      <c r="BY420" s="15">
        <f t="shared" si="407"/>
        <v>12</v>
      </c>
      <c r="BZ420" s="15">
        <f t="shared" si="408"/>
        <v>12</v>
      </c>
      <c r="CA420" s="14" t="s">
        <v>75</v>
      </c>
      <c r="CB420" s="15">
        <f t="shared" si="409"/>
        <v>12</v>
      </c>
      <c r="CC420" s="14" t="str">
        <f t="shared" si="410"/>
        <v>N/A</v>
      </c>
      <c r="CD420" s="14" t="str">
        <f t="shared" si="411"/>
        <v>N/A</v>
      </c>
      <c r="CE420" s="14" t="str">
        <f t="shared" si="412"/>
        <v>N/A</v>
      </c>
      <c r="CF420" s="14" t="str">
        <f t="shared" si="413"/>
        <v>N/A</v>
      </c>
      <c r="CG420" t="str">
        <f t="shared" si="414"/>
        <v>S:11 G:17 GR:1</v>
      </c>
      <c r="CH420" s="6"/>
      <c r="CK420" s="6"/>
      <c r="CL420" s="6"/>
      <c r="CM420" s="6"/>
      <c r="CN420" s="6"/>
      <c r="CO420" s="6"/>
      <c r="CP420" s="6"/>
    </row>
    <row r="421" spans="1:94" x14ac:dyDescent="0.25">
      <c r="A421" s="13">
        <v>6115</v>
      </c>
      <c r="B421" s="14" t="s">
        <v>3208</v>
      </c>
      <c r="C421" s="14" t="s">
        <v>65</v>
      </c>
      <c r="D421" s="14" t="s">
        <v>1932</v>
      </c>
      <c r="E421" s="14">
        <v>2025</v>
      </c>
      <c r="F421" s="14">
        <v>2025</v>
      </c>
      <c r="G421" s="14" t="s">
        <v>40</v>
      </c>
      <c r="H421" s="14" t="s">
        <v>2444</v>
      </c>
      <c r="I421" s="15">
        <v>1</v>
      </c>
      <c r="J421" s="14">
        <v>3</v>
      </c>
      <c r="K421" s="16">
        <f t="shared" si="375"/>
        <v>0</v>
      </c>
      <c r="L421" s="15">
        <f t="shared" si="376"/>
        <v>1</v>
      </c>
      <c r="M421" s="15">
        <f t="shared" si="377"/>
        <v>0</v>
      </c>
      <c r="N421" s="15">
        <f t="shared" si="378"/>
        <v>0</v>
      </c>
      <c r="O421" s="15">
        <v>0</v>
      </c>
      <c r="P421" s="15">
        <v>0</v>
      </c>
      <c r="Q421" s="15">
        <f t="shared" si="379"/>
        <v>0</v>
      </c>
      <c r="R421" s="14" t="s">
        <v>75</v>
      </c>
      <c r="S421" s="14">
        <f t="shared" si="380"/>
        <v>2</v>
      </c>
      <c r="T421" s="15">
        <v>0</v>
      </c>
      <c r="U421" s="15">
        <v>0</v>
      </c>
      <c r="V421" s="15" t="str">
        <f>IF($S421&lt;3, "N/A", $M421)</f>
        <v>N/A</v>
      </c>
      <c r="W421" s="15" t="str">
        <f t="shared" si="373"/>
        <v>N/A</v>
      </c>
      <c r="X421" s="15" t="str">
        <f t="shared" si="371"/>
        <v>N/A</v>
      </c>
      <c r="Y421" s="14" t="str">
        <f t="shared" si="381"/>
        <v>OK</v>
      </c>
      <c r="Z421" s="14" t="str">
        <f t="shared" si="382"/>
        <v>No</v>
      </c>
      <c r="AA421" s="17" t="str">
        <f>IF(C421="DM", "N/A", IF(Z421="No","N/A",VLOOKUP(B421,'Extension List'!$A$3:$AE$1952,19,FALSE)))</f>
        <v>N/A</v>
      </c>
      <c r="AB421" s="14" t="str">
        <f>IF(C421="DM", "N/A", IF(Z421="No","N/A",VLOOKUP(B421,'Extension List'!$A$3:$AE$1952,21,FALSE)))</f>
        <v>N/A</v>
      </c>
      <c r="AC421" s="14" t="str">
        <f t="shared" si="372"/>
        <v>N/A</v>
      </c>
      <c r="AD421" s="15" t="str">
        <f t="shared" si="383"/>
        <v>N/A</v>
      </c>
      <c r="AE421" s="15" t="str">
        <f t="shared" si="384"/>
        <v>N/A</v>
      </c>
      <c r="AF421" s="15" t="str">
        <f t="shared" si="385"/>
        <v>N/A</v>
      </c>
      <c r="AG421" s="15" t="str">
        <f t="shared" si="374"/>
        <v>N/A</v>
      </c>
      <c r="AH421" s="15" t="str">
        <f t="shared" si="374"/>
        <v>N/A</v>
      </c>
      <c r="AI421" s="15" t="str">
        <f t="shared" si="369"/>
        <v>N/A</v>
      </c>
      <c r="AJ421" s="15" t="str">
        <f t="shared" si="370"/>
        <v>N/A</v>
      </c>
      <c r="AK421" s="15" t="str">
        <f t="shared" si="368"/>
        <v>N/A</v>
      </c>
      <c r="AL421" s="15" t="str">
        <f t="shared" si="386"/>
        <v>N/A</v>
      </c>
      <c r="AM421" s="15">
        <f t="shared" si="387"/>
        <v>1</v>
      </c>
      <c r="AN421" s="15">
        <f t="shared" si="388"/>
        <v>1</v>
      </c>
      <c r="AO421" s="15" t="str">
        <f t="shared" si="389"/>
        <v>N/A</v>
      </c>
      <c r="AP421" s="15" t="str">
        <f t="shared" si="390"/>
        <v>N/A</v>
      </c>
      <c r="AQ421" s="15" t="str">
        <f t="shared" si="391"/>
        <v>N/A</v>
      </c>
      <c r="AR421" s="14" t="s">
        <v>40</v>
      </c>
      <c r="AS421" s="14" t="s">
        <v>40</v>
      </c>
      <c r="AT421" s="14" t="s">
        <v>40</v>
      </c>
      <c r="AU421" s="14" t="s">
        <v>40</v>
      </c>
      <c r="AV421" s="14" t="s">
        <v>40</v>
      </c>
      <c r="AW421" s="14" t="s">
        <v>40</v>
      </c>
      <c r="AX421" s="14" t="s">
        <v>40</v>
      </c>
      <c r="AY421" s="14" t="s">
        <v>40</v>
      </c>
      <c r="AZ421" s="14" t="s">
        <v>40</v>
      </c>
      <c r="BA421" s="14" t="s">
        <v>40</v>
      </c>
      <c r="BB421" s="14" t="s">
        <v>40</v>
      </c>
      <c r="BC421" s="14" t="s">
        <v>40</v>
      </c>
      <c r="BD421" s="14" t="s">
        <v>40</v>
      </c>
      <c r="BE421" s="14" t="s">
        <v>40</v>
      </c>
      <c r="BF421" s="14" t="s">
        <v>40</v>
      </c>
      <c r="BG421" s="14" t="s">
        <v>40</v>
      </c>
      <c r="BH421" s="14" t="s">
        <v>40</v>
      </c>
      <c r="BJ421" s="15">
        <f t="shared" si="392"/>
        <v>1</v>
      </c>
      <c r="BK421" s="15">
        <f t="shared" si="393"/>
        <v>1</v>
      </c>
      <c r="BL421" s="15">
        <f t="shared" si="394"/>
        <v>1</v>
      </c>
      <c r="BM421" s="15">
        <f t="shared" si="395"/>
        <v>1</v>
      </c>
      <c r="BN421" s="15">
        <f t="shared" si="396"/>
        <v>1</v>
      </c>
      <c r="BO421" s="15">
        <f t="shared" si="397"/>
        <v>1</v>
      </c>
      <c r="BP421" s="15">
        <f t="shared" si="398"/>
        <v>1</v>
      </c>
      <c r="BQ421" s="15">
        <f t="shared" si="399"/>
        <v>1</v>
      </c>
      <c r="BR421" s="15">
        <f t="shared" si="400"/>
        <v>1</v>
      </c>
      <c r="BS421" s="15">
        <f t="shared" si="401"/>
        <v>1</v>
      </c>
      <c r="BT421" s="15">
        <f t="shared" si="402"/>
        <v>1</v>
      </c>
      <c r="BU421" s="15">
        <f t="shared" si="403"/>
        <v>1</v>
      </c>
      <c r="BV421" s="15">
        <f t="shared" si="404"/>
        <v>1</v>
      </c>
      <c r="BW421" s="15">
        <f t="shared" si="405"/>
        <v>1</v>
      </c>
      <c r="BX421" s="15">
        <f t="shared" si="406"/>
        <v>1</v>
      </c>
      <c r="BY421" s="15">
        <f t="shared" si="407"/>
        <v>1</v>
      </c>
      <c r="BZ421" s="15">
        <f t="shared" si="408"/>
        <v>1</v>
      </c>
      <c r="CA421" s="14" t="s">
        <v>75</v>
      </c>
      <c r="CB421" s="15">
        <f t="shared" si="409"/>
        <v>1</v>
      </c>
      <c r="CC421" s="14">
        <f t="shared" si="410"/>
        <v>1</v>
      </c>
      <c r="CD421" s="14" t="str">
        <f t="shared" si="411"/>
        <v>N/A</v>
      </c>
      <c r="CE421" s="14" t="str">
        <f t="shared" si="412"/>
        <v>N/A</v>
      </c>
      <c r="CF421" s="14" t="str">
        <f t="shared" si="413"/>
        <v>N/A</v>
      </c>
      <c r="CG421" t="str">
        <f t="shared" si="414"/>
        <v>S:1 G:0 GR:0</v>
      </c>
      <c r="CH421" s="6"/>
      <c r="CK421" s="6"/>
      <c r="CL421" s="6"/>
      <c r="CM421" s="6"/>
      <c r="CN421" s="6"/>
      <c r="CO421" s="6"/>
      <c r="CP421" s="6"/>
    </row>
    <row r="422" spans="1:94" x14ac:dyDescent="0.25">
      <c r="A422" s="13">
        <v>4166</v>
      </c>
      <c r="B422" s="14" t="s">
        <v>2352</v>
      </c>
      <c r="C422" s="14" t="s">
        <v>67</v>
      </c>
      <c r="D422" s="14" t="s">
        <v>1932</v>
      </c>
      <c r="E422" s="14">
        <f>VLOOKUP(B422, 'Rookie Year'!$A$2:$B$55555,2,FALSE)</f>
        <v>2021</v>
      </c>
      <c r="F422" s="14">
        <v>2021</v>
      </c>
      <c r="G422" s="14" t="s">
        <v>40</v>
      </c>
      <c r="H422" s="14" t="s">
        <v>2169</v>
      </c>
      <c r="I422" s="15">
        <v>19</v>
      </c>
      <c r="J422" s="14">
        <v>5</v>
      </c>
      <c r="K422" s="16">
        <f t="shared" si="375"/>
        <v>0.4</v>
      </c>
      <c r="L422" s="15">
        <f t="shared" si="376"/>
        <v>11</v>
      </c>
      <c r="M422" s="15">
        <f t="shared" si="377"/>
        <v>8</v>
      </c>
      <c r="N422" s="15">
        <f t="shared" si="378"/>
        <v>40</v>
      </c>
      <c r="O422" s="15">
        <v>10</v>
      </c>
      <c r="P422" s="15">
        <v>0</v>
      </c>
      <c r="Q422" s="15">
        <f t="shared" si="379"/>
        <v>30</v>
      </c>
      <c r="R422" s="14">
        <v>2024</v>
      </c>
      <c r="S422" s="14">
        <f t="shared" si="380"/>
        <v>3</v>
      </c>
      <c r="T422" s="15">
        <v>10</v>
      </c>
      <c r="U422" s="15">
        <v>10</v>
      </c>
      <c r="V422" s="15">
        <v>10</v>
      </c>
      <c r="W422" s="15" t="str">
        <f t="shared" si="373"/>
        <v>N/A</v>
      </c>
      <c r="X422" s="15" t="str">
        <f t="shared" si="371"/>
        <v>N/A</v>
      </c>
      <c r="Y422" s="14" t="str">
        <f t="shared" si="381"/>
        <v>OK</v>
      </c>
      <c r="Z422" s="14" t="str">
        <f t="shared" si="382"/>
        <v>No</v>
      </c>
      <c r="AA422" s="17" t="str">
        <f>IF(C422="DM", "N/A", IF(Z422="No","N/A",VLOOKUP(B422,'Extension List'!$A$3:$AE$1952,19,FALSE)))</f>
        <v>N/A</v>
      </c>
      <c r="AB422" s="14" t="str">
        <f>IF(C422="DM", "N/A", IF(Z422="No","N/A",VLOOKUP(B422,'Extension List'!$A$3:$AE$1952,21,FALSE)))</f>
        <v>N/A</v>
      </c>
      <c r="AC422" s="14" t="str">
        <f t="shared" si="372"/>
        <v>N/A</v>
      </c>
      <c r="AD422" s="15" t="str">
        <f t="shared" si="383"/>
        <v>N/A</v>
      </c>
      <c r="AE422" s="15" t="str">
        <f t="shared" si="384"/>
        <v>N/A</v>
      </c>
      <c r="AF422" s="15" t="str">
        <f t="shared" si="385"/>
        <v>N/A</v>
      </c>
      <c r="AG422" s="15" t="str">
        <f t="shared" si="374"/>
        <v>N/A</v>
      </c>
      <c r="AH422" s="15" t="str">
        <f t="shared" si="374"/>
        <v>N/A</v>
      </c>
      <c r="AI422" s="15" t="str">
        <f t="shared" ref="AI422:AI453" si="415">IF($AF422="N/A","N/A",IF(AC422&gt;1,"TBC","N/A"))</f>
        <v>N/A</v>
      </c>
      <c r="AJ422" s="15" t="str">
        <f t="shared" ref="AJ422:AJ453" si="416">IF($AF422="N/A","N/A",IF(AC422&gt;2,"TBC","N/A"))</f>
        <v>N/A</v>
      </c>
      <c r="AK422" s="15" t="str">
        <f t="shared" si="368"/>
        <v>N/A</v>
      </c>
      <c r="AL422" s="15" t="str">
        <f t="shared" si="386"/>
        <v>N/A</v>
      </c>
      <c r="AM422" s="15">
        <f t="shared" si="387"/>
        <v>21</v>
      </c>
      <c r="AN422" s="15">
        <f t="shared" si="388"/>
        <v>21</v>
      </c>
      <c r="AO422" s="15">
        <f t="shared" si="389"/>
        <v>21</v>
      </c>
      <c r="AP422" s="15" t="str">
        <f t="shared" si="390"/>
        <v>N/A</v>
      </c>
      <c r="AQ422" s="15" t="str">
        <f t="shared" si="391"/>
        <v>N/A</v>
      </c>
      <c r="AR422" s="14" t="s">
        <v>40</v>
      </c>
      <c r="AS422" s="14" t="s">
        <v>40</v>
      </c>
      <c r="AT422" s="14" t="s">
        <v>40</v>
      </c>
      <c r="AU422" s="14" t="s">
        <v>40</v>
      </c>
      <c r="AV422" s="14" t="s">
        <v>40</v>
      </c>
      <c r="AW422" s="14" t="s">
        <v>40</v>
      </c>
      <c r="AX422" s="14" t="s">
        <v>40</v>
      </c>
      <c r="AY422" s="14" t="s">
        <v>40</v>
      </c>
      <c r="AZ422" s="14" t="s">
        <v>40</v>
      </c>
      <c r="BA422" s="14" t="s">
        <v>40</v>
      </c>
      <c r="BB422" s="14" t="s">
        <v>40</v>
      </c>
      <c r="BC422" s="14" t="s">
        <v>40</v>
      </c>
      <c r="BD422" s="14" t="s">
        <v>40</v>
      </c>
      <c r="BE422" s="14" t="s">
        <v>40</v>
      </c>
      <c r="BF422" s="14" t="s">
        <v>40</v>
      </c>
      <c r="BG422" s="14" t="s">
        <v>40</v>
      </c>
      <c r="BH422" s="14" t="s">
        <v>40</v>
      </c>
      <c r="BI422" s="14"/>
      <c r="BJ422" s="15">
        <f t="shared" si="392"/>
        <v>21</v>
      </c>
      <c r="BK422" s="15">
        <f t="shared" si="393"/>
        <v>21</v>
      </c>
      <c r="BL422" s="15">
        <f t="shared" si="394"/>
        <v>21</v>
      </c>
      <c r="BM422" s="15">
        <f t="shared" si="395"/>
        <v>21</v>
      </c>
      <c r="BN422" s="15">
        <f t="shared" si="396"/>
        <v>21</v>
      </c>
      <c r="BO422" s="15">
        <f t="shared" si="397"/>
        <v>21</v>
      </c>
      <c r="BP422" s="15">
        <f t="shared" si="398"/>
        <v>21</v>
      </c>
      <c r="BQ422" s="15">
        <f t="shared" si="399"/>
        <v>21</v>
      </c>
      <c r="BR422" s="15">
        <f t="shared" si="400"/>
        <v>21</v>
      </c>
      <c r="BS422" s="15">
        <f t="shared" si="401"/>
        <v>21</v>
      </c>
      <c r="BT422" s="15">
        <f t="shared" si="402"/>
        <v>21</v>
      </c>
      <c r="BU422" s="15">
        <f t="shared" si="403"/>
        <v>21</v>
      </c>
      <c r="BV422" s="15">
        <f t="shared" si="404"/>
        <v>21</v>
      </c>
      <c r="BW422" s="15">
        <f t="shared" si="405"/>
        <v>21</v>
      </c>
      <c r="BX422" s="15">
        <f t="shared" si="406"/>
        <v>21</v>
      </c>
      <c r="BY422" s="15">
        <f t="shared" si="407"/>
        <v>21</v>
      </c>
      <c r="BZ422" s="15">
        <f t="shared" si="408"/>
        <v>21</v>
      </c>
      <c r="CA422" s="14" t="s">
        <v>75</v>
      </c>
      <c r="CB422" s="15">
        <f t="shared" si="409"/>
        <v>21</v>
      </c>
      <c r="CC422" s="14">
        <f t="shared" si="410"/>
        <v>21</v>
      </c>
      <c r="CD422" s="14">
        <f t="shared" si="411"/>
        <v>21</v>
      </c>
      <c r="CE422" s="14" t="str">
        <f t="shared" si="412"/>
        <v>N/A</v>
      </c>
      <c r="CF422" s="14" t="str">
        <f t="shared" si="413"/>
        <v>N/A</v>
      </c>
      <c r="CG422" t="str">
        <f t="shared" si="414"/>
        <v>S:11 G:8 GR:30</v>
      </c>
      <c r="CH422" s="6"/>
      <c r="CK422" s="6"/>
      <c r="CL422" s="6"/>
      <c r="CM422" s="6"/>
      <c r="CN422" s="6"/>
      <c r="CO422" s="6"/>
      <c r="CP422" s="6"/>
    </row>
    <row r="423" spans="1:94" x14ac:dyDescent="0.25">
      <c r="A423" s="13">
        <v>5090</v>
      </c>
      <c r="B423" s="14" t="s">
        <v>805</v>
      </c>
      <c r="C423" s="14" t="s">
        <v>67</v>
      </c>
      <c r="D423" s="14" t="s">
        <v>1932</v>
      </c>
      <c r="E423" s="14">
        <f>VLOOKUP(B423, 'Rookie Year'!$A$2:$B$55555,2,FALSE)</f>
        <v>2018</v>
      </c>
      <c r="F423" s="14">
        <v>2025</v>
      </c>
      <c r="G423" s="14" t="s">
        <v>42</v>
      </c>
      <c r="H423" s="14" t="s">
        <v>2913</v>
      </c>
      <c r="I423" s="15">
        <v>4</v>
      </c>
      <c r="J423" s="14">
        <v>2</v>
      </c>
      <c r="K423" s="16">
        <f t="shared" si="375"/>
        <v>0.25</v>
      </c>
      <c r="L423" s="15">
        <f t="shared" si="376"/>
        <v>3</v>
      </c>
      <c r="M423" s="15">
        <f t="shared" si="377"/>
        <v>1</v>
      </c>
      <c r="N423" s="15">
        <f t="shared" si="378"/>
        <v>2</v>
      </c>
      <c r="O423" s="15">
        <v>1</v>
      </c>
      <c r="P423" s="15">
        <v>0</v>
      </c>
      <c r="Q423" s="15">
        <f t="shared" si="379"/>
        <v>1</v>
      </c>
      <c r="R423" s="14" t="s">
        <v>75</v>
      </c>
      <c r="S423" s="14">
        <f t="shared" si="380"/>
        <v>1</v>
      </c>
      <c r="T423" s="15">
        <v>1</v>
      </c>
      <c r="U423" s="15" t="str">
        <f>IF($S423&lt;2, "N/A", $M423)</f>
        <v>N/A</v>
      </c>
      <c r="V423" s="15" t="str">
        <f>IF($S423&lt;3, "N/A", $M423)</f>
        <v>N/A</v>
      </c>
      <c r="W423" s="15" t="str">
        <f t="shared" si="373"/>
        <v>N/A</v>
      </c>
      <c r="X423" s="15" t="str">
        <f t="shared" si="371"/>
        <v>N/A</v>
      </c>
      <c r="Y423" s="14" t="str">
        <f t="shared" si="381"/>
        <v>OK</v>
      </c>
      <c r="Z423" s="14" t="str">
        <f t="shared" si="382"/>
        <v>Yes</v>
      </c>
      <c r="AA423" s="17">
        <f>IF(C423="DM", "N/A", IF(Z423="No","N/A",VLOOKUP(B423,'Extension List'!$A$3:$AE$1952,19,FALSE)))</f>
        <v>2</v>
      </c>
      <c r="AB423" s="14">
        <f>IF(C423="DM", "N/A", IF(Z423="No","N/A",VLOOKUP(B423,'Extension List'!$A$3:$AE$1952,21,FALSE)))</f>
        <v>1</v>
      </c>
      <c r="AC423" s="14">
        <f t="shared" si="372"/>
        <v>0</v>
      </c>
      <c r="AD423" s="15" t="str">
        <f t="shared" si="383"/>
        <v>N/A</v>
      </c>
      <c r="AE423" s="15" t="str">
        <f t="shared" si="384"/>
        <v>N/A</v>
      </c>
      <c r="AF423" s="15" t="str">
        <f t="shared" si="385"/>
        <v>N/A</v>
      </c>
      <c r="AG423" s="15" t="str">
        <f t="shared" si="374"/>
        <v>N/A</v>
      </c>
      <c r="AH423" s="15" t="str">
        <f t="shared" si="374"/>
        <v>N/A</v>
      </c>
      <c r="AI423" s="15" t="str">
        <f t="shared" si="415"/>
        <v>N/A</v>
      </c>
      <c r="AJ423" s="15" t="str">
        <f t="shared" si="416"/>
        <v>N/A</v>
      </c>
      <c r="AK423" s="15" t="str">
        <f t="shared" si="368"/>
        <v>N/A</v>
      </c>
      <c r="AL423" s="15" t="str">
        <f t="shared" si="386"/>
        <v>N/A</v>
      </c>
      <c r="AM423" s="15">
        <f t="shared" si="387"/>
        <v>4</v>
      </c>
      <c r="AN423" s="15" t="str">
        <f t="shared" si="388"/>
        <v>N/A</v>
      </c>
      <c r="AO423" s="15" t="str">
        <f t="shared" si="389"/>
        <v>N/A</v>
      </c>
      <c r="AP423" s="15" t="str">
        <f t="shared" si="390"/>
        <v>N/A</v>
      </c>
      <c r="AQ423" s="15" t="str">
        <f t="shared" si="391"/>
        <v>N/A</v>
      </c>
      <c r="AR423" s="14" t="s">
        <v>40</v>
      </c>
      <c r="AS423" s="14" t="s">
        <v>40</v>
      </c>
      <c r="AT423" s="14" t="s">
        <v>40</v>
      </c>
      <c r="AU423" s="14" t="s">
        <v>40</v>
      </c>
      <c r="AV423" s="14" t="s">
        <v>40</v>
      </c>
      <c r="AW423" s="14" t="s">
        <v>40</v>
      </c>
      <c r="AX423" s="14" t="s">
        <v>40</v>
      </c>
      <c r="AY423" s="14" t="s">
        <v>40</v>
      </c>
      <c r="AZ423" s="14" t="s">
        <v>40</v>
      </c>
      <c r="BA423" s="14" t="s">
        <v>40</v>
      </c>
      <c r="BB423" s="14" t="s">
        <v>40</v>
      </c>
      <c r="BC423" s="14" t="s">
        <v>40</v>
      </c>
      <c r="BD423" s="14" t="s">
        <v>40</v>
      </c>
      <c r="BE423" s="14" t="s">
        <v>40</v>
      </c>
      <c r="BF423" s="14" t="s">
        <v>40</v>
      </c>
      <c r="BG423" s="14" t="s">
        <v>40</v>
      </c>
      <c r="BH423" s="14" t="s">
        <v>40</v>
      </c>
      <c r="BI423" s="14"/>
      <c r="BJ423" s="15">
        <f t="shared" si="392"/>
        <v>4</v>
      </c>
      <c r="BK423" s="15">
        <f t="shared" si="393"/>
        <v>4</v>
      </c>
      <c r="BL423" s="15">
        <f t="shared" si="394"/>
        <v>4</v>
      </c>
      <c r="BM423" s="15">
        <f t="shared" si="395"/>
        <v>4</v>
      </c>
      <c r="BN423" s="15">
        <f t="shared" si="396"/>
        <v>4</v>
      </c>
      <c r="BO423" s="15">
        <f t="shared" si="397"/>
        <v>4</v>
      </c>
      <c r="BP423" s="15">
        <f t="shared" si="398"/>
        <v>4</v>
      </c>
      <c r="BQ423" s="15">
        <f t="shared" si="399"/>
        <v>4</v>
      </c>
      <c r="BR423" s="15">
        <f t="shared" si="400"/>
        <v>4</v>
      </c>
      <c r="BS423" s="15">
        <f t="shared" si="401"/>
        <v>4</v>
      </c>
      <c r="BT423" s="15">
        <f t="shared" si="402"/>
        <v>4</v>
      </c>
      <c r="BU423" s="15">
        <f t="shared" si="403"/>
        <v>4</v>
      </c>
      <c r="BV423" s="15">
        <f t="shared" si="404"/>
        <v>4</v>
      </c>
      <c r="BW423" s="15">
        <f t="shared" si="405"/>
        <v>4</v>
      </c>
      <c r="BX423" s="15">
        <f t="shared" si="406"/>
        <v>4</v>
      </c>
      <c r="BY423" s="15">
        <f t="shared" si="407"/>
        <v>4</v>
      </c>
      <c r="BZ423" s="15">
        <f t="shared" si="408"/>
        <v>4</v>
      </c>
      <c r="CA423" s="14" t="s">
        <v>75</v>
      </c>
      <c r="CB423" s="15">
        <f t="shared" si="409"/>
        <v>4</v>
      </c>
      <c r="CC423" s="14" t="str">
        <f t="shared" si="410"/>
        <v>N/A</v>
      </c>
      <c r="CD423" s="14" t="str">
        <f t="shared" si="411"/>
        <v>N/A</v>
      </c>
      <c r="CE423" s="14" t="str">
        <f t="shared" si="412"/>
        <v>N/A</v>
      </c>
      <c r="CF423" s="14" t="str">
        <f t="shared" si="413"/>
        <v>N/A</v>
      </c>
      <c r="CG423" t="str">
        <f t="shared" si="414"/>
        <v>S:3 G:1 GR:1</v>
      </c>
      <c r="CH423" s="6"/>
      <c r="CK423" s="6"/>
      <c r="CL423" s="6"/>
      <c r="CM423" s="6"/>
      <c r="CN423" s="6"/>
      <c r="CO423" s="6"/>
      <c r="CP423" s="6"/>
    </row>
    <row r="424" spans="1:94" x14ac:dyDescent="0.25">
      <c r="A424" s="13">
        <v>6059</v>
      </c>
      <c r="B424" s="14" t="s">
        <v>3160</v>
      </c>
      <c r="C424" s="14" t="s">
        <v>67</v>
      </c>
      <c r="D424" s="14" t="s">
        <v>1932</v>
      </c>
      <c r="E424" s="14">
        <v>2025</v>
      </c>
      <c r="F424" s="14">
        <v>2025</v>
      </c>
      <c r="G424" s="14" t="s">
        <v>40</v>
      </c>
      <c r="H424" s="14" t="s">
        <v>2854</v>
      </c>
      <c r="I424" s="15">
        <v>1</v>
      </c>
      <c r="J424" s="14">
        <v>3</v>
      </c>
      <c r="K424" s="16">
        <f t="shared" si="375"/>
        <v>0</v>
      </c>
      <c r="L424" s="15">
        <f t="shared" si="376"/>
        <v>1</v>
      </c>
      <c r="M424" s="15">
        <f t="shared" si="377"/>
        <v>0</v>
      </c>
      <c r="N424" s="15">
        <f t="shared" si="378"/>
        <v>0</v>
      </c>
      <c r="O424" s="15">
        <v>0</v>
      </c>
      <c r="P424" s="15">
        <v>0</v>
      </c>
      <c r="Q424" s="15">
        <f t="shared" si="379"/>
        <v>0</v>
      </c>
      <c r="R424" s="14" t="s">
        <v>75</v>
      </c>
      <c r="S424" s="14">
        <f t="shared" si="380"/>
        <v>2</v>
      </c>
      <c r="T424" s="15">
        <v>0</v>
      </c>
      <c r="U424" s="15">
        <v>0</v>
      </c>
      <c r="V424" s="15" t="str">
        <f>IF($S424&lt;3, "N/A", $M424)</f>
        <v>N/A</v>
      </c>
      <c r="W424" s="15" t="str">
        <f t="shared" si="373"/>
        <v>N/A</v>
      </c>
      <c r="X424" s="15" t="str">
        <f t="shared" si="371"/>
        <v>N/A</v>
      </c>
      <c r="Y424" s="14" t="str">
        <f t="shared" si="381"/>
        <v>OK</v>
      </c>
      <c r="Z424" s="14" t="str">
        <f t="shared" si="382"/>
        <v>No</v>
      </c>
      <c r="AA424" s="17" t="str">
        <f>IF(C424="DM", "N/A", IF(Z424="No","N/A",VLOOKUP(B424,'Extension List'!$A$3:$AE$1952,19,FALSE)))</f>
        <v>N/A</v>
      </c>
      <c r="AB424" s="14" t="str">
        <f>IF(C424="DM", "N/A", IF(Z424="No","N/A",VLOOKUP(B424,'Extension List'!$A$3:$AE$1952,21,FALSE)))</f>
        <v>N/A</v>
      </c>
      <c r="AC424" s="14" t="str">
        <f t="shared" si="372"/>
        <v>N/A</v>
      </c>
      <c r="AD424" s="15" t="str">
        <f t="shared" si="383"/>
        <v>N/A</v>
      </c>
      <c r="AE424" s="15" t="str">
        <f t="shared" si="384"/>
        <v>N/A</v>
      </c>
      <c r="AF424" s="15" t="str">
        <f t="shared" si="385"/>
        <v>N/A</v>
      </c>
      <c r="AG424" s="15" t="str">
        <f t="shared" si="374"/>
        <v>N/A</v>
      </c>
      <c r="AH424" s="15" t="str">
        <f t="shared" si="374"/>
        <v>N/A</v>
      </c>
      <c r="AI424" s="15" t="str">
        <f t="shared" si="415"/>
        <v>N/A</v>
      </c>
      <c r="AJ424" s="15" t="str">
        <f t="shared" si="416"/>
        <v>N/A</v>
      </c>
      <c r="AK424" s="15" t="str">
        <f t="shared" si="368"/>
        <v>N/A</v>
      </c>
      <c r="AL424" s="15" t="str">
        <f t="shared" si="386"/>
        <v>N/A</v>
      </c>
      <c r="AM424" s="15">
        <f t="shared" si="387"/>
        <v>1</v>
      </c>
      <c r="AN424" s="15">
        <f t="shared" si="388"/>
        <v>1</v>
      </c>
      <c r="AO424" s="15" t="str">
        <f t="shared" si="389"/>
        <v>N/A</v>
      </c>
      <c r="AP424" s="15" t="str">
        <f t="shared" si="390"/>
        <v>N/A</v>
      </c>
      <c r="AQ424" s="15" t="str">
        <f t="shared" si="391"/>
        <v>N/A</v>
      </c>
      <c r="AR424" s="14" t="s">
        <v>40</v>
      </c>
      <c r="AS424" s="14" t="s">
        <v>40</v>
      </c>
      <c r="AT424" s="14" t="s">
        <v>40</v>
      </c>
      <c r="AU424" s="14" t="s">
        <v>40</v>
      </c>
      <c r="AV424" s="14" t="s">
        <v>40</v>
      </c>
      <c r="AW424" s="14" t="s">
        <v>40</v>
      </c>
      <c r="AX424" s="14" t="s">
        <v>40</v>
      </c>
      <c r="AY424" s="14" t="s">
        <v>40</v>
      </c>
      <c r="AZ424" s="14" t="s">
        <v>40</v>
      </c>
      <c r="BA424" s="14" t="s">
        <v>40</v>
      </c>
      <c r="BB424" s="14" t="s">
        <v>40</v>
      </c>
      <c r="BC424" s="14" t="s">
        <v>40</v>
      </c>
      <c r="BD424" s="14" t="s">
        <v>40</v>
      </c>
      <c r="BE424" s="14" t="s">
        <v>40</v>
      </c>
      <c r="BF424" s="14" t="s">
        <v>40</v>
      </c>
      <c r="BG424" s="14" t="s">
        <v>40</v>
      </c>
      <c r="BH424" s="14" t="s">
        <v>40</v>
      </c>
      <c r="BJ424" s="15">
        <f t="shared" si="392"/>
        <v>1</v>
      </c>
      <c r="BK424" s="15">
        <f t="shared" si="393"/>
        <v>1</v>
      </c>
      <c r="BL424" s="15">
        <f t="shared" si="394"/>
        <v>1</v>
      </c>
      <c r="BM424" s="15">
        <f t="shared" si="395"/>
        <v>1</v>
      </c>
      <c r="BN424" s="15">
        <f t="shared" si="396"/>
        <v>1</v>
      </c>
      <c r="BO424" s="15">
        <f t="shared" si="397"/>
        <v>1</v>
      </c>
      <c r="BP424" s="15">
        <f t="shared" si="398"/>
        <v>1</v>
      </c>
      <c r="BQ424" s="15">
        <f t="shared" si="399"/>
        <v>1</v>
      </c>
      <c r="BR424" s="15">
        <f t="shared" si="400"/>
        <v>1</v>
      </c>
      <c r="BS424" s="15">
        <f t="shared" si="401"/>
        <v>1</v>
      </c>
      <c r="BT424" s="15">
        <f t="shared" si="402"/>
        <v>1</v>
      </c>
      <c r="BU424" s="15">
        <f t="shared" si="403"/>
        <v>1</v>
      </c>
      <c r="BV424" s="15">
        <f t="shared" si="404"/>
        <v>1</v>
      </c>
      <c r="BW424" s="15">
        <f t="shared" si="405"/>
        <v>1</v>
      </c>
      <c r="BX424" s="15">
        <f t="shared" si="406"/>
        <v>1</v>
      </c>
      <c r="BY424" s="15">
        <f t="shared" si="407"/>
        <v>1</v>
      </c>
      <c r="BZ424" s="15">
        <f t="shared" si="408"/>
        <v>1</v>
      </c>
      <c r="CA424" s="14" t="s">
        <v>75</v>
      </c>
      <c r="CB424" s="15">
        <f t="shared" si="409"/>
        <v>1</v>
      </c>
      <c r="CC424" s="14">
        <f t="shared" si="410"/>
        <v>1</v>
      </c>
      <c r="CD424" s="14" t="str">
        <f t="shared" si="411"/>
        <v>N/A</v>
      </c>
      <c r="CE424" s="14" t="str">
        <f t="shared" si="412"/>
        <v>N/A</v>
      </c>
      <c r="CF424" s="14" t="str">
        <f t="shared" si="413"/>
        <v>N/A</v>
      </c>
      <c r="CG424" t="str">
        <f t="shared" si="414"/>
        <v>S:1 G:0 GR:0</v>
      </c>
      <c r="CH424" s="6"/>
      <c r="CK424" s="6"/>
      <c r="CL424" s="6"/>
      <c r="CM424" s="6"/>
      <c r="CN424" s="6"/>
      <c r="CO424" s="6"/>
      <c r="CP424" s="6"/>
    </row>
    <row r="425" spans="1:94" x14ac:dyDescent="0.25">
      <c r="A425" s="13">
        <v>4084</v>
      </c>
      <c r="B425" s="14" t="s">
        <v>1307</v>
      </c>
      <c r="C425" s="14" t="s">
        <v>67</v>
      </c>
      <c r="D425" s="14" t="s">
        <v>1932</v>
      </c>
      <c r="E425" s="14">
        <f>VLOOKUP(B425, 'Rookie Year'!$A$2:$B$55555,2,FALSE)</f>
        <v>2016</v>
      </c>
      <c r="F425" s="14">
        <v>2021</v>
      </c>
      <c r="G425" s="14" t="s">
        <v>42</v>
      </c>
      <c r="H425" s="14" t="s">
        <v>1927</v>
      </c>
      <c r="I425" s="15">
        <v>6</v>
      </c>
      <c r="J425" s="14">
        <v>4</v>
      </c>
      <c r="K425" s="16">
        <f t="shared" si="375"/>
        <v>0.25</v>
      </c>
      <c r="L425" s="15">
        <f t="shared" si="376"/>
        <v>4</v>
      </c>
      <c r="M425" s="15">
        <f t="shared" si="377"/>
        <v>2</v>
      </c>
      <c r="N425" s="15">
        <f t="shared" si="378"/>
        <v>8</v>
      </c>
      <c r="O425" s="15">
        <v>8</v>
      </c>
      <c r="P425" s="15">
        <v>0</v>
      </c>
      <c r="Q425" s="15">
        <f t="shared" si="379"/>
        <v>0</v>
      </c>
      <c r="R425" s="14">
        <v>2023</v>
      </c>
      <c r="S425" s="14">
        <f t="shared" si="380"/>
        <v>1</v>
      </c>
      <c r="T425" s="15">
        <v>0</v>
      </c>
      <c r="U425" s="15" t="str">
        <f>IF($S425&lt;2, "N/A", $M425)</f>
        <v>N/A</v>
      </c>
      <c r="V425" s="15" t="str">
        <f>IF($S425&lt;3, "N/A", $M425)</f>
        <v>N/A</v>
      </c>
      <c r="W425" s="15" t="str">
        <f t="shared" si="373"/>
        <v>N/A</v>
      </c>
      <c r="X425" s="15" t="str">
        <f t="shared" si="371"/>
        <v>N/A</v>
      </c>
      <c r="Y425" s="14" t="str">
        <f t="shared" si="381"/>
        <v>OK</v>
      </c>
      <c r="Z425" s="14" t="str">
        <f t="shared" si="382"/>
        <v>Yes</v>
      </c>
      <c r="AA425" s="17">
        <f>IF(C425="DM", "N/A", IF(Z425="No","N/A",VLOOKUP(B425,'Extension List'!$A$3:$AE$1952,19,FALSE)))</f>
        <v>2</v>
      </c>
      <c r="AB425" s="14">
        <f>IF(C425="DM", "N/A", IF(Z425="No","N/A",VLOOKUP(B425,'Extension List'!$A$3:$AE$1952,21,FALSE)))</f>
        <v>1</v>
      </c>
      <c r="AC425" s="14">
        <f t="shared" si="372"/>
        <v>0</v>
      </c>
      <c r="AD425" s="15" t="str">
        <f t="shared" si="383"/>
        <v>N/A</v>
      </c>
      <c r="AE425" s="15" t="str">
        <f t="shared" si="384"/>
        <v>N/A</v>
      </c>
      <c r="AF425" s="15" t="str">
        <f t="shared" si="385"/>
        <v>N/A</v>
      </c>
      <c r="AG425" s="15" t="str">
        <f t="shared" si="374"/>
        <v>N/A</v>
      </c>
      <c r="AH425" s="15" t="str">
        <f t="shared" si="374"/>
        <v>N/A</v>
      </c>
      <c r="AI425" s="15" t="str">
        <f t="shared" si="415"/>
        <v>N/A</v>
      </c>
      <c r="AJ425" s="15" t="str">
        <f t="shared" si="416"/>
        <v>N/A</v>
      </c>
      <c r="AK425" s="15" t="str">
        <f t="shared" si="368"/>
        <v>N/A</v>
      </c>
      <c r="AL425" s="15" t="str">
        <f t="shared" si="386"/>
        <v>N/A</v>
      </c>
      <c r="AM425" s="15">
        <f t="shared" si="387"/>
        <v>4</v>
      </c>
      <c r="AN425" s="15" t="str">
        <f t="shared" si="388"/>
        <v>N/A</v>
      </c>
      <c r="AO425" s="15" t="str">
        <f t="shared" si="389"/>
        <v>N/A</v>
      </c>
      <c r="AP425" s="15" t="str">
        <f t="shared" si="390"/>
        <v>N/A</v>
      </c>
      <c r="AQ425" s="15" t="str">
        <f t="shared" si="391"/>
        <v>N/A</v>
      </c>
      <c r="AR425" s="14" t="s">
        <v>40</v>
      </c>
      <c r="AS425" s="14" t="s">
        <v>40</v>
      </c>
      <c r="AT425" s="14" t="s">
        <v>40</v>
      </c>
      <c r="AU425" s="14" t="s">
        <v>40</v>
      </c>
      <c r="AV425" s="14" t="s">
        <v>40</v>
      </c>
      <c r="AW425" s="14" t="s">
        <v>40</v>
      </c>
      <c r="AX425" s="14" t="s">
        <v>40</v>
      </c>
      <c r="AY425" s="14" t="s">
        <v>40</v>
      </c>
      <c r="AZ425" s="14" t="s">
        <v>40</v>
      </c>
      <c r="BA425" s="14" t="s">
        <v>40</v>
      </c>
      <c r="BB425" s="14" t="s">
        <v>40</v>
      </c>
      <c r="BC425" s="14" t="s">
        <v>40</v>
      </c>
      <c r="BD425" s="14" t="s">
        <v>40</v>
      </c>
      <c r="BE425" s="14" t="s">
        <v>40</v>
      </c>
      <c r="BF425" s="14" t="s">
        <v>40</v>
      </c>
      <c r="BG425" s="14" t="s">
        <v>40</v>
      </c>
      <c r="BH425" s="14" t="s">
        <v>40</v>
      </c>
      <c r="BI425" s="14"/>
      <c r="BJ425" s="15">
        <f t="shared" si="392"/>
        <v>4</v>
      </c>
      <c r="BK425" s="15">
        <f t="shared" si="393"/>
        <v>4</v>
      </c>
      <c r="BL425" s="15">
        <f t="shared" si="394"/>
        <v>4</v>
      </c>
      <c r="BM425" s="15">
        <f t="shared" si="395"/>
        <v>4</v>
      </c>
      <c r="BN425" s="15">
        <f t="shared" si="396"/>
        <v>4</v>
      </c>
      <c r="BO425" s="15">
        <f t="shared" si="397"/>
        <v>4</v>
      </c>
      <c r="BP425" s="15">
        <f t="shared" si="398"/>
        <v>4</v>
      </c>
      <c r="BQ425" s="15">
        <f t="shared" si="399"/>
        <v>4</v>
      </c>
      <c r="BR425" s="15">
        <f t="shared" si="400"/>
        <v>4</v>
      </c>
      <c r="BS425" s="15">
        <f t="shared" si="401"/>
        <v>4</v>
      </c>
      <c r="BT425" s="15">
        <f t="shared" si="402"/>
        <v>4</v>
      </c>
      <c r="BU425" s="15">
        <f t="shared" si="403"/>
        <v>4</v>
      </c>
      <c r="BV425" s="15">
        <f t="shared" si="404"/>
        <v>4</v>
      </c>
      <c r="BW425" s="15">
        <f t="shared" si="405"/>
        <v>4</v>
      </c>
      <c r="BX425" s="15">
        <f t="shared" si="406"/>
        <v>4</v>
      </c>
      <c r="BY425" s="15">
        <f t="shared" si="407"/>
        <v>4</v>
      </c>
      <c r="BZ425" s="15">
        <f t="shared" si="408"/>
        <v>4</v>
      </c>
      <c r="CA425" s="14" t="s">
        <v>75</v>
      </c>
      <c r="CB425" s="15">
        <f t="shared" si="409"/>
        <v>4</v>
      </c>
      <c r="CC425" s="14" t="str">
        <f t="shared" si="410"/>
        <v>N/A</v>
      </c>
      <c r="CD425" s="14" t="str">
        <f t="shared" si="411"/>
        <v>N/A</v>
      </c>
      <c r="CE425" s="14" t="str">
        <f t="shared" si="412"/>
        <v>N/A</v>
      </c>
      <c r="CF425" s="14" t="str">
        <f t="shared" si="413"/>
        <v>N/A</v>
      </c>
      <c r="CG425" t="str">
        <f t="shared" si="414"/>
        <v>S:4 G:2 GR:0</v>
      </c>
      <c r="CH425" s="6"/>
      <c r="CK425" s="6"/>
      <c r="CL425" s="6"/>
      <c r="CM425" s="6"/>
      <c r="CN425" s="6"/>
      <c r="CO425" s="6"/>
      <c r="CP425" s="6"/>
    </row>
    <row r="426" spans="1:94" x14ac:dyDescent="0.25">
      <c r="A426" s="13">
        <v>5808</v>
      </c>
      <c r="B426" s="14" t="s">
        <v>2313</v>
      </c>
      <c r="C426" s="14" t="s">
        <v>67</v>
      </c>
      <c r="D426" s="14" t="s">
        <v>1932</v>
      </c>
      <c r="E426" s="14">
        <f>VLOOKUP(B426, 'Rookie Year'!$A$2:$B$55555,2,FALSE)</f>
        <v>2018</v>
      </c>
      <c r="F426" s="14">
        <v>2025</v>
      </c>
      <c r="G426" s="14" t="s">
        <v>42</v>
      </c>
      <c r="H426" s="14" t="s">
        <v>2913</v>
      </c>
      <c r="I426" s="15">
        <v>4</v>
      </c>
      <c r="J426" s="14">
        <v>2</v>
      </c>
      <c r="K426" s="16">
        <f t="shared" si="375"/>
        <v>0.25</v>
      </c>
      <c r="L426" s="15">
        <f t="shared" si="376"/>
        <v>3</v>
      </c>
      <c r="M426" s="15">
        <f t="shared" si="377"/>
        <v>1</v>
      </c>
      <c r="N426" s="15">
        <f t="shared" si="378"/>
        <v>2</v>
      </c>
      <c r="O426" s="15">
        <v>1</v>
      </c>
      <c r="P426" s="15">
        <v>0</v>
      </c>
      <c r="Q426" s="15">
        <f t="shared" si="379"/>
        <v>1</v>
      </c>
      <c r="R426" s="14" t="s">
        <v>75</v>
      </c>
      <c r="S426" s="14">
        <f t="shared" si="380"/>
        <v>1</v>
      </c>
      <c r="T426" s="15">
        <v>1</v>
      </c>
      <c r="U426" s="15" t="str">
        <f>IF($S426&lt;2, "N/A", $M426)</f>
        <v>N/A</v>
      </c>
      <c r="V426" s="15" t="str">
        <f>IF($S426&lt;3, "N/A", $M426)</f>
        <v>N/A</v>
      </c>
      <c r="W426" s="15" t="str">
        <f t="shared" si="373"/>
        <v>N/A</v>
      </c>
      <c r="X426" s="15" t="str">
        <f t="shared" si="371"/>
        <v>N/A</v>
      </c>
      <c r="Y426" s="14" t="str">
        <f t="shared" si="381"/>
        <v>OK</v>
      </c>
      <c r="Z426" s="14" t="str">
        <f t="shared" si="382"/>
        <v>Yes</v>
      </c>
      <c r="AA426" s="17">
        <f>IF(C426="DM", "N/A", IF(Z426="No","N/A",VLOOKUP(B426,'Extension List'!$A$3:$AE$1952,19,FALSE)))</f>
        <v>5</v>
      </c>
      <c r="AB426" s="14">
        <f>IF(C426="DM", "N/A", IF(Z426="No","N/A",VLOOKUP(B426,'Extension List'!$A$3:$AE$1952,21,FALSE)))</f>
        <v>1</v>
      </c>
      <c r="AC426" s="14">
        <f t="shared" si="372"/>
        <v>0</v>
      </c>
      <c r="AD426" s="15" t="str">
        <f t="shared" si="383"/>
        <v>N/A</v>
      </c>
      <c r="AE426" s="15" t="str">
        <f t="shared" si="384"/>
        <v>N/A</v>
      </c>
      <c r="AF426" s="15" t="str">
        <f t="shared" si="385"/>
        <v>N/A</v>
      </c>
      <c r="AG426" s="15" t="str">
        <f t="shared" si="374"/>
        <v>N/A</v>
      </c>
      <c r="AH426" s="15" t="str">
        <f t="shared" si="374"/>
        <v>N/A</v>
      </c>
      <c r="AI426" s="15" t="str">
        <f t="shared" si="415"/>
        <v>N/A</v>
      </c>
      <c r="AJ426" s="15" t="str">
        <f t="shared" si="416"/>
        <v>N/A</v>
      </c>
      <c r="AK426" s="15" t="str">
        <f t="shared" si="368"/>
        <v>N/A</v>
      </c>
      <c r="AL426" s="15" t="str">
        <f t="shared" si="386"/>
        <v>N/A</v>
      </c>
      <c r="AM426" s="15">
        <f t="shared" si="387"/>
        <v>4</v>
      </c>
      <c r="AN426" s="15" t="str">
        <f t="shared" si="388"/>
        <v>N/A</v>
      </c>
      <c r="AO426" s="15" t="str">
        <f t="shared" si="389"/>
        <v>N/A</v>
      </c>
      <c r="AP426" s="15" t="str">
        <f t="shared" si="390"/>
        <v>N/A</v>
      </c>
      <c r="AQ426" s="15" t="str">
        <f t="shared" si="391"/>
        <v>N/A</v>
      </c>
      <c r="AR426" s="14" t="s">
        <v>40</v>
      </c>
      <c r="AS426" s="14" t="s">
        <v>40</v>
      </c>
      <c r="AT426" s="14" t="s">
        <v>40</v>
      </c>
      <c r="AU426" s="14" t="s">
        <v>40</v>
      </c>
      <c r="AV426" s="14" t="s">
        <v>40</v>
      </c>
      <c r="AW426" s="14" t="s">
        <v>40</v>
      </c>
      <c r="AX426" s="14" t="s">
        <v>40</v>
      </c>
      <c r="AY426" s="14" t="s">
        <v>40</v>
      </c>
      <c r="AZ426" s="14" t="s">
        <v>40</v>
      </c>
      <c r="BA426" s="14" t="s">
        <v>40</v>
      </c>
      <c r="BB426" s="14" t="s">
        <v>40</v>
      </c>
      <c r="BC426" s="14" t="s">
        <v>40</v>
      </c>
      <c r="BD426" s="14" t="s">
        <v>40</v>
      </c>
      <c r="BE426" s="14" t="s">
        <v>40</v>
      </c>
      <c r="BF426" s="14" t="s">
        <v>40</v>
      </c>
      <c r="BG426" s="14" t="s">
        <v>40</v>
      </c>
      <c r="BH426" s="14" t="s">
        <v>40</v>
      </c>
      <c r="BI426" s="14"/>
      <c r="BJ426" s="15">
        <f t="shared" si="392"/>
        <v>4</v>
      </c>
      <c r="BK426" s="15">
        <f t="shared" si="393"/>
        <v>4</v>
      </c>
      <c r="BL426" s="15">
        <f t="shared" si="394"/>
        <v>4</v>
      </c>
      <c r="BM426" s="15">
        <f t="shared" si="395"/>
        <v>4</v>
      </c>
      <c r="BN426" s="15">
        <f t="shared" si="396"/>
        <v>4</v>
      </c>
      <c r="BO426" s="15">
        <f t="shared" si="397"/>
        <v>4</v>
      </c>
      <c r="BP426" s="15">
        <f t="shared" si="398"/>
        <v>4</v>
      </c>
      <c r="BQ426" s="15">
        <f t="shared" si="399"/>
        <v>4</v>
      </c>
      <c r="BR426" s="15">
        <f t="shared" si="400"/>
        <v>4</v>
      </c>
      <c r="BS426" s="15">
        <f t="shared" si="401"/>
        <v>4</v>
      </c>
      <c r="BT426" s="15">
        <f t="shared" si="402"/>
        <v>4</v>
      </c>
      <c r="BU426" s="15">
        <f t="shared" si="403"/>
        <v>4</v>
      </c>
      <c r="BV426" s="15">
        <f t="shared" si="404"/>
        <v>4</v>
      </c>
      <c r="BW426" s="15">
        <f t="shared" si="405"/>
        <v>4</v>
      </c>
      <c r="BX426" s="15">
        <f t="shared" si="406"/>
        <v>4</v>
      </c>
      <c r="BY426" s="15">
        <f t="shared" si="407"/>
        <v>4</v>
      </c>
      <c r="BZ426" s="15">
        <f t="shared" si="408"/>
        <v>4</v>
      </c>
      <c r="CA426" s="14" t="s">
        <v>75</v>
      </c>
      <c r="CB426" s="15">
        <f t="shared" si="409"/>
        <v>4</v>
      </c>
      <c r="CC426" s="14" t="str">
        <f t="shared" si="410"/>
        <v>N/A</v>
      </c>
      <c r="CD426" s="14" t="str">
        <f t="shared" si="411"/>
        <v>N/A</v>
      </c>
      <c r="CE426" s="14" t="str">
        <f t="shared" si="412"/>
        <v>N/A</v>
      </c>
      <c r="CF426" s="14" t="str">
        <f t="shared" si="413"/>
        <v>N/A</v>
      </c>
      <c r="CG426" t="str">
        <f t="shared" si="414"/>
        <v>S:3 G:1 GR:1</v>
      </c>
      <c r="CH426" s="6"/>
      <c r="CK426" s="6"/>
      <c r="CL426" s="6"/>
      <c r="CM426" s="6"/>
      <c r="CN426" s="6"/>
      <c r="CO426" s="6"/>
      <c r="CP426" s="6"/>
    </row>
    <row r="427" spans="1:94" x14ac:dyDescent="0.25">
      <c r="A427" s="13">
        <v>6487</v>
      </c>
      <c r="B427" s="14" t="s">
        <v>3277</v>
      </c>
      <c r="C427" s="14" t="s">
        <v>68</v>
      </c>
      <c r="D427" s="14" t="s">
        <v>1932</v>
      </c>
      <c r="E427" s="14">
        <f>VLOOKUP(B427, 'Rookie Year'!$A$2:$B$55555,2,FALSE)</f>
        <v>2026</v>
      </c>
      <c r="F427" s="14">
        <v>2026</v>
      </c>
      <c r="G427" s="14" t="s">
        <v>40</v>
      </c>
      <c r="H427" s="14" t="s">
        <v>2151</v>
      </c>
      <c r="I427" s="15">
        <v>11</v>
      </c>
      <c r="J427" s="14">
        <v>4</v>
      </c>
      <c r="K427" s="16">
        <f t="shared" si="375"/>
        <v>0.25</v>
      </c>
      <c r="L427" s="15">
        <f t="shared" si="376"/>
        <v>8</v>
      </c>
      <c r="M427" s="15">
        <f t="shared" si="377"/>
        <v>3</v>
      </c>
      <c r="N427" s="15">
        <f t="shared" si="378"/>
        <v>12</v>
      </c>
      <c r="O427" s="15">
        <v>0</v>
      </c>
      <c r="P427" s="15">
        <v>0</v>
      </c>
      <c r="Q427" s="15">
        <f t="shared" si="379"/>
        <v>12</v>
      </c>
      <c r="R427" s="14" t="s">
        <v>75</v>
      </c>
      <c r="S427" s="14">
        <f t="shared" si="380"/>
        <v>4</v>
      </c>
      <c r="T427" s="15">
        <v>0</v>
      </c>
      <c r="U427" s="15">
        <v>4</v>
      </c>
      <c r="V427" s="15">
        <v>4</v>
      </c>
      <c r="W427" s="15">
        <v>4</v>
      </c>
      <c r="X427" s="15" t="str">
        <f t="shared" si="371"/>
        <v>N/A</v>
      </c>
      <c r="Y427" s="14" t="str">
        <f t="shared" si="381"/>
        <v>OK</v>
      </c>
      <c r="Z427" s="14" t="str">
        <f t="shared" si="382"/>
        <v>No</v>
      </c>
      <c r="AA427" s="17" t="str">
        <f>IF(C427="DM", "N/A", IF(Z427="No","N/A",VLOOKUP(B427,'Extension List'!$A$3:$AE$1952,19,FALSE)))</f>
        <v>N/A</v>
      </c>
      <c r="AB427" s="14" t="str">
        <f>IF(C427="DM", "N/A", IF(Z427="No","N/A",VLOOKUP(B427,'Extension List'!$A$3:$AE$1952,21,FALSE)))</f>
        <v>N/A</v>
      </c>
      <c r="AC427" s="14" t="str">
        <f t="shared" si="372"/>
        <v>N/A</v>
      </c>
      <c r="AD427" s="15" t="str">
        <f t="shared" si="383"/>
        <v>N/A</v>
      </c>
      <c r="AE427" s="15" t="str">
        <f t="shared" si="384"/>
        <v>N/A</v>
      </c>
      <c r="AF427" s="15" t="str">
        <f t="shared" si="385"/>
        <v>N/A</v>
      </c>
      <c r="AG427" s="15" t="str">
        <f t="shared" ref="AG427:AH446" si="417">IF($AF427="N/A", "N/A", "TBC")</f>
        <v>N/A</v>
      </c>
      <c r="AH427" s="15" t="str">
        <f t="shared" si="417"/>
        <v>N/A</v>
      </c>
      <c r="AI427" s="15" t="str">
        <f t="shared" si="415"/>
        <v>N/A</v>
      </c>
      <c r="AJ427" s="15" t="str">
        <f t="shared" si="416"/>
        <v>N/A</v>
      </c>
      <c r="AK427" s="15" t="str">
        <f t="shared" si="368"/>
        <v>N/A</v>
      </c>
      <c r="AL427" s="15" t="str">
        <f t="shared" si="386"/>
        <v>N/A</v>
      </c>
      <c r="AM427" s="15">
        <f t="shared" si="387"/>
        <v>8</v>
      </c>
      <c r="AN427" s="15">
        <f t="shared" si="388"/>
        <v>12</v>
      </c>
      <c r="AO427" s="15">
        <f t="shared" si="389"/>
        <v>12</v>
      </c>
      <c r="AP427" s="15">
        <f t="shared" si="390"/>
        <v>12</v>
      </c>
      <c r="AQ427" s="15" t="str">
        <f t="shared" si="391"/>
        <v>N/A</v>
      </c>
      <c r="AR427" s="14" t="s">
        <v>40</v>
      </c>
      <c r="AS427" s="14" t="s">
        <v>40</v>
      </c>
      <c r="AT427" s="14" t="s">
        <v>40</v>
      </c>
      <c r="AU427" s="14" t="s">
        <v>40</v>
      </c>
      <c r="AV427" s="14" t="s">
        <v>40</v>
      </c>
      <c r="AW427" s="14" t="s">
        <v>40</v>
      </c>
      <c r="AX427" s="14" t="s">
        <v>40</v>
      </c>
      <c r="AY427" s="14" t="s">
        <v>40</v>
      </c>
      <c r="AZ427" s="14" t="s">
        <v>40</v>
      </c>
      <c r="BA427" s="14" t="s">
        <v>40</v>
      </c>
      <c r="BB427" s="14" t="s">
        <v>40</v>
      </c>
      <c r="BC427" s="14" t="s">
        <v>40</v>
      </c>
      <c r="BD427" s="14" t="s">
        <v>40</v>
      </c>
      <c r="BE427" s="14" t="s">
        <v>40</v>
      </c>
      <c r="BF427" s="14" t="s">
        <v>40</v>
      </c>
      <c r="BG427" s="14" t="s">
        <v>40</v>
      </c>
      <c r="BH427" s="14" t="s">
        <v>40</v>
      </c>
      <c r="BJ427" s="15">
        <f t="shared" si="392"/>
        <v>8</v>
      </c>
      <c r="BK427" s="15">
        <f t="shared" si="393"/>
        <v>8</v>
      </c>
      <c r="BL427" s="15">
        <f t="shared" si="394"/>
        <v>8</v>
      </c>
      <c r="BM427" s="15">
        <f t="shared" si="395"/>
        <v>8</v>
      </c>
      <c r="BN427" s="15">
        <f t="shared" si="396"/>
        <v>8</v>
      </c>
      <c r="BO427" s="15">
        <f t="shared" si="397"/>
        <v>8</v>
      </c>
      <c r="BP427" s="15">
        <f t="shared" si="398"/>
        <v>8</v>
      </c>
      <c r="BQ427" s="15">
        <f t="shared" si="399"/>
        <v>8</v>
      </c>
      <c r="BR427" s="15">
        <f t="shared" si="400"/>
        <v>8</v>
      </c>
      <c r="BS427" s="15">
        <f t="shared" si="401"/>
        <v>8</v>
      </c>
      <c r="BT427" s="15">
        <f t="shared" si="402"/>
        <v>8</v>
      </c>
      <c r="BU427" s="15">
        <f t="shared" si="403"/>
        <v>8</v>
      </c>
      <c r="BV427" s="15">
        <f t="shared" si="404"/>
        <v>8</v>
      </c>
      <c r="BW427" s="15">
        <f t="shared" si="405"/>
        <v>8</v>
      </c>
      <c r="BX427" s="15">
        <f t="shared" si="406"/>
        <v>8</v>
      </c>
      <c r="BY427" s="15">
        <f t="shared" si="407"/>
        <v>8</v>
      </c>
      <c r="BZ427" s="15">
        <f t="shared" si="408"/>
        <v>8</v>
      </c>
      <c r="CA427" s="14" t="s">
        <v>75</v>
      </c>
      <c r="CB427" s="15">
        <f t="shared" si="409"/>
        <v>8</v>
      </c>
      <c r="CC427" s="14">
        <f t="shared" si="410"/>
        <v>12</v>
      </c>
      <c r="CD427" s="14">
        <f t="shared" si="411"/>
        <v>12</v>
      </c>
      <c r="CE427" s="14">
        <f t="shared" si="412"/>
        <v>12</v>
      </c>
      <c r="CF427" s="14" t="str">
        <f t="shared" si="413"/>
        <v>N/A</v>
      </c>
      <c r="CG427" t="str">
        <f t="shared" si="414"/>
        <v>S:8 G:3 GR:12</v>
      </c>
      <c r="CH427" s="6"/>
      <c r="CK427" s="6"/>
      <c r="CL427" s="6"/>
      <c r="CM427" s="6"/>
      <c r="CN427" s="6"/>
      <c r="CO427" s="6"/>
      <c r="CP427" s="6"/>
    </row>
    <row r="428" spans="1:94" x14ac:dyDescent="0.25">
      <c r="A428" s="13">
        <v>4988</v>
      </c>
      <c r="B428" s="14" t="s">
        <v>242</v>
      </c>
      <c r="C428" s="14" t="s">
        <v>68</v>
      </c>
      <c r="D428" s="14" t="s">
        <v>1932</v>
      </c>
      <c r="E428" s="14">
        <f>VLOOKUP(B428, 'Rookie Year'!$A$2:$B$55555,2,FALSE)</f>
        <v>2016</v>
      </c>
      <c r="F428" s="14">
        <v>2016</v>
      </c>
      <c r="G428" s="14" t="s">
        <v>40</v>
      </c>
      <c r="H428" s="14" t="s">
        <v>1926</v>
      </c>
      <c r="I428" s="15">
        <v>13</v>
      </c>
      <c r="J428" s="14">
        <v>4</v>
      </c>
      <c r="K428" s="16">
        <f t="shared" si="375"/>
        <v>0.4</v>
      </c>
      <c r="L428" s="15">
        <f t="shared" si="376"/>
        <v>7</v>
      </c>
      <c r="M428" s="15">
        <f t="shared" si="377"/>
        <v>6</v>
      </c>
      <c r="N428" s="15">
        <f t="shared" si="378"/>
        <v>24</v>
      </c>
      <c r="O428" s="15">
        <v>24</v>
      </c>
      <c r="P428" s="15">
        <v>0</v>
      </c>
      <c r="Q428" s="15">
        <f t="shared" si="379"/>
        <v>0</v>
      </c>
      <c r="R428" s="14">
        <v>2023</v>
      </c>
      <c r="S428" s="14">
        <f t="shared" si="380"/>
        <v>1</v>
      </c>
      <c r="T428" s="15">
        <v>0</v>
      </c>
      <c r="U428" s="15" t="str">
        <f>IF($S428&lt;2, "N/A", $M428)</f>
        <v>N/A</v>
      </c>
      <c r="V428" s="15" t="str">
        <f>IF($S428&lt;3, "N/A", $M428)</f>
        <v>N/A</v>
      </c>
      <c r="W428" s="15" t="str">
        <f>IF($S428&lt;4, "N/A", $M428)</f>
        <v>N/A</v>
      </c>
      <c r="X428" s="15" t="str">
        <f t="shared" si="371"/>
        <v>N/A</v>
      </c>
      <c r="Y428" s="14" t="str">
        <f t="shared" si="381"/>
        <v>OK</v>
      </c>
      <c r="Z428" s="14" t="str">
        <f t="shared" si="382"/>
        <v>Yes</v>
      </c>
      <c r="AA428" s="17">
        <f>IF(C428="DM", "N/A", IF(Z428="No","N/A",VLOOKUP(B428,'Extension List'!$A$3:$AE$1952,19,FALSE)))</f>
        <v>11</v>
      </c>
      <c r="AB428" s="14">
        <f>IF(C428="DM", "N/A", IF(Z428="No","N/A",VLOOKUP(B428,'Extension List'!$A$3:$AE$1952,21,FALSE)))</f>
        <v>3</v>
      </c>
      <c r="AC428" s="14">
        <f t="shared" si="372"/>
        <v>0</v>
      </c>
      <c r="AD428" s="15" t="str">
        <f t="shared" si="383"/>
        <v>N/A</v>
      </c>
      <c r="AE428" s="15" t="str">
        <f t="shared" si="384"/>
        <v>N/A</v>
      </c>
      <c r="AF428" s="15" t="str">
        <f t="shared" si="385"/>
        <v>N/A</v>
      </c>
      <c r="AG428" s="15" t="str">
        <f t="shared" si="417"/>
        <v>N/A</v>
      </c>
      <c r="AH428" s="15" t="str">
        <f t="shared" si="417"/>
        <v>N/A</v>
      </c>
      <c r="AI428" s="15" t="str">
        <f t="shared" si="415"/>
        <v>N/A</v>
      </c>
      <c r="AJ428" s="15" t="str">
        <f t="shared" si="416"/>
        <v>N/A</v>
      </c>
      <c r="AK428" s="15" t="str">
        <f t="shared" si="368"/>
        <v>N/A</v>
      </c>
      <c r="AL428" s="15" t="str">
        <f t="shared" si="386"/>
        <v>N/A</v>
      </c>
      <c r="AM428" s="15">
        <f t="shared" si="387"/>
        <v>7</v>
      </c>
      <c r="AN428" s="15" t="str">
        <f t="shared" si="388"/>
        <v>N/A</v>
      </c>
      <c r="AO428" s="15" t="str">
        <f t="shared" si="389"/>
        <v>N/A</v>
      </c>
      <c r="AP428" s="15" t="str">
        <f t="shared" si="390"/>
        <v>N/A</v>
      </c>
      <c r="AQ428" s="15" t="str">
        <f t="shared" si="391"/>
        <v>N/A</v>
      </c>
      <c r="AR428" s="14" t="s">
        <v>40</v>
      </c>
      <c r="AS428" s="14" t="s">
        <v>40</v>
      </c>
      <c r="AT428" s="14" t="s">
        <v>40</v>
      </c>
      <c r="AU428" s="14" t="s">
        <v>40</v>
      </c>
      <c r="AV428" s="14" t="s">
        <v>40</v>
      </c>
      <c r="AW428" s="14" t="s">
        <v>40</v>
      </c>
      <c r="AX428" s="14" t="s">
        <v>40</v>
      </c>
      <c r="AY428" s="14" t="s">
        <v>40</v>
      </c>
      <c r="AZ428" s="14" t="s">
        <v>40</v>
      </c>
      <c r="BA428" s="14" t="s">
        <v>40</v>
      </c>
      <c r="BB428" s="14" t="s">
        <v>40</v>
      </c>
      <c r="BC428" s="14" t="s">
        <v>40</v>
      </c>
      <c r="BD428" s="14" t="s">
        <v>40</v>
      </c>
      <c r="BE428" s="14" t="s">
        <v>40</v>
      </c>
      <c r="BF428" s="14" t="s">
        <v>40</v>
      </c>
      <c r="BG428" s="14" t="s">
        <v>40</v>
      </c>
      <c r="BH428" s="14" t="s">
        <v>40</v>
      </c>
      <c r="BI428" s="14"/>
      <c r="BJ428" s="15">
        <f t="shared" si="392"/>
        <v>7</v>
      </c>
      <c r="BK428" s="15">
        <f t="shared" si="393"/>
        <v>7</v>
      </c>
      <c r="BL428" s="15">
        <f t="shared" si="394"/>
        <v>7</v>
      </c>
      <c r="BM428" s="15">
        <f t="shared" si="395"/>
        <v>7</v>
      </c>
      <c r="BN428" s="15">
        <f t="shared" si="396"/>
        <v>7</v>
      </c>
      <c r="BO428" s="15">
        <f t="shared" si="397"/>
        <v>7</v>
      </c>
      <c r="BP428" s="15">
        <f t="shared" si="398"/>
        <v>7</v>
      </c>
      <c r="BQ428" s="15">
        <f t="shared" si="399"/>
        <v>7</v>
      </c>
      <c r="BR428" s="15">
        <f t="shared" si="400"/>
        <v>7</v>
      </c>
      <c r="BS428" s="15">
        <f t="shared" si="401"/>
        <v>7</v>
      </c>
      <c r="BT428" s="15">
        <f t="shared" si="402"/>
        <v>7</v>
      </c>
      <c r="BU428" s="15">
        <f t="shared" si="403"/>
        <v>7</v>
      </c>
      <c r="BV428" s="15">
        <f t="shared" si="404"/>
        <v>7</v>
      </c>
      <c r="BW428" s="15">
        <f t="shared" si="405"/>
        <v>7</v>
      </c>
      <c r="BX428" s="15">
        <f t="shared" si="406"/>
        <v>7</v>
      </c>
      <c r="BY428" s="15">
        <f t="shared" si="407"/>
        <v>7</v>
      </c>
      <c r="BZ428" s="15">
        <f t="shared" si="408"/>
        <v>7</v>
      </c>
      <c r="CA428" s="14" t="s">
        <v>75</v>
      </c>
      <c r="CB428" s="15">
        <f t="shared" si="409"/>
        <v>7</v>
      </c>
      <c r="CC428" s="14" t="str">
        <f t="shared" si="410"/>
        <v>N/A</v>
      </c>
      <c r="CD428" s="14" t="str">
        <f t="shared" si="411"/>
        <v>N/A</v>
      </c>
      <c r="CE428" s="14" t="str">
        <f t="shared" si="412"/>
        <v>N/A</v>
      </c>
      <c r="CF428" s="14" t="str">
        <f t="shared" si="413"/>
        <v>N/A</v>
      </c>
      <c r="CG428" t="str">
        <f t="shared" si="414"/>
        <v>S:7 G:6 GR:0</v>
      </c>
      <c r="CH428" s="6"/>
      <c r="CK428" s="6"/>
      <c r="CL428" s="6"/>
      <c r="CM428" s="6"/>
      <c r="CN428" s="6"/>
      <c r="CO428" s="6"/>
      <c r="CP428" s="6"/>
    </row>
    <row r="429" spans="1:94" x14ac:dyDescent="0.25">
      <c r="A429" s="13">
        <v>5487</v>
      </c>
      <c r="B429" s="14" t="s">
        <v>2889</v>
      </c>
      <c r="C429" s="14" t="s">
        <v>68</v>
      </c>
      <c r="D429" s="14" t="s">
        <v>1932</v>
      </c>
      <c r="E429" s="14">
        <f>VLOOKUP(B429, 'Rookie Year'!$A$2:$B$55555,2,FALSE)</f>
        <v>2021</v>
      </c>
      <c r="F429" s="14">
        <v>2024</v>
      </c>
      <c r="G429" s="14" t="s">
        <v>42</v>
      </c>
      <c r="H429" s="14" t="s">
        <v>2913</v>
      </c>
      <c r="I429" s="15">
        <v>14</v>
      </c>
      <c r="J429" s="14">
        <v>4</v>
      </c>
      <c r="K429" s="16">
        <f t="shared" si="375"/>
        <v>0.4</v>
      </c>
      <c r="L429" s="15">
        <f t="shared" si="376"/>
        <v>8</v>
      </c>
      <c r="M429" s="15">
        <f t="shared" si="377"/>
        <v>6</v>
      </c>
      <c r="N429" s="15">
        <f t="shared" si="378"/>
        <v>24</v>
      </c>
      <c r="O429" s="15">
        <v>4</v>
      </c>
      <c r="P429" s="15">
        <v>0</v>
      </c>
      <c r="Q429" s="15">
        <f t="shared" si="379"/>
        <v>20</v>
      </c>
      <c r="R429" s="14" t="s">
        <v>75</v>
      </c>
      <c r="S429" s="14">
        <f t="shared" si="380"/>
        <v>2</v>
      </c>
      <c r="T429" s="15">
        <v>10</v>
      </c>
      <c r="U429" s="15">
        <v>10</v>
      </c>
      <c r="V429" s="15" t="str">
        <f>IF($S429&lt;3, "N/A", $M429)</f>
        <v>N/A</v>
      </c>
      <c r="W429" s="15" t="str">
        <f>IF($S429&lt;4, "N/A", $M429)</f>
        <v>N/A</v>
      </c>
      <c r="X429" s="15" t="str">
        <f t="shared" si="371"/>
        <v>N/A</v>
      </c>
      <c r="Y429" s="14" t="str">
        <f t="shared" si="381"/>
        <v>OK</v>
      </c>
      <c r="Z429" s="14" t="str">
        <f t="shared" si="382"/>
        <v>No</v>
      </c>
      <c r="AA429" s="17" t="str">
        <f>IF(C429="DM", "N/A", IF(Z429="No","N/A",VLOOKUP(B429,'Extension List'!$A$3:$AE$1952,19,FALSE)))</f>
        <v>N/A</v>
      </c>
      <c r="AB429" s="14" t="str">
        <f>IF(C429="DM", "N/A", IF(Z429="No","N/A",VLOOKUP(B429,'Extension List'!$A$3:$AE$1952,21,FALSE)))</f>
        <v>N/A</v>
      </c>
      <c r="AC429" s="14" t="str">
        <f t="shared" si="372"/>
        <v>N/A</v>
      </c>
      <c r="AD429" s="15" t="str">
        <f t="shared" si="383"/>
        <v>N/A</v>
      </c>
      <c r="AE429" s="15" t="str">
        <f t="shared" si="384"/>
        <v>N/A</v>
      </c>
      <c r="AF429" s="15" t="str">
        <f t="shared" si="385"/>
        <v>N/A</v>
      </c>
      <c r="AG429" s="15" t="str">
        <f t="shared" si="417"/>
        <v>N/A</v>
      </c>
      <c r="AH429" s="15" t="str">
        <f t="shared" si="417"/>
        <v>N/A</v>
      </c>
      <c r="AI429" s="15" t="str">
        <f t="shared" si="415"/>
        <v>N/A</v>
      </c>
      <c r="AJ429" s="15" t="str">
        <f t="shared" si="416"/>
        <v>N/A</v>
      </c>
      <c r="AK429" s="15" t="str">
        <f t="shared" si="368"/>
        <v>N/A</v>
      </c>
      <c r="AL429" s="15" t="str">
        <f t="shared" si="386"/>
        <v>N/A</v>
      </c>
      <c r="AM429" s="15">
        <f t="shared" si="387"/>
        <v>18</v>
      </c>
      <c r="AN429" s="15">
        <f t="shared" si="388"/>
        <v>18</v>
      </c>
      <c r="AO429" s="15" t="str">
        <f t="shared" si="389"/>
        <v>N/A</v>
      </c>
      <c r="AP429" s="15" t="str">
        <f t="shared" si="390"/>
        <v>N/A</v>
      </c>
      <c r="AQ429" s="15" t="str">
        <f t="shared" si="391"/>
        <v>N/A</v>
      </c>
      <c r="AR429" s="14" t="s">
        <v>40</v>
      </c>
      <c r="AS429" s="14" t="s">
        <v>40</v>
      </c>
      <c r="AT429" s="14" t="s">
        <v>40</v>
      </c>
      <c r="AU429" s="14" t="s">
        <v>40</v>
      </c>
      <c r="AV429" s="14" t="s">
        <v>40</v>
      </c>
      <c r="AW429" s="14" t="s">
        <v>40</v>
      </c>
      <c r="AX429" s="14" t="s">
        <v>40</v>
      </c>
      <c r="AY429" s="14" t="s">
        <v>40</v>
      </c>
      <c r="AZ429" s="14" t="s">
        <v>40</v>
      </c>
      <c r="BA429" s="14" t="s">
        <v>40</v>
      </c>
      <c r="BB429" s="14" t="s">
        <v>40</v>
      </c>
      <c r="BC429" s="14" t="s">
        <v>40</v>
      </c>
      <c r="BD429" s="14" t="s">
        <v>40</v>
      </c>
      <c r="BE429" s="14" t="s">
        <v>40</v>
      </c>
      <c r="BF429" s="14" t="s">
        <v>40</v>
      </c>
      <c r="BG429" s="14" t="s">
        <v>40</v>
      </c>
      <c r="BH429" s="14" t="s">
        <v>40</v>
      </c>
      <c r="BI429" s="14"/>
      <c r="BJ429" s="15">
        <f t="shared" si="392"/>
        <v>18</v>
      </c>
      <c r="BK429" s="15">
        <f t="shared" si="393"/>
        <v>18</v>
      </c>
      <c r="BL429" s="15">
        <f t="shared" si="394"/>
        <v>18</v>
      </c>
      <c r="BM429" s="15">
        <f t="shared" si="395"/>
        <v>18</v>
      </c>
      <c r="BN429" s="15">
        <f t="shared" si="396"/>
        <v>18</v>
      </c>
      <c r="BO429" s="15">
        <f t="shared" si="397"/>
        <v>18</v>
      </c>
      <c r="BP429" s="15">
        <f t="shared" si="398"/>
        <v>18</v>
      </c>
      <c r="BQ429" s="15">
        <f t="shared" si="399"/>
        <v>18</v>
      </c>
      <c r="BR429" s="15">
        <f t="shared" si="400"/>
        <v>18</v>
      </c>
      <c r="BS429" s="15">
        <f t="shared" si="401"/>
        <v>18</v>
      </c>
      <c r="BT429" s="15">
        <f t="shared" si="402"/>
        <v>18</v>
      </c>
      <c r="BU429" s="15">
        <f t="shared" si="403"/>
        <v>18</v>
      </c>
      <c r="BV429" s="15">
        <f t="shared" si="404"/>
        <v>18</v>
      </c>
      <c r="BW429" s="15">
        <f t="shared" si="405"/>
        <v>18</v>
      </c>
      <c r="BX429" s="15">
        <f t="shared" si="406"/>
        <v>18</v>
      </c>
      <c r="BY429" s="15">
        <f t="shared" si="407"/>
        <v>18</v>
      </c>
      <c r="BZ429" s="15">
        <f t="shared" si="408"/>
        <v>18</v>
      </c>
      <c r="CA429" s="14" t="s">
        <v>75</v>
      </c>
      <c r="CB429" s="15">
        <f t="shared" si="409"/>
        <v>18</v>
      </c>
      <c r="CC429" s="14">
        <f t="shared" si="410"/>
        <v>18</v>
      </c>
      <c r="CD429" s="14" t="str">
        <f t="shared" si="411"/>
        <v>N/A</v>
      </c>
      <c r="CE429" s="14" t="str">
        <f t="shared" si="412"/>
        <v>N/A</v>
      </c>
      <c r="CF429" s="14" t="str">
        <f t="shared" si="413"/>
        <v>N/A</v>
      </c>
      <c r="CG429" t="str">
        <f t="shared" si="414"/>
        <v>S:8 G:6 GR:20</v>
      </c>
      <c r="CH429" s="6"/>
      <c r="CK429" s="6"/>
      <c r="CL429" s="6"/>
      <c r="CM429" s="6"/>
      <c r="CN429" s="6"/>
      <c r="CO429" s="6"/>
      <c r="CP429" s="6"/>
    </row>
    <row r="430" spans="1:94" x14ac:dyDescent="0.25">
      <c r="A430" s="13">
        <v>5488</v>
      </c>
      <c r="B430" s="14" t="s">
        <v>2305</v>
      </c>
      <c r="C430" s="14" t="s">
        <v>68</v>
      </c>
      <c r="D430" s="14" t="s">
        <v>1932</v>
      </c>
      <c r="E430" s="14">
        <f>VLOOKUP(B430, 'Rookie Year'!$A$2:$B$55555,2,FALSE)</f>
        <v>2016</v>
      </c>
      <c r="F430" s="14">
        <v>2024</v>
      </c>
      <c r="G430" s="14" t="s">
        <v>42</v>
      </c>
      <c r="H430" s="14" t="s">
        <v>2913</v>
      </c>
      <c r="I430" s="15">
        <v>14</v>
      </c>
      <c r="J430" s="14">
        <v>4</v>
      </c>
      <c r="K430" s="16">
        <f t="shared" si="375"/>
        <v>0.4</v>
      </c>
      <c r="L430" s="15">
        <f t="shared" si="376"/>
        <v>8</v>
      </c>
      <c r="M430" s="15">
        <f t="shared" si="377"/>
        <v>6</v>
      </c>
      <c r="N430" s="15">
        <f t="shared" si="378"/>
        <v>24</v>
      </c>
      <c r="O430" s="15">
        <v>4</v>
      </c>
      <c r="P430" s="15">
        <v>0</v>
      </c>
      <c r="Q430" s="15">
        <f t="shared" si="379"/>
        <v>20</v>
      </c>
      <c r="R430" s="14" t="s">
        <v>75</v>
      </c>
      <c r="S430" s="14">
        <f t="shared" si="380"/>
        <v>2</v>
      </c>
      <c r="T430" s="15">
        <v>10</v>
      </c>
      <c r="U430" s="15">
        <v>10</v>
      </c>
      <c r="V430" s="15" t="str">
        <f>IF($S430&lt;3, "N/A", $M430)</f>
        <v>N/A</v>
      </c>
      <c r="W430" s="15" t="str">
        <f>IF($S430&lt;4, "N/A", $M430)</f>
        <v>N/A</v>
      </c>
      <c r="X430" s="15" t="str">
        <f t="shared" si="371"/>
        <v>N/A</v>
      </c>
      <c r="Y430" s="14" t="str">
        <f t="shared" si="381"/>
        <v>OK</v>
      </c>
      <c r="Z430" s="14" t="str">
        <f t="shared" si="382"/>
        <v>No</v>
      </c>
      <c r="AA430" s="17" t="str">
        <f>IF(C430="DM", "N/A", IF(Z430="No","N/A",VLOOKUP(B430,'Extension List'!$A$3:$AE$1952,19,FALSE)))</f>
        <v>N/A</v>
      </c>
      <c r="AB430" s="14" t="str">
        <f>IF(C430="DM", "N/A", IF(Z430="No","N/A",VLOOKUP(B430,'Extension List'!$A$3:$AE$1952,21,FALSE)))</f>
        <v>N/A</v>
      </c>
      <c r="AC430" s="14" t="str">
        <f t="shared" si="372"/>
        <v>N/A</v>
      </c>
      <c r="AD430" s="15" t="str">
        <f t="shared" si="383"/>
        <v>N/A</v>
      </c>
      <c r="AE430" s="15" t="str">
        <f t="shared" si="384"/>
        <v>N/A</v>
      </c>
      <c r="AF430" s="15" t="str">
        <f t="shared" si="385"/>
        <v>N/A</v>
      </c>
      <c r="AG430" s="15" t="str">
        <f t="shared" si="417"/>
        <v>N/A</v>
      </c>
      <c r="AH430" s="15" t="str">
        <f t="shared" si="417"/>
        <v>N/A</v>
      </c>
      <c r="AI430" s="15" t="str">
        <f t="shared" si="415"/>
        <v>N/A</v>
      </c>
      <c r="AJ430" s="15" t="str">
        <f t="shared" si="416"/>
        <v>N/A</v>
      </c>
      <c r="AK430" s="15" t="str">
        <f t="shared" si="368"/>
        <v>N/A</v>
      </c>
      <c r="AL430" s="15" t="str">
        <f t="shared" si="386"/>
        <v>N/A</v>
      </c>
      <c r="AM430" s="15">
        <f t="shared" si="387"/>
        <v>18</v>
      </c>
      <c r="AN430" s="15">
        <f t="shared" si="388"/>
        <v>18</v>
      </c>
      <c r="AO430" s="15" t="str">
        <f t="shared" si="389"/>
        <v>N/A</v>
      </c>
      <c r="AP430" s="15" t="str">
        <f t="shared" si="390"/>
        <v>N/A</v>
      </c>
      <c r="AQ430" s="15" t="str">
        <f t="shared" si="391"/>
        <v>N/A</v>
      </c>
      <c r="AR430" s="14" t="s">
        <v>40</v>
      </c>
      <c r="AS430" s="14" t="s">
        <v>40</v>
      </c>
      <c r="AT430" s="14" t="s">
        <v>40</v>
      </c>
      <c r="AU430" s="14" t="s">
        <v>40</v>
      </c>
      <c r="AV430" s="14" t="s">
        <v>40</v>
      </c>
      <c r="AW430" s="14" t="s">
        <v>40</v>
      </c>
      <c r="AX430" s="14" t="s">
        <v>40</v>
      </c>
      <c r="AY430" s="14" t="s">
        <v>40</v>
      </c>
      <c r="AZ430" s="14" t="s">
        <v>40</v>
      </c>
      <c r="BA430" s="14" t="s">
        <v>40</v>
      </c>
      <c r="BB430" s="14" t="s">
        <v>40</v>
      </c>
      <c r="BC430" s="14" t="s">
        <v>40</v>
      </c>
      <c r="BD430" s="14" t="s">
        <v>40</v>
      </c>
      <c r="BE430" s="14" t="s">
        <v>40</v>
      </c>
      <c r="BF430" s="14" t="s">
        <v>40</v>
      </c>
      <c r="BG430" s="14" t="s">
        <v>40</v>
      </c>
      <c r="BH430" s="14" t="s">
        <v>40</v>
      </c>
      <c r="BI430" s="14"/>
      <c r="BJ430" s="15">
        <f t="shared" si="392"/>
        <v>18</v>
      </c>
      <c r="BK430" s="15">
        <f t="shared" si="393"/>
        <v>18</v>
      </c>
      <c r="BL430" s="15">
        <f t="shared" si="394"/>
        <v>18</v>
      </c>
      <c r="BM430" s="15">
        <f t="shared" si="395"/>
        <v>18</v>
      </c>
      <c r="BN430" s="15">
        <f t="shared" si="396"/>
        <v>18</v>
      </c>
      <c r="BO430" s="15">
        <f t="shared" si="397"/>
        <v>18</v>
      </c>
      <c r="BP430" s="15">
        <f t="shared" si="398"/>
        <v>18</v>
      </c>
      <c r="BQ430" s="15">
        <f t="shared" si="399"/>
        <v>18</v>
      </c>
      <c r="BR430" s="15">
        <f t="shared" si="400"/>
        <v>18</v>
      </c>
      <c r="BS430" s="15">
        <f t="shared" si="401"/>
        <v>18</v>
      </c>
      <c r="BT430" s="15">
        <f t="shared" si="402"/>
        <v>18</v>
      </c>
      <c r="BU430" s="15">
        <f t="shared" si="403"/>
        <v>18</v>
      </c>
      <c r="BV430" s="15">
        <f t="shared" si="404"/>
        <v>18</v>
      </c>
      <c r="BW430" s="15">
        <f t="shared" si="405"/>
        <v>18</v>
      </c>
      <c r="BX430" s="15">
        <f t="shared" si="406"/>
        <v>18</v>
      </c>
      <c r="BY430" s="15">
        <f t="shared" si="407"/>
        <v>18</v>
      </c>
      <c r="BZ430" s="15">
        <f t="shared" si="408"/>
        <v>18</v>
      </c>
      <c r="CA430" s="14" t="s">
        <v>75</v>
      </c>
      <c r="CB430" s="15">
        <f t="shared" si="409"/>
        <v>18</v>
      </c>
      <c r="CC430" s="14">
        <f t="shared" si="410"/>
        <v>18</v>
      </c>
      <c r="CD430" s="14" t="str">
        <f t="shared" si="411"/>
        <v>N/A</v>
      </c>
      <c r="CE430" s="14" t="str">
        <f t="shared" si="412"/>
        <v>N/A</v>
      </c>
      <c r="CF430" s="14" t="str">
        <f t="shared" si="413"/>
        <v>N/A</v>
      </c>
      <c r="CG430" t="str">
        <f t="shared" si="414"/>
        <v>S:8 G:6 GR:20</v>
      </c>
      <c r="CH430" s="6"/>
      <c r="CK430" s="6"/>
      <c r="CL430" s="6"/>
      <c r="CM430" s="6"/>
      <c r="CN430" s="6"/>
      <c r="CO430" s="6"/>
      <c r="CP430" s="6"/>
    </row>
    <row r="431" spans="1:94" x14ac:dyDescent="0.25">
      <c r="A431" s="13">
        <v>6335</v>
      </c>
      <c r="B431" s="14" t="s">
        <v>2549</v>
      </c>
      <c r="C431" s="14" t="s">
        <v>68</v>
      </c>
      <c r="D431" s="14" t="s">
        <v>1932</v>
      </c>
      <c r="E431" s="14">
        <f>VLOOKUP(B431, 'Rookie Year'!$A$2:$B$55555,2,FALSE)</f>
        <v>2022</v>
      </c>
      <c r="F431" s="14">
        <v>2026</v>
      </c>
      <c r="G431" s="14" t="s">
        <v>42</v>
      </c>
      <c r="H431" s="14" t="s">
        <v>2913</v>
      </c>
      <c r="I431" s="15">
        <v>29</v>
      </c>
      <c r="J431" s="14">
        <v>5</v>
      </c>
      <c r="K431" s="16">
        <f t="shared" si="375"/>
        <v>0.6</v>
      </c>
      <c r="L431" s="15">
        <f t="shared" si="376"/>
        <v>11</v>
      </c>
      <c r="M431" s="15">
        <f t="shared" si="377"/>
        <v>18</v>
      </c>
      <c r="N431" s="15">
        <f t="shared" si="378"/>
        <v>90</v>
      </c>
      <c r="O431" s="15">
        <v>0</v>
      </c>
      <c r="P431" s="15">
        <v>0</v>
      </c>
      <c r="Q431" s="15">
        <f t="shared" si="379"/>
        <v>90</v>
      </c>
      <c r="R431" s="14" t="s">
        <v>75</v>
      </c>
      <c r="S431" s="14">
        <f t="shared" si="380"/>
        <v>5</v>
      </c>
      <c r="T431" s="15">
        <v>0</v>
      </c>
      <c r="U431" s="15">
        <v>0</v>
      </c>
      <c r="V431" s="15">
        <v>30</v>
      </c>
      <c r="W431" s="15">
        <v>25</v>
      </c>
      <c r="X431" s="15">
        <v>35</v>
      </c>
      <c r="Y431" s="14" t="str">
        <f t="shared" si="381"/>
        <v>OK</v>
      </c>
      <c r="Z431" s="14" t="str">
        <f t="shared" si="382"/>
        <v>No</v>
      </c>
      <c r="AA431" s="17" t="str">
        <f>IF(C431="DM", "N/A", IF(Z431="No","N/A",VLOOKUP(B431,'Extension List'!$A$3:$AE$1952,19,FALSE)))</f>
        <v>N/A</v>
      </c>
      <c r="AB431" s="14" t="str">
        <f>IF(C431="DM", "N/A", IF(Z431="No","N/A",VLOOKUP(B431,'Extension List'!$A$3:$AE$1952,21,FALSE)))</f>
        <v>N/A</v>
      </c>
      <c r="AC431" s="14" t="str">
        <f t="shared" ref="AC431:AC462" si="418">IF(AA431="N/A", "N/A", 0)</f>
        <v>N/A</v>
      </c>
      <c r="AD431" s="15" t="str">
        <f t="shared" si="383"/>
        <v>N/A</v>
      </c>
      <c r="AE431" s="15" t="str">
        <f t="shared" si="384"/>
        <v>N/A</v>
      </c>
      <c r="AF431" s="15" t="str">
        <f t="shared" si="385"/>
        <v>N/A</v>
      </c>
      <c r="AG431" s="15" t="str">
        <f t="shared" si="417"/>
        <v>N/A</v>
      </c>
      <c r="AH431" s="15" t="str">
        <f t="shared" si="417"/>
        <v>N/A</v>
      </c>
      <c r="AI431" s="15" t="str">
        <f t="shared" si="415"/>
        <v>N/A</v>
      </c>
      <c r="AJ431" s="15" t="str">
        <f t="shared" si="416"/>
        <v>N/A</v>
      </c>
      <c r="AK431" s="15" t="str">
        <f t="shared" si="368"/>
        <v>N/A</v>
      </c>
      <c r="AL431" s="15" t="str">
        <f t="shared" si="386"/>
        <v>N/A</v>
      </c>
      <c r="AM431" s="15">
        <f t="shared" si="387"/>
        <v>11</v>
      </c>
      <c r="AN431" s="15">
        <f t="shared" si="388"/>
        <v>11</v>
      </c>
      <c r="AO431" s="15">
        <f t="shared" si="389"/>
        <v>41</v>
      </c>
      <c r="AP431" s="15">
        <f t="shared" si="390"/>
        <v>36</v>
      </c>
      <c r="AQ431" s="15">
        <f t="shared" si="391"/>
        <v>46</v>
      </c>
      <c r="AR431" s="14" t="s">
        <v>40</v>
      </c>
      <c r="AS431" s="14" t="s">
        <v>40</v>
      </c>
      <c r="AT431" s="14" t="s">
        <v>40</v>
      </c>
      <c r="AU431" s="14" t="s">
        <v>40</v>
      </c>
      <c r="AV431" s="14" t="s">
        <v>40</v>
      </c>
      <c r="AW431" s="14" t="s">
        <v>40</v>
      </c>
      <c r="AX431" s="14" t="s">
        <v>40</v>
      </c>
      <c r="AY431" s="14" t="s">
        <v>40</v>
      </c>
      <c r="AZ431" s="14" t="s">
        <v>40</v>
      </c>
      <c r="BA431" s="14" t="s">
        <v>40</v>
      </c>
      <c r="BB431" s="14" t="s">
        <v>40</v>
      </c>
      <c r="BC431" s="14" t="s">
        <v>40</v>
      </c>
      <c r="BD431" s="14" t="s">
        <v>40</v>
      </c>
      <c r="BE431" s="14" t="s">
        <v>40</v>
      </c>
      <c r="BF431" s="14" t="s">
        <v>40</v>
      </c>
      <c r="BG431" s="14" t="s">
        <v>40</v>
      </c>
      <c r="BH431" s="14" t="s">
        <v>40</v>
      </c>
      <c r="BJ431" s="15">
        <f t="shared" si="392"/>
        <v>11</v>
      </c>
      <c r="BK431" s="15">
        <f t="shared" si="393"/>
        <v>11</v>
      </c>
      <c r="BL431" s="15">
        <f t="shared" si="394"/>
        <v>11</v>
      </c>
      <c r="BM431" s="15">
        <f t="shared" si="395"/>
        <v>11</v>
      </c>
      <c r="BN431" s="15">
        <f t="shared" si="396"/>
        <v>11</v>
      </c>
      <c r="BO431" s="15">
        <f t="shared" si="397"/>
        <v>11</v>
      </c>
      <c r="BP431" s="15">
        <f t="shared" si="398"/>
        <v>11</v>
      </c>
      <c r="BQ431" s="15">
        <f t="shared" si="399"/>
        <v>11</v>
      </c>
      <c r="BR431" s="15">
        <f t="shared" si="400"/>
        <v>11</v>
      </c>
      <c r="BS431" s="15">
        <f t="shared" si="401"/>
        <v>11</v>
      </c>
      <c r="BT431" s="15">
        <f t="shared" si="402"/>
        <v>11</v>
      </c>
      <c r="BU431" s="15">
        <f t="shared" si="403"/>
        <v>11</v>
      </c>
      <c r="BV431" s="15">
        <f t="shared" si="404"/>
        <v>11</v>
      </c>
      <c r="BW431" s="15">
        <f t="shared" si="405"/>
        <v>11</v>
      </c>
      <c r="BX431" s="15">
        <f t="shared" si="406"/>
        <v>11</v>
      </c>
      <c r="BY431" s="15">
        <f t="shared" si="407"/>
        <v>11</v>
      </c>
      <c r="BZ431" s="15">
        <f t="shared" si="408"/>
        <v>11</v>
      </c>
      <c r="CA431" s="14" t="s">
        <v>75</v>
      </c>
      <c r="CB431" s="15">
        <f t="shared" si="409"/>
        <v>11</v>
      </c>
      <c r="CC431" s="14">
        <f t="shared" si="410"/>
        <v>11</v>
      </c>
      <c r="CD431" s="14">
        <f t="shared" si="411"/>
        <v>41</v>
      </c>
      <c r="CE431" s="14">
        <f t="shared" si="412"/>
        <v>36</v>
      </c>
      <c r="CF431" s="14">
        <f t="shared" si="413"/>
        <v>46</v>
      </c>
      <c r="CG431" t="str">
        <f t="shared" si="414"/>
        <v>S:11 G:18 GR:90</v>
      </c>
      <c r="CH431" s="6"/>
      <c r="CK431" s="6"/>
      <c r="CL431" s="6"/>
      <c r="CM431" s="6"/>
      <c r="CN431" s="6"/>
      <c r="CO431" s="6"/>
      <c r="CP431" s="6"/>
    </row>
    <row r="432" spans="1:94" x14ac:dyDescent="0.25">
      <c r="A432" s="13">
        <v>6547</v>
      </c>
      <c r="B432" s="14" t="s">
        <v>3337</v>
      </c>
      <c r="C432" s="14" t="s">
        <v>68</v>
      </c>
      <c r="D432" s="14" t="s">
        <v>1932</v>
      </c>
      <c r="E432" s="14">
        <f>VLOOKUP(B432, 'Rookie Year'!$A$2:$B$55555,2,FALSE)</f>
        <v>2026</v>
      </c>
      <c r="F432" s="14">
        <v>2026</v>
      </c>
      <c r="G432" s="14" t="s">
        <v>40</v>
      </c>
      <c r="H432" s="14" t="s">
        <v>2208</v>
      </c>
      <c r="I432" s="15">
        <v>1</v>
      </c>
      <c r="J432" s="14">
        <v>3</v>
      </c>
      <c r="K432" s="16">
        <f t="shared" si="375"/>
        <v>0</v>
      </c>
      <c r="L432" s="15">
        <f t="shared" si="376"/>
        <v>1</v>
      </c>
      <c r="M432" s="15">
        <f t="shared" si="377"/>
        <v>0</v>
      </c>
      <c r="N432" s="15">
        <f t="shared" si="378"/>
        <v>0</v>
      </c>
      <c r="O432" s="15">
        <v>0</v>
      </c>
      <c r="P432" s="15">
        <v>0</v>
      </c>
      <c r="Q432" s="15">
        <f t="shared" si="379"/>
        <v>0</v>
      </c>
      <c r="R432" s="14" t="s">
        <v>75</v>
      </c>
      <c r="S432" s="14">
        <f t="shared" si="380"/>
        <v>3</v>
      </c>
      <c r="T432" s="15">
        <f>IF($S432&lt;1, "N/A", $M432)</f>
        <v>0</v>
      </c>
      <c r="U432" s="15">
        <f>IF($S432&lt;2, "N/A", $M432)</f>
        <v>0</v>
      </c>
      <c r="V432" s="15">
        <f>IF($S432&lt;3, "N/A", $M432)</f>
        <v>0</v>
      </c>
      <c r="W432" s="15" t="str">
        <f>IF($S432&lt;4, "N/A", $M432)</f>
        <v>N/A</v>
      </c>
      <c r="X432" s="15" t="str">
        <f>IF($S432&lt;5, "N/A", $M432)</f>
        <v>N/A</v>
      </c>
      <c r="Y432" s="14" t="str">
        <f t="shared" si="381"/>
        <v>OK</v>
      </c>
      <c r="Z432" s="14" t="str">
        <f t="shared" si="382"/>
        <v>No</v>
      </c>
      <c r="AA432" s="17" t="str">
        <f>IF(C432="DM", "N/A", IF(Z432="No","N/A",VLOOKUP(B432,'Extension List'!$A$3:$AE$1952,19,FALSE)))</f>
        <v>N/A</v>
      </c>
      <c r="AB432" s="14" t="str">
        <f>IF(C432="DM", "N/A", IF(Z432="No","N/A",VLOOKUP(B432,'Extension List'!$A$3:$AE$1952,21,FALSE)))</f>
        <v>N/A</v>
      </c>
      <c r="AC432" s="14" t="str">
        <f t="shared" si="418"/>
        <v>N/A</v>
      </c>
      <c r="AD432" s="15" t="str">
        <f t="shared" si="383"/>
        <v>N/A</v>
      </c>
      <c r="AE432" s="15" t="str">
        <f t="shared" si="384"/>
        <v>N/A</v>
      </c>
      <c r="AF432" s="15" t="str">
        <f t="shared" si="385"/>
        <v>N/A</v>
      </c>
      <c r="AG432" s="15" t="str">
        <f t="shared" si="417"/>
        <v>N/A</v>
      </c>
      <c r="AH432" s="15" t="str">
        <f t="shared" si="417"/>
        <v>N/A</v>
      </c>
      <c r="AI432" s="15" t="str">
        <f t="shared" si="415"/>
        <v>N/A</v>
      </c>
      <c r="AJ432" s="15" t="str">
        <f t="shared" si="416"/>
        <v>N/A</v>
      </c>
      <c r="AK432" s="15" t="str">
        <f t="shared" si="368"/>
        <v>N/A</v>
      </c>
      <c r="AL432" s="15" t="str">
        <f t="shared" si="386"/>
        <v>N/A</v>
      </c>
      <c r="AM432" s="15">
        <f t="shared" si="387"/>
        <v>1</v>
      </c>
      <c r="AN432" s="15">
        <f t="shared" si="388"/>
        <v>1</v>
      </c>
      <c r="AO432" s="15">
        <f t="shared" si="389"/>
        <v>1</v>
      </c>
      <c r="AP432" s="15" t="str">
        <f t="shared" si="390"/>
        <v>N/A</v>
      </c>
      <c r="AQ432" s="15" t="str">
        <f t="shared" si="391"/>
        <v>N/A</v>
      </c>
      <c r="AR432" s="14" t="s">
        <v>40</v>
      </c>
      <c r="AS432" s="14" t="s">
        <v>40</v>
      </c>
      <c r="AT432" s="14" t="s">
        <v>40</v>
      </c>
      <c r="AU432" s="14" t="s">
        <v>40</v>
      </c>
      <c r="AV432" s="14" t="s">
        <v>40</v>
      </c>
      <c r="AW432" s="14" t="s">
        <v>40</v>
      </c>
      <c r="AX432" s="14" t="s">
        <v>40</v>
      </c>
      <c r="AY432" s="14" t="s">
        <v>40</v>
      </c>
      <c r="AZ432" s="14" t="s">
        <v>40</v>
      </c>
      <c r="BA432" s="14" t="s">
        <v>40</v>
      </c>
      <c r="BB432" s="14" t="s">
        <v>40</v>
      </c>
      <c r="BC432" s="14" t="s">
        <v>40</v>
      </c>
      <c r="BD432" s="14" t="s">
        <v>40</v>
      </c>
      <c r="BE432" s="14" t="s">
        <v>40</v>
      </c>
      <c r="BF432" s="14" t="s">
        <v>40</v>
      </c>
      <c r="BG432" s="14" t="s">
        <v>40</v>
      </c>
      <c r="BH432" s="14" t="s">
        <v>40</v>
      </c>
      <c r="BJ432" s="15">
        <f t="shared" si="392"/>
        <v>1</v>
      </c>
      <c r="BK432" s="15">
        <f t="shared" si="393"/>
        <v>1</v>
      </c>
      <c r="BL432" s="15">
        <f t="shared" si="394"/>
        <v>1</v>
      </c>
      <c r="BM432" s="15">
        <f t="shared" si="395"/>
        <v>1</v>
      </c>
      <c r="BN432" s="15">
        <f t="shared" si="396"/>
        <v>1</v>
      </c>
      <c r="BO432" s="15">
        <f t="shared" si="397"/>
        <v>1</v>
      </c>
      <c r="BP432" s="15">
        <f t="shared" si="398"/>
        <v>1</v>
      </c>
      <c r="BQ432" s="15">
        <f t="shared" si="399"/>
        <v>1</v>
      </c>
      <c r="BR432" s="15">
        <f t="shared" si="400"/>
        <v>1</v>
      </c>
      <c r="BS432" s="15">
        <f t="shared" si="401"/>
        <v>1</v>
      </c>
      <c r="BT432" s="15">
        <f t="shared" si="402"/>
        <v>1</v>
      </c>
      <c r="BU432" s="15">
        <f t="shared" si="403"/>
        <v>1</v>
      </c>
      <c r="BV432" s="15">
        <f t="shared" si="404"/>
        <v>1</v>
      </c>
      <c r="BW432" s="15">
        <f t="shared" si="405"/>
        <v>1</v>
      </c>
      <c r="BX432" s="15">
        <f t="shared" si="406"/>
        <v>1</v>
      </c>
      <c r="BY432" s="15">
        <f t="shared" si="407"/>
        <v>1</v>
      </c>
      <c r="BZ432" s="15">
        <f t="shared" si="408"/>
        <v>1</v>
      </c>
      <c r="CA432" s="14" t="s">
        <v>75</v>
      </c>
      <c r="CB432" s="15">
        <f t="shared" si="409"/>
        <v>1</v>
      </c>
      <c r="CC432" s="14">
        <f t="shared" si="410"/>
        <v>1</v>
      </c>
      <c r="CD432" s="14">
        <f t="shared" si="411"/>
        <v>1</v>
      </c>
      <c r="CE432" s="14" t="str">
        <f t="shared" si="412"/>
        <v>N/A</v>
      </c>
      <c r="CF432" s="14" t="str">
        <f t="shared" si="413"/>
        <v>N/A</v>
      </c>
      <c r="CG432" t="str">
        <f t="shared" si="414"/>
        <v>S:1 G:0 GR:0</v>
      </c>
      <c r="CH432" s="6"/>
      <c r="CK432" s="6"/>
      <c r="CL432" s="6"/>
      <c r="CM432" s="6"/>
      <c r="CN432" s="6"/>
      <c r="CO432" s="6"/>
      <c r="CP432" s="6"/>
    </row>
    <row r="433" spans="1:94" x14ac:dyDescent="0.25">
      <c r="A433" s="13">
        <v>5978</v>
      </c>
      <c r="B433" s="14" t="s">
        <v>2624</v>
      </c>
      <c r="C433" s="14" t="s">
        <v>69</v>
      </c>
      <c r="D433" s="14" t="s">
        <v>1932</v>
      </c>
      <c r="E433" s="14">
        <f>VLOOKUP(B433, 'Rookie Year'!$A$2:$B$55555,2,FALSE)</f>
        <v>2022</v>
      </c>
      <c r="F433" s="14">
        <v>2025</v>
      </c>
      <c r="G433" s="14" t="s">
        <v>42</v>
      </c>
      <c r="H433" s="14" t="s">
        <v>1927</v>
      </c>
      <c r="I433" s="15">
        <v>7</v>
      </c>
      <c r="J433" s="14">
        <v>3</v>
      </c>
      <c r="K433" s="16">
        <f t="shared" si="375"/>
        <v>0.25</v>
      </c>
      <c r="L433" s="15">
        <f t="shared" si="376"/>
        <v>5</v>
      </c>
      <c r="M433" s="15">
        <f t="shared" si="377"/>
        <v>2</v>
      </c>
      <c r="N433" s="15">
        <f t="shared" si="378"/>
        <v>6</v>
      </c>
      <c r="O433" s="15">
        <v>4</v>
      </c>
      <c r="P433" s="15">
        <v>0</v>
      </c>
      <c r="Q433" s="15">
        <f t="shared" si="379"/>
        <v>2</v>
      </c>
      <c r="R433" s="14" t="s">
        <v>75</v>
      </c>
      <c r="S433" s="14">
        <f t="shared" si="380"/>
        <v>2</v>
      </c>
      <c r="T433" s="15">
        <v>2</v>
      </c>
      <c r="U433" s="15">
        <v>0</v>
      </c>
      <c r="V433" s="15" t="str">
        <f>IF($S433&lt;3, "N/A", $M433)</f>
        <v>N/A</v>
      </c>
      <c r="W433" s="15" t="str">
        <f>IF($S433&lt;4, "N/A", $M433)</f>
        <v>N/A</v>
      </c>
      <c r="X433" s="15" t="str">
        <f>IF($S433&lt;5, "N/A", $M433)</f>
        <v>N/A</v>
      </c>
      <c r="Y433" s="14" t="str">
        <f t="shared" si="381"/>
        <v>OK</v>
      </c>
      <c r="Z433" s="14" t="str">
        <f t="shared" si="382"/>
        <v>No</v>
      </c>
      <c r="AA433" s="17" t="str">
        <f>IF(C433="DM", "N/A", IF(Z433="No","N/A",VLOOKUP(B433,'Extension List'!$A$3:$AE$1952,19,FALSE)))</f>
        <v>N/A</v>
      </c>
      <c r="AB433" s="14" t="str">
        <f>IF(C433="DM", "N/A", IF(Z433="No","N/A",VLOOKUP(B433,'Extension List'!$A$3:$AE$1952,21,FALSE)))</f>
        <v>N/A</v>
      </c>
      <c r="AC433" s="14" t="str">
        <f t="shared" si="418"/>
        <v>N/A</v>
      </c>
      <c r="AD433" s="15" t="str">
        <f t="shared" si="383"/>
        <v>N/A</v>
      </c>
      <c r="AE433" s="15" t="str">
        <f t="shared" si="384"/>
        <v>N/A</v>
      </c>
      <c r="AF433" s="15" t="str">
        <f t="shared" si="385"/>
        <v>N/A</v>
      </c>
      <c r="AG433" s="15" t="str">
        <f t="shared" si="417"/>
        <v>N/A</v>
      </c>
      <c r="AH433" s="15" t="str">
        <f t="shared" si="417"/>
        <v>N/A</v>
      </c>
      <c r="AI433" s="15" t="str">
        <f t="shared" si="415"/>
        <v>N/A</v>
      </c>
      <c r="AJ433" s="15" t="str">
        <f t="shared" si="416"/>
        <v>N/A</v>
      </c>
      <c r="AK433" s="15" t="str">
        <f t="shared" si="368"/>
        <v>N/A</v>
      </c>
      <c r="AL433" s="15" t="str">
        <f t="shared" si="386"/>
        <v>N/A</v>
      </c>
      <c r="AM433" s="15">
        <f t="shared" si="387"/>
        <v>7</v>
      </c>
      <c r="AN433" s="15">
        <f t="shared" si="388"/>
        <v>5</v>
      </c>
      <c r="AO433" s="15" t="str">
        <f t="shared" si="389"/>
        <v>N/A</v>
      </c>
      <c r="AP433" s="15" t="str">
        <f t="shared" si="390"/>
        <v>N/A</v>
      </c>
      <c r="AQ433" s="15" t="str">
        <f t="shared" si="391"/>
        <v>N/A</v>
      </c>
      <c r="AR433" s="14" t="s">
        <v>40</v>
      </c>
      <c r="AS433" s="14" t="s">
        <v>40</v>
      </c>
      <c r="AT433" s="14" t="s">
        <v>40</v>
      </c>
      <c r="AU433" s="14" t="s">
        <v>40</v>
      </c>
      <c r="AV433" s="14" t="s">
        <v>40</v>
      </c>
      <c r="AW433" s="14" t="s">
        <v>40</v>
      </c>
      <c r="AX433" s="14" t="s">
        <v>40</v>
      </c>
      <c r="AY433" s="14" t="s">
        <v>40</v>
      </c>
      <c r="AZ433" s="14" t="s">
        <v>40</v>
      </c>
      <c r="BA433" s="14" t="s">
        <v>40</v>
      </c>
      <c r="BB433" s="14" t="s">
        <v>40</v>
      </c>
      <c r="BC433" s="14" t="s">
        <v>40</v>
      </c>
      <c r="BD433" s="14" t="s">
        <v>40</v>
      </c>
      <c r="BE433" s="14" t="s">
        <v>40</v>
      </c>
      <c r="BF433" s="14" t="s">
        <v>40</v>
      </c>
      <c r="BG433" s="14" t="s">
        <v>40</v>
      </c>
      <c r="BH433" s="14" t="s">
        <v>40</v>
      </c>
      <c r="BJ433" s="15">
        <f t="shared" si="392"/>
        <v>7</v>
      </c>
      <c r="BK433" s="15">
        <f t="shared" si="393"/>
        <v>7</v>
      </c>
      <c r="BL433" s="15">
        <f t="shared" si="394"/>
        <v>7</v>
      </c>
      <c r="BM433" s="15">
        <f t="shared" si="395"/>
        <v>7</v>
      </c>
      <c r="BN433" s="15">
        <f t="shared" si="396"/>
        <v>7</v>
      </c>
      <c r="BO433" s="15">
        <f t="shared" si="397"/>
        <v>7</v>
      </c>
      <c r="BP433" s="15">
        <f t="shared" si="398"/>
        <v>7</v>
      </c>
      <c r="BQ433" s="15">
        <f t="shared" si="399"/>
        <v>7</v>
      </c>
      <c r="BR433" s="15">
        <f t="shared" si="400"/>
        <v>7</v>
      </c>
      <c r="BS433" s="15">
        <f t="shared" si="401"/>
        <v>7</v>
      </c>
      <c r="BT433" s="15">
        <f t="shared" si="402"/>
        <v>7</v>
      </c>
      <c r="BU433" s="15">
        <f t="shared" si="403"/>
        <v>7</v>
      </c>
      <c r="BV433" s="15">
        <f t="shared" si="404"/>
        <v>7</v>
      </c>
      <c r="BW433" s="15">
        <f t="shared" si="405"/>
        <v>7</v>
      </c>
      <c r="BX433" s="15">
        <f t="shared" si="406"/>
        <v>7</v>
      </c>
      <c r="BY433" s="15">
        <f t="shared" si="407"/>
        <v>7</v>
      </c>
      <c r="BZ433" s="15">
        <f t="shared" si="408"/>
        <v>7</v>
      </c>
      <c r="CA433" s="14" t="s">
        <v>75</v>
      </c>
      <c r="CB433" s="15">
        <v>0</v>
      </c>
      <c r="CC433" s="14">
        <v>0</v>
      </c>
      <c r="CD433" s="14">
        <v>0</v>
      </c>
      <c r="CE433" s="14">
        <v>0</v>
      </c>
      <c r="CF433" s="14">
        <v>0</v>
      </c>
      <c r="CG433" t="str">
        <f t="shared" si="414"/>
        <v>S:5 G:2 GR:2</v>
      </c>
      <c r="CH433" s="6"/>
      <c r="CK433" s="6"/>
      <c r="CL433" s="6"/>
      <c r="CM433" s="6"/>
      <c r="CN433" s="6"/>
      <c r="CO433" s="6"/>
      <c r="CP433" s="6"/>
    </row>
    <row r="434" spans="1:94" x14ac:dyDescent="0.25">
      <c r="A434" s="13">
        <v>6336</v>
      </c>
      <c r="B434" s="14" t="s">
        <v>2073</v>
      </c>
      <c r="C434" s="14" t="s">
        <v>69</v>
      </c>
      <c r="D434" s="14" t="s">
        <v>1932</v>
      </c>
      <c r="E434" s="14">
        <f>VLOOKUP(B434, 'Rookie Year'!$A$2:$B$55555,2,FALSE)</f>
        <v>2020</v>
      </c>
      <c r="F434" s="14">
        <v>2026</v>
      </c>
      <c r="G434" s="14" t="s">
        <v>42</v>
      </c>
      <c r="H434" s="14" t="s">
        <v>2913</v>
      </c>
      <c r="I434" s="15">
        <v>33</v>
      </c>
      <c r="J434" s="14">
        <v>5</v>
      </c>
      <c r="K434" s="16">
        <f t="shared" si="375"/>
        <v>0.6</v>
      </c>
      <c r="L434" s="15">
        <f t="shared" si="376"/>
        <v>13</v>
      </c>
      <c r="M434" s="15">
        <f t="shared" si="377"/>
        <v>20</v>
      </c>
      <c r="N434" s="15">
        <f t="shared" si="378"/>
        <v>100</v>
      </c>
      <c r="O434" s="15">
        <v>0</v>
      </c>
      <c r="P434" s="15">
        <v>0</v>
      </c>
      <c r="Q434" s="15">
        <f t="shared" si="379"/>
        <v>100</v>
      </c>
      <c r="R434" s="14" t="s">
        <v>75</v>
      </c>
      <c r="S434" s="14">
        <f t="shared" si="380"/>
        <v>5</v>
      </c>
      <c r="T434" s="15">
        <v>0</v>
      </c>
      <c r="U434" s="15">
        <v>0</v>
      </c>
      <c r="V434" s="15">
        <v>30</v>
      </c>
      <c r="W434" s="15">
        <v>30</v>
      </c>
      <c r="X434" s="15">
        <v>40</v>
      </c>
      <c r="Y434" s="14" t="str">
        <f t="shared" si="381"/>
        <v>OK</v>
      </c>
      <c r="Z434" s="14" t="str">
        <f t="shared" si="382"/>
        <v>No</v>
      </c>
      <c r="AA434" s="17" t="str">
        <f>IF(C434="DM", "N/A", IF(Z434="No","N/A",VLOOKUP(B434,'Extension List'!$A$3:$AE$1952,19,FALSE)))</f>
        <v>N/A</v>
      </c>
      <c r="AB434" s="14" t="str">
        <f>IF(C434="DM", "N/A", IF(Z434="No","N/A",VLOOKUP(B434,'Extension List'!$A$3:$AE$1952,21,FALSE)))</f>
        <v>N/A</v>
      </c>
      <c r="AC434" s="14" t="str">
        <f t="shared" si="418"/>
        <v>N/A</v>
      </c>
      <c r="AD434" s="15" t="str">
        <f t="shared" si="383"/>
        <v>N/A</v>
      </c>
      <c r="AE434" s="15" t="str">
        <f t="shared" si="384"/>
        <v>N/A</v>
      </c>
      <c r="AF434" s="15" t="str">
        <f t="shared" si="385"/>
        <v>N/A</v>
      </c>
      <c r="AG434" s="15" t="str">
        <f t="shared" si="417"/>
        <v>N/A</v>
      </c>
      <c r="AH434" s="15" t="str">
        <f t="shared" si="417"/>
        <v>N/A</v>
      </c>
      <c r="AI434" s="15" t="str">
        <f t="shared" si="415"/>
        <v>N/A</v>
      </c>
      <c r="AJ434" s="15" t="str">
        <f t="shared" si="416"/>
        <v>N/A</v>
      </c>
      <c r="AK434" s="15" t="str">
        <f t="shared" si="368"/>
        <v>N/A</v>
      </c>
      <c r="AL434" s="15" t="str">
        <f t="shared" si="386"/>
        <v>N/A</v>
      </c>
      <c r="AM434" s="15">
        <f t="shared" si="387"/>
        <v>13</v>
      </c>
      <c r="AN434" s="15">
        <f t="shared" si="388"/>
        <v>13</v>
      </c>
      <c r="AO434" s="15">
        <f t="shared" si="389"/>
        <v>43</v>
      </c>
      <c r="AP434" s="15">
        <f t="shared" si="390"/>
        <v>43</v>
      </c>
      <c r="AQ434" s="15">
        <f t="shared" si="391"/>
        <v>53</v>
      </c>
      <c r="AR434" s="14" t="s">
        <v>40</v>
      </c>
      <c r="AS434" s="14" t="s">
        <v>40</v>
      </c>
      <c r="AT434" s="14" t="s">
        <v>40</v>
      </c>
      <c r="AU434" s="14" t="s">
        <v>40</v>
      </c>
      <c r="AV434" s="14" t="s">
        <v>40</v>
      </c>
      <c r="AW434" s="14" t="s">
        <v>40</v>
      </c>
      <c r="AX434" s="14" t="s">
        <v>40</v>
      </c>
      <c r="AY434" s="14" t="s">
        <v>40</v>
      </c>
      <c r="AZ434" s="14" t="s">
        <v>40</v>
      </c>
      <c r="BA434" s="14" t="s">
        <v>40</v>
      </c>
      <c r="BB434" s="14" t="s">
        <v>40</v>
      </c>
      <c r="BC434" s="14" t="s">
        <v>40</v>
      </c>
      <c r="BD434" s="14" t="s">
        <v>40</v>
      </c>
      <c r="BE434" s="14" t="s">
        <v>40</v>
      </c>
      <c r="BF434" s="14" t="s">
        <v>40</v>
      </c>
      <c r="BG434" s="14" t="s">
        <v>40</v>
      </c>
      <c r="BH434" s="14" t="s">
        <v>40</v>
      </c>
      <c r="BJ434" s="15">
        <f t="shared" si="392"/>
        <v>13</v>
      </c>
      <c r="BK434" s="15">
        <f t="shared" si="393"/>
        <v>13</v>
      </c>
      <c r="BL434" s="15">
        <f t="shared" si="394"/>
        <v>13</v>
      </c>
      <c r="BM434" s="15">
        <f t="shared" si="395"/>
        <v>13</v>
      </c>
      <c r="BN434" s="15">
        <f t="shared" si="396"/>
        <v>13</v>
      </c>
      <c r="BO434" s="15">
        <f t="shared" si="397"/>
        <v>13</v>
      </c>
      <c r="BP434" s="15">
        <f t="shared" si="398"/>
        <v>13</v>
      </c>
      <c r="BQ434" s="15">
        <f t="shared" si="399"/>
        <v>13</v>
      </c>
      <c r="BR434" s="15">
        <f t="shared" si="400"/>
        <v>13</v>
      </c>
      <c r="BS434" s="15">
        <f t="shared" si="401"/>
        <v>13</v>
      </c>
      <c r="BT434" s="15">
        <f t="shared" si="402"/>
        <v>13</v>
      </c>
      <c r="BU434" s="15">
        <f t="shared" si="403"/>
        <v>13</v>
      </c>
      <c r="BV434" s="15">
        <f t="shared" si="404"/>
        <v>13</v>
      </c>
      <c r="BW434" s="15">
        <f t="shared" si="405"/>
        <v>13</v>
      </c>
      <c r="BX434" s="15">
        <f t="shared" si="406"/>
        <v>13</v>
      </c>
      <c r="BY434" s="15">
        <f t="shared" si="407"/>
        <v>13</v>
      </c>
      <c r="BZ434" s="15">
        <f t="shared" si="408"/>
        <v>13</v>
      </c>
      <c r="CA434" s="14" t="s">
        <v>75</v>
      </c>
      <c r="CB434" s="15">
        <f t="shared" ref="CB434:CB497" si="419">BZ434</f>
        <v>13</v>
      </c>
      <c r="CC434" s="14">
        <f t="shared" ref="CC434:CC497" si="420">IF(OR($BH434="T", $BH434="R"), 0, IF($BH434="C", IF($BI434="Y", IF($BA434="C", 0, IF(AF434="N/A", Q434-T434, AF434-AG434)), IF($AF434="N/A", U434, AH434)), AN434))</f>
        <v>13</v>
      </c>
      <c r="CD434" s="14">
        <f t="shared" ref="CD434:CD497" si="421">IF(OR($BH434="T", $BH434="R"), 0, IF($BH434="C", IF($BI434="Y", 0, IF($AF434="N/A", V434, AI434)), AO434))</f>
        <v>43</v>
      </c>
      <c r="CE434" s="14">
        <f t="shared" ref="CE434:CE497" si="422">IF(OR($BH434="T", $BH434="R"), 0, IF($BH434="C", IF($BI434="Y", 0, IF($AF434="N/A", W434, AJ434)), AP434))</f>
        <v>43</v>
      </c>
      <c r="CF434" s="14">
        <f t="shared" ref="CF434:CF497" si="423">IF(OR($BH434="T", $BH434="R"), 0, IF($BH434="C", IF($BI434="Y", 0, IF($AF434="N/A", X434, AK434)), AQ434))</f>
        <v>53</v>
      </c>
      <c r="CG434" t="str">
        <f t="shared" si="414"/>
        <v>S:13 G:20 GR:100</v>
      </c>
      <c r="CH434" s="6"/>
      <c r="CK434" s="6"/>
      <c r="CL434" s="6"/>
      <c r="CM434" s="6"/>
      <c r="CN434" s="6"/>
      <c r="CO434" s="6"/>
      <c r="CP434" s="6"/>
    </row>
    <row r="435" spans="1:94" x14ac:dyDescent="0.25">
      <c r="A435" s="13">
        <v>6086</v>
      </c>
      <c r="B435" s="14" t="s">
        <v>3185</v>
      </c>
      <c r="C435" s="14" t="s">
        <v>69</v>
      </c>
      <c r="D435" s="14" t="s">
        <v>1932</v>
      </c>
      <c r="E435" s="14">
        <v>2025</v>
      </c>
      <c r="F435" s="14">
        <v>2025</v>
      </c>
      <c r="G435" s="14" t="s">
        <v>40</v>
      </c>
      <c r="H435" s="14" t="s">
        <v>2223</v>
      </c>
      <c r="I435" s="15">
        <v>1</v>
      </c>
      <c r="J435" s="14">
        <v>3</v>
      </c>
      <c r="K435" s="16">
        <f t="shared" si="375"/>
        <v>0</v>
      </c>
      <c r="L435" s="15">
        <f t="shared" si="376"/>
        <v>1</v>
      </c>
      <c r="M435" s="15">
        <f t="shared" si="377"/>
        <v>0</v>
      </c>
      <c r="N435" s="15">
        <f t="shared" si="378"/>
        <v>0</v>
      </c>
      <c r="O435" s="15">
        <v>0</v>
      </c>
      <c r="P435" s="15">
        <v>0</v>
      </c>
      <c r="Q435" s="15">
        <f t="shared" si="379"/>
        <v>0</v>
      </c>
      <c r="R435" s="14" t="s">
        <v>75</v>
      </c>
      <c r="S435" s="14">
        <f t="shared" si="380"/>
        <v>2</v>
      </c>
      <c r="T435" s="15">
        <v>0</v>
      </c>
      <c r="U435" s="15">
        <v>0</v>
      </c>
      <c r="V435" s="15" t="str">
        <f t="shared" ref="V435:V449" si="424">IF($S435&lt;3, "N/A", $M435)</f>
        <v>N/A</v>
      </c>
      <c r="W435" s="15" t="str">
        <f t="shared" ref="W435:W473" si="425">IF($S435&lt;4, "N/A", $M435)</f>
        <v>N/A</v>
      </c>
      <c r="X435" s="15" t="str">
        <f t="shared" ref="X435:X466" si="426">IF($S435&lt;5, "N/A", $M435)</f>
        <v>N/A</v>
      </c>
      <c r="Y435" s="14" t="str">
        <f t="shared" si="381"/>
        <v>OK</v>
      </c>
      <c r="Z435" s="14" t="str">
        <f t="shared" si="382"/>
        <v>No</v>
      </c>
      <c r="AA435" s="17" t="str">
        <f>IF(C435="DM", "N/A", IF(Z435="No","N/A",VLOOKUP(B435,'Extension List'!$A$3:$AE$1952,19,FALSE)))</f>
        <v>N/A</v>
      </c>
      <c r="AB435" s="14" t="str">
        <f>IF(C435="DM", "N/A", IF(Z435="No","N/A",VLOOKUP(B435,'Extension List'!$A$3:$AE$1952,21,FALSE)))</f>
        <v>N/A</v>
      </c>
      <c r="AC435" s="14" t="str">
        <f t="shared" si="418"/>
        <v>N/A</v>
      </c>
      <c r="AD435" s="15" t="str">
        <f t="shared" si="383"/>
        <v>N/A</v>
      </c>
      <c r="AE435" s="15" t="str">
        <f t="shared" si="384"/>
        <v>N/A</v>
      </c>
      <c r="AF435" s="15" t="str">
        <f t="shared" si="385"/>
        <v>N/A</v>
      </c>
      <c r="AG435" s="15" t="str">
        <f t="shared" si="417"/>
        <v>N/A</v>
      </c>
      <c r="AH435" s="15" t="str">
        <f t="shared" si="417"/>
        <v>N/A</v>
      </c>
      <c r="AI435" s="15" t="str">
        <f t="shared" si="415"/>
        <v>N/A</v>
      </c>
      <c r="AJ435" s="15" t="str">
        <f t="shared" si="416"/>
        <v>N/A</v>
      </c>
      <c r="AK435" s="15" t="str">
        <f t="shared" si="368"/>
        <v>N/A</v>
      </c>
      <c r="AL435" s="15" t="str">
        <f t="shared" si="386"/>
        <v>N/A</v>
      </c>
      <c r="AM435" s="15">
        <f t="shared" si="387"/>
        <v>1</v>
      </c>
      <c r="AN435" s="15">
        <f t="shared" si="388"/>
        <v>1</v>
      </c>
      <c r="AO435" s="15" t="str">
        <f t="shared" si="389"/>
        <v>N/A</v>
      </c>
      <c r="AP435" s="15" t="str">
        <f t="shared" si="390"/>
        <v>N/A</v>
      </c>
      <c r="AQ435" s="15" t="str">
        <f t="shared" si="391"/>
        <v>N/A</v>
      </c>
      <c r="AR435" s="14" t="s">
        <v>40</v>
      </c>
      <c r="AS435" s="14" t="s">
        <v>40</v>
      </c>
      <c r="AT435" s="14" t="s">
        <v>40</v>
      </c>
      <c r="AU435" s="14" t="s">
        <v>40</v>
      </c>
      <c r="AV435" s="14" t="s">
        <v>40</v>
      </c>
      <c r="AW435" s="14" t="s">
        <v>40</v>
      </c>
      <c r="AX435" s="14" t="s">
        <v>40</v>
      </c>
      <c r="AY435" s="14" t="s">
        <v>40</v>
      </c>
      <c r="AZ435" s="14" t="s">
        <v>40</v>
      </c>
      <c r="BA435" s="14" t="s">
        <v>40</v>
      </c>
      <c r="BB435" s="14" t="s">
        <v>40</v>
      </c>
      <c r="BC435" s="14" t="s">
        <v>40</v>
      </c>
      <c r="BD435" s="14" t="s">
        <v>40</v>
      </c>
      <c r="BE435" s="14" t="s">
        <v>40</v>
      </c>
      <c r="BF435" s="14" t="s">
        <v>40</v>
      </c>
      <c r="BG435" s="14" t="s">
        <v>40</v>
      </c>
      <c r="BH435" s="14" t="s">
        <v>40</v>
      </c>
      <c r="BJ435" s="15">
        <f t="shared" si="392"/>
        <v>1</v>
      </c>
      <c r="BK435" s="15">
        <f t="shared" si="393"/>
        <v>1</v>
      </c>
      <c r="BL435" s="15">
        <f t="shared" si="394"/>
        <v>1</v>
      </c>
      <c r="BM435" s="15">
        <f t="shared" si="395"/>
        <v>1</v>
      </c>
      <c r="BN435" s="15">
        <f t="shared" si="396"/>
        <v>1</v>
      </c>
      <c r="BO435" s="15">
        <f t="shared" si="397"/>
        <v>1</v>
      </c>
      <c r="BP435" s="15">
        <f t="shared" si="398"/>
        <v>1</v>
      </c>
      <c r="BQ435" s="15">
        <f t="shared" si="399"/>
        <v>1</v>
      </c>
      <c r="BR435" s="15">
        <f t="shared" si="400"/>
        <v>1</v>
      </c>
      <c r="BS435" s="15">
        <f t="shared" si="401"/>
        <v>1</v>
      </c>
      <c r="BT435" s="15">
        <f t="shared" si="402"/>
        <v>1</v>
      </c>
      <c r="BU435" s="15">
        <f t="shared" si="403"/>
        <v>1</v>
      </c>
      <c r="BV435" s="15">
        <f t="shared" si="404"/>
        <v>1</v>
      </c>
      <c r="BW435" s="15">
        <f t="shared" si="405"/>
        <v>1</v>
      </c>
      <c r="BX435" s="15">
        <f t="shared" si="406"/>
        <v>1</v>
      </c>
      <c r="BY435" s="15">
        <f t="shared" si="407"/>
        <v>1</v>
      </c>
      <c r="BZ435" s="15">
        <f t="shared" si="408"/>
        <v>1</v>
      </c>
      <c r="CA435" s="14" t="s">
        <v>75</v>
      </c>
      <c r="CB435" s="15">
        <f t="shared" si="419"/>
        <v>1</v>
      </c>
      <c r="CC435" s="14">
        <f t="shared" si="420"/>
        <v>1</v>
      </c>
      <c r="CD435" s="14" t="str">
        <f t="shared" si="421"/>
        <v>N/A</v>
      </c>
      <c r="CE435" s="14" t="str">
        <f t="shared" si="422"/>
        <v>N/A</v>
      </c>
      <c r="CF435" s="14" t="str">
        <f t="shared" si="423"/>
        <v>N/A</v>
      </c>
      <c r="CG435" t="str">
        <f t="shared" si="414"/>
        <v>S:1 G:0 GR:0</v>
      </c>
      <c r="CH435" s="6"/>
      <c r="CK435" s="6"/>
      <c r="CL435" s="6"/>
      <c r="CM435" s="6"/>
      <c r="CN435" s="6"/>
      <c r="CO435" s="6"/>
      <c r="CP435" s="6"/>
    </row>
    <row r="436" spans="1:94" x14ac:dyDescent="0.25">
      <c r="A436" s="13">
        <v>6535</v>
      </c>
      <c r="B436" s="14" t="s">
        <v>3325</v>
      </c>
      <c r="C436" s="14" t="s">
        <v>69</v>
      </c>
      <c r="D436" s="14" t="s">
        <v>1932</v>
      </c>
      <c r="E436" s="14">
        <f>VLOOKUP(B436, 'Rookie Year'!$A$2:$B$55555,2,FALSE)</f>
        <v>2026</v>
      </c>
      <c r="F436" s="14">
        <v>2026</v>
      </c>
      <c r="G436" s="14" t="s">
        <v>40</v>
      </c>
      <c r="H436" s="14" t="s">
        <v>2198</v>
      </c>
      <c r="I436" s="15">
        <v>1</v>
      </c>
      <c r="J436" s="14">
        <v>3</v>
      </c>
      <c r="K436" s="16">
        <f t="shared" si="375"/>
        <v>0</v>
      </c>
      <c r="L436" s="15">
        <f t="shared" si="376"/>
        <v>1</v>
      </c>
      <c r="M436" s="15">
        <f t="shared" si="377"/>
        <v>0</v>
      </c>
      <c r="N436" s="15">
        <f t="shared" si="378"/>
        <v>0</v>
      </c>
      <c r="O436" s="15">
        <v>0</v>
      </c>
      <c r="P436" s="15">
        <v>0</v>
      </c>
      <c r="Q436" s="15">
        <f t="shared" si="379"/>
        <v>0</v>
      </c>
      <c r="R436" s="14" t="s">
        <v>75</v>
      </c>
      <c r="S436" s="14">
        <f t="shared" si="380"/>
        <v>3</v>
      </c>
      <c r="T436" s="15">
        <f>IF($S436&lt;1, "N/A", $M436)</f>
        <v>0</v>
      </c>
      <c r="U436" s="15">
        <f>IF($S436&lt;2, "N/A", $M436)</f>
        <v>0</v>
      </c>
      <c r="V436" s="15">
        <f t="shared" si="424"/>
        <v>0</v>
      </c>
      <c r="W436" s="15" t="str">
        <f t="shared" si="425"/>
        <v>N/A</v>
      </c>
      <c r="X436" s="15" t="str">
        <f t="shared" si="426"/>
        <v>N/A</v>
      </c>
      <c r="Y436" s="14" t="str">
        <f t="shared" si="381"/>
        <v>OK</v>
      </c>
      <c r="Z436" s="14" t="str">
        <f t="shared" si="382"/>
        <v>No</v>
      </c>
      <c r="AA436" s="17" t="str">
        <f>IF(C436="DM", "N/A", IF(Z436="No","N/A",VLOOKUP(B436,'Extension List'!$A$3:$AE$1952,19,FALSE)))</f>
        <v>N/A</v>
      </c>
      <c r="AB436" s="14" t="str">
        <f>IF(C436="DM", "N/A", IF(Z436="No","N/A",VLOOKUP(B436,'Extension List'!$A$3:$AE$1952,21,FALSE)))</f>
        <v>N/A</v>
      </c>
      <c r="AC436" s="14" t="str">
        <f t="shared" si="418"/>
        <v>N/A</v>
      </c>
      <c r="AD436" s="15" t="str">
        <f t="shared" si="383"/>
        <v>N/A</v>
      </c>
      <c r="AE436" s="15" t="str">
        <f t="shared" si="384"/>
        <v>N/A</v>
      </c>
      <c r="AF436" s="15" t="str">
        <f t="shared" si="385"/>
        <v>N/A</v>
      </c>
      <c r="AG436" s="15" t="str">
        <f t="shared" si="417"/>
        <v>N/A</v>
      </c>
      <c r="AH436" s="15" t="str">
        <f t="shared" si="417"/>
        <v>N/A</v>
      </c>
      <c r="AI436" s="15" t="str">
        <f t="shared" si="415"/>
        <v>N/A</v>
      </c>
      <c r="AJ436" s="15" t="str">
        <f t="shared" si="416"/>
        <v>N/A</v>
      </c>
      <c r="AK436" s="15" t="str">
        <f t="shared" si="368"/>
        <v>N/A</v>
      </c>
      <c r="AL436" s="15" t="str">
        <f t="shared" si="386"/>
        <v>N/A</v>
      </c>
      <c r="AM436" s="15">
        <f t="shared" si="387"/>
        <v>1</v>
      </c>
      <c r="AN436" s="15">
        <f t="shared" si="388"/>
        <v>1</v>
      </c>
      <c r="AO436" s="15">
        <f t="shared" si="389"/>
        <v>1</v>
      </c>
      <c r="AP436" s="15" t="str">
        <f t="shared" si="390"/>
        <v>N/A</v>
      </c>
      <c r="AQ436" s="15" t="str">
        <f t="shared" si="391"/>
        <v>N/A</v>
      </c>
      <c r="AR436" s="14" t="s">
        <v>40</v>
      </c>
      <c r="AS436" s="14" t="s">
        <v>40</v>
      </c>
      <c r="AT436" s="14" t="s">
        <v>40</v>
      </c>
      <c r="AU436" s="14" t="s">
        <v>40</v>
      </c>
      <c r="AV436" s="14" t="s">
        <v>40</v>
      </c>
      <c r="AW436" s="14" t="s">
        <v>40</v>
      </c>
      <c r="AX436" s="14" t="s">
        <v>40</v>
      </c>
      <c r="AY436" s="14" t="s">
        <v>40</v>
      </c>
      <c r="AZ436" s="14" t="s">
        <v>40</v>
      </c>
      <c r="BA436" s="14" t="s">
        <v>40</v>
      </c>
      <c r="BB436" s="14" t="s">
        <v>40</v>
      </c>
      <c r="BC436" s="14" t="s">
        <v>40</v>
      </c>
      <c r="BD436" s="14" t="s">
        <v>40</v>
      </c>
      <c r="BE436" s="14" t="s">
        <v>40</v>
      </c>
      <c r="BF436" s="14" t="s">
        <v>40</v>
      </c>
      <c r="BG436" s="14" t="s">
        <v>40</v>
      </c>
      <c r="BH436" s="14" t="s">
        <v>40</v>
      </c>
      <c r="BJ436" s="15">
        <f t="shared" si="392"/>
        <v>1</v>
      </c>
      <c r="BK436" s="15">
        <f t="shared" si="393"/>
        <v>1</v>
      </c>
      <c r="BL436" s="15">
        <f t="shared" si="394"/>
        <v>1</v>
      </c>
      <c r="BM436" s="15">
        <f t="shared" si="395"/>
        <v>1</v>
      </c>
      <c r="BN436" s="15">
        <f t="shared" si="396"/>
        <v>1</v>
      </c>
      <c r="BO436" s="15">
        <f t="shared" si="397"/>
        <v>1</v>
      </c>
      <c r="BP436" s="15">
        <f t="shared" si="398"/>
        <v>1</v>
      </c>
      <c r="BQ436" s="15">
        <f t="shared" si="399"/>
        <v>1</v>
      </c>
      <c r="BR436" s="15">
        <f t="shared" si="400"/>
        <v>1</v>
      </c>
      <c r="BS436" s="15">
        <f t="shared" si="401"/>
        <v>1</v>
      </c>
      <c r="BT436" s="15">
        <f t="shared" si="402"/>
        <v>1</v>
      </c>
      <c r="BU436" s="15">
        <f t="shared" si="403"/>
        <v>1</v>
      </c>
      <c r="BV436" s="15">
        <f t="shared" si="404"/>
        <v>1</v>
      </c>
      <c r="BW436" s="15">
        <f t="shared" si="405"/>
        <v>1</v>
      </c>
      <c r="BX436" s="15">
        <f t="shared" si="406"/>
        <v>1</v>
      </c>
      <c r="BY436" s="15">
        <f t="shared" si="407"/>
        <v>1</v>
      </c>
      <c r="BZ436" s="15">
        <f t="shared" si="408"/>
        <v>1</v>
      </c>
      <c r="CA436" s="14" t="s">
        <v>75</v>
      </c>
      <c r="CB436" s="15">
        <f t="shared" si="419"/>
        <v>1</v>
      </c>
      <c r="CC436" s="14">
        <f t="shared" si="420"/>
        <v>1</v>
      </c>
      <c r="CD436" s="14">
        <f t="shared" si="421"/>
        <v>1</v>
      </c>
      <c r="CE436" s="14" t="str">
        <f t="shared" si="422"/>
        <v>N/A</v>
      </c>
      <c r="CF436" s="14" t="str">
        <f t="shared" si="423"/>
        <v>N/A</v>
      </c>
      <c r="CG436" t="str">
        <f t="shared" si="414"/>
        <v>S:1 G:0 GR:0</v>
      </c>
      <c r="CH436" s="6"/>
      <c r="CK436" s="6"/>
      <c r="CL436" s="6"/>
      <c r="CM436" s="6"/>
      <c r="CN436" s="6"/>
      <c r="CO436" s="6"/>
      <c r="CP436" s="6"/>
    </row>
    <row r="437" spans="1:94" x14ac:dyDescent="0.25">
      <c r="A437" s="13">
        <v>5701</v>
      </c>
      <c r="B437" s="14" t="s">
        <v>3032</v>
      </c>
      <c r="C437" s="14" t="s">
        <v>69</v>
      </c>
      <c r="D437" s="14" t="s">
        <v>1932</v>
      </c>
      <c r="E437" s="14">
        <f>VLOOKUP(B437, 'Rookie Year'!$A$2:$B$55555,2,FALSE)</f>
        <v>2024</v>
      </c>
      <c r="F437" s="14">
        <v>2024</v>
      </c>
      <c r="G437" s="14" t="s">
        <v>40</v>
      </c>
      <c r="H437" s="14" t="s">
        <v>2241</v>
      </c>
      <c r="I437" s="15">
        <v>1</v>
      </c>
      <c r="J437" s="14">
        <v>3</v>
      </c>
      <c r="K437" s="16">
        <f t="shared" si="375"/>
        <v>0</v>
      </c>
      <c r="L437" s="15">
        <f t="shared" si="376"/>
        <v>1</v>
      </c>
      <c r="M437" s="15">
        <f t="shared" si="377"/>
        <v>0</v>
      </c>
      <c r="N437" s="15">
        <f t="shared" si="378"/>
        <v>0</v>
      </c>
      <c r="O437" s="15">
        <v>0</v>
      </c>
      <c r="P437" s="15">
        <v>0</v>
      </c>
      <c r="Q437" s="15">
        <f t="shared" si="379"/>
        <v>0</v>
      </c>
      <c r="R437" s="14" t="s">
        <v>75</v>
      </c>
      <c r="S437" s="14">
        <f t="shared" si="380"/>
        <v>1</v>
      </c>
      <c r="T437" s="15">
        <v>0</v>
      </c>
      <c r="U437" s="15" t="str">
        <f>IF($S437&lt;2, "N/A", $M437)</f>
        <v>N/A</v>
      </c>
      <c r="V437" s="15" t="str">
        <f t="shared" si="424"/>
        <v>N/A</v>
      </c>
      <c r="W437" s="15" t="str">
        <f t="shared" si="425"/>
        <v>N/A</v>
      </c>
      <c r="X437" s="15" t="str">
        <f t="shared" si="426"/>
        <v>N/A</v>
      </c>
      <c r="Y437" s="14" t="str">
        <f t="shared" si="381"/>
        <v>OK</v>
      </c>
      <c r="Z437" s="14" t="str">
        <f t="shared" si="382"/>
        <v>Yes</v>
      </c>
      <c r="AA437" s="17">
        <f>IF(C437="DM", "N/A", IF(Z437="No","N/A",VLOOKUP(B437,'Extension List'!$A$3:$AE$1952,19,FALSE)))</f>
        <v>1</v>
      </c>
      <c r="AB437" s="14">
        <f>IF(C437="DM", "N/A", IF(Z437="No","N/A",VLOOKUP(B437,'Extension List'!$A$3:$AE$1952,21,FALSE)))</f>
        <v>1</v>
      </c>
      <c r="AC437" s="14">
        <f t="shared" si="418"/>
        <v>0</v>
      </c>
      <c r="AD437" s="15" t="str">
        <f t="shared" si="383"/>
        <v>N/A</v>
      </c>
      <c r="AE437" s="15" t="str">
        <f t="shared" si="384"/>
        <v>N/A</v>
      </c>
      <c r="AF437" s="15" t="str">
        <f t="shared" si="385"/>
        <v>N/A</v>
      </c>
      <c r="AG437" s="15" t="str">
        <f t="shared" si="417"/>
        <v>N/A</v>
      </c>
      <c r="AH437" s="15" t="str">
        <f t="shared" si="417"/>
        <v>N/A</v>
      </c>
      <c r="AI437" s="15" t="str">
        <f t="shared" si="415"/>
        <v>N/A</v>
      </c>
      <c r="AJ437" s="15" t="str">
        <f t="shared" si="416"/>
        <v>N/A</v>
      </c>
      <c r="AK437" s="15" t="str">
        <f t="shared" si="368"/>
        <v>N/A</v>
      </c>
      <c r="AL437" s="15" t="str">
        <f t="shared" si="386"/>
        <v>N/A</v>
      </c>
      <c r="AM437" s="15">
        <f t="shared" si="387"/>
        <v>1</v>
      </c>
      <c r="AN437" s="15" t="str">
        <f t="shared" si="388"/>
        <v>N/A</v>
      </c>
      <c r="AO437" s="15" t="str">
        <f t="shared" si="389"/>
        <v>N/A</v>
      </c>
      <c r="AP437" s="15" t="str">
        <f t="shared" si="390"/>
        <v>N/A</v>
      </c>
      <c r="AQ437" s="15" t="str">
        <f t="shared" si="391"/>
        <v>N/A</v>
      </c>
      <c r="AR437" s="14" t="s">
        <v>40</v>
      </c>
      <c r="AS437" s="14" t="s">
        <v>40</v>
      </c>
      <c r="AT437" s="14" t="s">
        <v>40</v>
      </c>
      <c r="AU437" s="14" t="s">
        <v>40</v>
      </c>
      <c r="AV437" s="14" t="s">
        <v>40</v>
      </c>
      <c r="AW437" s="14" t="s">
        <v>40</v>
      </c>
      <c r="AX437" s="14" t="s">
        <v>40</v>
      </c>
      <c r="AY437" s="14" t="s">
        <v>40</v>
      </c>
      <c r="AZ437" s="14" t="s">
        <v>40</v>
      </c>
      <c r="BA437" s="14" t="s">
        <v>40</v>
      </c>
      <c r="BB437" s="14" t="s">
        <v>40</v>
      </c>
      <c r="BC437" s="14" t="s">
        <v>40</v>
      </c>
      <c r="BD437" s="14" t="s">
        <v>40</v>
      </c>
      <c r="BE437" s="14" t="s">
        <v>40</v>
      </c>
      <c r="BF437" s="14" t="s">
        <v>40</v>
      </c>
      <c r="BG437" s="14" t="s">
        <v>40</v>
      </c>
      <c r="BH437" s="14" t="s">
        <v>40</v>
      </c>
      <c r="BI437" s="14"/>
      <c r="BJ437" s="15">
        <f t="shared" si="392"/>
        <v>1</v>
      </c>
      <c r="BK437" s="15">
        <f t="shared" si="393"/>
        <v>1</v>
      </c>
      <c r="BL437" s="15">
        <f t="shared" si="394"/>
        <v>1</v>
      </c>
      <c r="BM437" s="15">
        <f t="shared" si="395"/>
        <v>1</v>
      </c>
      <c r="BN437" s="15">
        <f t="shared" si="396"/>
        <v>1</v>
      </c>
      <c r="BO437" s="15">
        <f t="shared" si="397"/>
        <v>1</v>
      </c>
      <c r="BP437" s="15">
        <f t="shared" si="398"/>
        <v>1</v>
      </c>
      <c r="BQ437" s="15">
        <f t="shared" si="399"/>
        <v>1</v>
      </c>
      <c r="BR437" s="15">
        <f t="shared" si="400"/>
        <v>1</v>
      </c>
      <c r="BS437" s="15">
        <f t="shared" si="401"/>
        <v>1</v>
      </c>
      <c r="BT437" s="15">
        <f t="shared" si="402"/>
        <v>1</v>
      </c>
      <c r="BU437" s="15">
        <f t="shared" si="403"/>
        <v>1</v>
      </c>
      <c r="BV437" s="15">
        <f t="shared" si="404"/>
        <v>1</v>
      </c>
      <c r="BW437" s="15">
        <f t="shared" si="405"/>
        <v>1</v>
      </c>
      <c r="BX437" s="15">
        <f t="shared" si="406"/>
        <v>1</v>
      </c>
      <c r="BY437" s="15">
        <f t="shared" si="407"/>
        <v>1</v>
      </c>
      <c r="BZ437" s="15">
        <f t="shared" si="408"/>
        <v>1</v>
      </c>
      <c r="CA437" s="14" t="s">
        <v>75</v>
      </c>
      <c r="CB437" s="15">
        <f t="shared" si="419"/>
        <v>1</v>
      </c>
      <c r="CC437" s="14" t="str">
        <f t="shared" si="420"/>
        <v>N/A</v>
      </c>
      <c r="CD437" s="14" t="str">
        <f t="shared" si="421"/>
        <v>N/A</v>
      </c>
      <c r="CE437" s="14" t="str">
        <f t="shared" si="422"/>
        <v>N/A</v>
      </c>
      <c r="CF437" s="14" t="str">
        <f t="shared" si="423"/>
        <v>N/A</v>
      </c>
      <c r="CG437" t="str">
        <f t="shared" si="414"/>
        <v>S:1 G:0 GR:0</v>
      </c>
      <c r="CH437" s="6"/>
      <c r="CK437" s="6"/>
      <c r="CL437" s="6"/>
      <c r="CM437" s="6"/>
      <c r="CN437" s="6"/>
      <c r="CO437" s="6"/>
      <c r="CP437" s="6"/>
    </row>
    <row r="438" spans="1:94" x14ac:dyDescent="0.25">
      <c r="A438" s="13">
        <v>6557</v>
      </c>
      <c r="B438" s="14" t="s">
        <v>3347</v>
      </c>
      <c r="C438" s="14" t="s">
        <v>69</v>
      </c>
      <c r="D438" s="14" t="s">
        <v>1932</v>
      </c>
      <c r="E438" s="14">
        <f>VLOOKUP(B438, 'Rookie Year'!$A$2:$B$55555,2,FALSE)</f>
        <v>2026</v>
      </c>
      <c r="F438" s="14">
        <v>2026</v>
      </c>
      <c r="G438" s="14" t="s">
        <v>40</v>
      </c>
      <c r="H438" s="14" t="s">
        <v>2217</v>
      </c>
      <c r="I438" s="15">
        <v>1</v>
      </c>
      <c r="J438" s="14">
        <v>3</v>
      </c>
      <c r="K438" s="16">
        <f t="shared" si="375"/>
        <v>0</v>
      </c>
      <c r="L438" s="15">
        <f t="shared" si="376"/>
        <v>1</v>
      </c>
      <c r="M438" s="15">
        <f t="shared" si="377"/>
        <v>0</v>
      </c>
      <c r="N438" s="15">
        <f t="shared" si="378"/>
        <v>0</v>
      </c>
      <c r="O438" s="15">
        <v>0</v>
      </c>
      <c r="P438" s="15">
        <v>0</v>
      </c>
      <c r="Q438" s="15">
        <f t="shared" si="379"/>
        <v>0</v>
      </c>
      <c r="R438" s="14" t="s">
        <v>75</v>
      </c>
      <c r="S438" s="14">
        <f t="shared" si="380"/>
        <v>3</v>
      </c>
      <c r="T438" s="15">
        <f>IF($S438&lt;1, "N/A", $M438)</f>
        <v>0</v>
      </c>
      <c r="U438" s="15">
        <f>IF($S438&lt;2, "N/A", $M438)</f>
        <v>0</v>
      </c>
      <c r="V438" s="15">
        <f t="shared" si="424"/>
        <v>0</v>
      </c>
      <c r="W438" s="15" t="str">
        <f t="shared" si="425"/>
        <v>N/A</v>
      </c>
      <c r="X438" s="15" t="str">
        <f t="shared" si="426"/>
        <v>N/A</v>
      </c>
      <c r="Y438" s="14" t="str">
        <f t="shared" si="381"/>
        <v>OK</v>
      </c>
      <c r="Z438" s="14" t="str">
        <f t="shared" si="382"/>
        <v>No</v>
      </c>
      <c r="AA438" s="17" t="str">
        <f>IF(C438="DM", "N/A", IF(Z438="No","N/A",VLOOKUP(B438,'Extension List'!$A$3:$AE$1952,19,FALSE)))</f>
        <v>N/A</v>
      </c>
      <c r="AB438" s="14" t="str">
        <f>IF(C438="DM", "N/A", IF(Z438="No","N/A",VLOOKUP(B438,'Extension List'!$A$3:$AE$1952,21,FALSE)))</f>
        <v>N/A</v>
      </c>
      <c r="AC438" s="14" t="str">
        <f t="shared" si="418"/>
        <v>N/A</v>
      </c>
      <c r="AD438" s="15" t="str">
        <f t="shared" si="383"/>
        <v>N/A</v>
      </c>
      <c r="AE438" s="15" t="str">
        <f t="shared" si="384"/>
        <v>N/A</v>
      </c>
      <c r="AF438" s="15" t="str">
        <f t="shared" si="385"/>
        <v>N/A</v>
      </c>
      <c r="AG438" s="15" t="str">
        <f t="shared" si="417"/>
        <v>N/A</v>
      </c>
      <c r="AH438" s="15" t="str">
        <f t="shared" si="417"/>
        <v>N/A</v>
      </c>
      <c r="AI438" s="15" t="str">
        <f t="shared" si="415"/>
        <v>N/A</v>
      </c>
      <c r="AJ438" s="15" t="str">
        <f t="shared" si="416"/>
        <v>N/A</v>
      </c>
      <c r="AK438" s="15" t="str">
        <f t="shared" si="368"/>
        <v>N/A</v>
      </c>
      <c r="AL438" s="15" t="str">
        <f t="shared" si="386"/>
        <v>N/A</v>
      </c>
      <c r="AM438" s="15">
        <f t="shared" si="387"/>
        <v>1</v>
      </c>
      <c r="AN438" s="15">
        <f t="shared" si="388"/>
        <v>1</v>
      </c>
      <c r="AO438" s="15">
        <f t="shared" si="389"/>
        <v>1</v>
      </c>
      <c r="AP438" s="15" t="str">
        <f t="shared" si="390"/>
        <v>N/A</v>
      </c>
      <c r="AQ438" s="15" t="str">
        <f t="shared" si="391"/>
        <v>N/A</v>
      </c>
      <c r="AR438" s="14" t="s">
        <v>40</v>
      </c>
      <c r="AS438" s="14" t="s">
        <v>40</v>
      </c>
      <c r="AT438" s="14" t="s">
        <v>40</v>
      </c>
      <c r="AU438" s="14" t="s">
        <v>40</v>
      </c>
      <c r="AV438" s="14" t="s">
        <v>40</v>
      </c>
      <c r="AW438" s="14" t="s">
        <v>40</v>
      </c>
      <c r="AX438" s="14" t="s">
        <v>40</v>
      </c>
      <c r="AY438" s="14" t="s">
        <v>40</v>
      </c>
      <c r="AZ438" s="14" t="s">
        <v>40</v>
      </c>
      <c r="BA438" s="14" t="s">
        <v>40</v>
      </c>
      <c r="BB438" s="14" t="s">
        <v>40</v>
      </c>
      <c r="BC438" s="14" t="s">
        <v>40</v>
      </c>
      <c r="BD438" s="14" t="s">
        <v>40</v>
      </c>
      <c r="BE438" s="14" t="s">
        <v>40</v>
      </c>
      <c r="BF438" s="14" t="s">
        <v>40</v>
      </c>
      <c r="BG438" s="14" t="s">
        <v>40</v>
      </c>
      <c r="BH438" s="14" t="s">
        <v>40</v>
      </c>
      <c r="BJ438" s="15">
        <f t="shared" si="392"/>
        <v>1</v>
      </c>
      <c r="BK438" s="15">
        <f t="shared" si="393"/>
        <v>1</v>
      </c>
      <c r="BL438" s="15">
        <f t="shared" si="394"/>
        <v>1</v>
      </c>
      <c r="BM438" s="15">
        <f t="shared" si="395"/>
        <v>1</v>
      </c>
      <c r="BN438" s="15">
        <f t="shared" si="396"/>
        <v>1</v>
      </c>
      <c r="BO438" s="15">
        <f t="shared" si="397"/>
        <v>1</v>
      </c>
      <c r="BP438" s="15">
        <f t="shared" si="398"/>
        <v>1</v>
      </c>
      <c r="BQ438" s="15">
        <f t="shared" si="399"/>
        <v>1</v>
      </c>
      <c r="BR438" s="15">
        <f t="shared" si="400"/>
        <v>1</v>
      </c>
      <c r="BS438" s="15">
        <f t="shared" si="401"/>
        <v>1</v>
      </c>
      <c r="BT438" s="15">
        <f t="shared" si="402"/>
        <v>1</v>
      </c>
      <c r="BU438" s="15">
        <f t="shared" si="403"/>
        <v>1</v>
      </c>
      <c r="BV438" s="15">
        <f t="shared" si="404"/>
        <v>1</v>
      </c>
      <c r="BW438" s="15">
        <f t="shared" si="405"/>
        <v>1</v>
      </c>
      <c r="BX438" s="15">
        <f t="shared" si="406"/>
        <v>1</v>
      </c>
      <c r="BY438" s="15">
        <f t="shared" si="407"/>
        <v>1</v>
      </c>
      <c r="BZ438" s="15">
        <f t="shared" si="408"/>
        <v>1</v>
      </c>
      <c r="CA438" s="14" t="s">
        <v>75</v>
      </c>
      <c r="CB438" s="15">
        <f t="shared" si="419"/>
        <v>1</v>
      </c>
      <c r="CC438" s="14">
        <f t="shared" si="420"/>
        <v>1</v>
      </c>
      <c r="CD438" s="14">
        <f t="shared" si="421"/>
        <v>1</v>
      </c>
      <c r="CE438" s="14" t="str">
        <f t="shared" si="422"/>
        <v>N/A</v>
      </c>
      <c r="CF438" s="14" t="str">
        <f t="shared" si="423"/>
        <v>N/A</v>
      </c>
      <c r="CG438" t="str">
        <f t="shared" si="414"/>
        <v>S:1 G:0 GR:0</v>
      </c>
      <c r="CH438" s="6"/>
      <c r="CK438" s="6"/>
      <c r="CL438" s="6"/>
      <c r="CM438" s="6"/>
      <c r="CN438" s="6"/>
      <c r="CO438" s="6"/>
      <c r="CP438" s="6"/>
    </row>
    <row r="439" spans="1:94" x14ac:dyDescent="0.25">
      <c r="A439" s="13">
        <v>5681</v>
      </c>
      <c r="B439" s="14" t="s">
        <v>3033</v>
      </c>
      <c r="C439" s="14" t="s">
        <v>69</v>
      </c>
      <c r="D439" s="14" t="s">
        <v>1932</v>
      </c>
      <c r="E439" s="14">
        <f>VLOOKUP(B439, 'Rookie Year'!$A$2:$B$55555,2,FALSE)</f>
        <v>2024</v>
      </c>
      <c r="F439" s="14">
        <v>2024</v>
      </c>
      <c r="G439" s="14" t="s">
        <v>40</v>
      </c>
      <c r="H439" s="14" t="s">
        <v>2225</v>
      </c>
      <c r="I439" s="15">
        <v>1</v>
      </c>
      <c r="J439" s="14">
        <v>3</v>
      </c>
      <c r="K439" s="16">
        <f t="shared" si="375"/>
        <v>0</v>
      </c>
      <c r="L439" s="15">
        <f t="shared" si="376"/>
        <v>1</v>
      </c>
      <c r="M439" s="15">
        <f t="shared" si="377"/>
        <v>0</v>
      </c>
      <c r="N439" s="15">
        <f t="shared" si="378"/>
        <v>0</v>
      </c>
      <c r="O439" s="15">
        <v>0</v>
      </c>
      <c r="P439" s="15">
        <v>0</v>
      </c>
      <c r="Q439" s="15">
        <f t="shared" si="379"/>
        <v>0</v>
      </c>
      <c r="R439" s="14" t="s">
        <v>75</v>
      </c>
      <c r="S439" s="14">
        <f t="shared" si="380"/>
        <v>1</v>
      </c>
      <c r="T439" s="15">
        <v>0</v>
      </c>
      <c r="U439" s="15" t="str">
        <f>IF($S439&lt;2, "N/A", $M439)</f>
        <v>N/A</v>
      </c>
      <c r="V439" s="15" t="str">
        <f t="shared" si="424"/>
        <v>N/A</v>
      </c>
      <c r="W439" s="15" t="str">
        <f t="shared" si="425"/>
        <v>N/A</v>
      </c>
      <c r="X439" s="15" t="str">
        <f t="shared" si="426"/>
        <v>N/A</v>
      </c>
      <c r="Y439" s="14" t="str">
        <f t="shared" si="381"/>
        <v>OK</v>
      </c>
      <c r="Z439" s="14" t="str">
        <f t="shared" si="382"/>
        <v>Yes</v>
      </c>
      <c r="AA439" s="17">
        <f>IF(C439="DM", "N/A", IF(Z439="No","N/A",VLOOKUP(B439,'Extension List'!$A$3:$AE$1952,19,FALSE)))</f>
        <v>1</v>
      </c>
      <c r="AB439" s="14">
        <f>IF(C439="DM", "N/A", IF(Z439="No","N/A",VLOOKUP(B439,'Extension List'!$A$3:$AE$1952,21,FALSE)))</f>
        <v>1</v>
      </c>
      <c r="AC439" s="14">
        <f t="shared" si="418"/>
        <v>0</v>
      </c>
      <c r="AD439" s="15" t="str">
        <f t="shared" si="383"/>
        <v>N/A</v>
      </c>
      <c r="AE439" s="15" t="str">
        <f t="shared" si="384"/>
        <v>N/A</v>
      </c>
      <c r="AF439" s="15" t="str">
        <f t="shared" si="385"/>
        <v>N/A</v>
      </c>
      <c r="AG439" s="15" t="str">
        <f t="shared" si="417"/>
        <v>N/A</v>
      </c>
      <c r="AH439" s="15" t="str">
        <f t="shared" si="417"/>
        <v>N/A</v>
      </c>
      <c r="AI439" s="15" t="str">
        <f t="shared" si="415"/>
        <v>N/A</v>
      </c>
      <c r="AJ439" s="15" t="str">
        <f t="shared" si="416"/>
        <v>N/A</v>
      </c>
      <c r="AK439" s="15" t="str">
        <f t="shared" si="368"/>
        <v>N/A</v>
      </c>
      <c r="AL439" s="15" t="str">
        <f t="shared" si="386"/>
        <v>N/A</v>
      </c>
      <c r="AM439" s="15">
        <f t="shared" si="387"/>
        <v>1</v>
      </c>
      <c r="AN439" s="15" t="str">
        <f t="shared" si="388"/>
        <v>N/A</v>
      </c>
      <c r="AO439" s="15" t="str">
        <f t="shared" si="389"/>
        <v>N/A</v>
      </c>
      <c r="AP439" s="15" t="str">
        <f t="shared" si="390"/>
        <v>N/A</v>
      </c>
      <c r="AQ439" s="15" t="str">
        <f t="shared" si="391"/>
        <v>N/A</v>
      </c>
      <c r="AR439" s="14" t="s">
        <v>40</v>
      </c>
      <c r="AS439" s="14" t="s">
        <v>40</v>
      </c>
      <c r="AT439" s="14" t="s">
        <v>40</v>
      </c>
      <c r="AU439" s="14" t="s">
        <v>40</v>
      </c>
      <c r="AV439" s="14" t="s">
        <v>40</v>
      </c>
      <c r="AW439" s="14" t="s">
        <v>40</v>
      </c>
      <c r="AX439" s="14" t="s">
        <v>40</v>
      </c>
      <c r="AY439" s="14" t="s">
        <v>40</v>
      </c>
      <c r="AZ439" s="14" t="s">
        <v>40</v>
      </c>
      <c r="BA439" s="14" t="s">
        <v>40</v>
      </c>
      <c r="BB439" s="14" t="s">
        <v>40</v>
      </c>
      <c r="BC439" s="14" t="s">
        <v>40</v>
      </c>
      <c r="BD439" s="14" t="s">
        <v>40</v>
      </c>
      <c r="BE439" s="14" t="s">
        <v>40</v>
      </c>
      <c r="BF439" s="14" t="s">
        <v>40</v>
      </c>
      <c r="BG439" s="14" t="s">
        <v>40</v>
      </c>
      <c r="BH439" s="14" t="s">
        <v>40</v>
      </c>
      <c r="BI439" s="14"/>
      <c r="BJ439" s="15">
        <f t="shared" si="392"/>
        <v>1</v>
      </c>
      <c r="BK439" s="15">
        <f t="shared" si="393"/>
        <v>1</v>
      </c>
      <c r="BL439" s="15">
        <f t="shared" si="394"/>
        <v>1</v>
      </c>
      <c r="BM439" s="15">
        <f t="shared" si="395"/>
        <v>1</v>
      </c>
      <c r="BN439" s="15">
        <f t="shared" si="396"/>
        <v>1</v>
      </c>
      <c r="BO439" s="15">
        <f t="shared" si="397"/>
        <v>1</v>
      </c>
      <c r="BP439" s="15">
        <f t="shared" si="398"/>
        <v>1</v>
      </c>
      <c r="BQ439" s="15">
        <f t="shared" si="399"/>
        <v>1</v>
      </c>
      <c r="BR439" s="15">
        <f t="shared" si="400"/>
        <v>1</v>
      </c>
      <c r="BS439" s="15">
        <f t="shared" si="401"/>
        <v>1</v>
      </c>
      <c r="BT439" s="15">
        <f t="shared" si="402"/>
        <v>1</v>
      </c>
      <c r="BU439" s="15">
        <f t="shared" si="403"/>
        <v>1</v>
      </c>
      <c r="BV439" s="15">
        <f t="shared" si="404"/>
        <v>1</v>
      </c>
      <c r="BW439" s="15">
        <f t="shared" si="405"/>
        <v>1</v>
      </c>
      <c r="BX439" s="15">
        <f t="shared" si="406"/>
        <v>1</v>
      </c>
      <c r="BY439" s="15">
        <f t="shared" si="407"/>
        <v>1</v>
      </c>
      <c r="BZ439" s="15">
        <f t="shared" si="408"/>
        <v>1</v>
      </c>
      <c r="CA439" s="14" t="s">
        <v>75</v>
      </c>
      <c r="CB439" s="15">
        <f t="shared" si="419"/>
        <v>1</v>
      </c>
      <c r="CC439" s="14" t="str">
        <f t="shared" si="420"/>
        <v>N/A</v>
      </c>
      <c r="CD439" s="14" t="str">
        <f t="shared" si="421"/>
        <v>N/A</v>
      </c>
      <c r="CE439" s="14" t="str">
        <f t="shared" si="422"/>
        <v>N/A</v>
      </c>
      <c r="CF439" s="14" t="str">
        <f t="shared" si="423"/>
        <v>N/A</v>
      </c>
      <c r="CG439" t="str">
        <f t="shared" si="414"/>
        <v>S:1 G:0 GR:0</v>
      </c>
      <c r="CH439" s="6"/>
      <c r="CK439" s="6"/>
      <c r="CL439" s="6"/>
      <c r="CM439" s="6"/>
      <c r="CN439" s="6"/>
      <c r="CO439" s="6"/>
      <c r="CP439" s="6"/>
    </row>
    <row r="440" spans="1:94" x14ac:dyDescent="0.25">
      <c r="A440" s="13">
        <v>4162</v>
      </c>
      <c r="B440" s="14" t="s">
        <v>2348</v>
      </c>
      <c r="C440" s="14" t="s">
        <v>69</v>
      </c>
      <c r="D440" s="14" t="s">
        <v>1932</v>
      </c>
      <c r="E440" s="14">
        <f>VLOOKUP(B440, 'Rookie Year'!$A$2:$B$55555,2,FALSE)</f>
        <v>2021</v>
      </c>
      <c r="F440" s="14">
        <v>2025</v>
      </c>
      <c r="G440" s="14" t="s">
        <v>42</v>
      </c>
      <c r="H440" s="14" t="s">
        <v>2913</v>
      </c>
      <c r="I440" s="15">
        <v>19</v>
      </c>
      <c r="J440" s="14">
        <v>3</v>
      </c>
      <c r="K440" s="16">
        <f t="shared" si="375"/>
        <v>0.4</v>
      </c>
      <c r="L440" s="15">
        <f t="shared" si="376"/>
        <v>11</v>
      </c>
      <c r="M440" s="15">
        <f t="shared" si="377"/>
        <v>8</v>
      </c>
      <c r="N440" s="15">
        <f t="shared" si="378"/>
        <v>24</v>
      </c>
      <c r="O440" s="15">
        <v>8</v>
      </c>
      <c r="P440" s="15">
        <v>0</v>
      </c>
      <c r="Q440" s="15">
        <f t="shared" si="379"/>
        <v>16</v>
      </c>
      <c r="R440" s="14" t="s">
        <v>75</v>
      </c>
      <c r="S440" s="14">
        <f t="shared" si="380"/>
        <v>2</v>
      </c>
      <c r="T440" s="15">
        <v>8</v>
      </c>
      <c r="U440" s="15">
        <v>8</v>
      </c>
      <c r="V440" s="15" t="str">
        <f t="shared" si="424"/>
        <v>N/A</v>
      </c>
      <c r="W440" s="15" t="str">
        <f t="shared" si="425"/>
        <v>N/A</v>
      </c>
      <c r="X440" s="15" t="str">
        <f t="shared" si="426"/>
        <v>N/A</v>
      </c>
      <c r="Y440" s="14" t="str">
        <f t="shared" si="381"/>
        <v>OK</v>
      </c>
      <c r="Z440" s="14" t="str">
        <f t="shared" si="382"/>
        <v>No</v>
      </c>
      <c r="AA440" s="17" t="str">
        <f>IF(C440="DM", "N/A", IF(Z440="No","N/A",VLOOKUP(B440,'Extension List'!$A$3:$AE$1952,19,FALSE)))</f>
        <v>N/A</v>
      </c>
      <c r="AB440" s="14" t="str">
        <f>IF(C440="DM", "N/A", IF(Z440="No","N/A",VLOOKUP(B440,'Extension List'!$A$3:$AE$1952,21,FALSE)))</f>
        <v>N/A</v>
      </c>
      <c r="AC440" s="14" t="str">
        <f t="shared" si="418"/>
        <v>N/A</v>
      </c>
      <c r="AD440" s="15" t="str">
        <f t="shared" si="383"/>
        <v>N/A</v>
      </c>
      <c r="AE440" s="15" t="str">
        <f t="shared" si="384"/>
        <v>N/A</v>
      </c>
      <c r="AF440" s="15" t="str">
        <f t="shared" si="385"/>
        <v>N/A</v>
      </c>
      <c r="AG440" s="15" t="str">
        <f t="shared" si="417"/>
        <v>N/A</v>
      </c>
      <c r="AH440" s="15" t="str">
        <f t="shared" si="417"/>
        <v>N/A</v>
      </c>
      <c r="AI440" s="15" t="str">
        <f t="shared" si="415"/>
        <v>N/A</v>
      </c>
      <c r="AJ440" s="15" t="str">
        <f t="shared" si="416"/>
        <v>N/A</v>
      </c>
      <c r="AK440" s="15" t="str">
        <f t="shared" si="368"/>
        <v>N/A</v>
      </c>
      <c r="AL440" s="15" t="str">
        <f t="shared" si="386"/>
        <v>N/A</v>
      </c>
      <c r="AM440" s="15">
        <f t="shared" si="387"/>
        <v>19</v>
      </c>
      <c r="AN440" s="15">
        <f t="shared" si="388"/>
        <v>19</v>
      </c>
      <c r="AO440" s="15" t="str">
        <f t="shared" si="389"/>
        <v>N/A</v>
      </c>
      <c r="AP440" s="15" t="str">
        <f t="shared" si="390"/>
        <v>N/A</v>
      </c>
      <c r="AQ440" s="15" t="str">
        <f t="shared" si="391"/>
        <v>N/A</v>
      </c>
      <c r="AR440" s="14" t="s">
        <v>40</v>
      </c>
      <c r="AS440" s="14" t="s">
        <v>40</v>
      </c>
      <c r="AT440" s="14" t="s">
        <v>40</v>
      </c>
      <c r="AU440" s="14" t="s">
        <v>40</v>
      </c>
      <c r="AV440" s="14" t="s">
        <v>40</v>
      </c>
      <c r="AW440" s="14" t="s">
        <v>40</v>
      </c>
      <c r="AX440" s="14" t="s">
        <v>40</v>
      </c>
      <c r="AY440" s="14" t="s">
        <v>40</v>
      </c>
      <c r="AZ440" s="14" t="s">
        <v>40</v>
      </c>
      <c r="BA440" s="14" t="s">
        <v>40</v>
      </c>
      <c r="BB440" s="14" t="s">
        <v>40</v>
      </c>
      <c r="BC440" s="14" t="s">
        <v>40</v>
      </c>
      <c r="BD440" s="14" t="s">
        <v>40</v>
      </c>
      <c r="BE440" s="14" t="s">
        <v>40</v>
      </c>
      <c r="BF440" s="14" t="s">
        <v>40</v>
      </c>
      <c r="BG440" s="14" t="s">
        <v>40</v>
      </c>
      <c r="BH440" s="14" t="s">
        <v>40</v>
      </c>
      <c r="BI440" s="14"/>
      <c r="BJ440" s="15">
        <f t="shared" si="392"/>
        <v>19</v>
      </c>
      <c r="BK440" s="15">
        <f t="shared" si="393"/>
        <v>19</v>
      </c>
      <c r="BL440" s="15">
        <f t="shared" si="394"/>
        <v>19</v>
      </c>
      <c r="BM440" s="15">
        <f t="shared" si="395"/>
        <v>19</v>
      </c>
      <c r="BN440" s="15">
        <f t="shared" si="396"/>
        <v>19</v>
      </c>
      <c r="BO440" s="15">
        <f t="shared" si="397"/>
        <v>19</v>
      </c>
      <c r="BP440" s="15">
        <f t="shared" si="398"/>
        <v>19</v>
      </c>
      <c r="BQ440" s="15">
        <f t="shared" si="399"/>
        <v>19</v>
      </c>
      <c r="BR440" s="15">
        <f t="shared" si="400"/>
        <v>19</v>
      </c>
      <c r="BS440" s="15">
        <f t="shared" si="401"/>
        <v>19</v>
      </c>
      <c r="BT440" s="15">
        <f t="shared" si="402"/>
        <v>19</v>
      </c>
      <c r="BU440" s="15">
        <f t="shared" si="403"/>
        <v>19</v>
      </c>
      <c r="BV440" s="15">
        <f t="shared" si="404"/>
        <v>19</v>
      </c>
      <c r="BW440" s="15">
        <f t="shared" si="405"/>
        <v>19</v>
      </c>
      <c r="BX440" s="15">
        <f t="shared" si="406"/>
        <v>19</v>
      </c>
      <c r="BY440" s="15">
        <f t="shared" si="407"/>
        <v>19</v>
      </c>
      <c r="BZ440" s="15">
        <f t="shared" si="408"/>
        <v>19</v>
      </c>
      <c r="CA440" s="14" t="s">
        <v>75</v>
      </c>
      <c r="CB440" s="15">
        <f t="shared" si="419"/>
        <v>19</v>
      </c>
      <c r="CC440" s="14">
        <f t="shared" si="420"/>
        <v>19</v>
      </c>
      <c r="CD440" s="14" t="str">
        <f t="shared" si="421"/>
        <v>N/A</v>
      </c>
      <c r="CE440" s="14" t="str">
        <f t="shared" si="422"/>
        <v>N/A</v>
      </c>
      <c r="CF440" s="14" t="str">
        <f t="shared" si="423"/>
        <v>N/A</v>
      </c>
      <c r="CG440" t="str">
        <f t="shared" si="414"/>
        <v>S:11 G:8 GR:16</v>
      </c>
      <c r="CH440" s="6"/>
      <c r="CK440" s="6"/>
      <c r="CL440" s="6"/>
      <c r="CM440" s="6"/>
      <c r="CN440" s="6"/>
      <c r="CO440" s="6"/>
      <c r="CP440" s="6"/>
    </row>
    <row r="441" spans="1:94" x14ac:dyDescent="0.25">
      <c r="A441" s="13">
        <v>5489</v>
      </c>
      <c r="B441" s="14" t="s">
        <v>2287</v>
      </c>
      <c r="C441" s="14" t="s">
        <v>69</v>
      </c>
      <c r="D441" s="14" t="s">
        <v>1932</v>
      </c>
      <c r="E441" s="14">
        <f>VLOOKUP(B441, 'Rookie Year'!$A$2:$B$55555,2,FALSE)</f>
        <v>2018</v>
      </c>
      <c r="F441" s="14">
        <v>2024</v>
      </c>
      <c r="G441" s="14" t="s">
        <v>42</v>
      </c>
      <c r="H441" s="14" t="s">
        <v>2913</v>
      </c>
      <c r="I441" s="15">
        <v>20</v>
      </c>
      <c r="J441" s="14">
        <v>4</v>
      </c>
      <c r="K441" s="16">
        <f t="shared" si="375"/>
        <v>0.4</v>
      </c>
      <c r="L441" s="15">
        <f t="shared" si="376"/>
        <v>12</v>
      </c>
      <c r="M441" s="15">
        <f t="shared" si="377"/>
        <v>8</v>
      </c>
      <c r="N441" s="15">
        <f t="shared" si="378"/>
        <v>32</v>
      </c>
      <c r="O441" s="15">
        <v>10</v>
      </c>
      <c r="P441" s="15">
        <v>0</v>
      </c>
      <c r="Q441" s="15">
        <f t="shared" si="379"/>
        <v>22</v>
      </c>
      <c r="R441" s="14" t="s">
        <v>75</v>
      </c>
      <c r="S441" s="14">
        <f t="shared" si="380"/>
        <v>2</v>
      </c>
      <c r="T441" s="15">
        <v>10</v>
      </c>
      <c r="U441" s="15">
        <v>12</v>
      </c>
      <c r="V441" s="15" t="str">
        <f t="shared" si="424"/>
        <v>N/A</v>
      </c>
      <c r="W441" s="15" t="str">
        <f t="shared" si="425"/>
        <v>N/A</v>
      </c>
      <c r="X441" s="15" t="str">
        <f t="shared" si="426"/>
        <v>N/A</v>
      </c>
      <c r="Y441" s="14" t="str">
        <f t="shared" si="381"/>
        <v>OK</v>
      </c>
      <c r="Z441" s="14" t="str">
        <f t="shared" si="382"/>
        <v>No</v>
      </c>
      <c r="AA441" s="17" t="str">
        <f>IF(C441="DM", "N/A", IF(Z441="No","N/A",VLOOKUP(B441,'Extension List'!$A$3:$AE$1952,19,FALSE)))</f>
        <v>N/A</v>
      </c>
      <c r="AB441" s="14" t="str">
        <f>IF(C441="DM", "N/A", IF(Z441="No","N/A",VLOOKUP(B441,'Extension List'!$A$3:$AE$1952,21,FALSE)))</f>
        <v>N/A</v>
      </c>
      <c r="AC441" s="14" t="str">
        <f t="shared" si="418"/>
        <v>N/A</v>
      </c>
      <c r="AD441" s="15" t="str">
        <f t="shared" si="383"/>
        <v>N/A</v>
      </c>
      <c r="AE441" s="15" t="str">
        <f t="shared" si="384"/>
        <v>N/A</v>
      </c>
      <c r="AF441" s="15" t="str">
        <f t="shared" si="385"/>
        <v>N/A</v>
      </c>
      <c r="AG441" s="15" t="str">
        <f t="shared" si="417"/>
        <v>N/A</v>
      </c>
      <c r="AH441" s="15" t="str">
        <f t="shared" si="417"/>
        <v>N/A</v>
      </c>
      <c r="AI441" s="15" t="str">
        <f t="shared" si="415"/>
        <v>N/A</v>
      </c>
      <c r="AJ441" s="15" t="str">
        <f t="shared" si="416"/>
        <v>N/A</v>
      </c>
      <c r="AK441" s="15" t="str">
        <f t="shared" si="368"/>
        <v>N/A</v>
      </c>
      <c r="AL441" s="15" t="str">
        <f t="shared" si="386"/>
        <v>N/A</v>
      </c>
      <c r="AM441" s="15">
        <f t="shared" si="387"/>
        <v>22</v>
      </c>
      <c r="AN441" s="15">
        <f t="shared" si="388"/>
        <v>24</v>
      </c>
      <c r="AO441" s="15" t="str">
        <f t="shared" si="389"/>
        <v>N/A</v>
      </c>
      <c r="AP441" s="15" t="str">
        <f t="shared" si="390"/>
        <v>N/A</v>
      </c>
      <c r="AQ441" s="15" t="str">
        <f t="shared" si="391"/>
        <v>N/A</v>
      </c>
      <c r="AR441" s="14" t="s">
        <v>40</v>
      </c>
      <c r="AS441" s="14" t="s">
        <v>40</v>
      </c>
      <c r="AT441" s="14" t="s">
        <v>40</v>
      </c>
      <c r="AU441" s="14" t="s">
        <v>40</v>
      </c>
      <c r="AV441" s="14" t="s">
        <v>40</v>
      </c>
      <c r="AW441" s="14" t="s">
        <v>40</v>
      </c>
      <c r="AX441" s="14" t="s">
        <v>40</v>
      </c>
      <c r="AY441" s="14" t="s">
        <v>40</v>
      </c>
      <c r="AZ441" s="14" t="s">
        <v>40</v>
      </c>
      <c r="BA441" s="14" t="s">
        <v>40</v>
      </c>
      <c r="BB441" s="14" t="s">
        <v>40</v>
      </c>
      <c r="BC441" s="14" t="s">
        <v>40</v>
      </c>
      <c r="BD441" s="14" t="s">
        <v>40</v>
      </c>
      <c r="BE441" s="14" t="s">
        <v>40</v>
      </c>
      <c r="BF441" s="14" t="s">
        <v>40</v>
      </c>
      <c r="BG441" s="14" t="s">
        <v>40</v>
      </c>
      <c r="BH441" s="14" t="s">
        <v>40</v>
      </c>
      <c r="BI441" s="14"/>
      <c r="BJ441" s="15">
        <f t="shared" si="392"/>
        <v>22</v>
      </c>
      <c r="BK441" s="15">
        <f t="shared" si="393"/>
        <v>22</v>
      </c>
      <c r="BL441" s="15">
        <f t="shared" si="394"/>
        <v>22</v>
      </c>
      <c r="BM441" s="15">
        <f t="shared" si="395"/>
        <v>22</v>
      </c>
      <c r="BN441" s="15">
        <f t="shared" si="396"/>
        <v>22</v>
      </c>
      <c r="BO441" s="15">
        <f t="shared" si="397"/>
        <v>22</v>
      </c>
      <c r="BP441" s="15">
        <f t="shared" si="398"/>
        <v>22</v>
      </c>
      <c r="BQ441" s="15">
        <f t="shared" si="399"/>
        <v>22</v>
      </c>
      <c r="BR441" s="15">
        <f t="shared" si="400"/>
        <v>22</v>
      </c>
      <c r="BS441" s="15">
        <f t="shared" si="401"/>
        <v>22</v>
      </c>
      <c r="BT441" s="15">
        <f t="shared" si="402"/>
        <v>22</v>
      </c>
      <c r="BU441" s="15">
        <f t="shared" si="403"/>
        <v>22</v>
      </c>
      <c r="BV441" s="15">
        <f t="shared" si="404"/>
        <v>22</v>
      </c>
      <c r="BW441" s="15">
        <f t="shared" si="405"/>
        <v>22</v>
      </c>
      <c r="BX441" s="15">
        <f t="shared" si="406"/>
        <v>22</v>
      </c>
      <c r="BY441" s="15">
        <f t="shared" si="407"/>
        <v>22</v>
      </c>
      <c r="BZ441" s="15">
        <f t="shared" si="408"/>
        <v>22</v>
      </c>
      <c r="CA441" s="14" t="s">
        <v>75</v>
      </c>
      <c r="CB441" s="15">
        <f t="shared" si="419"/>
        <v>22</v>
      </c>
      <c r="CC441" s="14">
        <f t="shared" si="420"/>
        <v>24</v>
      </c>
      <c r="CD441" s="14" t="str">
        <f t="shared" si="421"/>
        <v>N/A</v>
      </c>
      <c r="CE441" s="14" t="str">
        <f t="shared" si="422"/>
        <v>N/A</v>
      </c>
      <c r="CF441" s="14" t="str">
        <f t="shared" si="423"/>
        <v>N/A</v>
      </c>
      <c r="CG441" t="str">
        <f t="shared" si="414"/>
        <v>S:12 G:8 GR:22</v>
      </c>
      <c r="CH441" s="6"/>
      <c r="CK441" s="6"/>
      <c r="CL441" s="6"/>
      <c r="CM441" s="6"/>
      <c r="CN441" s="6"/>
      <c r="CO441" s="6"/>
      <c r="CP441" s="6"/>
    </row>
    <row r="442" spans="1:94" x14ac:dyDescent="0.25">
      <c r="A442" s="13">
        <v>4113</v>
      </c>
      <c r="B442" s="14" t="s">
        <v>1740</v>
      </c>
      <c r="C442" s="14" t="s">
        <v>69</v>
      </c>
      <c r="D442" s="14" t="s">
        <v>1932</v>
      </c>
      <c r="E442" s="14">
        <f>VLOOKUP(B442, 'Rookie Year'!$A$2:$B$55555,2,FALSE)</f>
        <v>2018</v>
      </c>
      <c r="F442" s="14">
        <v>2021</v>
      </c>
      <c r="G442" s="14" t="s">
        <v>42</v>
      </c>
      <c r="H442" s="14" t="s">
        <v>1927</v>
      </c>
      <c r="I442" s="15">
        <v>34</v>
      </c>
      <c r="J442" s="14">
        <v>4</v>
      </c>
      <c r="K442" s="16">
        <f t="shared" si="375"/>
        <v>0.6</v>
      </c>
      <c r="L442" s="15">
        <f t="shared" si="376"/>
        <v>13</v>
      </c>
      <c r="M442" s="15">
        <f t="shared" si="377"/>
        <v>21</v>
      </c>
      <c r="N442" s="15">
        <f t="shared" si="378"/>
        <v>84</v>
      </c>
      <c r="O442" s="15">
        <v>34</v>
      </c>
      <c r="P442" s="15">
        <v>0</v>
      </c>
      <c r="Q442" s="15">
        <f t="shared" si="379"/>
        <v>50</v>
      </c>
      <c r="R442" s="14">
        <v>2024</v>
      </c>
      <c r="S442" s="14">
        <f t="shared" si="380"/>
        <v>2</v>
      </c>
      <c r="T442" s="15">
        <v>30</v>
      </c>
      <c r="U442" s="15">
        <v>20</v>
      </c>
      <c r="V442" s="15" t="str">
        <f t="shared" si="424"/>
        <v>N/A</v>
      </c>
      <c r="W442" s="15" t="str">
        <f t="shared" si="425"/>
        <v>N/A</v>
      </c>
      <c r="X442" s="15" t="str">
        <f t="shared" si="426"/>
        <v>N/A</v>
      </c>
      <c r="Y442" s="14" t="str">
        <f t="shared" si="381"/>
        <v>OK</v>
      </c>
      <c r="Z442" s="14" t="str">
        <f t="shared" si="382"/>
        <v>No</v>
      </c>
      <c r="AA442" s="17" t="str">
        <f>IF(C442="DM", "N/A", IF(Z442="No","N/A",VLOOKUP(B442,'Extension List'!$A$3:$AE$1952,19,FALSE)))</f>
        <v>N/A</v>
      </c>
      <c r="AB442" s="14" t="str">
        <f>IF(C442="DM", "N/A", IF(Z442="No","N/A",VLOOKUP(B442,'Extension List'!$A$3:$AE$1952,21,FALSE)))</f>
        <v>N/A</v>
      </c>
      <c r="AC442" s="14" t="str">
        <f t="shared" si="418"/>
        <v>N/A</v>
      </c>
      <c r="AD442" s="15" t="str">
        <f t="shared" si="383"/>
        <v>N/A</v>
      </c>
      <c r="AE442" s="15" t="str">
        <f t="shared" si="384"/>
        <v>N/A</v>
      </c>
      <c r="AF442" s="15" t="str">
        <f t="shared" si="385"/>
        <v>N/A</v>
      </c>
      <c r="AG442" s="15" t="str">
        <f t="shared" si="417"/>
        <v>N/A</v>
      </c>
      <c r="AH442" s="15" t="str">
        <f t="shared" si="417"/>
        <v>N/A</v>
      </c>
      <c r="AI442" s="15" t="str">
        <f t="shared" si="415"/>
        <v>N/A</v>
      </c>
      <c r="AJ442" s="15" t="str">
        <f t="shared" si="416"/>
        <v>N/A</v>
      </c>
      <c r="AK442" s="15" t="str">
        <f t="shared" si="368"/>
        <v>N/A</v>
      </c>
      <c r="AL442" s="15" t="str">
        <f t="shared" si="386"/>
        <v>N/A</v>
      </c>
      <c r="AM442" s="15">
        <f t="shared" si="387"/>
        <v>43</v>
      </c>
      <c r="AN442" s="15">
        <f t="shared" si="388"/>
        <v>33</v>
      </c>
      <c r="AO442" s="15" t="str">
        <f t="shared" si="389"/>
        <v>N/A</v>
      </c>
      <c r="AP442" s="15" t="str">
        <f t="shared" si="390"/>
        <v>N/A</v>
      </c>
      <c r="AQ442" s="15" t="str">
        <f t="shared" si="391"/>
        <v>N/A</v>
      </c>
      <c r="AR442" s="14" t="s">
        <v>40</v>
      </c>
      <c r="AS442" s="14" t="s">
        <v>40</v>
      </c>
      <c r="AT442" s="14" t="s">
        <v>40</v>
      </c>
      <c r="AU442" s="14" t="s">
        <v>40</v>
      </c>
      <c r="AV442" s="14" t="s">
        <v>40</v>
      </c>
      <c r="AW442" s="14" t="s">
        <v>40</v>
      </c>
      <c r="AX442" s="14" t="s">
        <v>40</v>
      </c>
      <c r="AY442" s="14" t="s">
        <v>40</v>
      </c>
      <c r="AZ442" s="14" t="s">
        <v>40</v>
      </c>
      <c r="BA442" s="14" t="s">
        <v>40</v>
      </c>
      <c r="BB442" s="14" t="s">
        <v>40</v>
      </c>
      <c r="BC442" s="14" t="s">
        <v>40</v>
      </c>
      <c r="BD442" s="14" t="s">
        <v>40</v>
      </c>
      <c r="BE442" s="14" t="s">
        <v>40</v>
      </c>
      <c r="BF442" s="14" t="s">
        <v>40</v>
      </c>
      <c r="BG442" s="14" t="s">
        <v>40</v>
      </c>
      <c r="BH442" s="14" t="s">
        <v>40</v>
      </c>
      <c r="BI442" s="14"/>
      <c r="BJ442" s="15">
        <f t="shared" si="392"/>
        <v>43</v>
      </c>
      <c r="BK442" s="15">
        <f t="shared" si="393"/>
        <v>43</v>
      </c>
      <c r="BL442" s="15">
        <f t="shared" si="394"/>
        <v>43</v>
      </c>
      <c r="BM442" s="15">
        <f t="shared" si="395"/>
        <v>43</v>
      </c>
      <c r="BN442" s="15">
        <f t="shared" si="396"/>
        <v>43</v>
      </c>
      <c r="BO442" s="15">
        <f t="shared" si="397"/>
        <v>43</v>
      </c>
      <c r="BP442" s="15">
        <f t="shared" si="398"/>
        <v>43</v>
      </c>
      <c r="BQ442" s="15">
        <f t="shared" si="399"/>
        <v>43</v>
      </c>
      <c r="BR442" s="15">
        <f t="shared" si="400"/>
        <v>43</v>
      </c>
      <c r="BS442" s="15">
        <f t="shared" si="401"/>
        <v>43</v>
      </c>
      <c r="BT442" s="15">
        <f t="shared" si="402"/>
        <v>43</v>
      </c>
      <c r="BU442" s="15">
        <f t="shared" si="403"/>
        <v>43</v>
      </c>
      <c r="BV442" s="15">
        <f t="shared" si="404"/>
        <v>43</v>
      </c>
      <c r="BW442" s="15">
        <f t="shared" si="405"/>
        <v>43</v>
      </c>
      <c r="BX442" s="15">
        <f t="shared" si="406"/>
        <v>43</v>
      </c>
      <c r="BY442" s="15">
        <f t="shared" si="407"/>
        <v>43</v>
      </c>
      <c r="BZ442" s="15">
        <f t="shared" si="408"/>
        <v>43</v>
      </c>
      <c r="CA442" s="14" t="s">
        <v>75</v>
      </c>
      <c r="CB442" s="15">
        <f t="shared" si="419"/>
        <v>43</v>
      </c>
      <c r="CC442" s="14">
        <f t="shared" si="420"/>
        <v>33</v>
      </c>
      <c r="CD442" s="14" t="str">
        <f t="shared" si="421"/>
        <v>N/A</v>
      </c>
      <c r="CE442" s="14" t="str">
        <f t="shared" si="422"/>
        <v>N/A</v>
      </c>
      <c r="CF442" s="14" t="str">
        <f t="shared" si="423"/>
        <v>N/A</v>
      </c>
      <c r="CG442" t="str">
        <f t="shared" si="414"/>
        <v>S:13 G:21 GR:50</v>
      </c>
      <c r="CH442" s="6"/>
      <c r="CK442" s="6"/>
      <c r="CL442" s="6"/>
      <c r="CM442" s="6"/>
      <c r="CN442" s="6"/>
      <c r="CO442" s="6"/>
      <c r="CP442" s="6"/>
    </row>
    <row r="443" spans="1:94" x14ac:dyDescent="0.25">
      <c r="A443" s="13">
        <v>5616</v>
      </c>
      <c r="B443" s="14" t="s">
        <v>3034</v>
      </c>
      <c r="C443" s="14" t="s">
        <v>69</v>
      </c>
      <c r="D443" s="14" t="s">
        <v>1932</v>
      </c>
      <c r="E443" s="14">
        <f>VLOOKUP(B443, 'Rookie Year'!$A$2:$B$55555,2,FALSE)</f>
        <v>2024</v>
      </c>
      <c r="F443" s="14">
        <v>2024</v>
      </c>
      <c r="G443" s="14" t="s">
        <v>40</v>
      </c>
      <c r="H443" s="14" t="s">
        <v>2167</v>
      </c>
      <c r="I443" s="15">
        <v>5</v>
      </c>
      <c r="J443" s="14">
        <v>4</v>
      </c>
      <c r="K443" s="16">
        <f t="shared" si="375"/>
        <v>0.25</v>
      </c>
      <c r="L443" s="15">
        <f t="shared" si="376"/>
        <v>3</v>
      </c>
      <c r="M443" s="15">
        <f t="shared" si="377"/>
        <v>2</v>
      </c>
      <c r="N443" s="15">
        <f t="shared" si="378"/>
        <v>8</v>
      </c>
      <c r="O443" s="15">
        <v>3</v>
      </c>
      <c r="P443" s="15">
        <v>0</v>
      </c>
      <c r="Q443" s="15">
        <f t="shared" si="379"/>
        <v>5</v>
      </c>
      <c r="R443" s="14" t="s">
        <v>75</v>
      </c>
      <c r="S443" s="14">
        <f t="shared" si="380"/>
        <v>2</v>
      </c>
      <c r="T443" s="15">
        <v>3</v>
      </c>
      <c r="U443" s="15">
        <v>2</v>
      </c>
      <c r="V443" s="15" t="str">
        <f t="shared" si="424"/>
        <v>N/A</v>
      </c>
      <c r="W443" s="15" t="str">
        <f t="shared" si="425"/>
        <v>N/A</v>
      </c>
      <c r="X443" s="15" t="str">
        <f t="shared" si="426"/>
        <v>N/A</v>
      </c>
      <c r="Y443" s="14" t="str">
        <f t="shared" si="381"/>
        <v>OK</v>
      </c>
      <c r="Z443" s="14" t="str">
        <f t="shared" si="382"/>
        <v>No</v>
      </c>
      <c r="AA443" s="17" t="str">
        <f>IF(C443="DM", "N/A", IF(Z443="No","N/A",VLOOKUP(B443,'Extension List'!$A$3:$AE$1952,19,FALSE)))</f>
        <v>N/A</v>
      </c>
      <c r="AB443" s="14" t="str">
        <f>IF(C443="DM", "N/A", IF(Z443="No","N/A",VLOOKUP(B443,'Extension List'!$A$3:$AE$1952,21,FALSE)))</f>
        <v>N/A</v>
      </c>
      <c r="AC443" s="14" t="str">
        <f t="shared" si="418"/>
        <v>N/A</v>
      </c>
      <c r="AD443" s="15" t="str">
        <f t="shared" si="383"/>
        <v>N/A</v>
      </c>
      <c r="AE443" s="15" t="str">
        <f t="shared" si="384"/>
        <v>N/A</v>
      </c>
      <c r="AF443" s="15" t="str">
        <f t="shared" si="385"/>
        <v>N/A</v>
      </c>
      <c r="AG443" s="15" t="str">
        <f t="shared" si="417"/>
        <v>N/A</v>
      </c>
      <c r="AH443" s="15" t="str">
        <f t="shared" si="417"/>
        <v>N/A</v>
      </c>
      <c r="AI443" s="15" t="str">
        <f t="shared" si="415"/>
        <v>N/A</v>
      </c>
      <c r="AJ443" s="15" t="str">
        <f t="shared" si="416"/>
        <v>N/A</v>
      </c>
      <c r="AK443" s="15" t="str">
        <f t="shared" si="368"/>
        <v>N/A</v>
      </c>
      <c r="AL443" s="15" t="str">
        <f t="shared" si="386"/>
        <v>N/A</v>
      </c>
      <c r="AM443" s="15">
        <f t="shared" si="387"/>
        <v>6</v>
      </c>
      <c r="AN443" s="15">
        <f t="shared" si="388"/>
        <v>5</v>
      </c>
      <c r="AO443" s="15" t="str">
        <f t="shared" si="389"/>
        <v>N/A</v>
      </c>
      <c r="AP443" s="15" t="str">
        <f t="shared" si="390"/>
        <v>N/A</v>
      </c>
      <c r="AQ443" s="15" t="str">
        <f t="shared" si="391"/>
        <v>N/A</v>
      </c>
      <c r="AR443" s="14" t="s">
        <v>40</v>
      </c>
      <c r="AS443" s="14" t="s">
        <v>40</v>
      </c>
      <c r="AT443" s="14" t="s">
        <v>40</v>
      </c>
      <c r="AU443" s="14" t="s">
        <v>40</v>
      </c>
      <c r="AV443" s="14" t="s">
        <v>40</v>
      </c>
      <c r="AW443" s="14" t="s">
        <v>40</v>
      </c>
      <c r="AX443" s="14" t="s">
        <v>40</v>
      </c>
      <c r="AY443" s="14" t="s">
        <v>40</v>
      </c>
      <c r="AZ443" s="14" t="s">
        <v>40</v>
      </c>
      <c r="BA443" s="14" t="s">
        <v>40</v>
      </c>
      <c r="BB443" s="14" t="s">
        <v>40</v>
      </c>
      <c r="BC443" s="14" t="s">
        <v>40</v>
      </c>
      <c r="BD443" s="14" t="s">
        <v>40</v>
      </c>
      <c r="BE443" s="14" t="s">
        <v>40</v>
      </c>
      <c r="BF443" s="14" t="s">
        <v>40</v>
      </c>
      <c r="BG443" s="14" t="s">
        <v>40</v>
      </c>
      <c r="BH443" s="14" t="s">
        <v>40</v>
      </c>
      <c r="BI443" s="14"/>
      <c r="BJ443" s="15">
        <f t="shared" si="392"/>
        <v>6</v>
      </c>
      <c r="BK443" s="15">
        <f t="shared" si="393"/>
        <v>6</v>
      </c>
      <c r="BL443" s="15">
        <f t="shared" si="394"/>
        <v>6</v>
      </c>
      <c r="BM443" s="15">
        <f t="shared" si="395"/>
        <v>6</v>
      </c>
      <c r="BN443" s="15">
        <f t="shared" si="396"/>
        <v>6</v>
      </c>
      <c r="BO443" s="15">
        <f t="shared" si="397"/>
        <v>6</v>
      </c>
      <c r="BP443" s="15">
        <f t="shared" si="398"/>
        <v>6</v>
      </c>
      <c r="BQ443" s="15">
        <f t="shared" si="399"/>
        <v>6</v>
      </c>
      <c r="BR443" s="15">
        <f t="shared" si="400"/>
        <v>6</v>
      </c>
      <c r="BS443" s="15">
        <f t="shared" si="401"/>
        <v>6</v>
      </c>
      <c r="BT443" s="15">
        <f t="shared" si="402"/>
        <v>6</v>
      </c>
      <c r="BU443" s="15">
        <f t="shared" si="403"/>
        <v>6</v>
      </c>
      <c r="BV443" s="15">
        <f t="shared" si="404"/>
        <v>6</v>
      </c>
      <c r="BW443" s="15">
        <f t="shared" si="405"/>
        <v>6</v>
      </c>
      <c r="BX443" s="15">
        <f t="shared" si="406"/>
        <v>6</v>
      </c>
      <c r="BY443" s="15">
        <f t="shared" si="407"/>
        <v>6</v>
      </c>
      <c r="BZ443" s="15">
        <f t="shared" si="408"/>
        <v>6</v>
      </c>
      <c r="CA443" s="14" t="s">
        <v>75</v>
      </c>
      <c r="CB443" s="15">
        <f t="shared" si="419"/>
        <v>6</v>
      </c>
      <c r="CC443" s="14">
        <f t="shared" si="420"/>
        <v>5</v>
      </c>
      <c r="CD443" s="14" t="str">
        <f t="shared" si="421"/>
        <v>N/A</v>
      </c>
      <c r="CE443" s="14" t="str">
        <f t="shared" si="422"/>
        <v>N/A</v>
      </c>
      <c r="CF443" s="14" t="str">
        <f t="shared" si="423"/>
        <v>N/A</v>
      </c>
      <c r="CG443" t="str">
        <f t="shared" si="414"/>
        <v>S:3 G:2 GR:5</v>
      </c>
      <c r="CH443" s="6"/>
      <c r="CK443" s="6"/>
      <c r="CL443" s="6"/>
      <c r="CM443" s="6"/>
      <c r="CN443" s="6"/>
      <c r="CO443" s="6"/>
      <c r="CP443" s="6"/>
    </row>
    <row r="444" spans="1:94" x14ac:dyDescent="0.25">
      <c r="A444" s="13">
        <v>6598</v>
      </c>
      <c r="B444" s="14" t="s">
        <v>3388</v>
      </c>
      <c r="C444" s="14" t="s">
        <v>69</v>
      </c>
      <c r="D444" s="14" t="s">
        <v>1932</v>
      </c>
      <c r="E444" s="14">
        <f>VLOOKUP(B444, 'Rookie Year'!$A$2:$B$55555,2,FALSE)</f>
        <v>2026</v>
      </c>
      <c r="F444" s="14">
        <v>2026</v>
      </c>
      <c r="G444" s="14" t="s">
        <v>40</v>
      </c>
      <c r="H444" s="14" t="s">
        <v>2244</v>
      </c>
      <c r="I444" s="15">
        <v>1</v>
      </c>
      <c r="J444" s="14">
        <v>3</v>
      </c>
      <c r="K444" s="16">
        <f t="shared" si="375"/>
        <v>0</v>
      </c>
      <c r="L444" s="15">
        <f t="shared" si="376"/>
        <v>1</v>
      </c>
      <c r="M444" s="15">
        <f t="shared" si="377"/>
        <v>0</v>
      </c>
      <c r="N444" s="15">
        <f t="shared" si="378"/>
        <v>0</v>
      </c>
      <c r="O444" s="15">
        <v>0</v>
      </c>
      <c r="P444" s="15">
        <v>0</v>
      </c>
      <c r="Q444" s="15">
        <f t="shared" si="379"/>
        <v>0</v>
      </c>
      <c r="R444" s="14" t="s">
        <v>75</v>
      </c>
      <c r="S444" s="14">
        <f t="shared" si="380"/>
        <v>3</v>
      </c>
      <c r="T444" s="15">
        <f>IF($S444&lt;1, "N/A", $M444)</f>
        <v>0</v>
      </c>
      <c r="U444" s="15">
        <f>IF($S444&lt;2, "N/A", $M444)</f>
        <v>0</v>
      </c>
      <c r="V444" s="15">
        <f t="shared" si="424"/>
        <v>0</v>
      </c>
      <c r="W444" s="15" t="str">
        <f t="shared" si="425"/>
        <v>N/A</v>
      </c>
      <c r="X444" s="15" t="str">
        <f t="shared" si="426"/>
        <v>N/A</v>
      </c>
      <c r="Y444" s="14" t="str">
        <f t="shared" si="381"/>
        <v>OK</v>
      </c>
      <c r="Z444" s="14" t="str">
        <f t="shared" si="382"/>
        <v>No</v>
      </c>
      <c r="AA444" s="17" t="str">
        <f>IF(C444="DM", "N/A", IF(Z444="No","N/A",VLOOKUP(B444,'Extension List'!$A$3:$AE$1952,19,FALSE)))</f>
        <v>N/A</v>
      </c>
      <c r="AB444" s="14" t="str">
        <f>IF(C444="DM", "N/A", IF(Z444="No","N/A",VLOOKUP(B444,'Extension List'!$A$3:$AE$1952,21,FALSE)))</f>
        <v>N/A</v>
      </c>
      <c r="AC444" s="14" t="str">
        <f t="shared" si="418"/>
        <v>N/A</v>
      </c>
      <c r="AD444" s="15" t="str">
        <f t="shared" si="383"/>
        <v>N/A</v>
      </c>
      <c r="AE444" s="15" t="str">
        <f t="shared" si="384"/>
        <v>N/A</v>
      </c>
      <c r="AF444" s="15" t="str">
        <f t="shared" si="385"/>
        <v>N/A</v>
      </c>
      <c r="AG444" s="15" t="str">
        <f t="shared" si="417"/>
        <v>N/A</v>
      </c>
      <c r="AH444" s="15" t="str">
        <f t="shared" si="417"/>
        <v>N/A</v>
      </c>
      <c r="AI444" s="15" t="str">
        <f t="shared" si="415"/>
        <v>N/A</v>
      </c>
      <c r="AJ444" s="15" t="str">
        <f t="shared" si="416"/>
        <v>N/A</v>
      </c>
      <c r="AK444" s="15" t="str">
        <f t="shared" si="368"/>
        <v>N/A</v>
      </c>
      <c r="AL444" s="15" t="str">
        <f t="shared" si="386"/>
        <v>N/A</v>
      </c>
      <c r="AM444" s="15">
        <f t="shared" si="387"/>
        <v>1</v>
      </c>
      <c r="AN444" s="15">
        <f t="shared" si="388"/>
        <v>1</v>
      </c>
      <c r="AO444" s="15">
        <f t="shared" si="389"/>
        <v>1</v>
      </c>
      <c r="AP444" s="15" t="str">
        <f t="shared" si="390"/>
        <v>N/A</v>
      </c>
      <c r="AQ444" s="15" t="str">
        <f t="shared" si="391"/>
        <v>N/A</v>
      </c>
      <c r="AR444" s="14" t="s">
        <v>40</v>
      </c>
      <c r="AS444" s="14" t="s">
        <v>40</v>
      </c>
      <c r="AT444" s="14" t="s">
        <v>40</v>
      </c>
      <c r="AU444" s="14" t="s">
        <v>40</v>
      </c>
      <c r="AV444" s="14" t="s">
        <v>40</v>
      </c>
      <c r="AW444" s="14" t="s">
        <v>40</v>
      </c>
      <c r="AX444" s="14" t="s">
        <v>40</v>
      </c>
      <c r="AY444" s="14" t="s">
        <v>40</v>
      </c>
      <c r="AZ444" s="14" t="s">
        <v>40</v>
      </c>
      <c r="BA444" s="14" t="s">
        <v>40</v>
      </c>
      <c r="BB444" s="14" t="s">
        <v>40</v>
      </c>
      <c r="BC444" s="14" t="s">
        <v>40</v>
      </c>
      <c r="BD444" s="14" t="s">
        <v>40</v>
      </c>
      <c r="BE444" s="14" t="s">
        <v>40</v>
      </c>
      <c r="BF444" s="14" t="s">
        <v>40</v>
      </c>
      <c r="BG444" s="14" t="s">
        <v>40</v>
      </c>
      <c r="BH444" s="14" t="s">
        <v>40</v>
      </c>
      <c r="BJ444" s="15">
        <f t="shared" si="392"/>
        <v>1</v>
      </c>
      <c r="BK444" s="15">
        <f t="shared" si="393"/>
        <v>1</v>
      </c>
      <c r="BL444" s="15">
        <f t="shared" si="394"/>
        <v>1</v>
      </c>
      <c r="BM444" s="15">
        <f t="shared" si="395"/>
        <v>1</v>
      </c>
      <c r="BN444" s="15">
        <f t="shared" si="396"/>
        <v>1</v>
      </c>
      <c r="BO444" s="15">
        <f t="shared" si="397"/>
        <v>1</v>
      </c>
      <c r="BP444" s="15">
        <f t="shared" si="398"/>
        <v>1</v>
      </c>
      <c r="BQ444" s="15">
        <f t="shared" si="399"/>
        <v>1</v>
      </c>
      <c r="BR444" s="15">
        <f t="shared" si="400"/>
        <v>1</v>
      </c>
      <c r="BS444" s="15">
        <f t="shared" si="401"/>
        <v>1</v>
      </c>
      <c r="BT444" s="15">
        <f t="shared" si="402"/>
        <v>1</v>
      </c>
      <c r="BU444" s="15">
        <f t="shared" si="403"/>
        <v>1</v>
      </c>
      <c r="BV444" s="15">
        <f t="shared" si="404"/>
        <v>1</v>
      </c>
      <c r="BW444" s="15">
        <f t="shared" si="405"/>
        <v>1</v>
      </c>
      <c r="BX444" s="15">
        <f t="shared" si="406"/>
        <v>1</v>
      </c>
      <c r="BY444" s="15">
        <f t="shared" si="407"/>
        <v>1</v>
      </c>
      <c r="BZ444" s="15">
        <f t="shared" si="408"/>
        <v>1</v>
      </c>
      <c r="CA444" s="14" t="s">
        <v>75</v>
      </c>
      <c r="CB444" s="15">
        <f t="shared" si="419"/>
        <v>1</v>
      </c>
      <c r="CC444" s="14">
        <f t="shared" si="420"/>
        <v>1</v>
      </c>
      <c r="CD444" s="14">
        <f t="shared" si="421"/>
        <v>1</v>
      </c>
      <c r="CE444" s="14" t="str">
        <f t="shared" si="422"/>
        <v>N/A</v>
      </c>
      <c r="CF444" s="14" t="str">
        <f t="shared" si="423"/>
        <v>N/A</v>
      </c>
      <c r="CG444" t="str">
        <f t="shared" si="414"/>
        <v>S:1 G:0 GR:0</v>
      </c>
      <c r="CH444" s="6"/>
      <c r="CK444" s="6"/>
      <c r="CL444" s="6"/>
      <c r="CM444" s="6"/>
      <c r="CN444" s="6"/>
      <c r="CO444" s="6"/>
      <c r="CP444" s="6"/>
    </row>
    <row r="445" spans="1:94" x14ac:dyDescent="0.25">
      <c r="A445" s="13">
        <v>6050</v>
      </c>
      <c r="B445" s="14" t="s">
        <v>3151</v>
      </c>
      <c r="C445" s="14" t="s">
        <v>70</v>
      </c>
      <c r="D445" s="14" t="s">
        <v>1932</v>
      </c>
      <c r="E445" s="14">
        <v>2025</v>
      </c>
      <c r="F445" s="14">
        <v>2025</v>
      </c>
      <c r="G445" s="14" t="s">
        <v>40</v>
      </c>
      <c r="H445" s="14" t="s">
        <v>2195</v>
      </c>
      <c r="I445" s="15">
        <v>1</v>
      </c>
      <c r="J445" s="14">
        <v>3</v>
      </c>
      <c r="K445" s="16">
        <f t="shared" si="375"/>
        <v>0</v>
      </c>
      <c r="L445" s="15">
        <f t="shared" si="376"/>
        <v>1</v>
      </c>
      <c r="M445" s="15">
        <f t="shared" si="377"/>
        <v>0</v>
      </c>
      <c r="N445" s="15">
        <f t="shared" si="378"/>
        <v>0</v>
      </c>
      <c r="O445" s="15">
        <v>0</v>
      </c>
      <c r="P445" s="15">
        <v>0</v>
      </c>
      <c r="Q445" s="15">
        <f t="shared" si="379"/>
        <v>0</v>
      </c>
      <c r="R445" s="14" t="s">
        <v>75</v>
      </c>
      <c r="S445" s="14">
        <f t="shared" si="380"/>
        <v>2</v>
      </c>
      <c r="T445" s="15">
        <v>0</v>
      </c>
      <c r="U445" s="15">
        <v>0</v>
      </c>
      <c r="V445" s="15" t="str">
        <f t="shared" si="424"/>
        <v>N/A</v>
      </c>
      <c r="W445" s="15" t="str">
        <f t="shared" si="425"/>
        <v>N/A</v>
      </c>
      <c r="X445" s="15" t="str">
        <f t="shared" si="426"/>
        <v>N/A</v>
      </c>
      <c r="Y445" s="14" t="str">
        <f t="shared" si="381"/>
        <v>OK</v>
      </c>
      <c r="Z445" s="14" t="str">
        <f t="shared" si="382"/>
        <v>No</v>
      </c>
      <c r="AA445" s="17" t="str">
        <f>IF(C445="DM", "N/A", IF(Z445="No","N/A",VLOOKUP(B445,'Extension List'!$A$3:$AE$1952,19,FALSE)))</f>
        <v>N/A</v>
      </c>
      <c r="AB445" s="14" t="str">
        <f>IF(C445="DM", "N/A", IF(Z445="No","N/A",VLOOKUP(B445,'Extension List'!$A$3:$AE$1952,21,FALSE)))</f>
        <v>N/A</v>
      </c>
      <c r="AC445" s="14" t="str">
        <f t="shared" si="418"/>
        <v>N/A</v>
      </c>
      <c r="AD445" s="15" t="str">
        <f t="shared" si="383"/>
        <v>N/A</v>
      </c>
      <c r="AE445" s="15" t="str">
        <f t="shared" si="384"/>
        <v>N/A</v>
      </c>
      <c r="AF445" s="15" t="str">
        <f t="shared" si="385"/>
        <v>N/A</v>
      </c>
      <c r="AG445" s="15" t="str">
        <f t="shared" si="417"/>
        <v>N/A</v>
      </c>
      <c r="AH445" s="15" t="str">
        <f t="shared" si="417"/>
        <v>N/A</v>
      </c>
      <c r="AI445" s="15" t="str">
        <f t="shared" si="415"/>
        <v>N/A</v>
      </c>
      <c r="AJ445" s="15" t="str">
        <f t="shared" si="416"/>
        <v>N/A</v>
      </c>
      <c r="AK445" s="15" t="str">
        <f t="shared" si="368"/>
        <v>N/A</v>
      </c>
      <c r="AL445" s="15" t="str">
        <f t="shared" si="386"/>
        <v>N/A</v>
      </c>
      <c r="AM445" s="15">
        <f t="shared" si="387"/>
        <v>1</v>
      </c>
      <c r="AN445" s="15">
        <f t="shared" si="388"/>
        <v>1</v>
      </c>
      <c r="AO445" s="15" t="str">
        <f t="shared" si="389"/>
        <v>N/A</v>
      </c>
      <c r="AP445" s="15" t="str">
        <f t="shared" si="390"/>
        <v>N/A</v>
      </c>
      <c r="AQ445" s="15" t="str">
        <f t="shared" si="391"/>
        <v>N/A</v>
      </c>
      <c r="AR445" s="14" t="s">
        <v>40</v>
      </c>
      <c r="AS445" s="14" t="s">
        <v>40</v>
      </c>
      <c r="AT445" s="14" t="s">
        <v>40</v>
      </c>
      <c r="AU445" s="14" t="s">
        <v>40</v>
      </c>
      <c r="AV445" s="14" t="s">
        <v>40</v>
      </c>
      <c r="AW445" s="14" t="s">
        <v>40</v>
      </c>
      <c r="AX445" s="14" t="s">
        <v>40</v>
      </c>
      <c r="AY445" s="14" t="s">
        <v>40</v>
      </c>
      <c r="AZ445" s="14" t="s">
        <v>40</v>
      </c>
      <c r="BA445" s="14" t="s">
        <v>40</v>
      </c>
      <c r="BB445" s="14" t="s">
        <v>40</v>
      </c>
      <c r="BC445" s="14" t="s">
        <v>40</v>
      </c>
      <c r="BD445" s="14" t="s">
        <v>40</v>
      </c>
      <c r="BE445" s="14" t="s">
        <v>40</v>
      </c>
      <c r="BF445" s="14" t="s">
        <v>40</v>
      </c>
      <c r="BG445" s="14" t="s">
        <v>40</v>
      </c>
      <c r="BH445" s="14" t="s">
        <v>40</v>
      </c>
      <c r="BJ445" s="15">
        <f t="shared" si="392"/>
        <v>1</v>
      </c>
      <c r="BK445" s="15">
        <f t="shared" si="393"/>
        <v>1</v>
      </c>
      <c r="BL445" s="15">
        <f t="shared" si="394"/>
        <v>1</v>
      </c>
      <c r="BM445" s="15">
        <f t="shared" si="395"/>
        <v>1</v>
      </c>
      <c r="BN445" s="15">
        <f t="shared" si="396"/>
        <v>1</v>
      </c>
      <c r="BO445" s="15">
        <f t="shared" si="397"/>
        <v>1</v>
      </c>
      <c r="BP445" s="15">
        <f t="shared" si="398"/>
        <v>1</v>
      </c>
      <c r="BQ445" s="15">
        <f t="shared" si="399"/>
        <v>1</v>
      </c>
      <c r="BR445" s="15">
        <f t="shared" si="400"/>
        <v>1</v>
      </c>
      <c r="BS445" s="15">
        <f t="shared" si="401"/>
        <v>1</v>
      </c>
      <c r="BT445" s="15">
        <f t="shared" si="402"/>
        <v>1</v>
      </c>
      <c r="BU445" s="15">
        <f t="shared" si="403"/>
        <v>1</v>
      </c>
      <c r="BV445" s="15">
        <f t="shared" si="404"/>
        <v>1</v>
      </c>
      <c r="BW445" s="15">
        <f t="shared" si="405"/>
        <v>1</v>
      </c>
      <c r="BX445" s="15">
        <f t="shared" si="406"/>
        <v>1</v>
      </c>
      <c r="BY445" s="15">
        <f t="shared" si="407"/>
        <v>1</v>
      </c>
      <c r="BZ445" s="15">
        <f t="shared" si="408"/>
        <v>1</v>
      </c>
      <c r="CA445" s="14" t="s">
        <v>75</v>
      </c>
      <c r="CB445" s="15">
        <f t="shared" si="419"/>
        <v>1</v>
      </c>
      <c r="CC445" s="14">
        <f t="shared" si="420"/>
        <v>1</v>
      </c>
      <c r="CD445" s="14" t="str">
        <f t="shared" si="421"/>
        <v>N/A</v>
      </c>
      <c r="CE445" s="14" t="str">
        <f t="shared" si="422"/>
        <v>N/A</v>
      </c>
      <c r="CF445" s="14" t="str">
        <f t="shared" si="423"/>
        <v>N/A</v>
      </c>
      <c r="CG445" t="str">
        <f t="shared" si="414"/>
        <v>S:1 G:0 GR:0</v>
      </c>
      <c r="CH445" s="6"/>
      <c r="CK445" s="6"/>
      <c r="CL445" s="6"/>
      <c r="CM445" s="6"/>
      <c r="CN445" s="6"/>
      <c r="CO445" s="6"/>
      <c r="CP445" s="6"/>
    </row>
    <row r="446" spans="1:94" x14ac:dyDescent="0.25">
      <c r="A446" s="13">
        <v>5490</v>
      </c>
      <c r="B446" s="14" t="s">
        <v>2871</v>
      </c>
      <c r="C446" s="14" t="s">
        <v>70</v>
      </c>
      <c r="D446" s="14" t="s">
        <v>1932</v>
      </c>
      <c r="E446" s="14">
        <f>VLOOKUP(B446, 'Rookie Year'!$A$2:$B$55555,2,FALSE)</f>
        <v>2022</v>
      </c>
      <c r="F446" s="14">
        <v>2024</v>
      </c>
      <c r="G446" s="14" t="s">
        <v>42</v>
      </c>
      <c r="H446" s="14" t="s">
        <v>2913</v>
      </c>
      <c r="I446" s="15">
        <v>9</v>
      </c>
      <c r="J446" s="14">
        <v>3</v>
      </c>
      <c r="K446" s="16">
        <f t="shared" si="375"/>
        <v>0.25</v>
      </c>
      <c r="L446" s="15">
        <f t="shared" si="376"/>
        <v>6</v>
      </c>
      <c r="M446" s="15">
        <f t="shared" si="377"/>
        <v>3</v>
      </c>
      <c r="N446" s="15">
        <f t="shared" si="378"/>
        <v>9</v>
      </c>
      <c r="O446" s="15">
        <v>6</v>
      </c>
      <c r="P446" s="15">
        <v>0</v>
      </c>
      <c r="Q446" s="15">
        <f t="shared" si="379"/>
        <v>3</v>
      </c>
      <c r="R446" s="14" t="s">
        <v>75</v>
      </c>
      <c r="S446" s="14">
        <f t="shared" si="380"/>
        <v>1</v>
      </c>
      <c r="T446" s="15">
        <v>3</v>
      </c>
      <c r="U446" s="15" t="str">
        <f>IF($S446&lt;2, "N/A", $M446)</f>
        <v>N/A</v>
      </c>
      <c r="V446" s="15" t="str">
        <f t="shared" si="424"/>
        <v>N/A</v>
      </c>
      <c r="W446" s="15" t="str">
        <f t="shared" si="425"/>
        <v>N/A</v>
      </c>
      <c r="X446" s="15" t="str">
        <f t="shared" si="426"/>
        <v>N/A</v>
      </c>
      <c r="Y446" s="14" t="str">
        <f t="shared" si="381"/>
        <v>OK</v>
      </c>
      <c r="Z446" s="14" t="str">
        <f t="shared" si="382"/>
        <v>Yes</v>
      </c>
      <c r="AA446" s="17">
        <f>IF(C446="DM", "N/A", IF(Z446="No","N/A",VLOOKUP(B446,'Extension List'!$A$3:$AE$1952,19,FALSE)))</f>
        <v>10</v>
      </c>
      <c r="AB446" s="14">
        <f>IF(C446="DM", "N/A", IF(Z446="No","N/A",VLOOKUP(B446,'Extension List'!$A$3:$AE$1952,21,FALSE)))</f>
        <v>3</v>
      </c>
      <c r="AC446" s="14">
        <f t="shared" si="418"/>
        <v>0</v>
      </c>
      <c r="AD446" s="15" t="str">
        <f t="shared" si="383"/>
        <v>N/A</v>
      </c>
      <c r="AE446" s="15" t="str">
        <f t="shared" si="384"/>
        <v>N/A</v>
      </c>
      <c r="AF446" s="15" t="str">
        <f t="shared" si="385"/>
        <v>N/A</v>
      </c>
      <c r="AG446" s="15" t="str">
        <f t="shared" si="417"/>
        <v>N/A</v>
      </c>
      <c r="AH446" s="15" t="str">
        <f t="shared" si="417"/>
        <v>N/A</v>
      </c>
      <c r="AI446" s="15" t="str">
        <f t="shared" si="415"/>
        <v>N/A</v>
      </c>
      <c r="AJ446" s="15" t="str">
        <f t="shared" si="416"/>
        <v>N/A</v>
      </c>
      <c r="AK446" s="15" t="str">
        <f t="shared" si="368"/>
        <v>N/A</v>
      </c>
      <c r="AL446" s="15" t="str">
        <f t="shared" si="386"/>
        <v>N/A</v>
      </c>
      <c r="AM446" s="15">
        <f t="shared" si="387"/>
        <v>9</v>
      </c>
      <c r="AN446" s="15" t="str">
        <f t="shared" si="388"/>
        <v>N/A</v>
      </c>
      <c r="AO446" s="15" t="str">
        <f t="shared" si="389"/>
        <v>N/A</v>
      </c>
      <c r="AP446" s="15" t="str">
        <f t="shared" si="390"/>
        <v>N/A</v>
      </c>
      <c r="AQ446" s="15" t="str">
        <f t="shared" si="391"/>
        <v>N/A</v>
      </c>
      <c r="AR446" s="14" t="s">
        <v>40</v>
      </c>
      <c r="AS446" s="14" t="s">
        <v>40</v>
      </c>
      <c r="AT446" s="14" t="s">
        <v>40</v>
      </c>
      <c r="AU446" s="14" t="s">
        <v>40</v>
      </c>
      <c r="AV446" s="14" t="s">
        <v>40</v>
      </c>
      <c r="AW446" s="14" t="s">
        <v>40</v>
      </c>
      <c r="AX446" s="14" t="s">
        <v>40</v>
      </c>
      <c r="AY446" s="14" t="s">
        <v>40</v>
      </c>
      <c r="AZ446" s="14" t="s">
        <v>40</v>
      </c>
      <c r="BA446" s="14" t="s">
        <v>40</v>
      </c>
      <c r="BB446" s="14" t="s">
        <v>40</v>
      </c>
      <c r="BC446" s="14" t="s">
        <v>40</v>
      </c>
      <c r="BD446" s="14" t="s">
        <v>40</v>
      </c>
      <c r="BE446" s="14" t="s">
        <v>40</v>
      </c>
      <c r="BF446" s="14" t="s">
        <v>40</v>
      </c>
      <c r="BG446" s="14" t="s">
        <v>40</v>
      </c>
      <c r="BH446" s="14" t="s">
        <v>40</v>
      </c>
      <c r="BI446" s="14"/>
      <c r="BJ446" s="15">
        <f t="shared" si="392"/>
        <v>9</v>
      </c>
      <c r="BK446" s="15">
        <f t="shared" si="393"/>
        <v>9</v>
      </c>
      <c r="BL446" s="15">
        <f t="shared" si="394"/>
        <v>9</v>
      </c>
      <c r="BM446" s="15">
        <f t="shared" si="395"/>
        <v>9</v>
      </c>
      <c r="BN446" s="15">
        <f t="shared" si="396"/>
        <v>9</v>
      </c>
      <c r="BO446" s="15">
        <f t="shared" si="397"/>
        <v>9</v>
      </c>
      <c r="BP446" s="15">
        <f t="shared" si="398"/>
        <v>9</v>
      </c>
      <c r="BQ446" s="15">
        <f t="shared" si="399"/>
        <v>9</v>
      </c>
      <c r="BR446" s="15">
        <f t="shared" si="400"/>
        <v>9</v>
      </c>
      <c r="BS446" s="15">
        <f t="shared" si="401"/>
        <v>9</v>
      </c>
      <c r="BT446" s="15">
        <f t="shared" si="402"/>
        <v>9</v>
      </c>
      <c r="BU446" s="15">
        <f t="shared" si="403"/>
        <v>9</v>
      </c>
      <c r="BV446" s="15">
        <f t="shared" si="404"/>
        <v>9</v>
      </c>
      <c r="BW446" s="15">
        <f t="shared" si="405"/>
        <v>9</v>
      </c>
      <c r="BX446" s="15">
        <f t="shared" si="406"/>
        <v>9</v>
      </c>
      <c r="BY446" s="15">
        <f t="shared" si="407"/>
        <v>9</v>
      </c>
      <c r="BZ446" s="15">
        <f t="shared" si="408"/>
        <v>9</v>
      </c>
      <c r="CA446" s="14" t="s">
        <v>75</v>
      </c>
      <c r="CB446" s="15">
        <f t="shared" si="419"/>
        <v>9</v>
      </c>
      <c r="CC446" s="14" t="str">
        <f t="shared" si="420"/>
        <v>N/A</v>
      </c>
      <c r="CD446" s="14" t="str">
        <f t="shared" si="421"/>
        <v>N/A</v>
      </c>
      <c r="CE446" s="14" t="str">
        <f t="shared" si="422"/>
        <v>N/A</v>
      </c>
      <c r="CF446" s="14" t="str">
        <f t="shared" si="423"/>
        <v>N/A</v>
      </c>
      <c r="CG446" t="str">
        <f t="shared" si="414"/>
        <v>S:6 G:3 GR:3</v>
      </c>
      <c r="CH446" s="6"/>
      <c r="CK446" s="6"/>
      <c r="CL446" s="6"/>
      <c r="CM446" s="6"/>
      <c r="CN446" s="6"/>
      <c r="CO446" s="6"/>
      <c r="CP446" s="6"/>
    </row>
    <row r="447" spans="1:94" x14ac:dyDescent="0.25">
      <c r="A447" s="13">
        <v>6337</v>
      </c>
      <c r="B447" s="14" t="s">
        <v>2805</v>
      </c>
      <c r="C447" s="14" t="s">
        <v>70</v>
      </c>
      <c r="D447" s="14" t="s">
        <v>1932</v>
      </c>
      <c r="E447" s="14">
        <f>VLOOKUP(B447, 'Rookie Year'!$A$2:$B$55555,2,FALSE)</f>
        <v>2023</v>
      </c>
      <c r="F447" s="14">
        <v>2026</v>
      </c>
      <c r="G447" s="14" t="s">
        <v>42</v>
      </c>
      <c r="H447" s="14" t="s">
        <v>2913</v>
      </c>
      <c r="I447" s="15">
        <v>1</v>
      </c>
      <c r="J447" s="14">
        <v>1</v>
      </c>
      <c r="K447" s="16">
        <f t="shared" si="375"/>
        <v>0.25</v>
      </c>
      <c r="L447" s="15">
        <f t="shared" si="376"/>
        <v>0</v>
      </c>
      <c r="M447" s="15">
        <f t="shared" si="377"/>
        <v>1</v>
      </c>
      <c r="N447" s="15">
        <f t="shared" si="378"/>
        <v>1</v>
      </c>
      <c r="O447" s="15">
        <v>0</v>
      </c>
      <c r="P447" s="15">
        <v>0</v>
      </c>
      <c r="Q447" s="15">
        <f t="shared" si="379"/>
        <v>1</v>
      </c>
      <c r="R447" s="14" t="s">
        <v>75</v>
      </c>
      <c r="S447" s="14">
        <f t="shared" si="380"/>
        <v>1</v>
      </c>
      <c r="T447" s="15">
        <f>IF($S447&lt;1, "N/A", $M447)</f>
        <v>1</v>
      </c>
      <c r="U447" s="15" t="str">
        <f>IF($S447&lt;2, "N/A", $M447)</f>
        <v>N/A</v>
      </c>
      <c r="V447" s="15" t="str">
        <f t="shared" si="424"/>
        <v>N/A</v>
      </c>
      <c r="W447" s="15" t="str">
        <f t="shared" si="425"/>
        <v>N/A</v>
      </c>
      <c r="X447" s="15" t="str">
        <f t="shared" si="426"/>
        <v>N/A</v>
      </c>
      <c r="Y447" s="14" t="str">
        <f t="shared" si="381"/>
        <v>OK</v>
      </c>
      <c r="Z447" s="14" t="str">
        <f t="shared" si="382"/>
        <v>No</v>
      </c>
      <c r="AA447" s="17" t="str">
        <f>IF(C447="DM", "N/A", IF(Z447="No","N/A",VLOOKUP(B447,'Extension List'!$A$3:$AE$1952,19,FALSE)))</f>
        <v>N/A</v>
      </c>
      <c r="AB447" s="14" t="str">
        <f>IF(C447="DM", "N/A", IF(Z447="No","N/A",VLOOKUP(B447,'Extension List'!$A$3:$AE$1952,21,FALSE)))</f>
        <v>N/A</v>
      </c>
      <c r="AC447" s="14" t="str">
        <f t="shared" si="418"/>
        <v>N/A</v>
      </c>
      <c r="AD447" s="15" t="str">
        <f t="shared" si="383"/>
        <v>N/A</v>
      </c>
      <c r="AE447" s="15" t="str">
        <f t="shared" si="384"/>
        <v>N/A</v>
      </c>
      <c r="AF447" s="15" t="str">
        <f t="shared" si="385"/>
        <v>N/A</v>
      </c>
      <c r="AG447" s="15" t="str">
        <f t="shared" ref="AG447:AH466" si="427">IF($AF447="N/A", "N/A", "TBC")</f>
        <v>N/A</v>
      </c>
      <c r="AH447" s="15" t="str">
        <f t="shared" si="427"/>
        <v>N/A</v>
      </c>
      <c r="AI447" s="15" t="str">
        <f t="shared" si="415"/>
        <v>N/A</v>
      </c>
      <c r="AJ447" s="15" t="str">
        <f t="shared" si="416"/>
        <v>N/A</v>
      </c>
      <c r="AK447" s="15" t="str">
        <f t="shared" si="368"/>
        <v>N/A</v>
      </c>
      <c r="AL447" s="15" t="str">
        <f t="shared" si="386"/>
        <v>N/A</v>
      </c>
      <c r="AM447" s="15">
        <f t="shared" si="387"/>
        <v>1</v>
      </c>
      <c r="AN447" s="15" t="str">
        <f t="shared" si="388"/>
        <v>N/A</v>
      </c>
      <c r="AO447" s="15" t="str">
        <f t="shared" si="389"/>
        <v>N/A</v>
      </c>
      <c r="AP447" s="15" t="str">
        <f t="shared" si="390"/>
        <v>N/A</v>
      </c>
      <c r="AQ447" s="15" t="str">
        <f t="shared" si="391"/>
        <v>N/A</v>
      </c>
      <c r="AR447" s="14" t="s">
        <v>40</v>
      </c>
      <c r="AS447" s="14" t="s">
        <v>40</v>
      </c>
      <c r="AT447" s="14" t="s">
        <v>40</v>
      </c>
      <c r="AU447" s="14" t="s">
        <v>40</v>
      </c>
      <c r="AV447" s="14" t="s">
        <v>40</v>
      </c>
      <c r="AW447" s="14" t="s">
        <v>40</v>
      </c>
      <c r="AX447" s="14" t="s">
        <v>40</v>
      </c>
      <c r="AY447" s="14" t="s">
        <v>40</v>
      </c>
      <c r="AZ447" s="14" t="s">
        <v>40</v>
      </c>
      <c r="BA447" s="14" t="s">
        <v>40</v>
      </c>
      <c r="BB447" s="14" t="s">
        <v>40</v>
      </c>
      <c r="BC447" s="14" t="s">
        <v>40</v>
      </c>
      <c r="BD447" s="14" t="s">
        <v>40</v>
      </c>
      <c r="BE447" s="14" t="s">
        <v>40</v>
      </c>
      <c r="BF447" s="14" t="s">
        <v>40</v>
      </c>
      <c r="BG447" s="14" t="s">
        <v>40</v>
      </c>
      <c r="BH447" s="14" t="s">
        <v>40</v>
      </c>
      <c r="BJ447" s="15">
        <f t="shared" si="392"/>
        <v>1</v>
      </c>
      <c r="BK447" s="15">
        <f t="shared" si="393"/>
        <v>1</v>
      </c>
      <c r="BL447" s="15">
        <f t="shared" si="394"/>
        <v>1</v>
      </c>
      <c r="BM447" s="15">
        <f t="shared" si="395"/>
        <v>1</v>
      </c>
      <c r="BN447" s="15">
        <f t="shared" si="396"/>
        <v>1</v>
      </c>
      <c r="BO447" s="15">
        <f t="shared" si="397"/>
        <v>1</v>
      </c>
      <c r="BP447" s="15">
        <f t="shared" si="398"/>
        <v>1</v>
      </c>
      <c r="BQ447" s="15">
        <f t="shared" si="399"/>
        <v>1</v>
      </c>
      <c r="BR447" s="15">
        <f t="shared" si="400"/>
        <v>1</v>
      </c>
      <c r="BS447" s="15">
        <f t="shared" si="401"/>
        <v>1</v>
      </c>
      <c r="BT447" s="15">
        <f t="shared" si="402"/>
        <v>1</v>
      </c>
      <c r="BU447" s="15">
        <f t="shared" si="403"/>
        <v>1</v>
      </c>
      <c r="BV447" s="15">
        <f t="shared" si="404"/>
        <v>1</v>
      </c>
      <c r="BW447" s="15">
        <f t="shared" si="405"/>
        <v>1</v>
      </c>
      <c r="BX447" s="15">
        <f t="shared" si="406"/>
        <v>1</v>
      </c>
      <c r="BY447" s="15">
        <f t="shared" si="407"/>
        <v>1</v>
      </c>
      <c r="BZ447" s="15">
        <f t="shared" si="408"/>
        <v>1</v>
      </c>
      <c r="CA447" s="14" t="s">
        <v>75</v>
      </c>
      <c r="CB447" s="15">
        <f t="shared" si="419"/>
        <v>1</v>
      </c>
      <c r="CC447" s="14" t="str">
        <f t="shared" si="420"/>
        <v>N/A</v>
      </c>
      <c r="CD447" s="14" t="str">
        <f t="shared" si="421"/>
        <v>N/A</v>
      </c>
      <c r="CE447" s="14" t="str">
        <f t="shared" si="422"/>
        <v>N/A</v>
      </c>
      <c r="CF447" s="14" t="str">
        <f t="shared" si="423"/>
        <v>N/A</v>
      </c>
      <c r="CG447" t="str">
        <f t="shared" si="414"/>
        <v>S:0 G:1 GR:1</v>
      </c>
      <c r="CH447" s="6"/>
      <c r="CK447" s="6"/>
      <c r="CL447" s="6"/>
      <c r="CM447" s="6"/>
      <c r="CN447" s="6"/>
      <c r="CO447" s="6"/>
      <c r="CP447" s="6"/>
    </row>
    <row r="448" spans="1:94" x14ac:dyDescent="0.25">
      <c r="A448" s="13">
        <v>6338</v>
      </c>
      <c r="B448" s="14" t="s">
        <v>2403</v>
      </c>
      <c r="C448" s="14" t="s">
        <v>70</v>
      </c>
      <c r="D448" s="14" t="s">
        <v>1932</v>
      </c>
      <c r="E448" s="14">
        <f>VLOOKUP(B448, 'Rookie Year'!$A$2:$B$55555,2,FALSE)</f>
        <v>2021</v>
      </c>
      <c r="F448" s="14">
        <v>2026</v>
      </c>
      <c r="G448" s="14" t="s">
        <v>42</v>
      </c>
      <c r="H448" s="14" t="s">
        <v>2913</v>
      </c>
      <c r="I448" s="15">
        <v>3</v>
      </c>
      <c r="J448" s="14">
        <v>1</v>
      </c>
      <c r="K448" s="16">
        <f t="shared" si="375"/>
        <v>0.25</v>
      </c>
      <c r="L448" s="15">
        <f t="shared" si="376"/>
        <v>2</v>
      </c>
      <c r="M448" s="15">
        <f t="shared" si="377"/>
        <v>1</v>
      </c>
      <c r="N448" s="15">
        <f t="shared" si="378"/>
        <v>1</v>
      </c>
      <c r="O448" s="15">
        <v>0</v>
      </c>
      <c r="P448" s="15">
        <v>0</v>
      </c>
      <c r="Q448" s="15">
        <f t="shared" si="379"/>
        <v>1</v>
      </c>
      <c r="R448" s="14" t="s">
        <v>75</v>
      </c>
      <c r="S448" s="14">
        <f t="shared" si="380"/>
        <v>1</v>
      </c>
      <c r="T448" s="15">
        <f>IF($S448&lt;1, "N/A", $M448)</f>
        <v>1</v>
      </c>
      <c r="U448" s="15" t="str">
        <f>IF($S448&lt;2, "N/A", $M448)</f>
        <v>N/A</v>
      </c>
      <c r="V448" s="15" t="str">
        <f t="shared" si="424"/>
        <v>N/A</v>
      </c>
      <c r="W448" s="15" t="str">
        <f t="shared" si="425"/>
        <v>N/A</v>
      </c>
      <c r="X448" s="15" t="str">
        <f t="shared" si="426"/>
        <v>N/A</v>
      </c>
      <c r="Y448" s="14" t="str">
        <f t="shared" si="381"/>
        <v>OK</v>
      </c>
      <c r="Z448" s="14" t="str">
        <f t="shared" si="382"/>
        <v>No</v>
      </c>
      <c r="AA448" s="17" t="str">
        <f>IF(C448="DM", "N/A", IF(Z448="No","N/A",VLOOKUP(B448,'Extension List'!$A$3:$AE$1952,19,FALSE)))</f>
        <v>N/A</v>
      </c>
      <c r="AB448" s="14" t="str">
        <f>IF(C448="DM", "N/A", IF(Z448="No","N/A",VLOOKUP(B448,'Extension List'!$A$3:$AE$1952,21,FALSE)))</f>
        <v>N/A</v>
      </c>
      <c r="AC448" s="14" t="str">
        <f t="shared" si="418"/>
        <v>N/A</v>
      </c>
      <c r="AD448" s="15" t="str">
        <f t="shared" si="383"/>
        <v>N/A</v>
      </c>
      <c r="AE448" s="15" t="str">
        <f t="shared" si="384"/>
        <v>N/A</v>
      </c>
      <c r="AF448" s="15" t="str">
        <f t="shared" si="385"/>
        <v>N/A</v>
      </c>
      <c r="AG448" s="15" t="str">
        <f t="shared" si="427"/>
        <v>N/A</v>
      </c>
      <c r="AH448" s="15" t="str">
        <f t="shared" si="427"/>
        <v>N/A</v>
      </c>
      <c r="AI448" s="15" t="str">
        <f t="shared" si="415"/>
        <v>N/A</v>
      </c>
      <c r="AJ448" s="15" t="str">
        <f t="shared" si="416"/>
        <v>N/A</v>
      </c>
      <c r="AK448" s="15" t="str">
        <f t="shared" si="368"/>
        <v>N/A</v>
      </c>
      <c r="AL448" s="15" t="str">
        <f t="shared" si="386"/>
        <v>N/A</v>
      </c>
      <c r="AM448" s="15">
        <f t="shared" si="387"/>
        <v>3</v>
      </c>
      <c r="AN448" s="15" t="str">
        <f t="shared" si="388"/>
        <v>N/A</v>
      </c>
      <c r="AO448" s="15" t="str">
        <f t="shared" si="389"/>
        <v>N/A</v>
      </c>
      <c r="AP448" s="15" t="str">
        <f t="shared" si="390"/>
        <v>N/A</v>
      </c>
      <c r="AQ448" s="15" t="str">
        <f t="shared" si="391"/>
        <v>N/A</v>
      </c>
      <c r="AR448" s="14" t="s">
        <v>40</v>
      </c>
      <c r="AS448" s="14" t="s">
        <v>40</v>
      </c>
      <c r="AT448" s="14" t="s">
        <v>40</v>
      </c>
      <c r="AU448" s="14" t="s">
        <v>40</v>
      </c>
      <c r="AV448" s="14" t="s">
        <v>40</v>
      </c>
      <c r="AW448" s="14" t="s">
        <v>40</v>
      </c>
      <c r="AX448" s="14" t="s">
        <v>40</v>
      </c>
      <c r="AY448" s="14" t="s">
        <v>40</v>
      </c>
      <c r="AZ448" s="14" t="s">
        <v>40</v>
      </c>
      <c r="BA448" s="14" t="s">
        <v>40</v>
      </c>
      <c r="BB448" s="14" t="s">
        <v>40</v>
      </c>
      <c r="BC448" s="14" t="s">
        <v>40</v>
      </c>
      <c r="BD448" s="14" t="s">
        <v>40</v>
      </c>
      <c r="BE448" s="14" t="s">
        <v>40</v>
      </c>
      <c r="BF448" s="14" t="s">
        <v>40</v>
      </c>
      <c r="BG448" s="14" t="s">
        <v>40</v>
      </c>
      <c r="BH448" s="14" t="s">
        <v>40</v>
      </c>
      <c r="BJ448" s="15">
        <f t="shared" si="392"/>
        <v>3</v>
      </c>
      <c r="BK448" s="15">
        <f t="shared" si="393"/>
        <v>3</v>
      </c>
      <c r="BL448" s="15">
        <f t="shared" si="394"/>
        <v>3</v>
      </c>
      <c r="BM448" s="15">
        <f t="shared" si="395"/>
        <v>3</v>
      </c>
      <c r="BN448" s="15">
        <f t="shared" si="396"/>
        <v>3</v>
      </c>
      <c r="BO448" s="15">
        <f t="shared" si="397"/>
        <v>3</v>
      </c>
      <c r="BP448" s="15">
        <f t="shared" si="398"/>
        <v>3</v>
      </c>
      <c r="BQ448" s="15">
        <f t="shared" si="399"/>
        <v>3</v>
      </c>
      <c r="BR448" s="15">
        <f t="shared" si="400"/>
        <v>3</v>
      </c>
      <c r="BS448" s="15">
        <f t="shared" si="401"/>
        <v>3</v>
      </c>
      <c r="BT448" s="15">
        <f t="shared" si="402"/>
        <v>3</v>
      </c>
      <c r="BU448" s="15">
        <f t="shared" si="403"/>
        <v>3</v>
      </c>
      <c r="BV448" s="15">
        <f t="shared" si="404"/>
        <v>3</v>
      </c>
      <c r="BW448" s="15">
        <f t="shared" si="405"/>
        <v>3</v>
      </c>
      <c r="BX448" s="15">
        <f t="shared" si="406"/>
        <v>3</v>
      </c>
      <c r="BY448" s="15">
        <f t="shared" si="407"/>
        <v>3</v>
      </c>
      <c r="BZ448" s="15">
        <f t="shared" si="408"/>
        <v>3</v>
      </c>
      <c r="CA448" s="14" t="s">
        <v>75</v>
      </c>
      <c r="CB448" s="15">
        <f t="shared" si="419"/>
        <v>3</v>
      </c>
      <c r="CC448" s="14" t="str">
        <f t="shared" si="420"/>
        <v>N/A</v>
      </c>
      <c r="CD448" s="14" t="str">
        <f t="shared" si="421"/>
        <v>N/A</v>
      </c>
      <c r="CE448" s="14" t="str">
        <f t="shared" si="422"/>
        <v>N/A</v>
      </c>
      <c r="CF448" s="14" t="str">
        <f t="shared" si="423"/>
        <v>N/A</v>
      </c>
      <c r="CG448" t="str">
        <f t="shared" si="414"/>
        <v>S:2 G:1 GR:1</v>
      </c>
      <c r="CH448" s="6"/>
      <c r="CK448" s="6"/>
      <c r="CL448" s="6"/>
      <c r="CM448" s="6"/>
      <c r="CN448" s="6"/>
      <c r="CO448" s="6"/>
      <c r="CP448" s="6"/>
    </row>
    <row r="449" spans="1:94" x14ac:dyDescent="0.25">
      <c r="A449" s="13">
        <v>5118</v>
      </c>
      <c r="B449" s="14" t="s">
        <v>2076</v>
      </c>
      <c r="C449" s="14" t="s">
        <v>71</v>
      </c>
      <c r="D449" s="14" t="s">
        <v>1932</v>
      </c>
      <c r="E449" s="14">
        <f>VLOOKUP(B449, 'Rookie Year'!$A$2:$B$55555,2,FALSE)</f>
        <v>2020</v>
      </c>
      <c r="F449" s="14">
        <v>2023</v>
      </c>
      <c r="G449" s="14" t="s">
        <v>42</v>
      </c>
      <c r="H449" s="14" t="s">
        <v>1927</v>
      </c>
      <c r="I449" s="15">
        <v>7</v>
      </c>
      <c r="J449" s="14">
        <v>3</v>
      </c>
      <c r="K449" s="16">
        <f t="shared" si="375"/>
        <v>0.25</v>
      </c>
      <c r="L449" s="15">
        <f t="shared" si="376"/>
        <v>5</v>
      </c>
      <c r="M449" s="15">
        <f t="shared" si="377"/>
        <v>2</v>
      </c>
      <c r="N449" s="15">
        <f t="shared" si="378"/>
        <v>6</v>
      </c>
      <c r="O449" s="15">
        <v>3</v>
      </c>
      <c r="P449" s="15">
        <v>0</v>
      </c>
      <c r="Q449" s="15">
        <f t="shared" si="379"/>
        <v>3</v>
      </c>
      <c r="R449" s="14">
        <v>2024</v>
      </c>
      <c r="S449" s="14">
        <f t="shared" si="380"/>
        <v>1</v>
      </c>
      <c r="T449" s="15">
        <v>3</v>
      </c>
      <c r="U449" s="15" t="str">
        <f>IF($S449&lt;2, "N/A", $M449)</f>
        <v>N/A</v>
      </c>
      <c r="V449" s="15" t="str">
        <f t="shared" si="424"/>
        <v>N/A</v>
      </c>
      <c r="W449" s="15" t="str">
        <f t="shared" si="425"/>
        <v>N/A</v>
      </c>
      <c r="X449" s="15" t="str">
        <f t="shared" si="426"/>
        <v>N/A</v>
      </c>
      <c r="Y449" s="14" t="str">
        <f t="shared" si="381"/>
        <v>OK</v>
      </c>
      <c r="Z449" s="14" t="str">
        <f t="shared" si="382"/>
        <v>Yes</v>
      </c>
      <c r="AA449" s="17">
        <f>IF(C449="DM", "N/A", IF(Z449="No","N/A",VLOOKUP(B449,'Extension List'!$A$3:$AE$1952,19,FALSE)))</f>
        <v>6</v>
      </c>
      <c r="AB449" s="14">
        <f>IF(C449="DM", "N/A", IF(Z449="No","N/A",VLOOKUP(B449,'Extension List'!$A$3:$AE$1952,21,FALSE)))</f>
        <v>1</v>
      </c>
      <c r="AC449" s="14">
        <f t="shared" si="418"/>
        <v>0</v>
      </c>
      <c r="AD449" s="15" t="str">
        <f t="shared" si="383"/>
        <v>N/A</v>
      </c>
      <c r="AE449" s="15" t="str">
        <f t="shared" si="384"/>
        <v>N/A</v>
      </c>
      <c r="AF449" s="15" t="str">
        <f t="shared" si="385"/>
        <v>N/A</v>
      </c>
      <c r="AG449" s="15" t="str">
        <f t="shared" si="427"/>
        <v>N/A</v>
      </c>
      <c r="AH449" s="15" t="str">
        <f t="shared" si="427"/>
        <v>N/A</v>
      </c>
      <c r="AI449" s="15" t="str">
        <f t="shared" si="415"/>
        <v>N/A</v>
      </c>
      <c r="AJ449" s="15" t="str">
        <f t="shared" si="416"/>
        <v>N/A</v>
      </c>
      <c r="AK449" s="15" t="str">
        <f t="shared" si="368"/>
        <v>N/A</v>
      </c>
      <c r="AL449" s="15" t="str">
        <f t="shared" si="386"/>
        <v>N/A</v>
      </c>
      <c r="AM449" s="15">
        <f t="shared" si="387"/>
        <v>8</v>
      </c>
      <c r="AN449" s="15" t="str">
        <f t="shared" si="388"/>
        <v>N/A</v>
      </c>
      <c r="AO449" s="15" t="str">
        <f t="shared" si="389"/>
        <v>N/A</v>
      </c>
      <c r="AP449" s="15" t="str">
        <f t="shared" si="390"/>
        <v>N/A</v>
      </c>
      <c r="AQ449" s="15" t="str">
        <f t="shared" si="391"/>
        <v>N/A</v>
      </c>
      <c r="AR449" s="14" t="s">
        <v>40</v>
      </c>
      <c r="AS449" s="14" t="s">
        <v>40</v>
      </c>
      <c r="AT449" s="14" t="s">
        <v>40</v>
      </c>
      <c r="AU449" s="14" t="s">
        <v>40</v>
      </c>
      <c r="AV449" s="14" t="s">
        <v>40</v>
      </c>
      <c r="AW449" s="14" t="s">
        <v>40</v>
      </c>
      <c r="AX449" s="14" t="s">
        <v>40</v>
      </c>
      <c r="AY449" s="14" t="s">
        <v>40</v>
      </c>
      <c r="AZ449" s="14" t="s">
        <v>40</v>
      </c>
      <c r="BA449" s="14" t="s">
        <v>40</v>
      </c>
      <c r="BB449" s="14" t="s">
        <v>40</v>
      </c>
      <c r="BC449" s="14" t="s">
        <v>40</v>
      </c>
      <c r="BD449" s="14" t="s">
        <v>40</v>
      </c>
      <c r="BE449" s="14" t="s">
        <v>40</v>
      </c>
      <c r="BF449" s="14" t="s">
        <v>40</v>
      </c>
      <c r="BG449" s="14" t="s">
        <v>40</v>
      </c>
      <c r="BH449" s="14" t="s">
        <v>40</v>
      </c>
      <c r="BI449" s="14"/>
      <c r="BJ449" s="15">
        <f t="shared" si="392"/>
        <v>8</v>
      </c>
      <c r="BK449" s="15">
        <f t="shared" si="393"/>
        <v>8</v>
      </c>
      <c r="BL449" s="15">
        <f t="shared" si="394"/>
        <v>8</v>
      </c>
      <c r="BM449" s="15">
        <f t="shared" si="395"/>
        <v>8</v>
      </c>
      <c r="BN449" s="15">
        <f t="shared" si="396"/>
        <v>8</v>
      </c>
      <c r="BO449" s="15">
        <f t="shared" si="397"/>
        <v>8</v>
      </c>
      <c r="BP449" s="15">
        <f t="shared" si="398"/>
        <v>8</v>
      </c>
      <c r="BQ449" s="15">
        <f t="shared" si="399"/>
        <v>8</v>
      </c>
      <c r="BR449" s="15">
        <f t="shared" si="400"/>
        <v>8</v>
      </c>
      <c r="BS449" s="15">
        <f t="shared" si="401"/>
        <v>8</v>
      </c>
      <c r="BT449" s="15">
        <f t="shared" si="402"/>
        <v>8</v>
      </c>
      <c r="BU449" s="15">
        <f t="shared" si="403"/>
        <v>8</v>
      </c>
      <c r="BV449" s="15">
        <f t="shared" si="404"/>
        <v>8</v>
      </c>
      <c r="BW449" s="15">
        <f t="shared" si="405"/>
        <v>8</v>
      </c>
      <c r="BX449" s="15">
        <f t="shared" si="406"/>
        <v>8</v>
      </c>
      <c r="BY449" s="15">
        <f t="shared" si="407"/>
        <v>8</v>
      </c>
      <c r="BZ449" s="15">
        <f t="shared" si="408"/>
        <v>8</v>
      </c>
      <c r="CA449" s="14" t="s">
        <v>75</v>
      </c>
      <c r="CB449" s="15">
        <f t="shared" si="419"/>
        <v>8</v>
      </c>
      <c r="CC449" s="14" t="str">
        <f t="shared" si="420"/>
        <v>N/A</v>
      </c>
      <c r="CD449" s="14" t="str">
        <f t="shared" si="421"/>
        <v>N/A</v>
      </c>
      <c r="CE449" s="14" t="str">
        <f t="shared" si="422"/>
        <v>N/A</v>
      </c>
      <c r="CF449" s="14" t="str">
        <f t="shared" si="423"/>
        <v>N/A</v>
      </c>
      <c r="CG449" t="str">
        <f t="shared" si="414"/>
        <v>S:5 G:2 GR:3</v>
      </c>
      <c r="CH449" s="6"/>
      <c r="CK449" s="6"/>
      <c r="CL449" s="6"/>
      <c r="CM449" s="6"/>
      <c r="CN449" s="6"/>
      <c r="CO449" s="6"/>
      <c r="CP449" s="6"/>
    </row>
    <row r="450" spans="1:94" x14ac:dyDescent="0.25">
      <c r="A450" s="13">
        <v>6030</v>
      </c>
      <c r="B450" s="14" t="s">
        <v>3131</v>
      </c>
      <c r="C450" s="14" t="s">
        <v>71</v>
      </c>
      <c r="D450" s="14" t="s">
        <v>1932</v>
      </c>
      <c r="E450" s="14">
        <v>2025</v>
      </c>
      <c r="F450" s="14">
        <v>2025</v>
      </c>
      <c r="G450" s="14" t="s">
        <v>40</v>
      </c>
      <c r="H450" s="14" t="s">
        <v>2174</v>
      </c>
      <c r="I450" s="15">
        <v>3</v>
      </c>
      <c r="J450" s="14">
        <v>4</v>
      </c>
      <c r="K450" s="16">
        <f t="shared" si="375"/>
        <v>0</v>
      </c>
      <c r="L450" s="15">
        <f t="shared" si="376"/>
        <v>3</v>
      </c>
      <c r="M450" s="15">
        <f t="shared" si="377"/>
        <v>0</v>
      </c>
      <c r="N450" s="15">
        <f t="shared" si="378"/>
        <v>0</v>
      </c>
      <c r="O450" s="15">
        <v>0</v>
      </c>
      <c r="P450" s="15">
        <v>0</v>
      </c>
      <c r="Q450" s="15">
        <f t="shared" si="379"/>
        <v>0</v>
      </c>
      <c r="R450" s="14" t="s">
        <v>75</v>
      </c>
      <c r="S450" s="14">
        <f t="shared" si="380"/>
        <v>3</v>
      </c>
      <c r="T450" s="15">
        <v>0</v>
      </c>
      <c r="U450" s="15">
        <v>0</v>
      </c>
      <c r="V450" s="15">
        <v>0</v>
      </c>
      <c r="W450" s="15" t="str">
        <f t="shared" si="425"/>
        <v>N/A</v>
      </c>
      <c r="X450" s="15" t="str">
        <f t="shared" si="426"/>
        <v>N/A</v>
      </c>
      <c r="Y450" s="14" t="str">
        <f t="shared" si="381"/>
        <v>OK</v>
      </c>
      <c r="Z450" s="14" t="str">
        <f t="shared" si="382"/>
        <v>No</v>
      </c>
      <c r="AA450" s="17" t="str">
        <f>IF(C450="DM", "N/A", IF(Z450="No","N/A",VLOOKUP(B450,'Extension List'!$A$3:$AE$1952,19,FALSE)))</f>
        <v>N/A</v>
      </c>
      <c r="AB450" s="14" t="str">
        <f>IF(C450="DM", "N/A", IF(Z450="No","N/A",VLOOKUP(B450,'Extension List'!$A$3:$AE$1952,21,FALSE)))</f>
        <v>N/A</v>
      </c>
      <c r="AC450" s="14" t="str">
        <f t="shared" si="418"/>
        <v>N/A</v>
      </c>
      <c r="AD450" s="15" t="str">
        <f t="shared" si="383"/>
        <v>N/A</v>
      </c>
      <c r="AE450" s="15" t="str">
        <f t="shared" si="384"/>
        <v>N/A</v>
      </c>
      <c r="AF450" s="15" t="str">
        <f t="shared" si="385"/>
        <v>N/A</v>
      </c>
      <c r="AG450" s="15" t="str">
        <f t="shared" si="427"/>
        <v>N/A</v>
      </c>
      <c r="AH450" s="15" t="str">
        <f t="shared" si="427"/>
        <v>N/A</v>
      </c>
      <c r="AI450" s="15" t="str">
        <f t="shared" si="415"/>
        <v>N/A</v>
      </c>
      <c r="AJ450" s="15" t="str">
        <f t="shared" si="416"/>
        <v>N/A</v>
      </c>
      <c r="AK450" s="15" t="str">
        <f t="shared" si="368"/>
        <v>N/A</v>
      </c>
      <c r="AL450" s="15" t="str">
        <f t="shared" si="386"/>
        <v>N/A</v>
      </c>
      <c r="AM450" s="15">
        <f t="shared" si="387"/>
        <v>3</v>
      </c>
      <c r="AN450" s="15">
        <f t="shared" si="388"/>
        <v>3</v>
      </c>
      <c r="AO450" s="15">
        <f t="shared" si="389"/>
        <v>3</v>
      </c>
      <c r="AP450" s="15" t="str">
        <f t="shared" si="390"/>
        <v>N/A</v>
      </c>
      <c r="AQ450" s="15" t="str">
        <f t="shared" si="391"/>
        <v>N/A</v>
      </c>
      <c r="AR450" s="14" t="s">
        <v>40</v>
      </c>
      <c r="AS450" s="14" t="s">
        <v>40</v>
      </c>
      <c r="AT450" s="14" t="s">
        <v>40</v>
      </c>
      <c r="AU450" s="14" t="s">
        <v>40</v>
      </c>
      <c r="AV450" s="14" t="s">
        <v>40</v>
      </c>
      <c r="AW450" s="14" t="s">
        <v>40</v>
      </c>
      <c r="AX450" s="14" t="s">
        <v>40</v>
      </c>
      <c r="AY450" s="14" t="s">
        <v>40</v>
      </c>
      <c r="AZ450" s="14" t="s">
        <v>40</v>
      </c>
      <c r="BA450" s="14" t="s">
        <v>40</v>
      </c>
      <c r="BB450" s="14" t="s">
        <v>40</v>
      </c>
      <c r="BC450" s="14" t="s">
        <v>40</v>
      </c>
      <c r="BD450" s="14" t="s">
        <v>40</v>
      </c>
      <c r="BE450" s="14" t="s">
        <v>40</v>
      </c>
      <c r="BF450" s="14" t="s">
        <v>40</v>
      </c>
      <c r="BG450" s="14" t="s">
        <v>40</v>
      </c>
      <c r="BH450" s="14" t="s">
        <v>40</v>
      </c>
      <c r="BJ450" s="15">
        <f t="shared" si="392"/>
        <v>3</v>
      </c>
      <c r="BK450" s="15">
        <f t="shared" si="393"/>
        <v>3</v>
      </c>
      <c r="BL450" s="15">
        <f t="shared" si="394"/>
        <v>3</v>
      </c>
      <c r="BM450" s="15">
        <f t="shared" si="395"/>
        <v>3</v>
      </c>
      <c r="BN450" s="15">
        <f t="shared" si="396"/>
        <v>3</v>
      </c>
      <c r="BO450" s="15">
        <f t="shared" si="397"/>
        <v>3</v>
      </c>
      <c r="BP450" s="15">
        <f t="shared" si="398"/>
        <v>3</v>
      </c>
      <c r="BQ450" s="15">
        <f t="shared" si="399"/>
        <v>3</v>
      </c>
      <c r="BR450" s="15">
        <f t="shared" si="400"/>
        <v>3</v>
      </c>
      <c r="BS450" s="15">
        <f t="shared" si="401"/>
        <v>3</v>
      </c>
      <c r="BT450" s="15">
        <f t="shared" si="402"/>
        <v>3</v>
      </c>
      <c r="BU450" s="15">
        <f t="shared" si="403"/>
        <v>3</v>
      </c>
      <c r="BV450" s="15">
        <f t="shared" si="404"/>
        <v>3</v>
      </c>
      <c r="BW450" s="15">
        <f t="shared" si="405"/>
        <v>3</v>
      </c>
      <c r="BX450" s="15">
        <f t="shared" si="406"/>
        <v>3</v>
      </c>
      <c r="BY450" s="15">
        <f t="shared" si="407"/>
        <v>3</v>
      </c>
      <c r="BZ450" s="15">
        <f t="shared" si="408"/>
        <v>3</v>
      </c>
      <c r="CA450" s="14" t="s">
        <v>75</v>
      </c>
      <c r="CB450" s="15">
        <f t="shared" si="419"/>
        <v>3</v>
      </c>
      <c r="CC450" s="14">
        <f t="shared" si="420"/>
        <v>3</v>
      </c>
      <c r="CD450" s="14">
        <f t="shared" si="421"/>
        <v>3</v>
      </c>
      <c r="CE450" s="14" t="str">
        <f t="shared" si="422"/>
        <v>N/A</v>
      </c>
      <c r="CF450" s="14" t="str">
        <f t="shared" si="423"/>
        <v>N/A</v>
      </c>
      <c r="CG450" t="str">
        <f t="shared" si="414"/>
        <v>S:3 G:0 GR:0</v>
      </c>
      <c r="CH450" s="6"/>
      <c r="CK450" s="6"/>
      <c r="CL450" s="6"/>
      <c r="CM450" s="6"/>
      <c r="CN450" s="6"/>
      <c r="CO450" s="6"/>
      <c r="CP450" s="6"/>
    </row>
    <row r="451" spans="1:94" x14ac:dyDescent="0.25">
      <c r="A451" s="13">
        <v>6513</v>
      </c>
      <c r="B451" s="14" t="s">
        <v>3303</v>
      </c>
      <c r="C451" s="14" t="s">
        <v>71</v>
      </c>
      <c r="D451" s="14" t="s">
        <v>1932</v>
      </c>
      <c r="E451" s="14">
        <f>VLOOKUP(B451, 'Rookie Year'!$A$2:$B$55555,2,FALSE)</f>
        <v>2026</v>
      </c>
      <c r="F451" s="14">
        <v>2026</v>
      </c>
      <c r="G451" s="14" t="s">
        <v>40</v>
      </c>
      <c r="H451" s="14" t="s">
        <v>2177</v>
      </c>
      <c r="I451" s="15">
        <v>3</v>
      </c>
      <c r="J451" s="14">
        <v>4</v>
      </c>
      <c r="K451" s="16">
        <f t="shared" si="375"/>
        <v>0</v>
      </c>
      <c r="L451" s="15">
        <f t="shared" si="376"/>
        <v>3</v>
      </c>
      <c r="M451" s="15">
        <f t="shared" si="377"/>
        <v>0</v>
      </c>
      <c r="N451" s="15">
        <f t="shared" si="378"/>
        <v>0</v>
      </c>
      <c r="O451" s="15">
        <v>0</v>
      </c>
      <c r="P451" s="15">
        <v>0</v>
      </c>
      <c r="Q451" s="15">
        <f t="shared" si="379"/>
        <v>0</v>
      </c>
      <c r="R451" s="14" t="s">
        <v>75</v>
      </c>
      <c r="S451" s="14">
        <f t="shared" si="380"/>
        <v>4</v>
      </c>
      <c r="T451" s="15">
        <f>IF($S451&lt;1, "N/A", $M451)</f>
        <v>0</v>
      </c>
      <c r="U451" s="15">
        <f>IF($S451&lt;2, "N/A", $M451)</f>
        <v>0</v>
      </c>
      <c r="V451" s="15">
        <f t="shared" ref="V451:V458" si="428">IF($S451&lt;3, "N/A", $M451)</f>
        <v>0</v>
      </c>
      <c r="W451" s="15">
        <f t="shared" si="425"/>
        <v>0</v>
      </c>
      <c r="X451" s="15" t="str">
        <f t="shared" si="426"/>
        <v>N/A</v>
      </c>
      <c r="Y451" s="14" t="str">
        <f t="shared" si="381"/>
        <v>OK</v>
      </c>
      <c r="Z451" s="14" t="str">
        <f t="shared" si="382"/>
        <v>No</v>
      </c>
      <c r="AA451" s="17" t="str">
        <f>IF(C451="DM", "N/A", IF(Z451="No","N/A",VLOOKUP(B451,'Extension List'!$A$3:$AE$1952,19,FALSE)))</f>
        <v>N/A</v>
      </c>
      <c r="AB451" s="14" t="str">
        <f>IF(C451="DM", "N/A", IF(Z451="No","N/A",VLOOKUP(B451,'Extension List'!$A$3:$AE$1952,21,FALSE)))</f>
        <v>N/A</v>
      </c>
      <c r="AC451" s="14" t="str">
        <f t="shared" si="418"/>
        <v>N/A</v>
      </c>
      <c r="AD451" s="15" t="str">
        <f t="shared" si="383"/>
        <v>N/A</v>
      </c>
      <c r="AE451" s="15" t="str">
        <f t="shared" si="384"/>
        <v>N/A</v>
      </c>
      <c r="AF451" s="15" t="str">
        <f t="shared" si="385"/>
        <v>N/A</v>
      </c>
      <c r="AG451" s="15" t="str">
        <f t="shared" si="427"/>
        <v>N/A</v>
      </c>
      <c r="AH451" s="15" t="str">
        <f t="shared" si="427"/>
        <v>N/A</v>
      </c>
      <c r="AI451" s="15" t="str">
        <f t="shared" si="415"/>
        <v>N/A</v>
      </c>
      <c r="AJ451" s="15" t="str">
        <f t="shared" si="416"/>
        <v>N/A</v>
      </c>
      <c r="AK451" s="15" t="str">
        <f t="shared" ref="AK451:AK514" si="429">IF($AF451="N/A","N/A",IF(AC451&gt;3,"TBC","N/A"))</f>
        <v>N/A</v>
      </c>
      <c r="AL451" s="15" t="str">
        <f t="shared" si="386"/>
        <v>N/A</v>
      </c>
      <c r="AM451" s="15">
        <f t="shared" si="387"/>
        <v>3</v>
      </c>
      <c r="AN451" s="15">
        <f t="shared" si="388"/>
        <v>3</v>
      </c>
      <c r="AO451" s="15">
        <f t="shared" si="389"/>
        <v>3</v>
      </c>
      <c r="AP451" s="15">
        <f t="shared" si="390"/>
        <v>3</v>
      </c>
      <c r="AQ451" s="15" t="str">
        <f t="shared" si="391"/>
        <v>N/A</v>
      </c>
      <c r="AR451" s="14" t="s">
        <v>40</v>
      </c>
      <c r="AS451" s="14" t="s">
        <v>40</v>
      </c>
      <c r="AT451" s="14" t="s">
        <v>40</v>
      </c>
      <c r="AU451" s="14" t="s">
        <v>40</v>
      </c>
      <c r="AV451" s="14" t="s">
        <v>40</v>
      </c>
      <c r="AW451" s="14" t="s">
        <v>40</v>
      </c>
      <c r="AX451" s="14" t="s">
        <v>40</v>
      </c>
      <c r="AY451" s="14" t="s">
        <v>40</v>
      </c>
      <c r="AZ451" s="14" t="s">
        <v>40</v>
      </c>
      <c r="BA451" s="14" t="s">
        <v>40</v>
      </c>
      <c r="BB451" s="14" t="s">
        <v>40</v>
      </c>
      <c r="BC451" s="14" t="s">
        <v>40</v>
      </c>
      <c r="BD451" s="14" t="s">
        <v>40</v>
      </c>
      <c r="BE451" s="14" t="s">
        <v>40</v>
      </c>
      <c r="BF451" s="14" t="s">
        <v>40</v>
      </c>
      <c r="BG451" s="14" t="s">
        <v>40</v>
      </c>
      <c r="BH451" s="14" t="s">
        <v>40</v>
      </c>
      <c r="BJ451" s="15">
        <f t="shared" si="392"/>
        <v>3</v>
      </c>
      <c r="BK451" s="15">
        <f t="shared" si="393"/>
        <v>3</v>
      </c>
      <c r="BL451" s="15">
        <f t="shared" si="394"/>
        <v>3</v>
      </c>
      <c r="BM451" s="15">
        <f t="shared" si="395"/>
        <v>3</v>
      </c>
      <c r="BN451" s="15">
        <f t="shared" si="396"/>
        <v>3</v>
      </c>
      <c r="BO451" s="15">
        <f t="shared" si="397"/>
        <v>3</v>
      </c>
      <c r="BP451" s="15">
        <f t="shared" si="398"/>
        <v>3</v>
      </c>
      <c r="BQ451" s="15">
        <f t="shared" si="399"/>
        <v>3</v>
      </c>
      <c r="BR451" s="15">
        <f t="shared" si="400"/>
        <v>3</v>
      </c>
      <c r="BS451" s="15">
        <f t="shared" si="401"/>
        <v>3</v>
      </c>
      <c r="BT451" s="15">
        <f t="shared" si="402"/>
        <v>3</v>
      </c>
      <c r="BU451" s="15">
        <f t="shared" si="403"/>
        <v>3</v>
      </c>
      <c r="BV451" s="15">
        <f t="shared" si="404"/>
        <v>3</v>
      </c>
      <c r="BW451" s="15">
        <f t="shared" si="405"/>
        <v>3</v>
      </c>
      <c r="BX451" s="15">
        <f t="shared" si="406"/>
        <v>3</v>
      </c>
      <c r="BY451" s="15">
        <f t="shared" si="407"/>
        <v>3</v>
      </c>
      <c r="BZ451" s="15">
        <f t="shared" si="408"/>
        <v>3</v>
      </c>
      <c r="CA451" s="14" t="s">
        <v>75</v>
      </c>
      <c r="CB451" s="15">
        <f t="shared" si="419"/>
        <v>3</v>
      </c>
      <c r="CC451" s="14">
        <f t="shared" si="420"/>
        <v>3</v>
      </c>
      <c r="CD451" s="14">
        <f t="shared" si="421"/>
        <v>3</v>
      </c>
      <c r="CE451" s="14">
        <f t="shared" si="422"/>
        <v>3</v>
      </c>
      <c r="CF451" s="14" t="str">
        <f t="shared" si="423"/>
        <v>N/A</v>
      </c>
      <c r="CG451" t="str">
        <f t="shared" si="414"/>
        <v>S:3 G:0 GR:0</v>
      </c>
      <c r="CH451" s="6"/>
      <c r="CK451" s="6"/>
      <c r="CL451" s="6"/>
      <c r="CM451" s="6"/>
      <c r="CN451" s="6"/>
      <c r="CO451" s="6"/>
      <c r="CP451" s="6"/>
    </row>
    <row r="452" spans="1:94" x14ac:dyDescent="0.25">
      <c r="A452" s="13">
        <v>5493</v>
      </c>
      <c r="B452" s="14" t="s">
        <v>2476</v>
      </c>
      <c r="C452" s="14" t="s">
        <v>71</v>
      </c>
      <c r="D452" s="14" t="s">
        <v>1932</v>
      </c>
      <c r="E452" s="14">
        <f>VLOOKUP(B452, 'Rookie Year'!$A$2:$B$55555,2,FALSE)</f>
        <v>2017</v>
      </c>
      <c r="F452" s="14">
        <v>2024</v>
      </c>
      <c r="G452" s="14" t="s">
        <v>42</v>
      </c>
      <c r="H452" s="14" t="s">
        <v>2913</v>
      </c>
      <c r="I452" s="15">
        <v>22</v>
      </c>
      <c r="J452" s="14">
        <v>4</v>
      </c>
      <c r="K452" s="16">
        <f t="shared" si="375"/>
        <v>0.4</v>
      </c>
      <c r="L452" s="15">
        <f t="shared" si="376"/>
        <v>13</v>
      </c>
      <c r="M452" s="15">
        <f t="shared" si="377"/>
        <v>9</v>
      </c>
      <c r="N452" s="15">
        <f t="shared" si="378"/>
        <v>36</v>
      </c>
      <c r="O452" s="15">
        <v>9</v>
      </c>
      <c r="P452" s="15">
        <v>0</v>
      </c>
      <c r="Q452" s="15">
        <f t="shared" si="379"/>
        <v>27</v>
      </c>
      <c r="R452" s="14" t="s">
        <v>75</v>
      </c>
      <c r="S452" s="14">
        <f t="shared" si="380"/>
        <v>2</v>
      </c>
      <c r="T452" s="15">
        <v>12</v>
      </c>
      <c r="U452" s="15">
        <v>15</v>
      </c>
      <c r="V452" s="15" t="str">
        <f t="shared" si="428"/>
        <v>N/A</v>
      </c>
      <c r="W452" s="15" t="str">
        <f t="shared" si="425"/>
        <v>N/A</v>
      </c>
      <c r="X452" s="15" t="str">
        <f t="shared" si="426"/>
        <v>N/A</v>
      </c>
      <c r="Y452" s="14" t="str">
        <f t="shared" si="381"/>
        <v>OK</v>
      </c>
      <c r="Z452" s="14" t="str">
        <f t="shared" si="382"/>
        <v>No</v>
      </c>
      <c r="AA452" s="17" t="str">
        <f>IF(C452="DM", "N/A", IF(Z452="No","N/A",VLOOKUP(B452,'Extension List'!$A$3:$AE$1952,19,FALSE)))</f>
        <v>N/A</v>
      </c>
      <c r="AB452" s="14" t="str">
        <f>IF(C452="DM", "N/A", IF(Z452="No","N/A",VLOOKUP(B452,'Extension List'!$A$3:$AE$1952,21,FALSE)))</f>
        <v>N/A</v>
      </c>
      <c r="AC452" s="14" t="str">
        <f t="shared" si="418"/>
        <v>N/A</v>
      </c>
      <c r="AD452" s="15" t="str">
        <f t="shared" si="383"/>
        <v>N/A</v>
      </c>
      <c r="AE452" s="15" t="str">
        <f t="shared" si="384"/>
        <v>N/A</v>
      </c>
      <c r="AF452" s="15" t="str">
        <f t="shared" si="385"/>
        <v>N/A</v>
      </c>
      <c r="AG452" s="15" t="str">
        <f t="shared" si="427"/>
        <v>N/A</v>
      </c>
      <c r="AH452" s="15" t="str">
        <f t="shared" si="427"/>
        <v>N/A</v>
      </c>
      <c r="AI452" s="15" t="str">
        <f t="shared" si="415"/>
        <v>N/A</v>
      </c>
      <c r="AJ452" s="15" t="str">
        <f t="shared" si="416"/>
        <v>N/A</v>
      </c>
      <c r="AK452" s="15" t="str">
        <f t="shared" si="429"/>
        <v>N/A</v>
      </c>
      <c r="AL452" s="15" t="str">
        <f t="shared" si="386"/>
        <v>N/A</v>
      </c>
      <c r="AM452" s="15">
        <f t="shared" si="387"/>
        <v>25</v>
      </c>
      <c r="AN452" s="15">
        <f t="shared" si="388"/>
        <v>28</v>
      </c>
      <c r="AO452" s="15" t="str">
        <f t="shared" si="389"/>
        <v>N/A</v>
      </c>
      <c r="AP452" s="15" t="str">
        <f t="shared" si="390"/>
        <v>N/A</v>
      </c>
      <c r="AQ452" s="15" t="str">
        <f t="shared" si="391"/>
        <v>N/A</v>
      </c>
      <c r="AR452" s="14" t="s">
        <v>40</v>
      </c>
      <c r="AS452" s="14" t="s">
        <v>40</v>
      </c>
      <c r="AT452" s="14" t="s">
        <v>40</v>
      </c>
      <c r="AU452" s="14" t="s">
        <v>40</v>
      </c>
      <c r="AV452" s="14" t="s">
        <v>40</v>
      </c>
      <c r="AW452" s="14" t="s">
        <v>40</v>
      </c>
      <c r="AX452" s="14" t="s">
        <v>40</v>
      </c>
      <c r="AY452" s="14" t="s">
        <v>40</v>
      </c>
      <c r="AZ452" s="14" t="s">
        <v>40</v>
      </c>
      <c r="BA452" s="14" t="s">
        <v>40</v>
      </c>
      <c r="BB452" s="14" t="s">
        <v>40</v>
      </c>
      <c r="BC452" s="14" t="s">
        <v>40</v>
      </c>
      <c r="BD452" s="14" t="s">
        <v>40</v>
      </c>
      <c r="BE452" s="14" t="s">
        <v>40</v>
      </c>
      <c r="BF452" s="14" t="s">
        <v>40</v>
      </c>
      <c r="BG452" s="14" t="s">
        <v>40</v>
      </c>
      <c r="BH452" s="14" t="s">
        <v>40</v>
      </c>
      <c r="BI452" s="14"/>
      <c r="BJ452" s="15">
        <f t="shared" si="392"/>
        <v>25</v>
      </c>
      <c r="BK452" s="15">
        <f t="shared" si="393"/>
        <v>25</v>
      </c>
      <c r="BL452" s="15">
        <f t="shared" si="394"/>
        <v>25</v>
      </c>
      <c r="BM452" s="15">
        <f t="shared" si="395"/>
        <v>25</v>
      </c>
      <c r="BN452" s="15">
        <f t="shared" si="396"/>
        <v>25</v>
      </c>
      <c r="BO452" s="15">
        <f t="shared" si="397"/>
        <v>25</v>
      </c>
      <c r="BP452" s="15">
        <f t="shared" si="398"/>
        <v>25</v>
      </c>
      <c r="BQ452" s="15">
        <f t="shared" si="399"/>
        <v>25</v>
      </c>
      <c r="BR452" s="15">
        <f t="shared" si="400"/>
        <v>25</v>
      </c>
      <c r="BS452" s="15">
        <f t="shared" si="401"/>
        <v>25</v>
      </c>
      <c r="BT452" s="15">
        <f t="shared" si="402"/>
        <v>25</v>
      </c>
      <c r="BU452" s="15">
        <f t="shared" si="403"/>
        <v>25</v>
      </c>
      <c r="BV452" s="15">
        <f t="shared" si="404"/>
        <v>25</v>
      </c>
      <c r="BW452" s="15">
        <f t="shared" si="405"/>
        <v>25</v>
      </c>
      <c r="BX452" s="15">
        <f t="shared" si="406"/>
        <v>25</v>
      </c>
      <c r="BY452" s="15">
        <f t="shared" si="407"/>
        <v>25</v>
      </c>
      <c r="BZ452" s="15">
        <f t="shared" si="408"/>
        <v>25</v>
      </c>
      <c r="CA452" s="14" t="s">
        <v>75</v>
      </c>
      <c r="CB452" s="15">
        <f t="shared" si="419"/>
        <v>25</v>
      </c>
      <c r="CC452" s="14">
        <f t="shared" si="420"/>
        <v>28</v>
      </c>
      <c r="CD452" s="14" t="str">
        <f t="shared" si="421"/>
        <v>N/A</v>
      </c>
      <c r="CE452" s="14" t="str">
        <f t="shared" si="422"/>
        <v>N/A</v>
      </c>
      <c r="CF452" s="14" t="str">
        <f t="shared" si="423"/>
        <v>N/A</v>
      </c>
      <c r="CG452" t="str">
        <f t="shared" si="414"/>
        <v>S:13 G:9 GR:27</v>
      </c>
      <c r="CH452" s="6"/>
      <c r="CK452" s="6"/>
      <c r="CL452" s="6"/>
      <c r="CM452" s="6"/>
      <c r="CN452" s="6"/>
      <c r="CO452" s="6"/>
      <c r="CP452" s="6"/>
    </row>
    <row r="453" spans="1:94" x14ac:dyDescent="0.25">
      <c r="A453" s="13">
        <v>5660</v>
      </c>
      <c r="B453" s="14" t="s">
        <v>3035</v>
      </c>
      <c r="C453" s="14" t="s">
        <v>71</v>
      </c>
      <c r="D453" s="14" t="s">
        <v>1932</v>
      </c>
      <c r="E453" s="14">
        <f>VLOOKUP(B453, 'Rookie Year'!$A$2:$B$55555,2,FALSE)</f>
        <v>2024</v>
      </c>
      <c r="F453" s="14">
        <v>2024</v>
      </c>
      <c r="G453" s="14" t="s">
        <v>40</v>
      </c>
      <c r="H453" s="14" t="s">
        <v>2208</v>
      </c>
      <c r="I453" s="15">
        <v>1</v>
      </c>
      <c r="J453" s="14">
        <v>3</v>
      </c>
      <c r="K453" s="16">
        <f t="shared" si="375"/>
        <v>0</v>
      </c>
      <c r="L453" s="15">
        <f t="shared" si="376"/>
        <v>1</v>
      </c>
      <c r="M453" s="15">
        <f t="shared" si="377"/>
        <v>0</v>
      </c>
      <c r="N453" s="15">
        <f t="shared" si="378"/>
        <v>0</v>
      </c>
      <c r="O453" s="15">
        <v>0</v>
      </c>
      <c r="P453" s="15">
        <v>0</v>
      </c>
      <c r="Q453" s="15">
        <f t="shared" si="379"/>
        <v>0</v>
      </c>
      <c r="R453" s="14" t="s">
        <v>75</v>
      </c>
      <c r="S453" s="14">
        <f t="shared" si="380"/>
        <v>1</v>
      </c>
      <c r="T453" s="15">
        <v>0</v>
      </c>
      <c r="U453" s="15" t="str">
        <f>IF($S453&lt;2, "N/A", $M453)</f>
        <v>N/A</v>
      </c>
      <c r="V453" s="15" t="str">
        <f t="shared" si="428"/>
        <v>N/A</v>
      </c>
      <c r="W453" s="15" t="str">
        <f t="shared" si="425"/>
        <v>N/A</v>
      </c>
      <c r="X453" s="15" t="str">
        <f t="shared" si="426"/>
        <v>N/A</v>
      </c>
      <c r="Y453" s="14" t="str">
        <f t="shared" si="381"/>
        <v>OK</v>
      </c>
      <c r="Z453" s="14" t="str">
        <f t="shared" si="382"/>
        <v>Yes</v>
      </c>
      <c r="AA453" s="17">
        <f>IF(C453="DM", "N/A", IF(Z453="No","N/A",VLOOKUP(B453,'Extension List'!$A$3:$AE$1952,19,FALSE)))</f>
        <v>1</v>
      </c>
      <c r="AB453" s="14">
        <f>IF(C453="DM", "N/A", IF(Z453="No","N/A",VLOOKUP(B453,'Extension List'!$A$3:$AE$1952,21,FALSE)))</f>
        <v>1</v>
      </c>
      <c r="AC453" s="14">
        <f t="shared" si="418"/>
        <v>0</v>
      </c>
      <c r="AD453" s="15" t="str">
        <f t="shared" si="383"/>
        <v>N/A</v>
      </c>
      <c r="AE453" s="15" t="str">
        <f t="shared" si="384"/>
        <v>N/A</v>
      </c>
      <c r="AF453" s="15" t="str">
        <f t="shared" si="385"/>
        <v>N/A</v>
      </c>
      <c r="AG453" s="15" t="str">
        <f t="shared" si="427"/>
        <v>N/A</v>
      </c>
      <c r="AH453" s="15" t="str">
        <f t="shared" si="427"/>
        <v>N/A</v>
      </c>
      <c r="AI453" s="15" t="str">
        <f t="shared" si="415"/>
        <v>N/A</v>
      </c>
      <c r="AJ453" s="15" t="str">
        <f t="shared" si="416"/>
        <v>N/A</v>
      </c>
      <c r="AK453" s="15" t="str">
        <f t="shared" si="429"/>
        <v>N/A</v>
      </c>
      <c r="AL453" s="15" t="str">
        <f t="shared" si="386"/>
        <v>N/A</v>
      </c>
      <c r="AM453" s="15">
        <f t="shared" si="387"/>
        <v>1</v>
      </c>
      <c r="AN453" s="15" t="str">
        <f t="shared" si="388"/>
        <v>N/A</v>
      </c>
      <c r="AO453" s="15" t="str">
        <f t="shared" si="389"/>
        <v>N/A</v>
      </c>
      <c r="AP453" s="15" t="str">
        <f t="shared" si="390"/>
        <v>N/A</v>
      </c>
      <c r="AQ453" s="15" t="str">
        <f t="shared" si="391"/>
        <v>N/A</v>
      </c>
      <c r="AR453" s="14" t="s">
        <v>40</v>
      </c>
      <c r="AS453" s="14" t="s">
        <v>40</v>
      </c>
      <c r="AT453" s="14" t="s">
        <v>40</v>
      </c>
      <c r="AU453" s="14" t="s">
        <v>40</v>
      </c>
      <c r="AV453" s="14" t="s">
        <v>40</v>
      </c>
      <c r="AW453" s="14" t="s">
        <v>40</v>
      </c>
      <c r="AX453" s="14" t="s">
        <v>40</v>
      </c>
      <c r="AY453" s="14" t="s">
        <v>40</v>
      </c>
      <c r="AZ453" s="14" t="s">
        <v>40</v>
      </c>
      <c r="BA453" s="14" t="s">
        <v>40</v>
      </c>
      <c r="BB453" s="14" t="s">
        <v>40</v>
      </c>
      <c r="BC453" s="14" t="s">
        <v>40</v>
      </c>
      <c r="BD453" s="14" t="s">
        <v>40</v>
      </c>
      <c r="BE453" s="14" t="s">
        <v>40</v>
      </c>
      <c r="BF453" s="14" t="s">
        <v>40</v>
      </c>
      <c r="BG453" s="14" t="s">
        <v>40</v>
      </c>
      <c r="BH453" s="14" t="s">
        <v>40</v>
      </c>
      <c r="BI453" s="14"/>
      <c r="BJ453" s="15">
        <f t="shared" si="392"/>
        <v>1</v>
      </c>
      <c r="BK453" s="15">
        <f t="shared" si="393"/>
        <v>1</v>
      </c>
      <c r="BL453" s="15">
        <f t="shared" si="394"/>
        <v>1</v>
      </c>
      <c r="BM453" s="15">
        <f t="shared" si="395"/>
        <v>1</v>
      </c>
      <c r="BN453" s="15">
        <f t="shared" si="396"/>
        <v>1</v>
      </c>
      <c r="BO453" s="15">
        <f t="shared" si="397"/>
        <v>1</v>
      </c>
      <c r="BP453" s="15">
        <f t="shared" si="398"/>
        <v>1</v>
      </c>
      <c r="BQ453" s="15">
        <f t="shared" si="399"/>
        <v>1</v>
      </c>
      <c r="BR453" s="15">
        <f t="shared" si="400"/>
        <v>1</v>
      </c>
      <c r="BS453" s="15">
        <f t="shared" si="401"/>
        <v>1</v>
      </c>
      <c r="BT453" s="15">
        <f t="shared" si="402"/>
        <v>1</v>
      </c>
      <c r="BU453" s="15">
        <f t="shared" si="403"/>
        <v>1</v>
      </c>
      <c r="BV453" s="15">
        <f t="shared" si="404"/>
        <v>1</v>
      </c>
      <c r="BW453" s="15">
        <f t="shared" si="405"/>
        <v>1</v>
      </c>
      <c r="BX453" s="15">
        <f t="shared" si="406"/>
        <v>1</v>
      </c>
      <c r="BY453" s="15">
        <f t="shared" si="407"/>
        <v>1</v>
      </c>
      <c r="BZ453" s="15">
        <f t="shared" si="408"/>
        <v>1</v>
      </c>
      <c r="CA453" s="14" t="s">
        <v>75</v>
      </c>
      <c r="CB453" s="15">
        <f t="shared" si="419"/>
        <v>1</v>
      </c>
      <c r="CC453" s="14" t="str">
        <f t="shared" si="420"/>
        <v>N/A</v>
      </c>
      <c r="CD453" s="14" t="str">
        <f t="shared" si="421"/>
        <v>N/A</v>
      </c>
      <c r="CE453" s="14" t="str">
        <f t="shared" si="422"/>
        <v>N/A</v>
      </c>
      <c r="CF453" s="14" t="str">
        <f t="shared" si="423"/>
        <v>N/A</v>
      </c>
      <c r="CG453" t="str">
        <f t="shared" si="414"/>
        <v>S:1 G:0 GR:0</v>
      </c>
      <c r="CH453" s="6"/>
      <c r="CK453" s="6"/>
      <c r="CL453" s="6"/>
      <c r="CM453" s="6"/>
      <c r="CN453" s="6"/>
      <c r="CO453" s="6"/>
      <c r="CP453" s="6"/>
    </row>
    <row r="454" spans="1:94" x14ac:dyDescent="0.25">
      <c r="A454" s="13">
        <v>5168</v>
      </c>
      <c r="B454" s="14" t="s">
        <v>2750</v>
      </c>
      <c r="C454" s="14" t="s">
        <v>72</v>
      </c>
      <c r="D454" s="14" t="s">
        <v>1932</v>
      </c>
      <c r="E454" s="14">
        <f>VLOOKUP(B454, 'Rookie Year'!$A$2:$B$55555,2,FALSE)</f>
        <v>2023</v>
      </c>
      <c r="F454" s="14">
        <v>2023</v>
      </c>
      <c r="G454" s="14" t="s">
        <v>40</v>
      </c>
      <c r="H454" s="14" t="s">
        <v>2162</v>
      </c>
      <c r="I454" s="15">
        <v>6</v>
      </c>
      <c r="J454" s="14">
        <v>4</v>
      </c>
      <c r="K454" s="16">
        <f t="shared" si="375"/>
        <v>0.25</v>
      </c>
      <c r="L454" s="15">
        <f t="shared" si="376"/>
        <v>4</v>
      </c>
      <c r="M454" s="15">
        <f t="shared" si="377"/>
        <v>2</v>
      </c>
      <c r="N454" s="15">
        <f t="shared" si="378"/>
        <v>8</v>
      </c>
      <c r="O454" s="15">
        <v>6</v>
      </c>
      <c r="P454" s="15">
        <v>0</v>
      </c>
      <c r="Q454" s="15">
        <f t="shared" si="379"/>
        <v>2</v>
      </c>
      <c r="R454" s="14" t="s">
        <v>75</v>
      </c>
      <c r="S454" s="14">
        <f t="shared" si="380"/>
        <v>1</v>
      </c>
      <c r="T454" s="15">
        <v>2</v>
      </c>
      <c r="U454" s="15" t="str">
        <f>IF($S454&lt;2, "N/A", $M454)</f>
        <v>N/A</v>
      </c>
      <c r="V454" s="15" t="str">
        <f t="shared" si="428"/>
        <v>N/A</v>
      </c>
      <c r="W454" s="15" t="str">
        <f t="shared" si="425"/>
        <v>N/A</v>
      </c>
      <c r="X454" s="15" t="str">
        <f t="shared" si="426"/>
        <v>N/A</v>
      </c>
      <c r="Y454" s="14" t="str">
        <f t="shared" si="381"/>
        <v>OK</v>
      </c>
      <c r="Z454" s="14" t="str">
        <f t="shared" si="382"/>
        <v>No</v>
      </c>
      <c r="AA454" s="17" t="str">
        <f>IF(C454="DM", "N/A", IF(Z454="No","N/A",VLOOKUP(B454,'Extension List'!$A$3:$AE$1952,19,FALSE)))</f>
        <v>N/A</v>
      </c>
      <c r="AB454" s="14" t="str">
        <f>IF(C454="DM", "N/A", IF(Z454="No","N/A",VLOOKUP(B454,'Extension List'!$A$3:$AE$1952,21,FALSE)))</f>
        <v>N/A</v>
      </c>
      <c r="AC454" s="14" t="str">
        <f t="shared" si="418"/>
        <v>N/A</v>
      </c>
      <c r="AD454" s="15" t="str">
        <f t="shared" si="383"/>
        <v>N/A</v>
      </c>
      <c r="AE454" s="15" t="str">
        <f t="shared" si="384"/>
        <v>N/A</v>
      </c>
      <c r="AF454" s="15" t="str">
        <f t="shared" si="385"/>
        <v>N/A</v>
      </c>
      <c r="AG454" s="15" t="str">
        <f t="shared" si="427"/>
        <v>N/A</v>
      </c>
      <c r="AH454" s="15" t="str">
        <f t="shared" si="427"/>
        <v>N/A</v>
      </c>
      <c r="AI454" s="15" t="str">
        <f t="shared" ref="AI454:AI485" si="430">IF($AF454="N/A","N/A",IF(AC454&gt;1,"TBC","N/A"))</f>
        <v>N/A</v>
      </c>
      <c r="AJ454" s="15" t="str">
        <f t="shared" ref="AJ454:AJ485" si="431">IF($AF454="N/A","N/A",IF(AC454&gt;2,"TBC","N/A"))</f>
        <v>N/A</v>
      </c>
      <c r="AK454" s="15" t="str">
        <f t="shared" si="429"/>
        <v>N/A</v>
      </c>
      <c r="AL454" s="15" t="str">
        <f t="shared" si="386"/>
        <v>N/A</v>
      </c>
      <c r="AM454" s="15">
        <f t="shared" si="387"/>
        <v>6</v>
      </c>
      <c r="AN454" s="15" t="str">
        <f t="shared" si="388"/>
        <v>N/A</v>
      </c>
      <c r="AO454" s="15" t="str">
        <f t="shared" si="389"/>
        <v>N/A</v>
      </c>
      <c r="AP454" s="15" t="str">
        <f t="shared" si="390"/>
        <v>N/A</v>
      </c>
      <c r="AQ454" s="15" t="str">
        <f t="shared" si="391"/>
        <v>N/A</v>
      </c>
      <c r="AR454" s="14" t="s">
        <v>40</v>
      </c>
      <c r="AS454" s="14" t="s">
        <v>40</v>
      </c>
      <c r="AT454" s="14" t="s">
        <v>40</v>
      </c>
      <c r="AU454" s="14" t="s">
        <v>40</v>
      </c>
      <c r="AV454" s="14" t="s">
        <v>40</v>
      </c>
      <c r="AW454" s="14" t="s">
        <v>40</v>
      </c>
      <c r="AX454" s="14" t="s">
        <v>40</v>
      </c>
      <c r="AY454" s="14" t="s">
        <v>40</v>
      </c>
      <c r="AZ454" s="14" t="s">
        <v>40</v>
      </c>
      <c r="BA454" s="14" t="s">
        <v>40</v>
      </c>
      <c r="BB454" s="14" t="s">
        <v>40</v>
      </c>
      <c r="BC454" s="14" t="s">
        <v>40</v>
      </c>
      <c r="BD454" s="14" t="s">
        <v>40</v>
      </c>
      <c r="BE454" s="14" t="s">
        <v>40</v>
      </c>
      <c r="BF454" s="14" t="s">
        <v>40</v>
      </c>
      <c r="BG454" s="14" t="s">
        <v>40</v>
      </c>
      <c r="BH454" s="14" t="s">
        <v>40</v>
      </c>
      <c r="BI454" s="14"/>
      <c r="BJ454" s="15">
        <f t="shared" si="392"/>
        <v>2</v>
      </c>
      <c r="BK454" s="15">
        <f t="shared" si="393"/>
        <v>2</v>
      </c>
      <c r="BL454" s="15">
        <f t="shared" si="394"/>
        <v>2</v>
      </c>
      <c r="BM454" s="15">
        <f t="shared" si="395"/>
        <v>2</v>
      </c>
      <c r="BN454" s="15">
        <f t="shared" si="396"/>
        <v>2</v>
      </c>
      <c r="BO454" s="15">
        <f t="shared" si="397"/>
        <v>2</v>
      </c>
      <c r="BP454" s="15">
        <f t="shared" si="398"/>
        <v>2</v>
      </c>
      <c r="BQ454" s="15">
        <f t="shared" si="399"/>
        <v>2</v>
      </c>
      <c r="BR454" s="15">
        <f t="shared" si="400"/>
        <v>2</v>
      </c>
      <c r="BS454" s="15">
        <f t="shared" si="401"/>
        <v>2</v>
      </c>
      <c r="BT454" s="15">
        <f t="shared" si="402"/>
        <v>2</v>
      </c>
      <c r="BU454" s="15">
        <f t="shared" si="403"/>
        <v>2</v>
      </c>
      <c r="BV454" s="15">
        <f t="shared" si="404"/>
        <v>2</v>
      </c>
      <c r="BW454" s="15">
        <f t="shared" si="405"/>
        <v>2</v>
      </c>
      <c r="BX454" s="15">
        <f t="shared" si="406"/>
        <v>2</v>
      </c>
      <c r="BY454" s="15">
        <f t="shared" si="407"/>
        <v>2</v>
      </c>
      <c r="BZ454" s="15">
        <f t="shared" si="408"/>
        <v>2</v>
      </c>
      <c r="CA454" s="14" t="s">
        <v>75</v>
      </c>
      <c r="CB454" s="15">
        <f t="shared" si="419"/>
        <v>2</v>
      </c>
      <c r="CC454" s="14" t="str">
        <f t="shared" si="420"/>
        <v>N/A</v>
      </c>
      <c r="CD454" s="14" t="str">
        <f t="shared" si="421"/>
        <v>N/A</v>
      </c>
      <c r="CE454" s="14" t="str">
        <f t="shared" si="422"/>
        <v>N/A</v>
      </c>
      <c r="CF454" s="14" t="str">
        <f t="shared" si="423"/>
        <v>N/A</v>
      </c>
      <c r="CG454" t="str">
        <f t="shared" si="414"/>
        <v>S:4 G:2 GR:2</v>
      </c>
      <c r="CH454" s="24"/>
      <c r="CO454" s="6"/>
      <c r="CP454" s="6"/>
    </row>
    <row r="455" spans="1:94" x14ac:dyDescent="0.25">
      <c r="A455" s="13">
        <v>6354</v>
      </c>
      <c r="B455" s="14" t="s">
        <v>113</v>
      </c>
      <c r="C455" s="14" t="s">
        <v>61</v>
      </c>
      <c r="D455" s="14" t="s">
        <v>59</v>
      </c>
      <c r="E455" s="14">
        <f>VLOOKUP(B455, 'Rookie Year'!$A$2:$B$55555,2,FALSE)</f>
        <v>2018</v>
      </c>
      <c r="F455" s="14">
        <v>2026</v>
      </c>
      <c r="G455" s="14" t="s">
        <v>42</v>
      </c>
      <c r="H455" s="14" t="s">
        <v>2913</v>
      </c>
      <c r="I455" s="15">
        <v>55</v>
      </c>
      <c r="J455" s="14">
        <v>4</v>
      </c>
      <c r="K455" s="16">
        <f t="shared" si="375"/>
        <v>0.75</v>
      </c>
      <c r="L455" s="15">
        <f t="shared" si="376"/>
        <v>13</v>
      </c>
      <c r="M455" s="15">
        <f t="shared" si="377"/>
        <v>42</v>
      </c>
      <c r="N455" s="15">
        <f t="shared" si="378"/>
        <v>168</v>
      </c>
      <c r="O455" s="15">
        <v>0</v>
      </c>
      <c r="P455" s="15">
        <v>0</v>
      </c>
      <c r="Q455" s="15">
        <f t="shared" si="379"/>
        <v>168</v>
      </c>
      <c r="R455" s="14" t="s">
        <v>75</v>
      </c>
      <c r="S455" s="14">
        <f t="shared" si="380"/>
        <v>4</v>
      </c>
      <c r="T455" s="15">
        <f>IF($S455&lt;1, "N/A", $M455)</f>
        <v>42</v>
      </c>
      <c r="U455" s="15">
        <f>IF($S455&lt;2, "N/A", $M455)</f>
        <v>42</v>
      </c>
      <c r="V455" s="15">
        <f t="shared" si="428"/>
        <v>42</v>
      </c>
      <c r="W455" s="15">
        <f t="shared" si="425"/>
        <v>42</v>
      </c>
      <c r="X455" s="15" t="str">
        <f t="shared" si="426"/>
        <v>N/A</v>
      </c>
      <c r="Y455" s="14" t="str">
        <f t="shared" si="381"/>
        <v>OK</v>
      </c>
      <c r="Z455" s="14" t="str">
        <f t="shared" si="382"/>
        <v>No</v>
      </c>
      <c r="AA455" s="17" t="str">
        <f>IF(C455="DM", "N/A", IF(Z455="No","N/A",VLOOKUP(B455,'Extension List'!$A$3:$AE$1952,19,FALSE)))</f>
        <v>N/A</v>
      </c>
      <c r="AB455" s="14" t="str">
        <f>IF(C455="DM", "N/A", IF(Z455="No","N/A",VLOOKUP(B455,'Extension List'!$A$3:$AE$1952,21,FALSE)))</f>
        <v>N/A</v>
      </c>
      <c r="AC455" s="14" t="str">
        <f t="shared" si="418"/>
        <v>N/A</v>
      </c>
      <c r="AD455" s="15" t="str">
        <f t="shared" si="383"/>
        <v>N/A</v>
      </c>
      <c r="AE455" s="15" t="str">
        <f t="shared" si="384"/>
        <v>N/A</v>
      </c>
      <c r="AF455" s="15" t="str">
        <f t="shared" si="385"/>
        <v>N/A</v>
      </c>
      <c r="AG455" s="15" t="str">
        <f t="shared" si="427"/>
        <v>N/A</v>
      </c>
      <c r="AH455" s="15" t="str">
        <f t="shared" si="427"/>
        <v>N/A</v>
      </c>
      <c r="AI455" s="15" t="str">
        <f t="shared" si="430"/>
        <v>N/A</v>
      </c>
      <c r="AJ455" s="15" t="str">
        <f t="shared" si="431"/>
        <v>N/A</v>
      </c>
      <c r="AK455" s="15" t="str">
        <f t="shared" si="429"/>
        <v>N/A</v>
      </c>
      <c r="AL455" s="15" t="str">
        <f t="shared" si="386"/>
        <v>N/A</v>
      </c>
      <c r="AM455" s="15">
        <f t="shared" si="387"/>
        <v>55</v>
      </c>
      <c r="AN455" s="15">
        <f t="shared" si="388"/>
        <v>55</v>
      </c>
      <c r="AO455" s="15">
        <f t="shared" si="389"/>
        <v>55</v>
      </c>
      <c r="AP455" s="15">
        <f t="shared" si="390"/>
        <v>55</v>
      </c>
      <c r="AQ455" s="15" t="str">
        <f t="shared" si="391"/>
        <v>N/A</v>
      </c>
      <c r="AR455" s="14" t="s">
        <v>40</v>
      </c>
      <c r="AS455" s="14" t="s">
        <v>40</v>
      </c>
      <c r="AT455" s="14" t="s">
        <v>40</v>
      </c>
      <c r="AU455" s="14" t="s">
        <v>40</v>
      </c>
      <c r="AV455" s="14" t="s">
        <v>40</v>
      </c>
      <c r="AW455" s="14" t="s">
        <v>40</v>
      </c>
      <c r="AX455" s="14" t="s">
        <v>40</v>
      </c>
      <c r="AY455" s="14" t="s">
        <v>40</v>
      </c>
      <c r="AZ455" s="14" t="s">
        <v>40</v>
      </c>
      <c r="BA455" s="14" t="s">
        <v>40</v>
      </c>
      <c r="BB455" s="14" t="s">
        <v>40</v>
      </c>
      <c r="BC455" s="14" t="s">
        <v>40</v>
      </c>
      <c r="BD455" s="14" t="s">
        <v>40</v>
      </c>
      <c r="BE455" s="14" t="s">
        <v>40</v>
      </c>
      <c r="BF455" s="14" t="s">
        <v>40</v>
      </c>
      <c r="BG455" s="14" t="s">
        <v>40</v>
      </c>
      <c r="BH455" s="14" t="s">
        <v>40</v>
      </c>
      <c r="BJ455" s="15">
        <f t="shared" si="392"/>
        <v>55</v>
      </c>
      <c r="BK455" s="15">
        <f t="shared" si="393"/>
        <v>55</v>
      </c>
      <c r="BL455" s="15">
        <f t="shared" si="394"/>
        <v>55</v>
      </c>
      <c r="BM455" s="15">
        <f t="shared" si="395"/>
        <v>55</v>
      </c>
      <c r="BN455" s="15">
        <f t="shared" si="396"/>
        <v>55</v>
      </c>
      <c r="BO455" s="15">
        <f t="shared" si="397"/>
        <v>55</v>
      </c>
      <c r="BP455" s="15">
        <f t="shared" si="398"/>
        <v>55</v>
      </c>
      <c r="BQ455" s="15">
        <f t="shared" si="399"/>
        <v>55</v>
      </c>
      <c r="BR455" s="15">
        <f t="shared" si="400"/>
        <v>55</v>
      </c>
      <c r="BS455" s="15">
        <f t="shared" si="401"/>
        <v>55</v>
      </c>
      <c r="BT455" s="15">
        <f t="shared" si="402"/>
        <v>55</v>
      </c>
      <c r="BU455" s="15">
        <f t="shared" si="403"/>
        <v>55</v>
      </c>
      <c r="BV455" s="15">
        <f t="shared" si="404"/>
        <v>55</v>
      </c>
      <c r="BW455" s="15">
        <f t="shared" si="405"/>
        <v>55</v>
      </c>
      <c r="BX455" s="15">
        <f t="shared" si="406"/>
        <v>55</v>
      </c>
      <c r="BY455" s="15">
        <f t="shared" si="407"/>
        <v>55</v>
      </c>
      <c r="BZ455" s="15">
        <f t="shared" si="408"/>
        <v>55</v>
      </c>
      <c r="CA455" s="14" t="s">
        <v>75</v>
      </c>
      <c r="CB455" s="15">
        <f t="shared" si="419"/>
        <v>55</v>
      </c>
      <c r="CC455" s="14">
        <f t="shared" si="420"/>
        <v>55</v>
      </c>
      <c r="CD455" s="14">
        <f t="shared" si="421"/>
        <v>55</v>
      </c>
      <c r="CE455" s="14">
        <f t="shared" si="422"/>
        <v>55</v>
      </c>
      <c r="CF455" s="14" t="str">
        <f t="shared" si="423"/>
        <v>N/A</v>
      </c>
      <c r="CG455" t="str">
        <f t="shared" si="414"/>
        <v>S:13 G:42 GR:168</v>
      </c>
    </row>
    <row r="456" spans="1:94" x14ac:dyDescent="0.25">
      <c r="A456" s="13">
        <v>5501</v>
      </c>
      <c r="B456" s="14" t="s">
        <v>2110</v>
      </c>
      <c r="C456" s="14" t="s">
        <v>61</v>
      </c>
      <c r="D456" s="14" t="s">
        <v>59</v>
      </c>
      <c r="E456" s="14">
        <f>VLOOKUP(B456, 'Rookie Year'!$A$2:$B$55555,2,FALSE)</f>
        <v>2020</v>
      </c>
      <c r="F456" s="14">
        <v>2024</v>
      </c>
      <c r="G456" s="14" t="s">
        <v>42</v>
      </c>
      <c r="H456" s="14" t="s">
        <v>1927</v>
      </c>
      <c r="I456" s="15">
        <v>10</v>
      </c>
      <c r="J456" s="14">
        <v>3</v>
      </c>
      <c r="K456" s="16">
        <f t="shared" si="375"/>
        <v>0.25</v>
      </c>
      <c r="L456" s="15">
        <f t="shared" si="376"/>
        <v>7</v>
      </c>
      <c r="M456" s="15">
        <f t="shared" si="377"/>
        <v>3</v>
      </c>
      <c r="N456" s="15">
        <f t="shared" si="378"/>
        <v>9</v>
      </c>
      <c r="O456" s="15">
        <v>6</v>
      </c>
      <c r="P456" s="15">
        <v>0</v>
      </c>
      <c r="Q456" s="15">
        <f t="shared" si="379"/>
        <v>3</v>
      </c>
      <c r="R456" s="14" t="s">
        <v>75</v>
      </c>
      <c r="S456" s="14">
        <f t="shared" si="380"/>
        <v>1</v>
      </c>
      <c r="T456" s="15">
        <v>3</v>
      </c>
      <c r="U456" s="15" t="str">
        <f>IF($S456&lt;2, "N/A", $M456)</f>
        <v>N/A</v>
      </c>
      <c r="V456" s="15" t="str">
        <f t="shared" si="428"/>
        <v>N/A</v>
      </c>
      <c r="W456" s="15" t="str">
        <f t="shared" si="425"/>
        <v>N/A</v>
      </c>
      <c r="X456" s="15" t="str">
        <f t="shared" si="426"/>
        <v>N/A</v>
      </c>
      <c r="Y456" s="14" t="str">
        <f t="shared" si="381"/>
        <v>OK</v>
      </c>
      <c r="Z456" s="14" t="str">
        <f t="shared" si="382"/>
        <v>Yes</v>
      </c>
      <c r="AA456" s="17">
        <f>IF(C456="DM", "N/A", IF(Z456="No","N/A",VLOOKUP(B456,'Extension List'!$A$3:$AE$1952,19,FALSE)))</f>
        <v>33</v>
      </c>
      <c r="AB456" s="14">
        <f>IF(C456="DM", "N/A", IF(Z456="No","N/A",VLOOKUP(B456,'Extension List'!$A$3:$AE$1952,21,FALSE)))</f>
        <v>4</v>
      </c>
      <c r="AC456" s="14">
        <f t="shared" si="418"/>
        <v>0</v>
      </c>
      <c r="AD456" s="15" t="str">
        <f t="shared" si="383"/>
        <v>N/A</v>
      </c>
      <c r="AE456" s="15" t="str">
        <f t="shared" si="384"/>
        <v>N/A</v>
      </c>
      <c r="AF456" s="15" t="str">
        <f t="shared" si="385"/>
        <v>N/A</v>
      </c>
      <c r="AG456" s="15" t="str">
        <f t="shared" si="427"/>
        <v>N/A</v>
      </c>
      <c r="AH456" s="15" t="str">
        <f t="shared" si="427"/>
        <v>N/A</v>
      </c>
      <c r="AI456" s="15" t="str">
        <f t="shared" si="430"/>
        <v>N/A</v>
      </c>
      <c r="AJ456" s="15" t="str">
        <f t="shared" si="431"/>
        <v>N/A</v>
      </c>
      <c r="AK456" s="15" t="str">
        <f t="shared" si="429"/>
        <v>N/A</v>
      </c>
      <c r="AL456" s="15" t="str">
        <f t="shared" si="386"/>
        <v>N/A</v>
      </c>
      <c r="AM456" s="15">
        <f t="shared" si="387"/>
        <v>10</v>
      </c>
      <c r="AN456" s="15" t="str">
        <f t="shared" si="388"/>
        <v>N/A</v>
      </c>
      <c r="AO456" s="15" t="str">
        <f t="shared" si="389"/>
        <v>N/A</v>
      </c>
      <c r="AP456" s="15" t="str">
        <f t="shared" si="390"/>
        <v>N/A</v>
      </c>
      <c r="AQ456" s="15" t="str">
        <f t="shared" si="391"/>
        <v>N/A</v>
      </c>
      <c r="AR456" s="14" t="s">
        <v>40</v>
      </c>
      <c r="AS456" s="14" t="s">
        <v>40</v>
      </c>
      <c r="AT456" s="14" t="s">
        <v>40</v>
      </c>
      <c r="AU456" s="14" t="s">
        <v>40</v>
      </c>
      <c r="AV456" s="14" t="s">
        <v>40</v>
      </c>
      <c r="AW456" s="14" t="s">
        <v>40</v>
      </c>
      <c r="AX456" s="14" t="s">
        <v>40</v>
      </c>
      <c r="AY456" s="14" t="s">
        <v>40</v>
      </c>
      <c r="AZ456" s="14" t="s">
        <v>40</v>
      </c>
      <c r="BA456" s="14" t="s">
        <v>40</v>
      </c>
      <c r="BB456" s="14" t="s">
        <v>40</v>
      </c>
      <c r="BC456" s="14" t="s">
        <v>40</v>
      </c>
      <c r="BD456" s="14" t="s">
        <v>40</v>
      </c>
      <c r="BE456" s="14" t="s">
        <v>40</v>
      </c>
      <c r="BF456" s="14" t="s">
        <v>40</v>
      </c>
      <c r="BG456" s="14" t="s">
        <v>40</v>
      </c>
      <c r="BH456" s="14" t="s">
        <v>40</v>
      </c>
      <c r="BI456" s="14"/>
      <c r="BJ456" s="15">
        <f t="shared" si="392"/>
        <v>10</v>
      </c>
      <c r="BK456" s="15">
        <f t="shared" si="393"/>
        <v>10</v>
      </c>
      <c r="BL456" s="15">
        <f t="shared" si="394"/>
        <v>10</v>
      </c>
      <c r="BM456" s="15">
        <f t="shared" si="395"/>
        <v>10</v>
      </c>
      <c r="BN456" s="15">
        <f t="shared" si="396"/>
        <v>10</v>
      </c>
      <c r="BO456" s="15">
        <f t="shared" si="397"/>
        <v>10</v>
      </c>
      <c r="BP456" s="15">
        <f t="shared" si="398"/>
        <v>10</v>
      </c>
      <c r="BQ456" s="15">
        <f t="shared" si="399"/>
        <v>10</v>
      </c>
      <c r="BR456" s="15">
        <f t="shared" si="400"/>
        <v>10</v>
      </c>
      <c r="BS456" s="15">
        <f t="shared" si="401"/>
        <v>10</v>
      </c>
      <c r="BT456" s="15">
        <f t="shared" si="402"/>
        <v>10</v>
      </c>
      <c r="BU456" s="15">
        <f t="shared" si="403"/>
        <v>10</v>
      </c>
      <c r="BV456" s="15">
        <f t="shared" si="404"/>
        <v>10</v>
      </c>
      <c r="BW456" s="15">
        <f t="shared" si="405"/>
        <v>10</v>
      </c>
      <c r="BX456" s="15">
        <f t="shared" si="406"/>
        <v>10</v>
      </c>
      <c r="BY456" s="15">
        <f t="shared" si="407"/>
        <v>10</v>
      </c>
      <c r="BZ456" s="15">
        <f t="shared" si="408"/>
        <v>10</v>
      </c>
      <c r="CA456" s="14" t="s">
        <v>75</v>
      </c>
      <c r="CB456" s="15">
        <f t="shared" si="419"/>
        <v>10</v>
      </c>
      <c r="CC456" s="14" t="str">
        <f t="shared" si="420"/>
        <v>N/A</v>
      </c>
      <c r="CD456" s="14" t="str">
        <f t="shared" si="421"/>
        <v>N/A</v>
      </c>
      <c r="CE456" s="14" t="str">
        <f t="shared" si="422"/>
        <v>N/A</v>
      </c>
      <c r="CF456" s="14" t="str">
        <f t="shared" si="423"/>
        <v>N/A</v>
      </c>
      <c r="CG456" t="str">
        <f t="shared" si="414"/>
        <v>S:7 G:3 GR:3</v>
      </c>
    </row>
    <row r="457" spans="1:94" x14ac:dyDescent="0.25">
      <c r="A457" s="13">
        <v>6070</v>
      </c>
      <c r="B457" s="14" t="s">
        <v>3171</v>
      </c>
      <c r="C457" s="14" t="s">
        <v>61</v>
      </c>
      <c r="D457" s="14" t="s">
        <v>59</v>
      </c>
      <c r="E457" s="14">
        <v>2025</v>
      </c>
      <c r="F457" s="14">
        <v>2025</v>
      </c>
      <c r="G457" s="14" t="s">
        <v>40</v>
      </c>
      <c r="H457" s="14" t="s">
        <v>2212</v>
      </c>
      <c r="I457" s="15">
        <v>1</v>
      </c>
      <c r="J457" s="14">
        <v>3</v>
      </c>
      <c r="K457" s="16">
        <f t="shared" si="375"/>
        <v>0</v>
      </c>
      <c r="L457" s="15">
        <f t="shared" si="376"/>
        <v>1</v>
      </c>
      <c r="M457" s="15">
        <f t="shared" si="377"/>
        <v>0</v>
      </c>
      <c r="N457" s="15">
        <f t="shared" si="378"/>
        <v>0</v>
      </c>
      <c r="O457" s="15">
        <v>0</v>
      </c>
      <c r="P457" s="15">
        <v>0</v>
      </c>
      <c r="Q457" s="15">
        <f t="shared" si="379"/>
        <v>0</v>
      </c>
      <c r="R457" s="14" t="s">
        <v>75</v>
      </c>
      <c r="S457" s="14">
        <f t="shared" si="380"/>
        <v>2</v>
      </c>
      <c r="T457" s="15">
        <v>0</v>
      </c>
      <c r="U457" s="15">
        <v>0</v>
      </c>
      <c r="V457" s="15" t="str">
        <f t="shared" si="428"/>
        <v>N/A</v>
      </c>
      <c r="W457" s="15" t="str">
        <f t="shared" si="425"/>
        <v>N/A</v>
      </c>
      <c r="X457" s="15" t="str">
        <f t="shared" si="426"/>
        <v>N/A</v>
      </c>
      <c r="Y457" s="14" t="str">
        <f t="shared" si="381"/>
        <v>OK</v>
      </c>
      <c r="Z457" s="14" t="str">
        <f t="shared" si="382"/>
        <v>No</v>
      </c>
      <c r="AA457" s="17" t="str">
        <f>IF(C457="DM", "N/A", IF(Z457="No","N/A",VLOOKUP(B457,'Extension List'!$A$3:$AE$1952,19,FALSE)))</f>
        <v>N/A</v>
      </c>
      <c r="AB457" s="14" t="str">
        <f>IF(C457="DM", "N/A", IF(Z457="No","N/A",VLOOKUP(B457,'Extension List'!$A$3:$AE$1952,21,FALSE)))</f>
        <v>N/A</v>
      </c>
      <c r="AC457" s="14" t="str">
        <f t="shared" si="418"/>
        <v>N/A</v>
      </c>
      <c r="AD457" s="15" t="str">
        <f t="shared" si="383"/>
        <v>N/A</v>
      </c>
      <c r="AE457" s="15" t="str">
        <f t="shared" si="384"/>
        <v>N/A</v>
      </c>
      <c r="AF457" s="15" t="str">
        <f t="shared" si="385"/>
        <v>N/A</v>
      </c>
      <c r="AG457" s="15" t="str">
        <f t="shared" si="427"/>
        <v>N/A</v>
      </c>
      <c r="AH457" s="15" t="str">
        <f t="shared" si="427"/>
        <v>N/A</v>
      </c>
      <c r="AI457" s="15" t="str">
        <f t="shared" si="430"/>
        <v>N/A</v>
      </c>
      <c r="AJ457" s="15" t="str">
        <f t="shared" si="431"/>
        <v>N/A</v>
      </c>
      <c r="AK457" s="15" t="str">
        <f t="shared" si="429"/>
        <v>N/A</v>
      </c>
      <c r="AL457" s="15" t="str">
        <f t="shared" si="386"/>
        <v>N/A</v>
      </c>
      <c r="AM457" s="15">
        <f t="shared" si="387"/>
        <v>1</v>
      </c>
      <c r="AN457" s="15">
        <f t="shared" si="388"/>
        <v>1</v>
      </c>
      <c r="AO457" s="15" t="str">
        <f t="shared" si="389"/>
        <v>N/A</v>
      </c>
      <c r="AP457" s="15" t="str">
        <f t="shared" si="390"/>
        <v>N/A</v>
      </c>
      <c r="AQ457" s="15" t="str">
        <f t="shared" si="391"/>
        <v>N/A</v>
      </c>
      <c r="AR457" s="14" t="s">
        <v>40</v>
      </c>
      <c r="AS457" s="14" t="s">
        <v>40</v>
      </c>
      <c r="AT457" s="14" t="s">
        <v>40</v>
      </c>
      <c r="AU457" s="14" t="s">
        <v>40</v>
      </c>
      <c r="AV457" s="14" t="s">
        <v>40</v>
      </c>
      <c r="AW457" s="14" t="s">
        <v>40</v>
      </c>
      <c r="AX457" s="14" t="s">
        <v>40</v>
      </c>
      <c r="AY457" s="14" t="s">
        <v>40</v>
      </c>
      <c r="AZ457" s="14" t="s">
        <v>40</v>
      </c>
      <c r="BA457" s="14" t="s">
        <v>40</v>
      </c>
      <c r="BB457" s="14" t="s">
        <v>40</v>
      </c>
      <c r="BC457" s="14" t="s">
        <v>40</v>
      </c>
      <c r="BD457" s="14" t="s">
        <v>40</v>
      </c>
      <c r="BE457" s="14" t="s">
        <v>40</v>
      </c>
      <c r="BF457" s="14" t="s">
        <v>40</v>
      </c>
      <c r="BG457" s="14" t="s">
        <v>40</v>
      </c>
      <c r="BH457" s="14" t="s">
        <v>40</v>
      </c>
      <c r="BJ457" s="15">
        <f t="shared" si="392"/>
        <v>1</v>
      </c>
      <c r="BK457" s="15">
        <f t="shared" si="393"/>
        <v>1</v>
      </c>
      <c r="BL457" s="15">
        <f t="shared" si="394"/>
        <v>1</v>
      </c>
      <c r="BM457" s="15">
        <f t="shared" si="395"/>
        <v>1</v>
      </c>
      <c r="BN457" s="15">
        <f t="shared" si="396"/>
        <v>1</v>
      </c>
      <c r="BO457" s="15">
        <f t="shared" si="397"/>
        <v>1</v>
      </c>
      <c r="BP457" s="15">
        <f t="shared" si="398"/>
        <v>1</v>
      </c>
      <c r="BQ457" s="15">
        <f t="shared" si="399"/>
        <v>1</v>
      </c>
      <c r="BR457" s="15">
        <f t="shared" si="400"/>
        <v>1</v>
      </c>
      <c r="BS457" s="15">
        <f t="shared" si="401"/>
        <v>1</v>
      </c>
      <c r="BT457" s="15">
        <f t="shared" si="402"/>
        <v>1</v>
      </c>
      <c r="BU457" s="15">
        <f t="shared" si="403"/>
        <v>1</v>
      </c>
      <c r="BV457" s="15">
        <f t="shared" si="404"/>
        <v>1</v>
      </c>
      <c r="BW457" s="15">
        <f t="shared" si="405"/>
        <v>1</v>
      </c>
      <c r="BX457" s="15">
        <f t="shared" si="406"/>
        <v>1</v>
      </c>
      <c r="BY457" s="15">
        <f t="shared" si="407"/>
        <v>1</v>
      </c>
      <c r="BZ457" s="15">
        <f t="shared" si="408"/>
        <v>1</v>
      </c>
      <c r="CA457" s="14" t="s">
        <v>75</v>
      </c>
      <c r="CB457" s="15">
        <f t="shared" si="419"/>
        <v>1</v>
      </c>
      <c r="CC457" s="14">
        <f t="shared" si="420"/>
        <v>1</v>
      </c>
      <c r="CD457" s="14" t="str">
        <f t="shared" si="421"/>
        <v>N/A</v>
      </c>
      <c r="CE457" s="14" t="str">
        <f t="shared" si="422"/>
        <v>N/A</v>
      </c>
      <c r="CF457" s="14" t="str">
        <f t="shared" si="423"/>
        <v>N/A</v>
      </c>
      <c r="CG457" t="str">
        <f t="shared" si="414"/>
        <v>S:1 G:0 GR:0</v>
      </c>
    </row>
    <row r="458" spans="1:94" x14ac:dyDescent="0.25">
      <c r="A458" s="13">
        <v>5692</v>
      </c>
      <c r="B458" s="14" t="s">
        <v>3036</v>
      </c>
      <c r="C458" s="14" t="s">
        <v>61</v>
      </c>
      <c r="D458" s="14" t="s">
        <v>59</v>
      </c>
      <c r="E458" s="14">
        <f>VLOOKUP(B458, 'Rookie Year'!$A$2:$B$55555,2,FALSE)</f>
        <v>2024</v>
      </c>
      <c r="F458" s="14">
        <v>2024</v>
      </c>
      <c r="G458" s="14" t="s">
        <v>40</v>
      </c>
      <c r="H458" s="14" t="s">
        <v>2234</v>
      </c>
      <c r="I458" s="15">
        <v>1</v>
      </c>
      <c r="J458" s="14">
        <v>3</v>
      </c>
      <c r="K458" s="16">
        <f t="shared" si="375"/>
        <v>0</v>
      </c>
      <c r="L458" s="15">
        <f t="shared" si="376"/>
        <v>1</v>
      </c>
      <c r="M458" s="15">
        <f t="shared" si="377"/>
        <v>0</v>
      </c>
      <c r="N458" s="15">
        <f t="shared" si="378"/>
        <v>0</v>
      </c>
      <c r="O458" s="15">
        <v>0</v>
      </c>
      <c r="P458" s="15">
        <v>0</v>
      </c>
      <c r="Q458" s="15">
        <f t="shared" si="379"/>
        <v>0</v>
      </c>
      <c r="R458" s="14" t="s">
        <v>75</v>
      </c>
      <c r="S458" s="14">
        <f t="shared" si="380"/>
        <v>1</v>
      </c>
      <c r="T458" s="15">
        <v>0</v>
      </c>
      <c r="U458" s="15" t="str">
        <f>IF($S458&lt;2, "N/A", $M458)</f>
        <v>N/A</v>
      </c>
      <c r="V458" s="15" t="str">
        <f t="shared" si="428"/>
        <v>N/A</v>
      </c>
      <c r="W458" s="15" t="str">
        <f t="shared" si="425"/>
        <v>N/A</v>
      </c>
      <c r="X458" s="15" t="str">
        <f t="shared" si="426"/>
        <v>N/A</v>
      </c>
      <c r="Y458" s="14" t="str">
        <f t="shared" si="381"/>
        <v>OK</v>
      </c>
      <c r="Z458" s="14" t="str">
        <f t="shared" si="382"/>
        <v>Yes</v>
      </c>
      <c r="AA458" s="17">
        <f>IF(C458="DM", "N/A", IF(Z458="No","N/A",VLOOKUP(B458,'Extension List'!$A$3:$AE$1952,19,FALSE)))</f>
        <v>1</v>
      </c>
      <c r="AB458" s="14">
        <f>IF(C458="DM", "N/A", IF(Z458="No","N/A",VLOOKUP(B458,'Extension List'!$A$3:$AE$1952,21,FALSE)))</f>
        <v>1</v>
      </c>
      <c r="AC458" s="14">
        <f t="shared" si="418"/>
        <v>0</v>
      </c>
      <c r="AD458" s="15" t="str">
        <f t="shared" si="383"/>
        <v>N/A</v>
      </c>
      <c r="AE458" s="15" t="str">
        <f t="shared" si="384"/>
        <v>N/A</v>
      </c>
      <c r="AF458" s="15" t="str">
        <f t="shared" si="385"/>
        <v>N/A</v>
      </c>
      <c r="AG458" s="15" t="str">
        <f t="shared" si="427"/>
        <v>N/A</v>
      </c>
      <c r="AH458" s="15" t="str">
        <f t="shared" si="427"/>
        <v>N/A</v>
      </c>
      <c r="AI458" s="15" t="str">
        <f t="shared" si="430"/>
        <v>N/A</v>
      </c>
      <c r="AJ458" s="15" t="str">
        <f t="shared" si="431"/>
        <v>N/A</v>
      </c>
      <c r="AK458" s="15" t="str">
        <f t="shared" si="429"/>
        <v>N/A</v>
      </c>
      <c r="AL458" s="15" t="str">
        <f t="shared" si="386"/>
        <v>N/A</v>
      </c>
      <c r="AM458" s="15">
        <f t="shared" si="387"/>
        <v>1</v>
      </c>
      <c r="AN458" s="15" t="str">
        <f t="shared" si="388"/>
        <v>N/A</v>
      </c>
      <c r="AO458" s="15" t="str">
        <f t="shared" si="389"/>
        <v>N/A</v>
      </c>
      <c r="AP458" s="15" t="str">
        <f t="shared" si="390"/>
        <v>N/A</v>
      </c>
      <c r="AQ458" s="15" t="str">
        <f t="shared" si="391"/>
        <v>N/A</v>
      </c>
      <c r="AR458" s="14" t="s">
        <v>40</v>
      </c>
      <c r="AS458" s="14" t="s">
        <v>40</v>
      </c>
      <c r="AT458" s="14" t="s">
        <v>40</v>
      </c>
      <c r="AU458" s="14" t="s">
        <v>40</v>
      </c>
      <c r="AV458" s="14" t="s">
        <v>40</v>
      </c>
      <c r="AW458" s="14" t="s">
        <v>40</v>
      </c>
      <c r="AX458" s="14" t="s">
        <v>40</v>
      </c>
      <c r="AY458" s="14" t="s">
        <v>40</v>
      </c>
      <c r="AZ458" s="14" t="s">
        <v>40</v>
      </c>
      <c r="BA458" s="14" t="s">
        <v>40</v>
      </c>
      <c r="BB458" s="14" t="s">
        <v>40</v>
      </c>
      <c r="BC458" s="14" t="s">
        <v>40</v>
      </c>
      <c r="BD458" s="14" t="s">
        <v>40</v>
      </c>
      <c r="BE458" s="14" t="s">
        <v>40</v>
      </c>
      <c r="BF458" s="14" t="s">
        <v>40</v>
      </c>
      <c r="BG458" s="14" t="s">
        <v>40</v>
      </c>
      <c r="BH458" s="14" t="s">
        <v>40</v>
      </c>
      <c r="BI458" s="14"/>
      <c r="BJ458" s="15">
        <f t="shared" si="392"/>
        <v>1</v>
      </c>
      <c r="BK458" s="15">
        <f t="shared" si="393"/>
        <v>1</v>
      </c>
      <c r="BL458" s="15">
        <f t="shared" si="394"/>
        <v>1</v>
      </c>
      <c r="BM458" s="15">
        <f t="shared" si="395"/>
        <v>1</v>
      </c>
      <c r="BN458" s="15">
        <f t="shared" si="396"/>
        <v>1</v>
      </c>
      <c r="BO458" s="15">
        <f t="shared" si="397"/>
        <v>1</v>
      </c>
      <c r="BP458" s="15">
        <f t="shared" si="398"/>
        <v>1</v>
      </c>
      <c r="BQ458" s="15">
        <f t="shared" si="399"/>
        <v>1</v>
      </c>
      <c r="BR458" s="15">
        <f t="shared" si="400"/>
        <v>1</v>
      </c>
      <c r="BS458" s="15">
        <f t="shared" si="401"/>
        <v>1</v>
      </c>
      <c r="BT458" s="15">
        <f t="shared" si="402"/>
        <v>1</v>
      </c>
      <c r="BU458" s="15">
        <f t="shared" si="403"/>
        <v>1</v>
      </c>
      <c r="BV458" s="15">
        <f t="shared" si="404"/>
        <v>1</v>
      </c>
      <c r="BW458" s="15">
        <f t="shared" si="405"/>
        <v>1</v>
      </c>
      <c r="BX458" s="15">
        <f t="shared" si="406"/>
        <v>1</v>
      </c>
      <c r="BY458" s="15">
        <f t="shared" si="407"/>
        <v>1</v>
      </c>
      <c r="BZ458" s="15">
        <f t="shared" si="408"/>
        <v>1</v>
      </c>
      <c r="CA458" s="14" t="s">
        <v>75</v>
      </c>
      <c r="CB458" s="15">
        <f t="shared" si="419"/>
        <v>1</v>
      </c>
      <c r="CC458" s="14" t="str">
        <f t="shared" si="420"/>
        <v>N/A</v>
      </c>
      <c r="CD458" s="14" t="str">
        <f t="shared" si="421"/>
        <v>N/A</v>
      </c>
      <c r="CE458" s="14" t="str">
        <f t="shared" si="422"/>
        <v>N/A</v>
      </c>
      <c r="CF458" s="14" t="str">
        <f t="shared" si="423"/>
        <v>N/A</v>
      </c>
      <c r="CG458" t="str">
        <f t="shared" si="414"/>
        <v>S:1 G:0 GR:0</v>
      </c>
    </row>
    <row r="459" spans="1:94" x14ac:dyDescent="0.25">
      <c r="A459" s="13">
        <v>6026</v>
      </c>
      <c r="B459" s="14" t="s">
        <v>3127</v>
      </c>
      <c r="C459" s="14" t="s">
        <v>62</v>
      </c>
      <c r="D459" s="14" t="s">
        <v>59</v>
      </c>
      <c r="E459" s="14">
        <v>2025</v>
      </c>
      <c r="F459" s="14">
        <v>2025</v>
      </c>
      <c r="G459" s="14" t="s">
        <v>40</v>
      </c>
      <c r="H459" s="14" t="s">
        <v>2170</v>
      </c>
      <c r="I459" s="15">
        <v>4</v>
      </c>
      <c r="J459" s="14">
        <v>4</v>
      </c>
      <c r="K459" s="16">
        <f t="shared" si="375"/>
        <v>0.25</v>
      </c>
      <c r="L459" s="15">
        <f t="shared" si="376"/>
        <v>3</v>
      </c>
      <c r="M459" s="15">
        <f t="shared" si="377"/>
        <v>1</v>
      </c>
      <c r="N459" s="15">
        <f t="shared" si="378"/>
        <v>4</v>
      </c>
      <c r="O459" s="15">
        <v>4</v>
      </c>
      <c r="P459" s="15">
        <v>0</v>
      </c>
      <c r="Q459" s="15">
        <f t="shared" si="379"/>
        <v>0</v>
      </c>
      <c r="R459" s="14" t="s">
        <v>75</v>
      </c>
      <c r="S459" s="14">
        <f t="shared" si="380"/>
        <v>3</v>
      </c>
      <c r="T459" s="15">
        <v>0</v>
      </c>
      <c r="U459" s="15">
        <v>0</v>
      </c>
      <c r="V459" s="15">
        <v>0</v>
      </c>
      <c r="W459" s="15" t="str">
        <f t="shared" si="425"/>
        <v>N/A</v>
      </c>
      <c r="X459" s="15" t="str">
        <f t="shared" si="426"/>
        <v>N/A</v>
      </c>
      <c r="Y459" s="14" t="str">
        <f t="shared" si="381"/>
        <v>OK</v>
      </c>
      <c r="Z459" s="14" t="str">
        <f t="shared" si="382"/>
        <v>No</v>
      </c>
      <c r="AA459" s="17" t="str">
        <f>IF(C459="DM", "N/A", IF(Z459="No","N/A",VLOOKUP(B459,'Extension List'!$A$3:$AE$1952,19,FALSE)))</f>
        <v>N/A</v>
      </c>
      <c r="AB459" s="14" t="str">
        <f>IF(C459="DM", "N/A", IF(Z459="No","N/A",VLOOKUP(B459,'Extension List'!$A$3:$AE$1952,21,FALSE)))</f>
        <v>N/A</v>
      </c>
      <c r="AC459" s="14" t="str">
        <f t="shared" si="418"/>
        <v>N/A</v>
      </c>
      <c r="AD459" s="15" t="str">
        <f t="shared" si="383"/>
        <v>N/A</v>
      </c>
      <c r="AE459" s="15" t="str">
        <f t="shared" si="384"/>
        <v>N/A</v>
      </c>
      <c r="AF459" s="15" t="str">
        <f t="shared" si="385"/>
        <v>N/A</v>
      </c>
      <c r="AG459" s="15" t="str">
        <f t="shared" si="427"/>
        <v>N/A</v>
      </c>
      <c r="AH459" s="15" t="str">
        <f t="shared" si="427"/>
        <v>N/A</v>
      </c>
      <c r="AI459" s="15" t="str">
        <f t="shared" si="430"/>
        <v>N/A</v>
      </c>
      <c r="AJ459" s="15" t="str">
        <f t="shared" si="431"/>
        <v>N/A</v>
      </c>
      <c r="AK459" s="15" t="str">
        <f t="shared" si="429"/>
        <v>N/A</v>
      </c>
      <c r="AL459" s="15" t="str">
        <f t="shared" si="386"/>
        <v>N/A</v>
      </c>
      <c r="AM459" s="15">
        <f t="shared" si="387"/>
        <v>3</v>
      </c>
      <c r="AN459" s="15">
        <f t="shared" si="388"/>
        <v>3</v>
      </c>
      <c r="AO459" s="15">
        <f t="shared" si="389"/>
        <v>3</v>
      </c>
      <c r="AP459" s="15" t="str">
        <f t="shared" si="390"/>
        <v>N/A</v>
      </c>
      <c r="AQ459" s="15" t="str">
        <f t="shared" si="391"/>
        <v>N/A</v>
      </c>
      <c r="AR459" s="14" t="s">
        <v>40</v>
      </c>
      <c r="AS459" s="14" t="s">
        <v>40</v>
      </c>
      <c r="AT459" s="14" t="s">
        <v>40</v>
      </c>
      <c r="AU459" s="14" t="s">
        <v>40</v>
      </c>
      <c r="AV459" s="14" t="s">
        <v>40</v>
      </c>
      <c r="AW459" s="14" t="s">
        <v>40</v>
      </c>
      <c r="AX459" s="14" t="s">
        <v>40</v>
      </c>
      <c r="AY459" s="14" t="s">
        <v>40</v>
      </c>
      <c r="AZ459" s="14" t="s">
        <v>40</v>
      </c>
      <c r="BA459" s="14" t="s">
        <v>40</v>
      </c>
      <c r="BB459" s="14" t="s">
        <v>40</v>
      </c>
      <c r="BC459" s="14" t="s">
        <v>40</v>
      </c>
      <c r="BD459" s="14" t="s">
        <v>40</v>
      </c>
      <c r="BE459" s="14" t="s">
        <v>40</v>
      </c>
      <c r="BF459" s="14" t="s">
        <v>40</v>
      </c>
      <c r="BG459" s="14" t="s">
        <v>40</v>
      </c>
      <c r="BH459" s="14" t="s">
        <v>40</v>
      </c>
      <c r="BJ459" s="15">
        <f t="shared" si="392"/>
        <v>3</v>
      </c>
      <c r="BK459" s="15">
        <f t="shared" si="393"/>
        <v>3</v>
      </c>
      <c r="BL459" s="15">
        <f t="shared" si="394"/>
        <v>3</v>
      </c>
      <c r="BM459" s="15">
        <f t="shared" si="395"/>
        <v>3</v>
      </c>
      <c r="BN459" s="15">
        <f t="shared" si="396"/>
        <v>3</v>
      </c>
      <c r="BO459" s="15">
        <f t="shared" si="397"/>
        <v>3</v>
      </c>
      <c r="BP459" s="15">
        <f t="shared" si="398"/>
        <v>3</v>
      </c>
      <c r="BQ459" s="15">
        <f t="shared" si="399"/>
        <v>3</v>
      </c>
      <c r="BR459" s="15">
        <f t="shared" si="400"/>
        <v>3</v>
      </c>
      <c r="BS459" s="15">
        <f t="shared" si="401"/>
        <v>3</v>
      </c>
      <c r="BT459" s="15">
        <f t="shared" si="402"/>
        <v>3</v>
      </c>
      <c r="BU459" s="15">
        <f t="shared" si="403"/>
        <v>3</v>
      </c>
      <c r="BV459" s="15">
        <f t="shared" si="404"/>
        <v>3</v>
      </c>
      <c r="BW459" s="15">
        <f t="shared" si="405"/>
        <v>3</v>
      </c>
      <c r="BX459" s="15">
        <f t="shared" si="406"/>
        <v>3</v>
      </c>
      <c r="BY459" s="15">
        <f t="shared" si="407"/>
        <v>3</v>
      </c>
      <c r="BZ459" s="15">
        <f t="shared" si="408"/>
        <v>3</v>
      </c>
      <c r="CA459" s="14" t="s">
        <v>75</v>
      </c>
      <c r="CB459" s="15">
        <f t="shared" si="419"/>
        <v>3</v>
      </c>
      <c r="CC459" s="14">
        <f t="shared" si="420"/>
        <v>3</v>
      </c>
      <c r="CD459" s="14">
        <f t="shared" si="421"/>
        <v>3</v>
      </c>
      <c r="CE459" s="14" t="str">
        <f t="shared" si="422"/>
        <v>N/A</v>
      </c>
      <c r="CF459" s="14" t="str">
        <f t="shared" si="423"/>
        <v>N/A</v>
      </c>
      <c r="CG459" t="str">
        <f t="shared" si="414"/>
        <v>S:3 G:1 GR:0</v>
      </c>
    </row>
    <row r="460" spans="1:94" x14ac:dyDescent="0.25">
      <c r="A460" s="13">
        <v>5597</v>
      </c>
      <c r="B460" s="14" t="s">
        <v>3037</v>
      </c>
      <c r="C460" s="14" t="s">
        <v>62</v>
      </c>
      <c r="D460" s="14" t="s">
        <v>59</v>
      </c>
      <c r="E460" s="14">
        <f>VLOOKUP(B460, 'Rookie Year'!$A$2:$B$55555,2,FALSE)</f>
        <v>2024</v>
      </c>
      <c r="F460" s="14">
        <v>2024</v>
      </c>
      <c r="G460" s="14" t="s">
        <v>40</v>
      </c>
      <c r="H460" s="14" t="s">
        <v>2148</v>
      </c>
      <c r="I460" s="15">
        <v>14</v>
      </c>
      <c r="J460" s="14">
        <v>4</v>
      </c>
      <c r="K460" s="16">
        <f t="shared" si="375"/>
        <v>0.25</v>
      </c>
      <c r="L460" s="15">
        <f t="shared" si="376"/>
        <v>10</v>
      </c>
      <c r="M460" s="15">
        <f t="shared" si="377"/>
        <v>4</v>
      </c>
      <c r="N460" s="15">
        <f t="shared" si="378"/>
        <v>16</v>
      </c>
      <c r="O460" s="15">
        <v>16</v>
      </c>
      <c r="P460" s="15">
        <v>0</v>
      </c>
      <c r="Q460" s="15">
        <f t="shared" si="379"/>
        <v>0</v>
      </c>
      <c r="R460" s="14" t="s">
        <v>75</v>
      </c>
      <c r="S460" s="14">
        <f t="shared" si="380"/>
        <v>2</v>
      </c>
      <c r="T460" s="15">
        <v>0</v>
      </c>
      <c r="U460" s="15">
        <v>0</v>
      </c>
      <c r="V460" s="15" t="str">
        <f>IF($S460&lt;3, "N/A", $M460)</f>
        <v>N/A</v>
      </c>
      <c r="W460" s="15" t="str">
        <f t="shared" si="425"/>
        <v>N/A</v>
      </c>
      <c r="X460" s="15" t="str">
        <f t="shared" si="426"/>
        <v>N/A</v>
      </c>
      <c r="Y460" s="14" t="str">
        <f t="shared" si="381"/>
        <v>OK</v>
      </c>
      <c r="Z460" s="14" t="str">
        <f t="shared" si="382"/>
        <v>No</v>
      </c>
      <c r="AA460" s="17" t="str">
        <f>IF(C460="DM", "N/A", IF(Z460="No","N/A",VLOOKUP(B460,'Extension List'!$A$3:$AE$1952,19,FALSE)))</f>
        <v>N/A</v>
      </c>
      <c r="AB460" s="14" t="str">
        <f>IF(C460="DM", "N/A", IF(Z460="No","N/A",VLOOKUP(B460,'Extension List'!$A$3:$AE$1952,21,FALSE)))</f>
        <v>N/A</v>
      </c>
      <c r="AC460" s="14" t="str">
        <f t="shared" si="418"/>
        <v>N/A</v>
      </c>
      <c r="AD460" s="15" t="str">
        <f t="shared" si="383"/>
        <v>N/A</v>
      </c>
      <c r="AE460" s="15" t="str">
        <f t="shared" si="384"/>
        <v>N/A</v>
      </c>
      <c r="AF460" s="15" t="str">
        <f t="shared" si="385"/>
        <v>N/A</v>
      </c>
      <c r="AG460" s="15" t="str">
        <f t="shared" si="427"/>
        <v>N/A</v>
      </c>
      <c r="AH460" s="15" t="str">
        <f t="shared" si="427"/>
        <v>N/A</v>
      </c>
      <c r="AI460" s="15" t="str">
        <f t="shared" si="430"/>
        <v>N/A</v>
      </c>
      <c r="AJ460" s="15" t="str">
        <f t="shared" si="431"/>
        <v>N/A</v>
      </c>
      <c r="AK460" s="15" t="str">
        <f t="shared" si="429"/>
        <v>N/A</v>
      </c>
      <c r="AL460" s="15" t="str">
        <f t="shared" si="386"/>
        <v>N/A</v>
      </c>
      <c r="AM460" s="15">
        <f t="shared" si="387"/>
        <v>10</v>
      </c>
      <c r="AN460" s="15">
        <f t="shared" si="388"/>
        <v>10</v>
      </c>
      <c r="AO460" s="15" t="str">
        <f t="shared" si="389"/>
        <v>N/A</v>
      </c>
      <c r="AP460" s="15" t="str">
        <f t="shared" si="390"/>
        <v>N/A</v>
      </c>
      <c r="AQ460" s="15" t="str">
        <f t="shared" si="391"/>
        <v>N/A</v>
      </c>
      <c r="AR460" s="14" t="s">
        <v>40</v>
      </c>
      <c r="AS460" s="14" t="s">
        <v>40</v>
      </c>
      <c r="AT460" s="14" t="s">
        <v>40</v>
      </c>
      <c r="AU460" s="14" t="s">
        <v>40</v>
      </c>
      <c r="AV460" s="14" t="s">
        <v>40</v>
      </c>
      <c r="AW460" s="14" t="s">
        <v>40</v>
      </c>
      <c r="AX460" s="14" t="s">
        <v>40</v>
      </c>
      <c r="AY460" s="14" t="s">
        <v>40</v>
      </c>
      <c r="AZ460" s="14" t="s">
        <v>40</v>
      </c>
      <c r="BA460" s="14" t="s">
        <v>40</v>
      </c>
      <c r="BB460" s="14" t="s">
        <v>40</v>
      </c>
      <c r="BC460" s="14" t="s">
        <v>40</v>
      </c>
      <c r="BD460" s="14" t="s">
        <v>40</v>
      </c>
      <c r="BE460" s="14" t="s">
        <v>40</v>
      </c>
      <c r="BF460" s="14" t="s">
        <v>40</v>
      </c>
      <c r="BG460" s="14" t="s">
        <v>40</v>
      </c>
      <c r="BH460" s="14" t="s">
        <v>40</v>
      </c>
      <c r="BI460" s="14"/>
      <c r="BJ460" s="15">
        <f t="shared" si="392"/>
        <v>10</v>
      </c>
      <c r="BK460" s="15">
        <f t="shared" si="393"/>
        <v>10</v>
      </c>
      <c r="BL460" s="15">
        <f t="shared" si="394"/>
        <v>10</v>
      </c>
      <c r="BM460" s="15">
        <f t="shared" si="395"/>
        <v>10</v>
      </c>
      <c r="BN460" s="15">
        <f t="shared" si="396"/>
        <v>10</v>
      </c>
      <c r="BO460" s="15">
        <f t="shared" si="397"/>
        <v>10</v>
      </c>
      <c r="BP460" s="15">
        <f t="shared" si="398"/>
        <v>10</v>
      </c>
      <c r="BQ460" s="15">
        <f t="shared" si="399"/>
        <v>10</v>
      </c>
      <c r="BR460" s="15">
        <f t="shared" si="400"/>
        <v>10</v>
      </c>
      <c r="BS460" s="15">
        <f t="shared" si="401"/>
        <v>10</v>
      </c>
      <c r="BT460" s="15">
        <f t="shared" si="402"/>
        <v>10</v>
      </c>
      <c r="BU460" s="15">
        <f t="shared" si="403"/>
        <v>10</v>
      </c>
      <c r="BV460" s="15">
        <f t="shared" si="404"/>
        <v>10</v>
      </c>
      <c r="BW460" s="15">
        <f t="shared" si="405"/>
        <v>10</v>
      </c>
      <c r="BX460" s="15">
        <f t="shared" si="406"/>
        <v>10</v>
      </c>
      <c r="BY460" s="15">
        <f t="shared" si="407"/>
        <v>10</v>
      </c>
      <c r="BZ460" s="15">
        <f t="shared" si="408"/>
        <v>10</v>
      </c>
      <c r="CA460" s="14" t="s">
        <v>75</v>
      </c>
      <c r="CB460" s="15">
        <f t="shared" si="419"/>
        <v>10</v>
      </c>
      <c r="CC460" s="14">
        <f t="shared" si="420"/>
        <v>10</v>
      </c>
      <c r="CD460" s="14" t="str">
        <f t="shared" si="421"/>
        <v>N/A</v>
      </c>
      <c r="CE460" s="14" t="str">
        <f t="shared" si="422"/>
        <v>N/A</v>
      </c>
      <c r="CF460" s="14" t="str">
        <f t="shared" si="423"/>
        <v>N/A</v>
      </c>
      <c r="CG460" t="str">
        <f t="shared" si="414"/>
        <v>S:10 G:4 GR:0</v>
      </c>
    </row>
    <row r="461" spans="1:94" x14ac:dyDescent="0.25">
      <c r="A461" s="13">
        <v>6372</v>
      </c>
      <c r="B461" s="14" t="s">
        <v>2338</v>
      </c>
      <c r="C461" s="14" t="s">
        <v>62</v>
      </c>
      <c r="D461" s="14" t="s">
        <v>59</v>
      </c>
      <c r="E461" s="14">
        <f>VLOOKUP(B461, 'Rookie Year'!$A$2:$B$55555,2,FALSE)</f>
        <v>2021</v>
      </c>
      <c r="F461" s="14">
        <v>2026</v>
      </c>
      <c r="G461" s="14" t="s">
        <v>42</v>
      </c>
      <c r="H461" s="14" t="s">
        <v>1927</v>
      </c>
      <c r="I461" s="15">
        <v>1</v>
      </c>
      <c r="J461" s="14">
        <v>1</v>
      </c>
      <c r="K461" s="16">
        <f t="shared" si="375"/>
        <v>0.25</v>
      </c>
      <c r="L461" s="15">
        <f t="shared" si="376"/>
        <v>0</v>
      </c>
      <c r="M461" s="15">
        <f t="shared" si="377"/>
        <v>1</v>
      </c>
      <c r="N461" s="15">
        <f t="shared" si="378"/>
        <v>1</v>
      </c>
      <c r="O461" s="15">
        <v>0</v>
      </c>
      <c r="P461" s="15">
        <v>0</v>
      </c>
      <c r="Q461" s="15">
        <f t="shared" si="379"/>
        <v>1</v>
      </c>
      <c r="R461" s="14" t="s">
        <v>75</v>
      </c>
      <c r="S461" s="14">
        <f t="shared" si="380"/>
        <v>1</v>
      </c>
      <c r="T461" s="15">
        <f>IF($S461&lt;1, "N/A", $M461)</f>
        <v>1</v>
      </c>
      <c r="U461" s="15" t="str">
        <f>IF($S461&lt;2, "N/A", $M461)</f>
        <v>N/A</v>
      </c>
      <c r="V461" s="15" t="str">
        <f>IF($S461&lt;3, "N/A", $M461)</f>
        <v>N/A</v>
      </c>
      <c r="W461" s="15" t="str">
        <f t="shared" si="425"/>
        <v>N/A</v>
      </c>
      <c r="X461" s="15" t="str">
        <f t="shared" si="426"/>
        <v>N/A</v>
      </c>
      <c r="Y461" s="14" t="str">
        <f t="shared" si="381"/>
        <v>OK</v>
      </c>
      <c r="Z461" s="14" t="str">
        <f t="shared" si="382"/>
        <v>No</v>
      </c>
      <c r="AA461" s="17" t="str">
        <f>IF(C461="DM", "N/A", IF(Z461="No","N/A",VLOOKUP(B461,'Extension List'!$A$3:$AE$1952,19,FALSE)))</f>
        <v>N/A</v>
      </c>
      <c r="AB461" s="14" t="str">
        <f>IF(C461="DM", "N/A", IF(Z461="No","N/A",VLOOKUP(B461,'Extension List'!$A$3:$AE$1952,21,FALSE)))</f>
        <v>N/A</v>
      </c>
      <c r="AC461" s="14" t="str">
        <f t="shared" si="418"/>
        <v>N/A</v>
      </c>
      <c r="AD461" s="15" t="str">
        <f t="shared" si="383"/>
        <v>N/A</v>
      </c>
      <c r="AE461" s="15" t="str">
        <f t="shared" si="384"/>
        <v>N/A</v>
      </c>
      <c r="AF461" s="15" t="str">
        <f t="shared" si="385"/>
        <v>N/A</v>
      </c>
      <c r="AG461" s="15" t="str">
        <f t="shared" si="427"/>
        <v>N/A</v>
      </c>
      <c r="AH461" s="15" t="str">
        <f t="shared" si="427"/>
        <v>N/A</v>
      </c>
      <c r="AI461" s="15" t="str">
        <f t="shared" si="430"/>
        <v>N/A</v>
      </c>
      <c r="AJ461" s="15" t="str">
        <f t="shared" si="431"/>
        <v>N/A</v>
      </c>
      <c r="AK461" s="15" t="str">
        <f t="shared" si="429"/>
        <v>N/A</v>
      </c>
      <c r="AL461" s="15" t="str">
        <f t="shared" si="386"/>
        <v>N/A</v>
      </c>
      <c r="AM461" s="15">
        <f t="shared" si="387"/>
        <v>1</v>
      </c>
      <c r="AN461" s="15" t="str">
        <f t="shared" si="388"/>
        <v>N/A</v>
      </c>
      <c r="AO461" s="15" t="str">
        <f t="shared" si="389"/>
        <v>N/A</v>
      </c>
      <c r="AP461" s="15" t="str">
        <f t="shared" si="390"/>
        <v>N/A</v>
      </c>
      <c r="AQ461" s="15" t="str">
        <f t="shared" si="391"/>
        <v>N/A</v>
      </c>
      <c r="AR461" s="14" t="s">
        <v>40</v>
      </c>
      <c r="AS461" s="14" t="s">
        <v>40</v>
      </c>
      <c r="AT461" s="14" t="s">
        <v>40</v>
      </c>
      <c r="AU461" s="14" t="s">
        <v>40</v>
      </c>
      <c r="AV461" s="14" t="s">
        <v>40</v>
      </c>
      <c r="AW461" s="14" t="s">
        <v>40</v>
      </c>
      <c r="AX461" s="14" t="s">
        <v>40</v>
      </c>
      <c r="AY461" s="14" t="s">
        <v>40</v>
      </c>
      <c r="AZ461" s="14" t="s">
        <v>40</v>
      </c>
      <c r="BA461" s="14" t="s">
        <v>40</v>
      </c>
      <c r="BB461" s="14" t="s">
        <v>40</v>
      </c>
      <c r="BC461" s="14" t="s">
        <v>40</v>
      </c>
      <c r="BD461" s="14" t="s">
        <v>40</v>
      </c>
      <c r="BE461" s="14" t="s">
        <v>40</v>
      </c>
      <c r="BF461" s="14" t="s">
        <v>40</v>
      </c>
      <c r="BG461" s="14" t="s">
        <v>40</v>
      </c>
      <c r="BH461" s="14" t="s">
        <v>40</v>
      </c>
      <c r="BJ461" s="15">
        <f t="shared" si="392"/>
        <v>1</v>
      </c>
      <c r="BK461" s="15">
        <f t="shared" si="393"/>
        <v>1</v>
      </c>
      <c r="BL461" s="15">
        <f t="shared" si="394"/>
        <v>1</v>
      </c>
      <c r="BM461" s="15">
        <f t="shared" si="395"/>
        <v>1</v>
      </c>
      <c r="BN461" s="15">
        <f t="shared" si="396"/>
        <v>1</v>
      </c>
      <c r="BO461" s="15">
        <f t="shared" si="397"/>
        <v>1</v>
      </c>
      <c r="BP461" s="15">
        <f t="shared" si="398"/>
        <v>1</v>
      </c>
      <c r="BQ461" s="15">
        <f t="shared" si="399"/>
        <v>1</v>
      </c>
      <c r="BR461" s="15">
        <f t="shared" si="400"/>
        <v>1</v>
      </c>
      <c r="BS461" s="15">
        <f t="shared" si="401"/>
        <v>1</v>
      </c>
      <c r="BT461" s="15">
        <f t="shared" si="402"/>
        <v>1</v>
      </c>
      <c r="BU461" s="15">
        <f t="shared" si="403"/>
        <v>1</v>
      </c>
      <c r="BV461" s="15">
        <f t="shared" si="404"/>
        <v>1</v>
      </c>
      <c r="BW461" s="15">
        <f t="shared" si="405"/>
        <v>1</v>
      </c>
      <c r="BX461" s="15">
        <f t="shared" si="406"/>
        <v>1</v>
      </c>
      <c r="BY461" s="15">
        <f t="shared" si="407"/>
        <v>1</v>
      </c>
      <c r="BZ461" s="15">
        <f t="shared" si="408"/>
        <v>1</v>
      </c>
      <c r="CA461" s="14" t="s">
        <v>75</v>
      </c>
      <c r="CB461" s="15">
        <f t="shared" si="419"/>
        <v>1</v>
      </c>
      <c r="CC461" s="14" t="str">
        <f t="shared" si="420"/>
        <v>N/A</v>
      </c>
      <c r="CD461" s="14" t="str">
        <f t="shared" si="421"/>
        <v>N/A</v>
      </c>
      <c r="CE461" s="14" t="str">
        <f t="shared" si="422"/>
        <v>N/A</v>
      </c>
      <c r="CF461" s="14" t="str">
        <f t="shared" si="423"/>
        <v>N/A</v>
      </c>
      <c r="CG461" t="str">
        <f t="shared" si="414"/>
        <v>S:0 G:1 GR:1</v>
      </c>
    </row>
    <row r="462" spans="1:94" x14ac:dyDescent="0.25">
      <c r="A462" s="13">
        <v>6364</v>
      </c>
      <c r="B462" s="14" t="s">
        <v>420</v>
      </c>
      <c r="C462" s="14" t="s">
        <v>62</v>
      </c>
      <c r="D462" s="14" t="s">
        <v>59</v>
      </c>
      <c r="E462" s="14">
        <f>VLOOKUP(B462, 'Rookie Year'!$A$2:$B$55555,2,FALSE)</f>
        <v>2017</v>
      </c>
      <c r="F462" s="14">
        <v>2026</v>
      </c>
      <c r="G462" s="14" t="s">
        <v>42</v>
      </c>
      <c r="H462" s="14" t="s">
        <v>1927</v>
      </c>
      <c r="I462" s="15">
        <v>1</v>
      </c>
      <c r="J462" s="14">
        <v>1</v>
      </c>
      <c r="K462" s="16">
        <f t="shared" si="375"/>
        <v>0.25</v>
      </c>
      <c r="L462" s="15">
        <f t="shared" si="376"/>
        <v>0</v>
      </c>
      <c r="M462" s="15">
        <f t="shared" si="377"/>
        <v>1</v>
      </c>
      <c r="N462" s="15">
        <f t="shared" si="378"/>
        <v>1</v>
      </c>
      <c r="O462" s="15">
        <v>0</v>
      </c>
      <c r="P462" s="15">
        <v>0</v>
      </c>
      <c r="Q462" s="15">
        <f t="shared" si="379"/>
        <v>1</v>
      </c>
      <c r="R462" s="14" t="s">
        <v>75</v>
      </c>
      <c r="S462" s="14">
        <f t="shared" si="380"/>
        <v>1</v>
      </c>
      <c r="T462" s="15">
        <f>IF($S462&lt;1, "N/A", $M462)</f>
        <v>1</v>
      </c>
      <c r="U462" s="15" t="str">
        <f>IF($S462&lt;2, "N/A", $M462)</f>
        <v>N/A</v>
      </c>
      <c r="V462" s="15" t="str">
        <f>IF($S462&lt;3, "N/A", $M462)</f>
        <v>N/A</v>
      </c>
      <c r="W462" s="15" t="str">
        <f t="shared" si="425"/>
        <v>N/A</v>
      </c>
      <c r="X462" s="15" t="str">
        <f t="shared" si="426"/>
        <v>N/A</v>
      </c>
      <c r="Y462" s="14" t="str">
        <f t="shared" si="381"/>
        <v>OK</v>
      </c>
      <c r="Z462" s="14" t="str">
        <f t="shared" si="382"/>
        <v>No</v>
      </c>
      <c r="AA462" s="17" t="str">
        <f>IF(C462="DM", "N/A", IF(Z462="No","N/A",VLOOKUP(B462,'Extension List'!$A$3:$AE$1952,19,FALSE)))</f>
        <v>N/A</v>
      </c>
      <c r="AB462" s="14" t="str">
        <f>IF(C462="DM", "N/A", IF(Z462="No","N/A",VLOOKUP(B462,'Extension List'!$A$3:$AE$1952,21,FALSE)))</f>
        <v>N/A</v>
      </c>
      <c r="AC462" s="14" t="str">
        <f t="shared" si="418"/>
        <v>N/A</v>
      </c>
      <c r="AD462" s="15" t="str">
        <f t="shared" si="383"/>
        <v>N/A</v>
      </c>
      <c r="AE462" s="15" t="str">
        <f t="shared" si="384"/>
        <v>N/A</v>
      </c>
      <c r="AF462" s="15" t="str">
        <f t="shared" si="385"/>
        <v>N/A</v>
      </c>
      <c r="AG462" s="15" t="str">
        <f t="shared" si="427"/>
        <v>N/A</v>
      </c>
      <c r="AH462" s="15" t="str">
        <f t="shared" si="427"/>
        <v>N/A</v>
      </c>
      <c r="AI462" s="15" t="str">
        <f t="shared" si="430"/>
        <v>N/A</v>
      </c>
      <c r="AJ462" s="15" t="str">
        <f t="shared" si="431"/>
        <v>N/A</v>
      </c>
      <c r="AK462" s="15" t="str">
        <f t="shared" si="429"/>
        <v>N/A</v>
      </c>
      <c r="AL462" s="15" t="str">
        <f t="shared" si="386"/>
        <v>N/A</v>
      </c>
      <c r="AM462" s="15">
        <f t="shared" si="387"/>
        <v>1</v>
      </c>
      <c r="AN462" s="15" t="str">
        <f t="shared" si="388"/>
        <v>N/A</v>
      </c>
      <c r="AO462" s="15" t="str">
        <f t="shared" si="389"/>
        <v>N/A</v>
      </c>
      <c r="AP462" s="15" t="str">
        <f t="shared" si="390"/>
        <v>N/A</v>
      </c>
      <c r="AQ462" s="15" t="str">
        <f t="shared" si="391"/>
        <v>N/A</v>
      </c>
      <c r="AR462" s="14" t="s">
        <v>40</v>
      </c>
      <c r="AS462" s="14" t="s">
        <v>40</v>
      </c>
      <c r="AT462" s="14" t="s">
        <v>40</v>
      </c>
      <c r="AU462" s="14" t="s">
        <v>40</v>
      </c>
      <c r="AV462" s="14" t="s">
        <v>40</v>
      </c>
      <c r="AW462" s="14" t="s">
        <v>40</v>
      </c>
      <c r="AX462" s="14" t="s">
        <v>40</v>
      </c>
      <c r="AY462" s="14" t="s">
        <v>40</v>
      </c>
      <c r="AZ462" s="14" t="s">
        <v>40</v>
      </c>
      <c r="BA462" s="14" t="s">
        <v>40</v>
      </c>
      <c r="BB462" s="14" t="s">
        <v>40</v>
      </c>
      <c r="BC462" s="14" t="s">
        <v>40</v>
      </c>
      <c r="BD462" s="14" t="s">
        <v>40</v>
      </c>
      <c r="BE462" s="14" t="s">
        <v>40</v>
      </c>
      <c r="BF462" s="14" t="s">
        <v>40</v>
      </c>
      <c r="BG462" s="14" t="s">
        <v>40</v>
      </c>
      <c r="BH462" s="14" t="s">
        <v>40</v>
      </c>
      <c r="BJ462" s="15">
        <f t="shared" si="392"/>
        <v>1</v>
      </c>
      <c r="BK462" s="15">
        <f t="shared" si="393"/>
        <v>1</v>
      </c>
      <c r="BL462" s="15">
        <f t="shared" si="394"/>
        <v>1</v>
      </c>
      <c r="BM462" s="15">
        <f t="shared" si="395"/>
        <v>1</v>
      </c>
      <c r="BN462" s="15">
        <f t="shared" si="396"/>
        <v>1</v>
      </c>
      <c r="BO462" s="15">
        <f t="shared" si="397"/>
        <v>1</v>
      </c>
      <c r="BP462" s="15">
        <f t="shared" si="398"/>
        <v>1</v>
      </c>
      <c r="BQ462" s="15">
        <f t="shared" si="399"/>
        <v>1</v>
      </c>
      <c r="BR462" s="15">
        <f t="shared" si="400"/>
        <v>1</v>
      </c>
      <c r="BS462" s="15">
        <f t="shared" si="401"/>
        <v>1</v>
      </c>
      <c r="BT462" s="15">
        <f t="shared" si="402"/>
        <v>1</v>
      </c>
      <c r="BU462" s="15">
        <f t="shared" si="403"/>
        <v>1</v>
      </c>
      <c r="BV462" s="15">
        <f t="shared" si="404"/>
        <v>1</v>
      </c>
      <c r="BW462" s="15">
        <f t="shared" si="405"/>
        <v>1</v>
      </c>
      <c r="BX462" s="15">
        <f t="shared" si="406"/>
        <v>1</v>
      </c>
      <c r="BY462" s="15">
        <f t="shared" si="407"/>
        <v>1</v>
      </c>
      <c r="BZ462" s="15">
        <f t="shared" si="408"/>
        <v>1</v>
      </c>
      <c r="CA462" s="14" t="s">
        <v>75</v>
      </c>
      <c r="CB462" s="15">
        <f t="shared" si="419"/>
        <v>1</v>
      </c>
      <c r="CC462" s="14" t="str">
        <f t="shared" si="420"/>
        <v>N/A</v>
      </c>
      <c r="CD462" s="14" t="str">
        <f t="shared" si="421"/>
        <v>N/A</v>
      </c>
      <c r="CE462" s="14" t="str">
        <f t="shared" si="422"/>
        <v>N/A</v>
      </c>
      <c r="CF462" s="14" t="str">
        <f t="shared" si="423"/>
        <v>N/A</v>
      </c>
      <c r="CG462" t="str">
        <f t="shared" si="414"/>
        <v>S:0 G:1 GR:1</v>
      </c>
    </row>
    <row r="463" spans="1:94" x14ac:dyDescent="0.25">
      <c r="A463" s="13">
        <v>5150</v>
      </c>
      <c r="B463" s="14" t="s">
        <v>2733</v>
      </c>
      <c r="C463" s="14" t="s">
        <v>62</v>
      </c>
      <c r="D463" s="14" t="s">
        <v>59</v>
      </c>
      <c r="E463" s="14">
        <f>VLOOKUP(B463, 'Rookie Year'!$A$2:$B$55555,2,FALSE)</f>
        <v>2023</v>
      </c>
      <c r="F463" s="14">
        <v>2023</v>
      </c>
      <c r="G463" s="14" t="s">
        <v>40</v>
      </c>
      <c r="H463" s="14" t="s">
        <v>2144</v>
      </c>
      <c r="I463" s="15">
        <v>18</v>
      </c>
      <c r="J463" s="14">
        <v>4</v>
      </c>
      <c r="K463" s="16">
        <f t="shared" si="375"/>
        <v>0.25</v>
      </c>
      <c r="L463" s="15">
        <f t="shared" si="376"/>
        <v>13</v>
      </c>
      <c r="M463" s="15">
        <f t="shared" si="377"/>
        <v>5</v>
      </c>
      <c r="N463" s="15">
        <f t="shared" si="378"/>
        <v>20</v>
      </c>
      <c r="O463" s="15">
        <v>20</v>
      </c>
      <c r="P463" s="15">
        <v>0</v>
      </c>
      <c r="Q463" s="15">
        <f t="shared" si="379"/>
        <v>0</v>
      </c>
      <c r="R463" s="14" t="s">
        <v>75</v>
      </c>
      <c r="S463" s="14">
        <f t="shared" si="380"/>
        <v>1</v>
      </c>
      <c r="T463" s="15">
        <v>0</v>
      </c>
      <c r="U463" s="15" t="str">
        <f>IF($S463&lt;2, "N/A", $M463)</f>
        <v>N/A</v>
      </c>
      <c r="V463" s="15" t="str">
        <f>IF($S463&lt;3, "N/A", $M463)</f>
        <v>N/A</v>
      </c>
      <c r="W463" s="15" t="str">
        <f t="shared" si="425"/>
        <v>N/A</v>
      </c>
      <c r="X463" s="15" t="str">
        <f t="shared" si="426"/>
        <v>N/A</v>
      </c>
      <c r="Y463" s="14" t="str">
        <f t="shared" si="381"/>
        <v>OK</v>
      </c>
      <c r="Z463" s="14" t="str">
        <f t="shared" si="382"/>
        <v>Yes</v>
      </c>
      <c r="AA463" s="17">
        <f>IF(C463="DM", "N/A", IF(Z463="No","N/A",VLOOKUP(B463,'Extension List'!$A$3:$AE$1952,19,FALSE)))</f>
        <v>78</v>
      </c>
      <c r="AB463" s="14">
        <f>IF(C463="DM", "N/A", IF(Z463="No","N/A",VLOOKUP(B463,'Extension List'!$A$3:$AE$1952,21,FALSE)))</f>
        <v>4</v>
      </c>
      <c r="AC463" s="14">
        <v>2</v>
      </c>
      <c r="AD463" s="15">
        <f t="shared" si="383"/>
        <v>19</v>
      </c>
      <c r="AE463" s="15">
        <f t="shared" si="384"/>
        <v>59</v>
      </c>
      <c r="AF463" s="15">
        <f t="shared" si="385"/>
        <v>118</v>
      </c>
      <c r="AG463" s="15">
        <v>18</v>
      </c>
      <c r="AH463" s="15">
        <v>50</v>
      </c>
      <c r="AI463" s="15">
        <v>50</v>
      </c>
      <c r="AJ463" s="15" t="str">
        <f t="shared" si="431"/>
        <v>N/A</v>
      </c>
      <c r="AK463" s="15" t="str">
        <f t="shared" si="429"/>
        <v>N/A</v>
      </c>
      <c r="AL463" s="15" t="str">
        <f t="shared" si="386"/>
        <v>OK</v>
      </c>
      <c r="AM463" s="15">
        <f t="shared" si="387"/>
        <v>31</v>
      </c>
      <c r="AN463" s="15">
        <f t="shared" si="388"/>
        <v>69</v>
      </c>
      <c r="AO463" s="15">
        <f t="shared" si="389"/>
        <v>69</v>
      </c>
      <c r="AP463" s="15" t="str">
        <f t="shared" si="390"/>
        <v>N/A</v>
      </c>
      <c r="AQ463" s="15" t="str">
        <f t="shared" si="391"/>
        <v>N/A</v>
      </c>
      <c r="AR463" s="14" t="s">
        <v>40</v>
      </c>
      <c r="AS463" s="14" t="s">
        <v>40</v>
      </c>
      <c r="AT463" s="14" t="s">
        <v>40</v>
      </c>
      <c r="AU463" s="14" t="s">
        <v>40</v>
      </c>
      <c r="AV463" s="14" t="s">
        <v>40</v>
      </c>
      <c r="AW463" s="14" t="s">
        <v>40</v>
      </c>
      <c r="AX463" s="14" t="s">
        <v>40</v>
      </c>
      <c r="AY463" s="14" t="s">
        <v>40</v>
      </c>
      <c r="AZ463" s="14" t="s">
        <v>40</v>
      </c>
      <c r="BA463" s="14" t="s">
        <v>40</v>
      </c>
      <c r="BB463" s="14" t="s">
        <v>40</v>
      </c>
      <c r="BC463" s="14" t="s">
        <v>40</v>
      </c>
      <c r="BD463" s="14" t="s">
        <v>40</v>
      </c>
      <c r="BE463" s="14" t="s">
        <v>40</v>
      </c>
      <c r="BF463" s="14" t="s">
        <v>40</v>
      </c>
      <c r="BG463" s="14" t="s">
        <v>40</v>
      </c>
      <c r="BH463" s="14" t="s">
        <v>40</v>
      </c>
      <c r="BI463" s="14"/>
      <c r="BJ463" s="15">
        <f t="shared" si="392"/>
        <v>31</v>
      </c>
      <c r="BK463" s="15">
        <f t="shared" si="393"/>
        <v>31</v>
      </c>
      <c r="BL463" s="15">
        <f t="shared" si="394"/>
        <v>31</v>
      </c>
      <c r="BM463" s="15">
        <f t="shared" si="395"/>
        <v>31</v>
      </c>
      <c r="BN463" s="15">
        <f t="shared" si="396"/>
        <v>31</v>
      </c>
      <c r="BO463" s="15">
        <f t="shared" si="397"/>
        <v>31</v>
      </c>
      <c r="BP463" s="15">
        <f t="shared" si="398"/>
        <v>31</v>
      </c>
      <c r="BQ463" s="15">
        <f t="shared" si="399"/>
        <v>31</v>
      </c>
      <c r="BR463" s="15">
        <f t="shared" si="400"/>
        <v>31</v>
      </c>
      <c r="BS463" s="15">
        <f t="shared" si="401"/>
        <v>31</v>
      </c>
      <c r="BT463" s="15">
        <f t="shared" si="402"/>
        <v>31</v>
      </c>
      <c r="BU463" s="15">
        <f t="shared" si="403"/>
        <v>31</v>
      </c>
      <c r="BV463" s="15">
        <f t="shared" si="404"/>
        <v>31</v>
      </c>
      <c r="BW463" s="15">
        <f t="shared" si="405"/>
        <v>31</v>
      </c>
      <c r="BX463" s="15">
        <f t="shared" si="406"/>
        <v>31</v>
      </c>
      <c r="BY463" s="15">
        <f t="shared" si="407"/>
        <v>31</v>
      </c>
      <c r="BZ463" s="15">
        <f t="shared" si="408"/>
        <v>31</v>
      </c>
      <c r="CA463" s="14" t="s">
        <v>75</v>
      </c>
      <c r="CB463" s="15">
        <f t="shared" si="419"/>
        <v>31</v>
      </c>
      <c r="CC463" s="14">
        <f t="shared" si="420"/>
        <v>69</v>
      </c>
      <c r="CD463" s="14">
        <f t="shared" si="421"/>
        <v>69</v>
      </c>
      <c r="CE463" s="14" t="str">
        <f t="shared" si="422"/>
        <v>N/A</v>
      </c>
      <c r="CF463" s="14" t="str">
        <f t="shared" si="423"/>
        <v>N/A</v>
      </c>
      <c r="CG463" t="str">
        <f t="shared" si="414"/>
        <v>S:13/19 G:59 GR:118</v>
      </c>
      <c r="CH463" s="6"/>
      <c r="CK463" s="6"/>
      <c r="CL463" s="6"/>
      <c r="CM463" s="6"/>
      <c r="CN463" s="6"/>
      <c r="CO463" s="6"/>
      <c r="CP463" s="6"/>
    </row>
    <row r="464" spans="1:94" x14ac:dyDescent="0.25">
      <c r="A464" s="13">
        <v>6006</v>
      </c>
      <c r="B464" s="14" t="s">
        <v>3107</v>
      </c>
      <c r="C464" s="14" t="s">
        <v>62</v>
      </c>
      <c r="D464" s="14" t="s">
        <v>59</v>
      </c>
      <c r="E464" s="14">
        <v>2025</v>
      </c>
      <c r="F464" s="14">
        <v>2025</v>
      </c>
      <c r="G464" s="14" t="s">
        <v>40</v>
      </c>
      <c r="H464" s="14" t="s">
        <v>2150</v>
      </c>
      <c r="I464" s="15">
        <v>12</v>
      </c>
      <c r="J464" s="14">
        <v>4</v>
      </c>
      <c r="K464" s="16">
        <f t="shared" si="375"/>
        <v>0.25</v>
      </c>
      <c r="L464" s="15">
        <f t="shared" si="376"/>
        <v>9</v>
      </c>
      <c r="M464" s="15">
        <f t="shared" si="377"/>
        <v>3</v>
      </c>
      <c r="N464" s="15">
        <f t="shared" si="378"/>
        <v>12</v>
      </c>
      <c r="O464" s="15">
        <v>12</v>
      </c>
      <c r="P464" s="15">
        <v>0</v>
      </c>
      <c r="Q464" s="15">
        <f t="shared" si="379"/>
        <v>0</v>
      </c>
      <c r="R464" s="14" t="s">
        <v>75</v>
      </c>
      <c r="S464" s="14">
        <f t="shared" si="380"/>
        <v>3</v>
      </c>
      <c r="T464" s="15">
        <v>0</v>
      </c>
      <c r="U464" s="15">
        <v>0</v>
      </c>
      <c r="V464" s="15">
        <v>0</v>
      </c>
      <c r="W464" s="15" t="str">
        <f t="shared" si="425"/>
        <v>N/A</v>
      </c>
      <c r="X464" s="15" t="str">
        <f t="shared" si="426"/>
        <v>N/A</v>
      </c>
      <c r="Y464" s="14" t="str">
        <f t="shared" si="381"/>
        <v>OK</v>
      </c>
      <c r="Z464" s="14" t="str">
        <f t="shared" si="382"/>
        <v>No</v>
      </c>
      <c r="AA464" s="17" t="str">
        <f>IF(C464="DM", "N/A", IF(Z464="No","N/A",VLOOKUP(B464,'Extension List'!$A$3:$AE$1952,19,FALSE)))</f>
        <v>N/A</v>
      </c>
      <c r="AB464" s="14" t="str">
        <f>IF(C464="DM", "N/A", IF(Z464="No","N/A",VLOOKUP(B464,'Extension List'!$A$3:$AE$1952,21,FALSE)))</f>
        <v>N/A</v>
      </c>
      <c r="AC464" s="14" t="str">
        <f t="shared" ref="AC463:AC494" si="432">IF(AA464="N/A", "N/A", 0)</f>
        <v>N/A</v>
      </c>
      <c r="AD464" s="15" t="str">
        <f t="shared" si="383"/>
        <v>N/A</v>
      </c>
      <c r="AE464" s="15" t="str">
        <f t="shared" si="384"/>
        <v>N/A</v>
      </c>
      <c r="AF464" s="15" t="str">
        <f t="shared" si="385"/>
        <v>N/A</v>
      </c>
      <c r="AG464" s="15" t="str">
        <f t="shared" si="427"/>
        <v>N/A</v>
      </c>
      <c r="AH464" s="15" t="str">
        <f t="shared" si="427"/>
        <v>N/A</v>
      </c>
      <c r="AI464" s="15" t="str">
        <f t="shared" si="430"/>
        <v>N/A</v>
      </c>
      <c r="AJ464" s="15" t="str">
        <f t="shared" si="431"/>
        <v>N/A</v>
      </c>
      <c r="AK464" s="15" t="str">
        <f t="shared" si="429"/>
        <v>N/A</v>
      </c>
      <c r="AL464" s="15" t="str">
        <f t="shared" si="386"/>
        <v>N/A</v>
      </c>
      <c r="AM464" s="15">
        <f t="shared" si="387"/>
        <v>9</v>
      </c>
      <c r="AN464" s="15">
        <f t="shared" si="388"/>
        <v>9</v>
      </c>
      <c r="AO464" s="15">
        <f t="shared" si="389"/>
        <v>9</v>
      </c>
      <c r="AP464" s="15" t="str">
        <f t="shared" si="390"/>
        <v>N/A</v>
      </c>
      <c r="AQ464" s="15" t="str">
        <f t="shared" si="391"/>
        <v>N/A</v>
      </c>
      <c r="AR464" s="14" t="s">
        <v>40</v>
      </c>
      <c r="AS464" s="14" t="s">
        <v>40</v>
      </c>
      <c r="AT464" s="14" t="s">
        <v>40</v>
      </c>
      <c r="AU464" s="14" t="s">
        <v>40</v>
      </c>
      <c r="AV464" s="14" t="s">
        <v>40</v>
      </c>
      <c r="AW464" s="14" t="s">
        <v>40</v>
      </c>
      <c r="AX464" s="14" t="s">
        <v>40</v>
      </c>
      <c r="AY464" s="14" t="s">
        <v>40</v>
      </c>
      <c r="AZ464" s="14" t="s">
        <v>40</v>
      </c>
      <c r="BA464" s="14" t="s">
        <v>40</v>
      </c>
      <c r="BB464" s="14" t="s">
        <v>40</v>
      </c>
      <c r="BC464" s="14" t="s">
        <v>40</v>
      </c>
      <c r="BD464" s="14" t="s">
        <v>40</v>
      </c>
      <c r="BE464" s="14" t="s">
        <v>40</v>
      </c>
      <c r="BF464" s="14" t="s">
        <v>40</v>
      </c>
      <c r="BG464" s="14" t="s">
        <v>40</v>
      </c>
      <c r="BH464" s="14" t="s">
        <v>40</v>
      </c>
      <c r="BJ464" s="15">
        <f t="shared" si="392"/>
        <v>9</v>
      </c>
      <c r="BK464" s="15">
        <f t="shared" si="393"/>
        <v>9</v>
      </c>
      <c r="BL464" s="15">
        <f t="shared" si="394"/>
        <v>9</v>
      </c>
      <c r="BM464" s="15">
        <f t="shared" si="395"/>
        <v>9</v>
      </c>
      <c r="BN464" s="15">
        <f t="shared" si="396"/>
        <v>9</v>
      </c>
      <c r="BO464" s="15">
        <f t="shared" si="397"/>
        <v>9</v>
      </c>
      <c r="BP464" s="15">
        <f t="shared" si="398"/>
        <v>9</v>
      </c>
      <c r="BQ464" s="15">
        <f t="shared" si="399"/>
        <v>9</v>
      </c>
      <c r="BR464" s="15">
        <f t="shared" si="400"/>
        <v>9</v>
      </c>
      <c r="BS464" s="15">
        <f t="shared" si="401"/>
        <v>9</v>
      </c>
      <c r="BT464" s="15">
        <f t="shared" si="402"/>
        <v>9</v>
      </c>
      <c r="BU464" s="15">
        <f t="shared" si="403"/>
        <v>9</v>
      </c>
      <c r="BV464" s="15">
        <f t="shared" si="404"/>
        <v>9</v>
      </c>
      <c r="BW464" s="15">
        <f t="shared" si="405"/>
        <v>9</v>
      </c>
      <c r="BX464" s="15">
        <f t="shared" si="406"/>
        <v>9</v>
      </c>
      <c r="BY464" s="15">
        <f t="shared" si="407"/>
        <v>9</v>
      </c>
      <c r="BZ464" s="15">
        <f t="shared" si="408"/>
        <v>9</v>
      </c>
      <c r="CA464" s="14" t="s">
        <v>75</v>
      </c>
      <c r="CB464" s="15">
        <f t="shared" si="419"/>
        <v>9</v>
      </c>
      <c r="CC464" s="14">
        <f t="shared" si="420"/>
        <v>9</v>
      </c>
      <c r="CD464" s="14">
        <f t="shared" si="421"/>
        <v>9</v>
      </c>
      <c r="CE464" s="14" t="str">
        <f t="shared" si="422"/>
        <v>N/A</v>
      </c>
      <c r="CF464" s="14" t="str">
        <f t="shared" si="423"/>
        <v>N/A</v>
      </c>
      <c r="CG464" t="str">
        <f t="shared" si="414"/>
        <v>S:9 G:3 GR:0</v>
      </c>
      <c r="CH464" s="6"/>
      <c r="CK464" s="6"/>
      <c r="CL464" s="6"/>
      <c r="CM464" s="6"/>
      <c r="CN464" s="6"/>
      <c r="CO464" s="6"/>
      <c r="CP464" s="6"/>
    </row>
    <row r="465" spans="1:85" x14ac:dyDescent="0.25">
      <c r="A465" s="13">
        <v>5160</v>
      </c>
      <c r="B465" s="14" t="s">
        <v>2742</v>
      </c>
      <c r="C465" s="14" t="s">
        <v>62</v>
      </c>
      <c r="D465" s="14" t="s">
        <v>59</v>
      </c>
      <c r="E465" s="14">
        <f>VLOOKUP(B465, 'Rookie Year'!$A$2:$B$55555,2,FALSE)</f>
        <v>2023</v>
      </c>
      <c r="F465" s="14">
        <v>2023</v>
      </c>
      <c r="G465" s="14" t="s">
        <v>40</v>
      </c>
      <c r="H465" s="14" t="s">
        <v>2154</v>
      </c>
      <c r="I465" s="15">
        <v>10</v>
      </c>
      <c r="J465" s="14">
        <v>4</v>
      </c>
      <c r="K465" s="16">
        <f t="shared" si="375"/>
        <v>0.25</v>
      </c>
      <c r="L465" s="15">
        <f t="shared" si="376"/>
        <v>7</v>
      </c>
      <c r="M465" s="15">
        <f t="shared" si="377"/>
        <v>3</v>
      </c>
      <c r="N465" s="15">
        <f t="shared" si="378"/>
        <v>12</v>
      </c>
      <c r="O465" s="15">
        <v>12</v>
      </c>
      <c r="P465" s="15">
        <v>0</v>
      </c>
      <c r="Q465" s="15">
        <f t="shared" si="379"/>
        <v>0</v>
      </c>
      <c r="R465" s="14" t="s">
        <v>75</v>
      </c>
      <c r="S465" s="14">
        <f t="shared" si="380"/>
        <v>1</v>
      </c>
      <c r="T465" s="15">
        <v>0</v>
      </c>
      <c r="U465" s="15" t="str">
        <f>IF($S465&lt;2, "N/A", $M465)</f>
        <v>N/A</v>
      </c>
      <c r="V465" s="15" t="str">
        <f t="shared" ref="V465:V473" si="433">IF($S465&lt;3, "N/A", $M465)</f>
        <v>N/A</v>
      </c>
      <c r="W465" s="15" t="str">
        <f t="shared" si="425"/>
        <v>N/A</v>
      </c>
      <c r="X465" s="15" t="str">
        <f t="shared" si="426"/>
        <v>N/A</v>
      </c>
      <c r="Y465" s="14" t="str">
        <f t="shared" si="381"/>
        <v>OK</v>
      </c>
      <c r="Z465" s="14" t="str">
        <f t="shared" si="382"/>
        <v>Yes</v>
      </c>
      <c r="AA465" s="17">
        <f>IF(C465="DM", "N/A", IF(Z465="No","N/A",VLOOKUP(B465,'Extension List'!$A$3:$AE$1952,19,FALSE)))</f>
        <v>3</v>
      </c>
      <c r="AB465" s="14">
        <f>IF(C465="DM", "N/A", IF(Z465="No","N/A",VLOOKUP(B465,'Extension List'!$A$3:$AE$1952,21,FALSE)))</f>
        <v>1</v>
      </c>
      <c r="AC465" s="14">
        <f t="shared" si="432"/>
        <v>0</v>
      </c>
      <c r="AD465" s="15" t="str">
        <f t="shared" si="383"/>
        <v>N/A</v>
      </c>
      <c r="AE465" s="15" t="str">
        <f t="shared" si="384"/>
        <v>N/A</v>
      </c>
      <c r="AF465" s="15" t="str">
        <f t="shared" si="385"/>
        <v>N/A</v>
      </c>
      <c r="AG465" s="15" t="str">
        <f t="shared" si="427"/>
        <v>N/A</v>
      </c>
      <c r="AH465" s="15" t="str">
        <f t="shared" si="427"/>
        <v>N/A</v>
      </c>
      <c r="AI465" s="15" t="str">
        <f t="shared" si="430"/>
        <v>N/A</v>
      </c>
      <c r="AJ465" s="15" t="str">
        <f t="shared" si="431"/>
        <v>N/A</v>
      </c>
      <c r="AK465" s="15" t="str">
        <f t="shared" si="429"/>
        <v>N/A</v>
      </c>
      <c r="AL465" s="15" t="str">
        <f t="shared" si="386"/>
        <v>N/A</v>
      </c>
      <c r="AM465" s="15">
        <f t="shared" si="387"/>
        <v>7</v>
      </c>
      <c r="AN465" s="15" t="str">
        <f t="shared" si="388"/>
        <v>N/A</v>
      </c>
      <c r="AO465" s="15" t="str">
        <f t="shared" si="389"/>
        <v>N/A</v>
      </c>
      <c r="AP465" s="15" t="str">
        <f t="shared" si="390"/>
        <v>N/A</v>
      </c>
      <c r="AQ465" s="15" t="str">
        <f t="shared" si="391"/>
        <v>N/A</v>
      </c>
      <c r="AR465" s="14" t="s">
        <v>40</v>
      </c>
      <c r="AS465" s="14" t="s">
        <v>40</v>
      </c>
      <c r="AT465" s="14" t="s">
        <v>40</v>
      </c>
      <c r="AU465" s="14" t="s">
        <v>40</v>
      </c>
      <c r="AV465" s="14" t="s">
        <v>40</v>
      </c>
      <c r="AW465" s="14" t="s">
        <v>40</v>
      </c>
      <c r="AX465" s="14" t="s">
        <v>40</v>
      </c>
      <c r="AY465" s="14" t="s">
        <v>40</v>
      </c>
      <c r="AZ465" s="14" t="s">
        <v>40</v>
      </c>
      <c r="BA465" s="14" t="s">
        <v>40</v>
      </c>
      <c r="BB465" s="14" t="s">
        <v>40</v>
      </c>
      <c r="BC465" s="14" t="s">
        <v>40</v>
      </c>
      <c r="BD465" s="14" t="s">
        <v>40</v>
      </c>
      <c r="BE465" s="14" t="s">
        <v>40</v>
      </c>
      <c r="BF465" s="14" t="s">
        <v>40</v>
      </c>
      <c r="BG465" s="14" t="s">
        <v>40</v>
      </c>
      <c r="BH465" s="14" t="s">
        <v>40</v>
      </c>
      <c r="BI465" s="14"/>
      <c r="BJ465" s="15">
        <f t="shared" si="392"/>
        <v>7</v>
      </c>
      <c r="BK465" s="15">
        <f t="shared" si="393"/>
        <v>7</v>
      </c>
      <c r="BL465" s="15">
        <f t="shared" si="394"/>
        <v>7</v>
      </c>
      <c r="BM465" s="15">
        <f t="shared" si="395"/>
        <v>7</v>
      </c>
      <c r="BN465" s="15">
        <f t="shared" si="396"/>
        <v>7</v>
      </c>
      <c r="BO465" s="15">
        <f t="shared" si="397"/>
        <v>7</v>
      </c>
      <c r="BP465" s="15">
        <f t="shared" si="398"/>
        <v>7</v>
      </c>
      <c r="BQ465" s="15">
        <f t="shared" si="399"/>
        <v>7</v>
      </c>
      <c r="BR465" s="15">
        <f t="shared" si="400"/>
        <v>7</v>
      </c>
      <c r="BS465" s="15">
        <f t="shared" si="401"/>
        <v>7</v>
      </c>
      <c r="BT465" s="15">
        <f t="shared" si="402"/>
        <v>7</v>
      </c>
      <c r="BU465" s="15">
        <f t="shared" si="403"/>
        <v>7</v>
      </c>
      <c r="BV465" s="15">
        <f t="shared" si="404"/>
        <v>7</v>
      </c>
      <c r="BW465" s="15">
        <f t="shared" si="405"/>
        <v>7</v>
      </c>
      <c r="BX465" s="15">
        <f t="shared" si="406"/>
        <v>7</v>
      </c>
      <c r="BY465" s="15">
        <f t="shared" si="407"/>
        <v>7</v>
      </c>
      <c r="BZ465" s="15">
        <f t="shared" si="408"/>
        <v>7</v>
      </c>
      <c r="CA465" s="14" t="s">
        <v>75</v>
      </c>
      <c r="CB465" s="15">
        <f t="shared" si="419"/>
        <v>7</v>
      </c>
      <c r="CC465" s="14" t="str">
        <f t="shared" si="420"/>
        <v>N/A</v>
      </c>
      <c r="CD465" s="14" t="str">
        <f t="shared" si="421"/>
        <v>N/A</v>
      </c>
      <c r="CE465" s="14" t="str">
        <f t="shared" si="422"/>
        <v>N/A</v>
      </c>
      <c r="CF465" s="14" t="str">
        <f t="shared" si="423"/>
        <v>N/A</v>
      </c>
      <c r="CG465" t="str">
        <f t="shared" si="414"/>
        <v>S:7 G:3 GR:0</v>
      </c>
    </row>
    <row r="466" spans="1:85" x14ac:dyDescent="0.25">
      <c r="A466" s="13">
        <v>5943</v>
      </c>
      <c r="B466" s="14" t="s">
        <v>1217</v>
      </c>
      <c r="C466" s="14" t="s">
        <v>62</v>
      </c>
      <c r="D466" s="14" t="s">
        <v>59</v>
      </c>
      <c r="E466" s="14">
        <f>VLOOKUP(B466, 'Rookie Year'!$A$2:$B$55555,2,FALSE)</f>
        <v>2017</v>
      </c>
      <c r="F466" s="14">
        <v>2025</v>
      </c>
      <c r="G466" s="14" t="s">
        <v>42</v>
      </c>
      <c r="H466" s="14" t="s">
        <v>1927</v>
      </c>
      <c r="I466" s="15">
        <v>45</v>
      </c>
      <c r="J466" s="14">
        <v>2</v>
      </c>
      <c r="K466" s="16">
        <f t="shared" si="375"/>
        <v>0.6</v>
      </c>
      <c r="L466" s="15">
        <f t="shared" si="376"/>
        <v>18</v>
      </c>
      <c r="M466" s="15">
        <f t="shared" si="377"/>
        <v>27</v>
      </c>
      <c r="N466" s="15">
        <f t="shared" si="378"/>
        <v>54</v>
      </c>
      <c r="O466" s="15">
        <v>40</v>
      </c>
      <c r="P466" s="15">
        <v>0</v>
      </c>
      <c r="Q466" s="15">
        <f t="shared" si="379"/>
        <v>14</v>
      </c>
      <c r="R466" s="14" t="s">
        <v>75</v>
      </c>
      <c r="S466" s="14">
        <f t="shared" si="380"/>
        <v>1</v>
      </c>
      <c r="T466" s="15">
        <v>14</v>
      </c>
      <c r="U466" s="15" t="str">
        <f>IF($S466&lt;2, "N/A", $M466)</f>
        <v>N/A</v>
      </c>
      <c r="V466" s="15" t="str">
        <f t="shared" si="433"/>
        <v>N/A</v>
      </c>
      <c r="W466" s="15" t="str">
        <f t="shared" si="425"/>
        <v>N/A</v>
      </c>
      <c r="X466" s="15" t="str">
        <f t="shared" si="426"/>
        <v>N/A</v>
      </c>
      <c r="Y466" s="14" t="str">
        <f t="shared" si="381"/>
        <v>OK</v>
      </c>
      <c r="Z466" s="14" t="str">
        <f t="shared" si="382"/>
        <v>Yes</v>
      </c>
      <c r="AA466" s="17">
        <f>IF(C466="DM", "N/A", IF(Z466="No","N/A",VLOOKUP(B466,'Extension List'!$A$3:$AE$1952,19,FALSE)))</f>
        <v>36</v>
      </c>
      <c r="AB466" s="14">
        <f>IF(C466="DM", "N/A", IF(Z466="No","N/A",VLOOKUP(B466,'Extension List'!$A$3:$AE$1952,21,FALSE)))</f>
        <v>4</v>
      </c>
      <c r="AC466" s="14">
        <f t="shared" si="432"/>
        <v>0</v>
      </c>
      <c r="AD466" s="15" t="str">
        <f t="shared" si="383"/>
        <v>N/A</v>
      </c>
      <c r="AE466" s="15" t="str">
        <f t="shared" si="384"/>
        <v>N/A</v>
      </c>
      <c r="AF466" s="15" t="str">
        <f t="shared" si="385"/>
        <v>N/A</v>
      </c>
      <c r="AG466" s="15" t="str">
        <f t="shared" si="427"/>
        <v>N/A</v>
      </c>
      <c r="AH466" s="15" t="str">
        <f t="shared" si="427"/>
        <v>N/A</v>
      </c>
      <c r="AI466" s="15" t="str">
        <f t="shared" si="430"/>
        <v>N/A</v>
      </c>
      <c r="AJ466" s="15" t="str">
        <f t="shared" si="431"/>
        <v>N/A</v>
      </c>
      <c r="AK466" s="15" t="str">
        <f t="shared" si="429"/>
        <v>N/A</v>
      </c>
      <c r="AL466" s="15" t="str">
        <f t="shared" si="386"/>
        <v>N/A</v>
      </c>
      <c r="AM466" s="15">
        <f t="shared" si="387"/>
        <v>32</v>
      </c>
      <c r="AN466" s="15" t="str">
        <f t="shared" si="388"/>
        <v>N/A</v>
      </c>
      <c r="AO466" s="15" t="str">
        <f t="shared" si="389"/>
        <v>N/A</v>
      </c>
      <c r="AP466" s="15" t="str">
        <f t="shared" si="390"/>
        <v>N/A</v>
      </c>
      <c r="AQ466" s="15" t="str">
        <f t="shared" si="391"/>
        <v>N/A</v>
      </c>
      <c r="AR466" s="14" t="s">
        <v>40</v>
      </c>
      <c r="AS466" s="14" t="s">
        <v>40</v>
      </c>
      <c r="AT466" s="14" t="s">
        <v>40</v>
      </c>
      <c r="AU466" s="14" t="s">
        <v>40</v>
      </c>
      <c r="AV466" s="14" t="s">
        <v>40</v>
      </c>
      <c r="AW466" s="14" t="s">
        <v>40</v>
      </c>
      <c r="AX466" s="14" t="s">
        <v>40</v>
      </c>
      <c r="AY466" s="14" t="s">
        <v>40</v>
      </c>
      <c r="AZ466" s="14" t="s">
        <v>40</v>
      </c>
      <c r="BA466" s="14" t="s">
        <v>40</v>
      </c>
      <c r="BB466" s="14" t="s">
        <v>40</v>
      </c>
      <c r="BC466" s="14" t="s">
        <v>40</v>
      </c>
      <c r="BD466" s="14" t="s">
        <v>40</v>
      </c>
      <c r="BE466" s="14" t="s">
        <v>40</v>
      </c>
      <c r="BF466" s="14" t="s">
        <v>40</v>
      </c>
      <c r="BG466" s="14" t="s">
        <v>40</v>
      </c>
      <c r="BH466" s="14" t="s">
        <v>40</v>
      </c>
      <c r="BI466" s="14"/>
      <c r="BJ466" s="15">
        <f t="shared" si="392"/>
        <v>32</v>
      </c>
      <c r="BK466" s="15">
        <f t="shared" si="393"/>
        <v>32</v>
      </c>
      <c r="BL466" s="15">
        <f t="shared" si="394"/>
        <v>32</v>
      </c>
      <c r="BM466" s="15">
        <f t="shared" si="395"/>
        <v>32</v>
      </c>
      <c r="BN466" s="15">
        <f t="shared" si="396"/>
        <v>32</v>
      </c>
      <c r="BO466" s="15">
        <f t="shared" si="397"/>
        <v>32</v>
      </c>
      <c r="BP466" s="15">
        <f t="shared" si="398"/>
        <v>32</v>
      </c>
      <c r="BQ466" s="15">
        <f t="shared" si="399"/>
        <v>32</v>
      </c>
      <c r="BR466" s="15">
        <f t="shared" si="400"/>
        <v>32</v>
      </c>
      <c r="BS466" s="15">
        <f t="shared" si="401"/>
        <v>32</v>
      </c>
      <c r="BT466" s="15">
        <f t="shared" si="402"/>
        <v>32</v>
      </c>
      <c r="BU466" s="15">
        <f t="shared" si="403"/>
        <v>32</v>
      </c>
      <c r="BV466" s="15">
        <f t="shared" si="404"/>
        <v>32</v>
      </c>
      <c r="BW466" s="15">
        <f t="shared" si="405"/>
        <v>32</v>
      </c>
      <c r="BX466" s="15">
        <f t="shared" si="406"/>
        <v>32</v>
      </c>
      <c r="BY466" s="15">
        <f t="shared" si="407"/>
        <v>32</v>
      </c>
      <c r="BZ466" s="15">
        <f t="shared" si="408"/>
        <v>32</v>
      </c>
      <c r="CA466" s="14" t="s">
        <v>75</v>
      </c>
      <c r="CB466" s="15">
        <f t="shared" si="419"/>
        <v>32</v>
      </c>
      <c r="CC466" s="14" t="str">
        <f t="shared" si="420"/>
        <v>N/A</v>
      </c>
      <c r="CD466" s="14" t="str">
        <f t="shared" si="421"/>
        <v>N/A</v>
      </c>
      <c r="CE466" s="14" t="str">
        <f t="shared" si="422"/>
        <v>N/A</v>
      </c>
      <c r="CF466" s="14" t="str">
        <f t="shared" si="423"/>
        <v>N/A</v>
      </c>
      <c r="CG466" t="str">
        <f t="shared" si="414"/>
        <v>S:18 G:27 GR:14</v>
      </c>
    </row>
    <row r="467" spans="1:85" x14ac:dyDescent="0.25">
      <c r="A467" s="13">
        <v>6548</v>
      </c>
      <c r="B467" s="14" t="s">
        <v>3338</v>
      </c>
      <c r="C467" s="14" t="s">
        <v>62</v>
      </c>
      <c r="D467" s="14" t="s">
        <v>59</v>
      </c>
      <c r="E467" s="14">
        <f>VLOOKUP(B467, 'Rookie Year'!$A$2:$B$55555,2,FALSE)</f>
        <v>2026</v>
      </c>
      <c r="F467" s="14">
        <v>2026</v>
      </c>
      <c r="G467" s="14" t="s">
        <v>40</v>
      </c>
      <c r="H467" s="14" t="s">
        <v>2209</v>
      </c>
      <c r="I467" s="15">
        <v>1</v>
      </c>
      <c r="J467" s="14">
        <v>3</v>
      </c>
      <c r="K467" s="16">
        <f t="shared" si="375"/>
        <v>0</v>
      </c>
      <c r="L467" s="15">
        <f t="shared" si="376"/>
        <v>1</v>
      </c>
      <c r="M467" s="15">
        <f t="shared" si="377"/>
        <v>0</v>
      </c>
      <c r="N467" s="15">
        <f t="shared" si="378"/>
        <v>0</v>
      </c>
      <c r="O467" s="15">
        <v>0</v>
      </c>
      <c r="P467" s="15">
        <v>0</v>
      </c>
      <c r="Q467" s="15">
        <f t="shared" si="379"/>
        <v>0</v>
      </c>
      <c r="R467" s="14" t="s">
        <v>75</v>
      </c>
      <c r="S467" s="14">
        <f t="shared" si="380"/>
        <v>3</v>
      </c>
      <c r="T467" s="15">
        <f>IF($S467&lt;1, "N/A", $M467)</f>
        <v>0</v>
      </c>
      <c r="U467" s="15">
        <f>IF($S467&lt;2, "N/A", $M467)</f>
        <v>0</v>
      </c>
      <c r="V467" s="15">
        <f t="shared" si="433"/>
        <v>0</v>
      </c>
      <c r="W467" s="15" t="str">
        <f t="shared" si="425"/>
        <v>N/A</v>
      </c>
      <c r="X467" s="15" t="str">
        <f t="shared" ref="X467:X498" si="434">IF($S467&lt;5, "N/A", $M467)</f>
        <v>N/A</v>
      </c>
      <c r="Y467" s="14" t="str">
        <f t="shared" si="381"/>
        <v>OK</v>
      </c>
      <c r="Z467" s="14" t="str">
        <f t="shared" si="382"/>
        <v>No</v>
      </c>
      <c r="AA467" s="17" t="str">
        <f>IF(C467="DM", "N/A", IF(Z467="No","N/A",VLOOKUP(B467,'Extension List'!$A$3:$AE$1952,19,FALSE)))</f>
        <v>N/A</v>
      </c>
      <c r="AB467" s="14" t="str">
        <f>IF(C467="DM", "N/A", IF(Z467="No","N/A",VLOOKUP(B467,'Extension List'!$A$3:$AE$1952,21,FALSE)))</f>
        <v>N/A</v>
      </c>
      <c r="AC467" s="14" t="str">
        <f t="shared" si="432"/>
        <v>N/A</v>
      </c>
      <c r="AD467" s="15" t="str">
        <f t="shared" si="383"/>
        <v>N/A</v>
      </c>
      <c r="AE467" s="15" t="str">
        <f t="shared" si="384"/>
        <v>N/A</v>
      </c>
      <c r="AF467" s="15" t="str">
        <f t="shared" si="385"/>
        <v>N/A</v>
      </c>
      <c r="AG467" s="15" t="str">
        <f t="shared" ref="AG467:AH486" si="435">IF($AF467="N/A", "N/A", "TBC")</f>
        <v>N/A</v>
      </c>
      <c r="AH467" s="15" t="str">
        <f t="shared" si="435"/>
        <v>N/A</v>
      </c>
      <c r="AI467" s="15" t="str">
        <f t="shared" si="430"/>
        <v>N/A</v>
      </c>
      <c r="AJ467" s="15" t="str">
        <f t="shared" si="431"/>
        <v>N/A</v>
      </c>
      <c r="AK467" s="15" t="str">
        <f t="shared" si="429"/>
        <v>N/A</v>
      </c>
      <c r="AL467" s="15" t="str">
        <f t="shared" si="386"/>
        <v>N/A</v>
      </c>
      <c r="AM467" s="15">
        <f t="shared" si="387"/>
        <v>1</v>
      </c>
      <c r="AN467" s="15">
        <f t="shared" si="388"/>
        <v>1</v>
      </c>
      <c r="AO467" s="15">
        <f t="shared" si="389"/>
        <v>1</v>
      </c>
      <c r="AP467" s="15" t="str">
        <f t="shared" si="390"/>
        <v>N/A</v>
      </c>
      <c r="AQ467" s="15" t="str">
        <f t="shared" si="391"/>
        <v>N/A</v>
      </c>
      <c r="AR467" s="14" t="s">
        <v>40</v>
      </c>
      <c r="AS467" s="14" t="s">
        <v>40</v>
      </c>
      <c r="AT467" s="14" t="s">
        <v>40</v>
      </c>
      <c r="AU467" s="14" t="s">
        <v>40</v>
      </c>
      <c r="AV467" s="14" t="s">
        <v>40</v>
      </c>
      <c r="AW467" s="14" t="s">
        <v>40</v>
      </c>
      <c r="AX467" s="14" t="s">
        <v>40</v>
      </c>
      <c r="AY467" s="14" t="s">
        <v>40</v>
      </c>
      <c r="AZ467" s="14" t="s">
        <v>40</v>
      </c>
      <c r="BA467" s="14" t="s">
        <v>40</v>
      </c>
      <c r="BB467" s="14" t="s">
        <v>40</v>
      </c>
      <c r="BC467" s="14" t="s">
        <v>40</v>
      </c>
      <c r="BD467" s="14" t="s">
        <v>40</v>
      </c>
      <c r="BE467" s="14" t="s">
        <v>40</v>
      </c>
      <c r="BF467" s="14" t="s">
        <v>40</v>
      </c>
      <c r="BG467" s="14" t="s">
        <v>40</v>
      </c>
      <c r="BH467" s="14" t="s">
        <v>40</v>
      </c>
      <c r="BJ467" s="15">
        <f t="shared" si="392"/>
        <v>1</v>
      </c>
      <c r="BK467" s="15">
        <f t="shared" si="393"/>
        <v>1</v>
      </c>
      <c r="BL467" s="15">
        <f t="shared" si="394"/>
        <v>1</v>
      </c>
      <c r="BM467" s="15">
        <f t="shared" si="395"/>
        <v>1</v>
      </c>
      <c r="BN467" s="15">
        <f t="shared" si="396"/>
        <v>1</v>
      </c>
      <c r="BO467" s="15">
        <f t="shared" si="397"/>
        <v>1</v>
      </c>
      <c r="BP467" s="15">
        <f t="shared" si="398"/>
        <v>1</v>
      </c>
      <c r="BQ467" s="15">
        <f t="shared" si="399"/>
        <v>1</v>
      </c>
      <c r="BR467" s="15">
        <f t="shared" si="400"/>
        <v>1</v>
      </c>
      <c r="BS467" s="15">
        <f t="shared" si="401"/>
        <v>1</v>
      </c>
      <c r="BT467" s="15">
        <f t="shared" si="402"/>
        <v>1</v>
      </c>
      <c r="BU467" s="15">
        <f t="shared" si="403"/>
        <v>1</v>
      </c>
      <c r="BV467" s="15">
        <f t="shared" si="404"/>
        <v>1</v>
      </c>
      <c r="BW467" s="15">
        <f t="shared" si="405"/>
        <v>1</v>
      </c>
      <c r="BX467" s="15">
        <f t="shared" si="406"/>
        <v>1</v>
      </c>
      <c r="BY467" s="15">
        <f t="shared" si="407"/>
        <v>1</v>
      </c>
      <c r="BZ467" s="15">
        <f t="shared" si="408"/>
        <v>1</v>
      </c>
      <c r="CA467" s="14" t="s">
        <v>75</v>
      </c>
      <c r="CB467" s="15">
        <f t="shared" si="419"/>
        <v>1</v>
      </c>
      <c r="CC467" s="14">
        <f t="shared" si="420"/>
        <v>1</v>
      </c>
      <c r="CD467" s="14">
        <f t="shared" si="421"/>
        <v>1</v>
      </c>
      <c r="CE467" s="14" t="str">
        <f t="shared" si="422"/>
        <v>N/A</v>
      </c>
      <c r="CF467" s="14" t="str">
        <f t="shared" si="423"/>
        <v>N/A</v>
      </c>
      <c r="CG467" t="str">
        <f t="shared" si="414"/>
        <v>S:1 G:0 GR:0</v>
      </c>
    </row>
    <row r="468" spans="1:85" x14ac:dyDescent="0.25">
      <c r="A468" s="13">
        <v>6371</v>
      </c>
      <c r="B468" s="14" t="s">
        <v>2552</v>
      </c>
      <c r="C468" s="14" t="s">
        <v>62</v>
      </c>
      <c r="D468" s="14" t="s">
        <v>59</v>
      </c>
      <c r="E468" s="14">
        <f>VLOOKUP(B468, 'Rookie Year'!$A$2:$B$55555,2,FALSE)</f>
        <v>2022</v>
      </c>
      <c r="F468" s="14">
        <v>2026</v>
      </c>
      <c r="G468" s="14" t="s">
        <v>42</v>
      </c>
      <c r="H468" s="14" t="s">
        <v>1927</v>
      </c>
      <c r="I468" s="15">
        <v>14</v>
      </c>
      <c r="J468" s="14">
        <v>2</v>
      </c>
      <c r="K468" s="16">
        <f t="shared" si="375"/>
        <v>0.4</v>
      </c>
      <c r="L468" s="15">
        <f t="shared" si="376"/>
        <v>8</v>
      </c>
      <c r="M468" s="15">
        <f t="shared" si="377"/>
        <v>6</v>
      </c>
      <c r="N468" s="15">
        <f t="shared" si="378"/>
        <v>12</v>
      </c>
      <c r="O468" s="15">
        <v>0</v>
      </c>
      <c r="P468" s="15">
        <v>0</v>
      </c>
      <c r="Q468" s="15">
        <f t="shared" si="379"/>
        <v>12</v>
      </c>
      <c r="R468" s="14" t="s">
        <v>75</v>
      </c>
      <c r="S468" s="14">
        <f t="shared" si="380"/>
        <v>2</v>
      </c>
      <c r="T468" s="15">
        <v>9</v>
      </c>
      <c r="U468" s="15">
        <v>3</v>
      </c>
      <c r="V468" s="15" t="str">
        <f t="shared" si="433"/>
        <v>N/A</v>
      </c>
      <c r="W468" s="15" t="str">
        <f t="shared" si="425"/>
        <v>N/A</v>
      </c>
      <c r="X468" s="15" t="str">
        <f t="shared" si="434"/>
        <v>N/A</v>
      </c>
      <c r="Y468" s="14" t="str">
        <f t="shared" si="381"/>
        <v>OK</v>
      </c>
      <c r="Z468" s="14" t="str">
        <f t="shared" si="382"/>
        <v>No</v>
      </c>
      <c r="AA468" s="17" t="str">
        <f>IF(C468="DM", "N/A", IF(Z468="No","N/A",VLOOKUP(B468,'Extension List'!$A$3:$AE$1952,19,FALSE)))</f>
        <v>N/A</v>
      </c>
      <c r="AB468" s="14" t="str">
        <f>IF(C468="DM", "N/A", IF(Z468="No","N/A",VLOOKUP(B468,'Extension List'!$A$3:$AE$1952,21,FALSE)))</f>
        <v>N/A</v>
      </c>
      <c r="AC468" s="14" t="str">
        <f t="shared" si="432"/>
        <v>N/A</v>
      </c>
      <c r="AD468" s="15" t="str">
        <f t="shared" si="383"/>
        <v>N/A</v>
      </c>
      <c r="AE468" s="15" t="str">
        <f t="shared" si="384"/>
        <v>N/A</v>
      </c>
      <c r="AF468" s="15" t="str">
        <f t="shared" si="385"/>
        <v>N/A</v>
      </c>
      <c r="AG468" s="15" t="str">
        <f t="shared" si="435"/>
        <v>N/A</v>
      </c>
      <c r="AH468" s="15" t="str">
        <f t="shared" si="435"/>
        <v>N/A</v>
      </c>
      <c r="AI468" s="15" t="str">
        <f t="shared" si="430"/>
        <v>N/A</v>
      </c>
      <c r="AJ468" s="15" t="str">
        <f t="shared" si="431"/>
        <v>N/A</v>
      </c>
      <c r="AK468" s="15" t="str">
        <f t="shared" si="429"/>
        <v>N/A</v>
      </c>
      <c r="AL468" s="15" t="str">
        <f t="shared" si="386"/>
        <v>N/A</v>
      </c>
      <c r="AM468" s="15">
        <f t="shared" si="387"/>
        <v>17</v>
      </c>
      <c r="AN468" s="15">
        <f t="shared" si="388"/>
        <v>11</v>
      </c>
      <c r="AO468" s="15" t="str">
        <f t="shared" si="389"/>
        <v>N/A</v>
      </c>
      <c r="AP468" s="15" t="str">
        <f t="shared" si="390"/>
        <v>N/A</v>
      </c>
      <c r="AQ468" s="15" t="str">
        <f t="shared" si="391"/>
        <v>N/A</v>
      </c>
      <c r="AR468" s="14" t="s">
        <v>40</v>
      </c>
      <c r="AS468" s="14" t="s">
        <v>40</v>
      </c>
      <c r="AT468" s="14" t="s">
        <v>40</v>
      </c>
      <c r="AU468" s="14" t="s">
        <v>40</v>
      </c>
      <c r="AV468" s="14" t="s">
        <v>40</v>
      </c>
      <c r="AW468" s="14" t="s">
        <v>40</v>
      </c>
      <c r="AX468" s="14" t="s">
        <v>40</v>
      </c>
      <c r="AY468" s="14" t="s">
        <v>40</v>
      </c>
      <c r="AZ468" s="14" t="s">
        <v>40</v>
      </c>
      <c r="BA468" s="14" t="s">
        <v>40</v>
      </c>
      <c r="BB468" s="14" t="s">
        <v>40</v>
      </c>
      <c r="BC468" s="14" t="s">
        <v>40</v>
      </c>
      <c r="BD468" s="14" t="s">
        <v>40</v>
      </c>
      <c r="BE468" s="14" t="s">
        <v>40</v>
      </c>
      <c r="BF468" s="14" t="s">
        <v>40</v>
      </c>
      <c r="BG468" s="14" t="s">
        <v>40</v>
      </c>
      <c r="BH468" s="14" t="s">
        <v>40</v>
      </c>
      <c r="BJ468" s="15">
        <f t="shared" si="392"/>
        <v>17</v>
      </c>
      <c r="BK468" s="15">
        <f t="shared" si="393"/>
        <v>17</v>
      </c>
      <c r="BL468" s="15">
        <f t="shared" si="394"/>
        <v>17</v>
      </c>
      <c r="BM468" s="15">
        <f t="shared" si="395"/>
        <v>17</v>
      </c>
      <c r="BN468" s="15">
        <f t="shared" si="396"/>
        <v>17</v>
      </c>
      <c r="BO468" s="15">
        <f t="shared" si="397"/>
        <v>17</v>
      </c>
      <c r="BP468" s="15">
        <f t="shared" si="398"/>
        <v>17</v>
      </c>
      <c r="BQ468" s="15">
        <f t="shared" si="399"/>
        <v>17</v>
      </c>
      <c r="BR468" s="15">
        <f t="shared" si="400"/>
        <v>17</v>
      </c>
      <c r="BS468" s="15">
        <f t="shared" si="401"/>
        <v>17</v>
      </c>
      <c r="BT468" s="15">
        <f t="shared" si="402"/>
        <v>17</v>
      </c>
      <c r="BU468" s="15">
        <f t="shared" si="403"/>
        <v>17</v>
      </c>
      <c r="BV468" s="15">
        <f t="shared" si="404"/>
        <v>17</v>
      </c>
      <c r="BW468" s="15">
        <f t="shared" si="405"/>
        <v>17</v>
      </c>
      <c r="BX468" s="15">
        <f t="shared" si="406"/>
        <v>17</v>
      </c>
      <c r="BY468" s="15">
        <f t="shared" si="407"/>
        <v>17</v>
      </c>
      <c r="BZ468" s="15">
        <f t="shared" si="408"/>
        <v>17</v>
      </c>
      <c r="CA468" s="14" t="s">
        <v>75</v>
      </c>
      <c r="CB468" s="15">
        <f t="shared" si="419"/>
        <v>17</v>
      </c>
      <c r="CC468" s="14">
        <f t="shared" si="420"/>
        <v>11</v>
      </c>
      <c r="CD468" s="14" t="str">
        <f t="shared" si="421"/>
        <v>N/A</v>
      </c>
      <c r="CE468" s="14" t="str">
        <f t="shared" si="422"/>
        <v>N/A</v>
      </c>
      <c r="CF468" s="14" t="str">
        <f t="shared" si="423"/>
        <v>N/A</v>
      </c>
      <c r="CG468" t="str">
        <f t="shared" si="414"/>
        <v>S:8 G:6 GR:12</v>
      </c>
    </row>
    <row r="469" spans="1:85" x14ac:dyDescent="0.25">
      <c r="A469" s="13">
        <v>5607</v>
      </c>
      <c r="B469" s="14" t="s">
        <v>3039</v>
      </c>
      <c r="C469" s="14" t="s">
        <v>62</v>
      </c>
      <c r="D469" s="14" t="s">
        <v>59</v>
      </c>
      <c r="E469" s="14">
        <f>VLOOKUP(B469, 'Rookie Year'!$A$2:$B$55555,2,FALSE)</f>
        <v>2024</v>
      </c>
      <c r="F469" s="14">
        <v>2024</v>
      </c>
      <c r="G469" s="14" t="s">
        <v>40</v>
      </c>
      <c r="H469" s="14" t="s">
        <v>2158</v>
      </c>
      <c r="I469" s="15">
        <v>8</v>
      </c>
      <c r="J469" s="14">
        <v>4</v>
      </c>
      <c r="K469" s="16">
        <f t="shared" si="375"/>
        <v>0.25</v>
      </c>
      <c r="L469" s="15">
        <f t="shared" si="376"/>
        <v>6</v>
      </c>
      <c r="M469" s="15">
        <f t="shared" si="377"/>
        <v>2</v>
      </c>
      <c r="N469" s="15">
        <f t="shared" si="378"/>
        <v>8</v>
      </c>
      <c r="O469" s="15">
        <v>8</v>
      </c>
      <c r="P469" s="15">
        <v>0</v>
      </c>
      <c r="Q469" s="15">
        <f t="shared" si="379"/>
        <v>0</v>
      </c>
      <c r="R469" s="14" t="s">
        <v>75</v>
      </c>
      <c r="S469" s="14">
        <f t="shared" si="380"/>
        <v>2</v>
      </c>
      <c r="T469" s="15">
        <v>0</v>
      </c>
      <c r="U469" s="15">
        <v>0</v>
      </c>
      <c r="V469" s="15" t="str">
        <f t="shared" si="433"/>
        <v>N/A</v>
      </c>
      <c r="W469" s="15" t="str">
        <f t="shared" si="425"/>
        <v>N/A</v>
      </c>
      <c r="X469" s="15" t="str">
        <f t="shared" si="434"/>
        <v>N/A</v>
      </c>
      <c r="Y469" s="14" t="str">
        <f t="shared" si="381"/>
        <v>OK</v>
      </c>
      <c r="Z469" s="14" t="str">
        <f t="shared" si="382"/>
        <v>No</v>
      </c>
      <c r="AA469" s="17" t="str">
        <f>IF(C469="DM", "N/A", IF(Z469="No","N/A",VLOOKUP(B469,'Extension List'!$A$3:$AE$1952,19,FALSE)))</f>
        <v>N/A</v>
      </c>
      <c r="AB469" s="14" t="str">
        <f>IF(C469="DM", "N/A", IF(Z469="No","N/A",VLOOKUP(B469,'Extension List'!$A$3:$AE$1952,21,FALSE)))</f>
        <v>N/A</v>
      </c>
      <c r="AC469" s="14" t="str">
        <f t="shared" si="432"/>
        <v>N/A</v>
      </c>
      <c r="AD469" s="15" t="str">
        <f t="shared" si="383"/>
        <v>N/A</v>
      </c>
      <c r="AE469" s="15" t="str">
        <f t="shared" si="384"/>
        <v>N/A</v>
      </c>
      <c r="AF469" s="15" t="str">
        <f t="shared" si="385"/>
        <v>N/A</v>
      </c>
      <c r="AG469" s="15" t="str">
        <f t="shared" si="435"/>
        <v>N/A</v>
      </c>
      <c r="AH469" s="15" t="str">
        <f t="shared" si="435"/>
        <v>N/A</v>
      </c>
      <c r="AI469" s="15" t="str">
        <f t="shared" si="430"/>
        <v>N/A</v>
      </c>
      <c r="AJ469" s="15" t="str">
        <f t="shared" si="431"/>
        <v>N/A</v>
      </c>
      <c r="AK469" s="15" t="str">
        <f t="shared" si="429"/>
        <v>N/A</v>
      </c>
      <c r="AL469" s="15" t="str">
        <f t="shared" si="386"/>
        <v>N/A</v>
      </c>
      <c r="AM469" s="15">
        <f t="shared" si="387"/>
        <v>6</v>
      </c>
      <c r="AN469" s="15">
        <f t="shared" si="388"/>
        <v>6</v>
      </c>
      <c r="AO469" s="15" t="str">
        <f t="shared" si="389"/>
        <v>N/A</v>
      </c>
      <c r="AP469" s="15" t="str">
        <f t="shared" si="390"/>
        <v>N/A</v>
      </c>
      <c r="AQ469" s="15" t="str">
        <f t="shared" si="391"/>
        <v>N/A</v>
      </c>
      <c r="AR469" s="14" t="s">
        <v>40</v>
      </c>
      <c r="AS469" s="14" t="s">
        <v>40</v>
      </c>
      <c r="AT469" s="14" t="s">
        <v>40</v>
      </c>
      <c r="AU469" s="14" t="s">
        <v>40</v>
      </c>
      <c r="AV469" s="14" t="s">
        <v>40</v>
      </c>
      <c r="AW469" s="14" t="s">
        <v>40</v>
      </c>
      <c r="AX469" s="14" t="s">
        <v>40</v>
      </c>
      <c r="AY469" s="14" t="s">
        <v>40</v>
      </c>
      <c r="AZ469" s="14" t="s">
        <v>40</v>
      </c>
      <c r="BA469" s="14" t="s">
        <v>40</v>
      </c>
      <c r="BB469" s="14" t="s">
        <v>40</v>
      </c>
      <c r="BC469" s="14" t="s">
        <v>40</v>
      </c>
      <c r="BD469" s="14" t="s">
        <v>40</v>
      </c>
      <c r="BE469" s="14" t="s">
        <v>40</v>
      </c>
      <c r="BF469" s="14" t="s">
        <v>40</v>
      </c>
      <c r="BG469" s="14" t="s">
        <v>40</v>
      </c>
      <c r="BH469" s="14" t="s">
        <v>40</v>
      </c>
      <c r="BI469" s="14"/>
      <c r="BJ469" s="15">
        <f t="shared" si="392"/>
        <v>6</v>
      </c>
      <c r="BK469" s="15">
        <f t="shared" si="393"/>
        <v>6</v>
      </c>
      <c r="BL469" s="15">
        <f t="shared" si="394"/>
        <v>6</v>
      </c>
      <c r="BM469" s="15">
        <f t="shared" si="395"/>
        <v>6</v>
      </c>
      <c r="BN469" s="15">
        <f t="shared" si="396"/>
        <v>6</v>
      </c>
      <c r="BO469" s="15">
        <f t="shared" si="397"/>
        <v>6</v>
      </c>
      <c r="BP469" s="15">
        <f t="shared" si="398"/>
        <v>6</v>
      </c>
      <c r="BQ469" s="15">
        <f t="shared" si="399"/>
        <v>6</v>
      </c>
      <c r="BR469" s="15">
        <f t="shared" si="400"/>
        <v>6</v>
      </c>
      <c r="BS469" s="15">
        <f t="shared" si="401"/>
        <v>6</v>
      </c>
      <c r="BT469" s="15">
        <f t="shared" si="402"/>
        <v>6</v>
      </c>
      <c r="BU469" s="15">
        <f t="shared" si="403"/>
        <v>6</v>
      </c>
      <c r="BV469" s="15">
        <f t="shared" si="404"/>
        <v>6</v>
      </c>
      <c r="BW469" s="15">
        <f t="shared" si="405"/>
        <v>6</v>
      </c>
      <c r="BX469" s="15">
        <f t="shared" si="406"/>
        <v>6</v>
      </c>
      <c r="BY469" s="15">
        <f t="shared" si="407"/>
        <v>6</v>
      </c>
      <c r="BZ469" s="15">
        <f t="shared" si="408"/>
        <v>6</v>
      </c>
      <c r="CA469" s="14" t="s">
        <v>75</v>
      </c>
      <c r="CB469" s="15">
        <f t="shared" si="419"/>
        <v>6</v>
      </c>
      <c r="CC469" s="14">
        <f t="shared" si="420"/>
        <v>6</v>
      </c>
      <c r="CD469" s="14" t="str">
        <f t="shared" si="421"/>
        <v>N/A</v>
      </c>
      <c r="CE469" s="14" t="str">
        <f t="shared" si="422"/>
        <v>N/A</v>
      </c>
      <c r="CF469" s="14" t="str">
        <f t="shared" si="423"/>
        <v>N/A</v>
      </c>
      <c r="CG469" t="str">
        <f t="shared" si="414"/>
        <v>S:6 G:2 GR:0</v>
      </c>
    </row>
    <row r="470" spans="1:85" x14ac:dyDescent="0.25">
      <c r="A470" s="13">
        <v>6057</v>
      </c>
      <c r="B470" s="14" t="s">
        <v>3158</v>
      </c>
      <c r="C470" s="14" t="s">
        <v>63</v>
      </c>
      <c r="D470" s="14" t="s">
        <v>59</v>
      </c>
      <c r="E470" s="14">
        <v>2025</v>
      </c>
      <c r="F470" s="14">
        <v>2025</v>
      </c>
      <c r="G470" s="14" t="s">
        <v>40</v>
      </c>
      <c r="H470" s="14" t="s">
        <v>2202</v>
      </c>
      <c r="I470" s="15">
        <v>1</v>
      </c>
      <c r="J470" s="14">
        <v>3</v>
      </c>
      <c r="K470" s="16">
        <f t="shared" si="375"/>
        <v>0</v>
      </c>
      <c r="L470" s="15">
        <f t="shared" si="376"/>
        <v>1</v>
      </c>
      <c r="M470" s="15">
        <f t="shared" si="377"/>
        <v>0</v>
      </c>
      <c r="N470" s="15">
        <f t="shared" si="378"/>
        <v>0</v>
      </c>
      <c r="O470" s="15">
        <v>0</v>
      </c>
      <c r="P470" s="15">
        <v>0</v>
      </c>
      <c r="Q470" s="15">
        <f t="shared" si="379"/>
        <v>0</v>
      </c>
      <c r="R470" s="14" t="s">
        <v>75</v>
      </c>
      <c r="S470" s="14">
        <f t="shared" si="380"/>
        <v>2</v>
      </c>
      <c r="T470" s="15">
        <v>0</v>
      </c>
      <c r="U470" s="15">
        <v>0</v>
      </c>
      <c r="V470" s="15" t="str">
        <f t="shared" si="433"/>
        <v>N/A</v>
      </c>
      <c r="W470" s="15" t="str">
        <f t="shared" si="425"/>
        <v>N/A</v>
      </c>
      <c r="X470" s="15" t="str">
        <f t="shared" si="434"/>
        <v>N/A</v>
      </c>
      <c r="Y470" s="14" t="str">
        <f t="shared" si="381"/>
        <v>OK</v>
      </c>
      <c r="Z470" s="14" t="str">
        <f t="shared" si="382"/>
        <v>No</v>
      </c>
      <c r="AA470" s="17" t="str">
        <f>IF(C470="DM", "N/A", IF(Z470="No","N/A",VLOOKUP(B470,'Extension List'!$A$3:$AE$1952,19,FALSE)))</f>
        <v>N/A</v>
      </c>
      <c r="AB470" s="14" t="str">
        <f>IF(C470="DM", "N/A", IF(Z470="No","N/A",VLOOKUP(B470,'Extension List'!$A$3:$AE$1952,21,FALSE)))</f>
        <v>N/A</v>
      </c>
      <c r="AC470" s="14" t="str">
        <f t="shared" si="432"/>
        <v>N/A</v>
      </c>
      <c r="AD470" s="15" t="str">
        <f t="shared" si="383"/>
        <v>N/A</v>
      </c>
      <c r="AE470" s="15" t="str">
        <f t="shared" si="384"/>
        <v>N/A</v>
      </c>
      <c r="AF470" s="15" t="str">
        <f t="shared" si="385"/>
        <v>N/A</v>
      </c>
      <c r="AG470" s="15" t="str">
        <f t="shared" si="435"/>
        <v>N/A</v>
      </c>
      <c r="AH470" s="15" t="str">
        <f t="shared" si="435"/>
        <v>N/A</v>
      </c>
      <c r="AI470" s="15" t="str">
        <f t="shared" si="430"/>
        <v>N/A</v>
      </c>
      <c r="AJ470" s="15" t="str">
        <f t="shared" si="431"/>
        <v>N/A</v>
      </c>
      <c r="AK470" s="15" t="str">
        <f t="shared" si="429"/>
        <v>N/A</v>
      </c>
      <c r="AL470" s="15" t="str">
        <f t="shared" si="386"/>
        <v>N/A</v>
      </c>
      <c r="AM470" s="15">
        <f t="shared" si="387"/>
        <v>1</v>
      </c>
      <c r="AN470" s="15">
        <f t="shared" si="388"/>
        <v>1</v>
      </c>
      <c r="AO470" s="15" t="str">
        <f t="shared" si="389"/>
        <v>N/A</v>
      </c>
      <c r="AP470" s="15" t="str">
        <f t="shared" si="390"/>
        <v>N/A</v>
      </c>
      <c r="AQ470" s="15" t="str">
        <f t="shared" si="391"/>
        <v>N/A</v>
      </c>
      <c r="AR470" s="14" t="s">
        <v>40</v>
      </c>
      <c r="AS470" s="14" t="s">
        <v>40</v>
      </c>
      <c r="AT470" s="14" t="s">
        <v>40</v>
      </c>
      <c r="AU470" s="14" t="s">
        <v>40</v>
      </c>
      <c r="AV470" s="14" t="s">
        <v>40</v>
      </c>
      <c r="AW470" s="14" t="s">
        <v>40</v>
      </c>
      <c r="AX470" s="14" t="s">
        <v>40</v>
      </c>
      <c r="AY470" s="14" t="s">
        <v>40</v>
      </c>
      <c r="AZ470" s="14" t="s">
        <v>40</v>
      </c>
      <c r="BA470" s="14" t="s">
        <v>40</v>
      </c>
      <c r="BB470" s="14" t="s">
        <v>40</v>
      </c>
      <c r="BC470" s="14" t="s">
        <v>40</v>
      </c>
      <c r="BD470" s="14" t="s">
        <v>40</v>
      </c>
      <c r="BE470" s="14" t="s">
        <v>40</v>
      </c>
      <c r="BF470" s="14" t="s">
        <v>40</v>
      </c>
      <c r="BG470" s="14" t="s">
        <v>40</v>
      </c>
      <c r="BH470" s="14" t="s">
        <v>40</v>
      </c>
      <c r="BJ470" s="15">
        <f t="shared" si="392"/>
        <v>1</v>
      </c>
      <c r="BK470" s="15">
        <f t="shared" si="393"/>
        <v>1</v>
      </c>
      <c r="BL470" s="15">
        <f t="shared" si="394"/>
        <v>1</v>
      </c>
      <c r="BM470" s="15">
        <f t="shared" si="395"/>
        <v>1</v>
      </c>
      <c r="BN470" s="15">
        <f t="shared" si="396"/>
        <v>1</v>
      </c>
      <c r="BO470" s="15">
        <f t="shared" si="397"/>
        <v>1</v>
      </c>
      <c r="BP470" s="15">
        <f t="shared" si="398"/>
        <v>1</v>
      </c>
      <c r="BQ470" s="15">
        <f t="shared" si="399"/>
        <v>1</v>
      </c>
      <c r="BR470" s="15">
        <f t="shared" si="400"/>
        <v>1</v>
      </c>
      <c r="BS470" s="15">
        <f t="shared" si="401"/>
        <v>1</v>
      </c>
      <c r="BT470" s="15">
        <f t="shared" si="402"/>
        <v>1</v>
      </c>
      <c r="BU470" s="15">
        <f t="shared" si="403"/>
        <v>1</v>
      </c>
      <c r="BV470" s="15">
        <f t="shared" si="404"/>
        <v>1</v>
      </c>
      <c r="BW470" s="15">
        <f t="shared" si="405"/>
        <v>1</v>
      </c>
      <c r="BX470" s="15">
        <f t="shared" si="406"/>
        <v>1</v>
      </c>
      <c r="BY470" s="15">
        <f t="shared" si="407"/>
        <v>1</v>
      </c>
      <c r="BZ470" s="15">
        <f t="shared" si="408"/>
        <v>1</v>
      </c>
      <c r="CA470" s="14" t="s">
        <v>75</v>
      </c>
      <c r="CB470" s="15">
        <f t="shared" si="419"/>
        <v>1</v>
      </c>
      <c r="CC470" s="14">
        <f t="shared" si="420"/>
        <v>1</v>
      </c>
      <c r="CD470" s="14" t="str">
        <f t="shared" si="421"/>
        <v>N/A</v>
      </c>
      <c r="CE470" s="14" t="str">
        <f t="shared" si="422"/>
        <v>N/A</v>
      </c>
      <c r="CF470" s="14" t="str">
        <f t="shared" si="423"/>
        <v>N/A</v>
      </c>
      <c r="CG470" t="str">
        <f t="shared" si="414"/>
        <v>S:1 G:0 GR:0</v>
      </c>
    </row>
    <row r="471" spans="1:85" x14ac:dyDescent="0.25">
      <c r="A471" s="13">
        <v>6381</v>
      </c>
      <c r="B471" s="14" t="s">
        <v>571</v>
      </c>
      <c r="C471" s="14" t="s">
        <v>63</v>
      </c>
      <c r="D471" s="14" t="s">
        <v>59</v>
      </c>
      <c r="E471" s="14">
        <f>VLOOKUP(B471, 'Rookie Year'!$A$2:$B$55555,2,FALSE)</f>
        <v>2014</v>
      </c>
      <c r="F471" s="14">
        <v>2026</v>
      </c>
      <c r="G471" s="14" t="s">
        <v>42</v>
      </c>
      <c r="H471" s="14" t="s">
        <v>1927</v>
      </c>
      <c r="I471" s="15">
        <v>21</v>
      </c>
      <c r="J471" s="14">
        <v>2</v>
      </c>
      <c r="K471" s="16">
        <f t="shared" si="375"/>
        <v>0.4</v>
      </c>
      <c r="L471" s="15">
        <f t="shared" si="376"/>
        <v>12</v>
      </c>
      <c r="M471" s="15">
        <f t="shared" si="377"/>
        <v>9</v>
      </c>
      <c r="N471" s="15">
        <f t="shared" si="378"/>
        <v>18</v>
      </c>
      <c r="O471" s="15">
        <v>0</v>
      </c>
      <c r="P471" s="15">
        <v>0</v>
      </c>
      <c r="Q471" s="15">
        <f t="shared" si="379"/>
        <v>18</v>
      </c>
      <c r="R471" s="14" t="s">
        <v>75</v>
      </c>
      <c r="S471" s="14">
        <f t="shared" si="380"/>
        <v>2</v>
      </c>
      <c r="T471" s="15">
        <v>12</v>
      </c>
      <c r="U471" s="15">
        <v>6</v>
      </c>
      <c r="V471" s="15" t="str">
        <f t="shared" si="433"/>
        <v>N/A</v>
      </c>
      <c r="W471" s="15" t="str">
        <f t="shared" si="425"/>
        <v>N/A</v>
      </c>
      <c r="X471" s="15" t="str">
        <f t="shared" si="434"/>
        <v>N/A</v>
      </c>
      <c r="Y471" s="14" t="str">
        <f t="shared" si="381"/>
        <v>OK</v>
      </c>
      <c r="Z471" s="14" t="str">
        <f t="shared" si="382"/>
        <v>No</v>
      </c>
      <c r="AA471" s="17" t="str">
        <f>IF(C471="DM", "N/A", IF(Z471="No","N/A",VLOOKUP(B471,'Extension List'!$A$3:$AE$1952,19,FALSE)))</f>
        <v>N/A</v>
      </c>
      <c r="AB471" s="14" t="str">
        <f>IF(C471="DM", "N/A", IF(Z471="No","N/A",VLOOKUP(B471,'Extension List'!$A$3:$AE$1952,21,FALSE)))</f>
        <v>N/A</v>
      </c>
      <c r="AC471" s="14" t="str">
        <f t="shared" si="432"/>
        <v>N/A</v>
      </c>
      <c r="AD471" s="15" t="str">
        <f t="shared" si="383"/>
        <v>N/A</v>
      </c>
      <c r="AE471" s="15" t="str">
        <f t="shared" si="384"/>
        <v>N/A</v>
      </c>
      <c r="AF471" s="15" t="str">
        <f t="shared" si="385"/>
        <v>N/A</v>
      </c>
      <c r="AG471" s="15" t="str">
        <f t="shared" si="435"/>
        <v>N/A</v>
      </c>
      <c r="AH471" s="15" t="str">
        <f t="shared" si="435"/>
        <v>N/A</v>
      </c>
      <c r="AI471" s="15" t="str">
        <f t="shared" si="430"/>
        <v>N/A</v>
      </c>
      <c r="AJ471" s="15" t="str">
        <f t="shared" si="431"/>
        <v>N/A</v>
      </c>
      <c r="AK471" s="15" t="str">
        <f t="shared" si="429"/>
        <v>N/A</v>
      </c>
      <c r="AL471" s="15" t="str">
        <f t="shared" si="386"/>
        <v>N/A</v>
      </c>
      <c r="AM471" s="15">
        <f t="shared" si="387"/>
        <v>24</v>
      </c>
      <c r="AN471" s="15">
        <f t="shared" si="388"/>
        <v>18</v>
      </c>
      <c r="AO471" s="15" t="str">
        <f t="shared" si="389"/>
        <v>N/A</v>
      </c>
      <c r="AP471" s="15" t="str">
        <f t="shared" si="390"/>
        <v>N/A</v>
      </c>
      <c r="AQ471" s="15" t="str">
        <f t="shared" si="391"/>
        <v>N/A</v>
      </c>
      <c r="AR471" s="14" t="s">
        <v>40</v>
      </c>
      <c r="AS471" s="14" t="s">
        <v>40</v>
      </c>
      <c r="AT471" s="14" t="s">
        <v>40</v>
      </c>
      <c r="AU471" s="14" t="s">
        <v>40</v>
      </c>
      <c r="AV471" s="14" t="s">
        <v>40</v>
      </c>
      <c r="AW471" s="14" t="s">
        <v>40</v>
      </c>
      <c r="AX471" s="14" t="s">
        <v>40</v>
      </c>
      <c r="AY471" s="14" t="s">
        <v>40</v>
      </c>
      <c r="AZ471" s="14" t="s">
        <v>40</v>
      </c>
      <c r="BA471" s="14" t="s">
        <v>40</v>
      </c>
      <c r="BB471" s="14" t="s">
        <v>40</v>
      </c>
      <c r="BC471" s="14" t="s">
        <v>40</v>
      </c>
      <c r="BD471" s="14" t="s">
        <v>40</v>
      </c>
      <c r="BE471" s="14" t="s">
        <v>40</v>
      </c>
      <c r="BF471" s="14" t="s">
        <v>40</v>
      </c>
      <c r="BG471" s="14" t="s">
        <v>40</v>
      </c>
      <c r="BH471" s="14" t="s">
        <v>40</v>
      </c>
      <c r="BJ471" s="15">
        <f t="shared" si="392"/>
        <v>24</v>
      </c>
      <c r="BK471" s="15">
        <f t="shared" si="393"/>
        <v>24</v>
      </c>
      <c r="BL471" s="15">
        <f t="shared" si="394"/>
        <v>24</v>
      </c>
      <c r="BM471" s="15">
        <f t="shared" si="395"/>
        <v>24</v>
      </c>
      <c r="BN471" s="15">
        <f t="shared" si="396"/>
        <v>24</v>
      </c>
      <c r="BO471" s="15">
        <f t="shared" si="397"/>
        <v>24</v>
      </c>
      <c r="BP471" s="15">
        <f t="shared" si="398"/>
        <v>24</v>
      </c>
      <c r="BQ471" s="15">
        <f t="shared" si="399"/>
        <v>24</v>
      </c>
      <c r="BR471" s="15">
        <f t="shared" si="400"/>
        <v>24</v>
      </c>
      <c r="BS471" s="15">
        <f t="shared" si="401"/>
        <v>24</v>
      </c>
      <c r="BT471" s="15">
        <f t="shared" si="402"/>
        <v>24</v>
      </c>
      <c r="BU471" s="15">
        <f t="shared" si="403"/>
        <v>24</v>
      </c>
      <c r="BV471" s="15">
        <f t="shared" si="404"/>
        <v>24</v>
      </c>
      <c r="BW471" s="15">
        <f t="shared" si="405"/>
        <v>24</v>
      </c>
      <c r="BX471" s="15">
        <f t="shared" si="406"/>
        <v>24</v>
      </c>
      <c r="BY471" s="15">
        <f t="shared" si="407"/>
        <v>24</v>
      </c>
      <c r="BZ471" s="15">
        <f t="shared" si="408"/>
        <v>24</v>
      </c>
      <c r="CA471" s="14" t="s">
        <v>75</v>
      </c>
      <c r="CB471" s="15">
        <f t="shared" si="419"/>
        <v>24</v>
      </c>
      <c r="CC471" s="14">
        <f t="shared" si="420"/>
        <v>18</v>
      </c>
      <c r="CD471" s="14" t="str">
        <f t="shared" si="421"/>
        <v>N/A</v>
      </c>
      <c r="CE471" s="14" t="str">
        <f t="shared" si="422"/>
        <v>N/A</v>
      </c>
      <c r="CF471" s="14" t="str">
        <f t="shared" si="423"/>
        <v>N/A</v>
      </c>
      <c r="CG471" t="str">
        <f t="shared" si="414"/>
        <v>S:12 G:9 GR:18</v>
      </c>
    </row>
    <row r="472" spans="1:85" x14ac:dyDescent="0.25">
      <c r="A472" s="13">
        <v>5079</v>
      </c>
      <c r="B472" s="14" t="s">
        <v>813</v>
      </c>
      <c r="C472" s="14" t="s">
        <v>63</v>
      </c>
      <c r="D472" s="14" t="s">
        <v>59</v>
      </c>
      <c r="E472" s="14">
        <f>VLOOKUP(B472, 'Rookie Year'!$A$2:$B$55555,2,FALSE)</f>
        <v>2016</v>
      </c>
      <c r="F472" s="14">
        <v>2023</v>
      </c>
      <c r="G472" s="14" t="s">
        <v>42</v>
      </c>
      <c r="H472" s="14" t="s">
        <v>1927</v>
      </c>
      <c r="I472" s="15">
        <v>79</v>
      </c>
      <c r="J472" s="14">
        <v>4</v>
      </c>
      <c r="K472" s="16">
        <f t="shared" ref="K472:K535" si="436">IF(AND(G472&lt;&gt;"N",R472="N/A"), IF(I472&lt;4, 0, 0.25),IF(I472=1, IF(J472=1,0.25, 0.25), IF(I472&lt;13, 0.25, IF(I472&lt;26, 0.4, IF(I472&lt;51, 0.6, 0.75)))))</f>
        <v>0.75</v>
      </c>
      <c r="L472" s="15">
        <f t="shared" ref="L472:L535" si="437">I472-M472</f>
        <v>19</v>
      </c>
      <c r="M472" s="15">
        <f t="shared" ref="M472:M535" si="438">ROUNDUP(I472*K472,0)</f>
        <v>60</v>
      </c>
      <c r="N472" s="15">
        <f t="shared" ref="N472:N535" si="439">M472*J472</f>
        <v>240</v>
      </c>
      <c r="O472" s="15">
        <v>180</v>
      </c>
      <c r="P472" s="15">
        <v>0</v>
      </c>
      <c r="Q472" s="15">
        <f t="shared" ref="Q472:Q535" si="440">N472-O472-P472</f>
        <v>60</v>
      </c>
      <c r="R472" s="14" t="s">
        <v>75</v>
      </c>
      <c r="S472" s="14">
        <f t="shared" ref="S472:S535" si="441">IF(R472="N/A", J472-($B$1-F472), J472-($B$1-R472))</f>
        <v>1</v>
      </c>
      <c r="T472" s="15">
        <v>60</v>
      </c>
      <c r="U472" s="15" t="str">
        <f>IF($S472&lt;2, "N/A", $M472)</f>
        <v>N/A</v>
      </c>
      <c r="V472" s="15" t="str">
        <f t="shared" si="433"/>
        <v>N/A</v>
      </c>
      <c r="W472" s="15" t="str">
        <f t="shared" si="425"/>
        <v>N/A</v>
      </c>
      <c r="X472" s="15" t="str">
        <f t="shared" si="434"/>
        <v>N/A</v>
      </c>
      <c r="Y472" s="14" t="str">
        <f t="shared" ref="Y472:Y535" si="442">IF(SUM(T472:X472)&lt;&gt;Q472, "CHECK", "OK")</f>
        <v>OK</v>
      </c>
      <c r="Z472" s="14" t="str">
        <f t="shared" ref="Z472:Z535" si="443">IF(C472="DM", "No", IF(F472=$B$1, "No", IF(S472=1, "Yes", "No")))</f>
        <v>Yes</v>
      </c>
      <c r="AA472" s="17">
        <f>IF(C472="DM", "N/A", IF(Z472="No","N/A",VLOOKUP(B472,'Extension List'!$A$3:$AE$1952,19,FALSE)))</f>
        <v>79</v>
      </c>
      <c r="AB472" s="14">
        <f>IF(C472="DM", "N/A", IF(Z472="No","N/A",VLOOKUP(B472,'Extension List'!$A$3:$AE$1952,21,FALSE)))</f>
        <v>4</v>
      </c>
      <c r="AC472" s="14">
        <f t="shared" si="432"/>
        <v>0</v>
      </c>
      <c r="AD472" s="15" t="str">
        <f t="shared" ref="AD472:AD535" si="444">IF(AE472="N/A", "N/A", AA472-AE472)</f>
        <v>N/A</v>
      </c>
      <c r="AE472" s="15" t="str">
        <f t="shared" ref="AE472:AE535" si="445">IF(AA472="N/A", "N/A", IF(AC472&gt;0, IF(AA472&lt;13, ROUNDUP(0.25*AA472,0), IF(AA472&lt;26, ROUNDUP(0.4*AA472,0), IF(AA472&lt;51, ROUNDUP(0.6*AA472,0), ROUNDUP(0.75*AA472,0)))), "N/A"))</f>
        <v>N/A</v>
      </c>
      <c r="AF472" s="15" t="str">
        <f t="shared" ref="AF472:AF535" si="446">IF(AD472="N/A","N/A", (AE472*AC472)+Q472)</f>
        <v>N/A</v>
      </c>
      <c r="AG472" s="15" t="str">
        <f t="shared" si="435"/>
        <v>N/A</v>
      </c>
      <c r="AH472" s="15" t="str">
        <f t="shared" si="435"/>
        <v>N/A</v>
      </c>
      <c r="AI472" s="15" t="str">
        <f t="shared" si="430"/>
        <v>N/A</v>
      </c>
      <c r="AJ472" s="15" t="str">
        <f t="shared" si="431"/>
        <v>N/A</v>
      </c>
      <c r="AK472" s="15" t="str">
        <f t="shared" si="429"/>
        <v>N/A</v>
      </c>
      <c r="AL472" s="15" t="str">
        <f t="shared" ref="AL472:AL535" si="447">IF(AC472="N/A","N/A",IF(AC472&gt;0,IF(SUM(AG472:AK472)&lt;&gt;AF472,"CHECK","OK"),"N/A"))</f>
        <v>N/A</v>
      </c>
      <c r="AM472" s="15">
        <f t="shared" ref="AM472:AM535" si="448">IF(AD472="N/A", L472+T472, L472+AG472)</f>
        <v>79</v>
      </c>
      <c r="AN472" s="15" t="str">
        <f t="shared" ref="AN472:AN535" si="449">IF(AD472="N/A", IF(U472="N/A", "N/A", L472+U472), AD472+AH472)</f>
        <v>N/A</v>
      </c>
      <c r="AO472" s="15" t="str">
        <f t="shared" ref="AO472:AO535" si="450">IF(AD472="N/A", IF(V472="N/A", "N/A", L472+V472), IF(AI472="N/A", "N/A", AD472+AI472))</f>
        <v>N/A</v>
      </c>
      <c r="AP472" s="15" t="str">
        <f t="shared" ref="AP472:AP535" si="451">IF(AD472="N/A", IF(W472="N/A", "N/A", L472+W472), IF(AJ472="N/A", "N/A", AD472+AJ472))</f>
        <v>N/A</v>
      </c>
      <c r="AQ472" s="15" t="str">
        <f t="shared" ref="AQ472:AQ535" si="452">IF(AD472="N/A", IF(X472="N/A", "N/A", L472+X472), IF(AK472="N/A", "N/A", AD472+AK472))</f>
        <v>N/A</v>
      </c>
      <c r="AR472" s="14" t="s">
        <v>40</v>
      </c>
      <c r="AS472" s="14" t="s">
        <v>40</v>
      </c>
      <c r="AT472" s="14" t="s">
        <v>40</v>
      </c>
      <c r="AU472" s="14" t="s">
        <v>40</v>
      </c>
      <c r="AV472" s="14" t="s">
        <v>40</v>
      </c>
      <c r="AW472" s="14" t="s">
        <v>40</v>
      </c>
      <c r="AX472" s="14" t="s">
        <v>40</v>
      </c>
      <c r="AY472" s="14" t="s">
        <v>40</v>
      </c>
      <c r="AZ472" s="14" t="s">
        <v>40</v>
      </c>
      <c r="BA472" s="14" t="s">
        <v>40</v>
      </c>
      <c r="BB472" s="14" t="s">
        <v>40</v>
      </c>
      <c r="BC472" s="14" t="s">
        <v>40</v>
      </c>
      <c r="BD472" s="14" t="s">
        <v>40</v>
      </c>
      <c r="BE472" s="14" t="s">
        <v>40</v>
      </c>
      <c r="BF472" s="14" t="s">
        <v>40</v>
      </c>
      <c r="BG472" s="14" t="s">
        <v>40</v>
      </c>
      <c r="BH472" s="14" t="s">
        <v>40</v>
      </c>
      <c r="BI472" s="14"/>
      <c r="BJ472" s="15">
        <f t="shared" ref="BJ472:BJ535" si="453">IF(AR472="R", $CA472, IF(OR(AR472="P", AR472="T", AR472="N"), 0, IF($C472="DM", $T472, IF(OR(AR472="Y", AR472="IR"),$AM472,IF(AR472="C", IF($BI472="Y", IF($AF472="N/A", $Q472, $AF472), IF($AG472="N/A", $T472,$AG472)))))))</f>
        <v>79</v>
      </c>
      <c r="BK472" s="15">
        <f t="shared" ref="BK472:BK535" si="454">IF(AS472="R", $CA472, IF(OR(AS472="P", AS472="T", AS472="N"), 0, IF($C472="DM", $T472, IF(OR(AS472="Y", AS472="IR"),$AM472,IF(AS472="C", IF($BI472="Y", IF($AF472="N/A", $Q472, $AF472), IF($AG472="N/A", $T472,$AG472)))))))</f>
        <v>79</v>
      </c>
      <c r="BL472" s="15">
        <f t="shared" ref="BL472:BL535" si="455">IF(AT472="R", $CA472, IF(OR(AT472="P", AT472="T", AT472="N"), 0, IF($C472="DM", $T472, IF(OR(AT472="Y", AT472="IR"),$AM472,IF(AT472="C", IF($BI472="Y", IF($AF472="N/A", $Q472, $AF472), IF($AG472="N/A", $T472,$AG472)))))))</f>
        <v>79</v>
      </c>
      <c r="BM472" s="15">
        <f t="shared" ref="BM472:BM535" si="456">IF(AU472="R", $CA472, IF(OR(AU472="P", AU472="T", AU472="N"), 0, IF($C472="DM", $T472, IF(OR(AU472="Y", AU472="IR"),$AM472,IF(AU472="C", IF($BI472="Y", IF($AF472="N/A", $Q472, $AF472), IF($AG472="N/A", $T472,$AG472)))))))</f>
        <v>79</v>
      </c>
      <c r="BN472" s="15">
        <f t="shared" ref="BN472:BN535" si="457">IF(AV472="R", $CA472, IF(OR(AV472="P", AV472="T", AV472="N"), 0, IF($C472="DM", $T472, IF(OR(AV472="Y", AV472="IR"),$AM472,IF(AV472="C", IF($BI472="Y", IF($AF472="N/A", $Q472, $AF472), IF($AG472="N/A", $T472,$AG472)))))))</f>
        <v>79</v>
      </c>
      <c r="BO472" s="15">
        <f t="shared" ref="BO472:BO535" si="458">IF(AW472="R", $CA472, IF(OR(AW472="P", AW472="T", AW472="N"), 0, IF($C472="DM", $T472, IF(OR(AW472="Y", AW472="IR"),$AM472,IF(AW472="C", IF($BI472="Y", IF($AF472="N/A", $Q472, $AF472), IF($AG472="N/A", $T472,$AG472)))))))</f>
        <v>79</v>
      </c>
      <c r="BP472" s="15">
        <f t="shared" ref="BP472:BP535" si="459">IF(AX472="R", $CA472, IF(OR(AX472="P", AX472="T", AX472="N"), 0, IF($C472="DM", $T472, IF(OR(AX472="Y", AX472="IR"),$AM472,IF(AX472="C", IF($BI472="Y", IF($AF472="N/A", $Q472, $AF472), IF($AG472="N/A", $T472,$AG472)))))))</f>
        <v>79</v>
      </c>
      <c r="BQ472" s="15">
        <f t="shared" ref="BQ472:BQ535" si="460">IF(AY472="R", $CA472, IF(OR(AY472="P", AY472="T", AY472="N"), 0, IF($C472="DM", $T472, IF(OR(AY472="Y", AY472="IR"),$AM472,IF(AY472="C", IF($BI472="Y", IF($AF472="N/A", $Q472, $AF472), IF($AG472="N/A", $T472,$AG472)))))))</f>
        <v>79</v>
      </c>
      <c r="BR472" s="15">
        <f t="shared" ref="BR472:BR535" si="461">IF(AZ472="R", $CA472, IF(OR(AZ472="P", AZ472="T", AZ472="N"), 0, IF($C472="DM", $T472, IF(OR(AZ472="Y", AZ472="IR"),$AM472,IF(AZ472="C", IF($BI472="Y", IF($AF472="N/A", $Q472, $AF472), IF($AG472="N/A", $T472,$AG472)))))))</f>
        <v>79</v>
      </c>
      <c r="BS472" s="15">
        <f t="shared" ref="BS472:BS535" si="462">IF(BA472="R", $CA472, IF(OR(BA472="P", BA472="T", BA472="N"), 0, IF($C472="DM", $T472, IF(OR(BA472="Y", BA472="IR"),$AM472,IF(BA472="C", IF($BI472="Y", IF($AF472="N/A", $Q472, $AF472), IF($AG472="N/A", $T472,$AG472)))))))</f>
        <v>79</v>
      </c>
      <c r="BT472" s="15">
        <f t="shared" ref="BT472:BT535" si="463">IF(BB472="R", $CA472, IF(OR(BB472="P", BB472="T", BB472="N"), 0, IF($C472="DM", $T472, IF(OR(BB472="Y", BB472="IR"),$AM472,IF(BB472="C", IF($BI472="Y", IF($BA472="C", IF($AF472="N/A", $Q472, $AF472), IF($AF472="N/A", $T472, $AM472)), IF($AG472="N/A", $T472,$AG472)))))))</f>
        <v>79</v>
      </c>
      <c r="BU472" s="15">
        <f t="shared" ref="BU472:BU535" si="464">IF(BC472="R", $CA472, IF(OR(BC472="P", BC472="T", BC472="N"), 0, IF($C472="DM", $T472, IF(OR(BC472="Y", BC472="IR"),$AM472,IF(BC472="C", IF($BI472="Y", IF($BA472="C", IF($AF472="N/A", $Q472, $AF472), IF($AF472="N/A", $T472, $AM472)), IF($AG472="N/A", $T472,$AG472)))))))</f>
        <v>79</v>
      </c>
      <c r="BV472" s="15">
        <f t="shared" ref="BV472:BV535" si="465">IF(BD472="R", $CA472, IF(OR(BD472="P", BD472="T", BD472="N"), 0, IF($C472="DM", $T472, IF(OR(BD472="Y", BD472="IR"),$AM472,IF(BD472="C", IF($BI472="Y", IF($BA472="C", IF($AF472="N/A", $Q472, $AF472), IF($AF472="N/A", $T472, $AM472)), IF($AG472="N/A", $T472,$AG472)))))))</f>
        <v>79</v>
      </c>
      <c r="BW472" s="15">
        <f t="shared" ref="BW472:BW535" si="466">IF(BE472="R", $CA472, IF(OR(BE472="P", BE472="T", BE472="N"), 0, IF($C472="DM", $T472, IF(OR(BE472="Y", BE472="IR"),$AM472,IF(BE472="C", IF($BI472="Y", IF($BA472="C", IF($AF472="N/A", $Q472, $AF472), IF($AF472="N/A", $T472, $AM472)), IF($AG472="N/A", $T472,$AG472)))))))</f>
        <v>79</v>
      </c>
      <c r="BX472" s="15">
        <f t="shared" ref="BX472:BX535" si="467">IF(BF472="R", $CA472, IF(OR(BF472="P", BF472="T", BF472="N"), 0, IF($C472="DM", $T472, IF(OR(BF472="Y", BF472="IR"),$AM472,IF(BF472="C", IF($BI472="Y", IF($BA472="C", IF($AF472="N/A", $Q472, $AF472), IF($AF472="N/A", $T472, $AM472)), IF($AG472="N/A", $T472,$AG472)))))))</f>
        <v>79</v>
      </c>
      <c r="BY472" s="15">
        <f t="shared" ref="BY472:BY535" si="468">IF(BG472="R", $CA472, IF(OR(BG472="P", BG472="T", BG472="N"), 0, IF($C472="DM", $T472, IF(OR(BG472="Y", BG472="IR"),$AM472,IF(BG472="C", IF($BI472="Y", IF($BA472="C", IF($AF472="N/A", $Q472, $AF472), IF($AF472="N/A", $T472, $AM472)), IF($AG472="N/A", $T472,$AG472)))))))</f>
        <v>79</v>
      </c>
      <c r="BZ472" s="15">
        <f t="shared" ref="BZ472:BZ535" si="469">IF(BH472="R", $CA472, IF(OR(BH472="P", BH472="T", BH472="N"), 0, IF($C472="DM", $T472, IF(OR(BH472="Y", BH472="IR"),$AM472,IF(BH472="C", IF($BI472="Y", IF($BA472="C", IF($AF472="N/A", $Q472, $AF472), IF($AF472="N/A", $T472, $AM472)), IF($AG472="N/A", $T472,$AG472)))))))</f>
        <v>79</v>
      </c>
      <c r="CA472" s="14" t="s">
        <v>75</v>
      </c>
      <c r="CB472" s="15">
        <f t="shared" si="419"/>
        <v>79</v>
      </c>
      <c r="CC472" s="14" t="str">
        <f t="shared" si="420"/>
        <v>N/A</v>
      </c>
      <c r="CD472" s="14" t="str">
        <f t="shared" si="421"/>
        <v>N/A</v>
      </c>
      <c r="CE472" s="14" t="str">
        <f t="shared" si="422"/>
        <v>N/A</v>
      </c>
      <c r="CF472" s="14" t="str">
        <f t="shared" si="423"/>
        <v>N/A</v>
      </c>
      <c r="CG472" t="str">
        <f t="shared" ref="CG472:CG535" si="470">IF(AC472="N/A", "S:"&amp;L472&amp;" G:"&amp;M472&amp;" GR:"&amp;Q472, IF(AC472=0, "S:"&amp;L472&amp;" G:"&amp;M472&amp;" GR:"&amp;Q472, "S:"&amp;L472&amp;"/"&amp;AD472&amp;" G:"&amp;AE472&amp;" GR:"&amp;AF472))</f>
        <v>S:19 G:60 GR:60</v>
      </c>
    </row>
    <row r="473" spans="1:85" x14ac:dyDescent="0.25">
      <c r="A473" s="13">
        <v>6385</v>
      </c>
      <c r="B473" s="14" t="s">
        <v>3240</v>
      </c>
      <c r="C473" s="14" t="s">
        <v>63</v>
      </c>
      <c r="D473" s="14" t="s">
        <v>59</v>
      </c>
      <c r="E473" s="14">
        <f>VLOOKUP(B473, 'Rookie Year'!$A$2:$B$55555,2,FALSE)</f>
        <v>2025</v>
      </c>
      <c r="F473" s="14">
        <v>2026</v>
      </c>
      <c r="G473" s="14" t="s">
        <v>42</v>
      </c>
      <c r="H473" s="14" t="s">
        <v>1927</v>
      </c>
      <c r="I473" s="15">
        <v>1</v>
      </c>
      <c r="J473" s="14">
        <v>1</v>
      </c>
      <c r="K473" s="16">
        <f t="shared" si="436"/>
        <v>0.25</v>
      </c>
      <c r="L473" s="15">
        <f t="shared" si="437"/>
        <v>0</v>
      </c>
      <c r="M473" s="15">
        <f t="shared" si="438"/>
        <v>1</v>
      </c>
      <c r="N473" s="15">
        <f t="shared" si="439"/>
        <v>1</v>
      </c>
      <c r="O473" s="15">
        <v>0</v>
      </c>
      <c r="P473" s="15">
        <v>0</v>
      </c>
      <c r="Q473" s="15">
        <f t="shared" si="440"/>
        <v>1</v>
      </c>
      <c r="R473" s="14" t="s">
        <v>75</v>
      </c>
      <c r="S473" s="14">
        <f t="shared" si="441"/>
        <v>1</v>
      </c>
      <c r="T473" s="15">
        <f>IF($S473&lt;1, "N/A", $M473)</f>
        <v>1</v>
      </c>
      <c r="U473" s="15" t="str">
        <f>IF($S473&lt;2, "N/A", $M473)</f>
        <v>N/A</v>
      </c>
      <c r="V473" s="15" t="str">
        <f t="shared" si="433"/>
        <v>N/A</v>
      </c>
      <c r="W473" s="15" t="str">
        <f t="shared" si="425"/>
        <v>N/A</v>
      </c>
      <c r="X473" s="15" t="str">
        <f t="shared" si="434"/>
        <v>N/A</v>
      </c>
      <c r="Y473" s="14" t="str">
        <f t="shared" si="442"/>
        <v>OK</v>
      </c>
      <c r="Z473" s="14" t="str">
        <f t="shared" si="443"/>
        <v>No</v>
      </c>
      <c r="AA473" s="17" t="str">
        <f>IF(C473="DM", "N/A", IF(Z473="No","N/A",VLOOKUP(B473,'Extension List'!$A$3:$AE$1952,19,FALSE)))</f>
        <v>N/A</v>
      </c>
      <c r="AB473" s="14" t="str">
        <f>IF(C473="DM", "N/A", IF(Z473="No","N/A",VLOOKUP(B473,'Extension List'!$A$3:$AE$1952,21,FALSE)))</f>
        <v>N/A</v>
      </c>
      <c r="AC473" s="14" t="str">
        <f t="shared" si="432"/>
        <v>N/A</v>
      </c>
      <c r="AD473" s="15" t="str">
        <f t="shared" si="444"/>
        <v>N/A</v>
      </c>
      <c r="AE473" s="15" t="str">
        <f t="shared" si="445"/>
        <v>N/A</v>
      </c>
      <c r="AF473" s="15" t="str">
        <f t="shared" si="446"/>
        <v>N/A</v>
      </c>
      <c r="AG473" s="15" t="str">
        <f t="shared" si="435"/>
        <v>N/A</v>
      </c>
      <c r="AH473" s="15" t="str">
        <f t="shared" si="435"/>
        <v>N/A</v>
      </c>
      <c r="AI473" s="15" t="str">
        <f t="shared" si="430"/>
        <v>N/A</v>
      </c>
      <c r="AJ473" s="15" t="str">
        <f t="shared" si="431"/>
        <v>N/A</v>
      </c>
      <c r="AK473" s="15" t="str">
        <f t="shared" si="429"/>
        <v>N/A</v>
      </c>
      <c r="AL473" s="15" t="str">
        <f t="shared" si="447"/>
        <v>N/A</v>
      </c>
      <c r="AM473" s="15">
        <f t="shared" si="448"/>
        <v>1</v>
      </c>
      <c r="AN473" s="15" t="str">
        <f t="shared" si="449"/>
        <v>N/A</v>
      </c>
      <c r="AO473" s="15" t="str">
        <f t="shared" si="450"/>
        <v>N/A</v>
      </c>
      <c r="AP473" s="15" t="str">
        <f t="shared" si="451"/>
        <v>N/A</v>
      </c>
      <c r="AQ473" s="15" t="str">
        <f t="shared" si="452"/>
        <v>N/A</v>
      </c>
      <c r="AR473" s="14" t="s">
        <v>40</v>
      </c>
      <c r="AS473" s="14" t="s">
        <v>40</v>
      </c>
      <c r="AT473" s="14" t="s">
        <v>40</v>
      </c>
      <c r="AU473" s="14" t="s">
        <v>40</v>
      </c>
      <c r="AV473" s="14" t="s">
        <v>40</v>
      </c>
      <c r="AW473" s="14" t="s">
        <v>40</v>
      </c>
      <c r="AX473" s="14" t="s">
        <v>40</v>
      </c>
      <c r="AY473" s="14" t="s">
        <v>40</v>
      </c>
      <c r="AZ473" s="14" t="s">
        <v>40</v>
      </c>
      <c r="BA473" s="14" t="s">
        <v>40</v>
      </c>
      <c r="BB473" s="14" t="s">
        <v>40</v>
      </c>
      <c r="BC473" s="14" t="s">
        <v>40</v>
      </c>
      <c r="BD473" s="14" t="s">
        <v>40</v>
      </c>
      <c r="BE473" s="14" t="s">
        <v>40</v>
      </c>
      <c r="BF473" s="14" t="s">
        <v>40</v>
      </c>
      <c r="BG473" s="14" t="s">
        <v>40</v>
      </c>
      <c r="BH473" s="14" t="s">
        <v>40</v>
      </c>
      <c r="BJ473" s="15">
        <f t="shared" si="453"/>
        <v>1</v>
      </c>
      <c r="BK473" s="15">
        <f t="shared" si="454"/>
        <v>1</v>
      </c>
      <c r="BL473" s="15">
        <f t="shared" si="455"/>
        <v>1</v>
      </c>
      <c r="BM473" s="15">
        <f t="shared" si="456"/>
        <v>1</v>
      </c>
      <c r="BN473" s="15">
        <f t="shared" si="457"/>
        <v>1</v>
      </c>
      <c r="BO473" s="15">
        <f t="shared" si="458"/>
        <v>1</v>
      </c>
      <c r="BP473" s="15">
        <f t="shared" si="459"/>
        <v>1</v>
      </c>
      <c r="BQ473" s="15">
        <f t="shared" si="460"/>
        <v>1</v>
      </c>
      <c r="BR473" s="15">
        <f t="shared" si="461"/>
        <v>1</v>
      </c>
      <c r="BS473" s="15">
        <f t="shared" si="462"/>
        <v>1</v>
      </c>
      <c r="BT473" s="15">
        <f t="shared" si="463"/>
        <v>1</v>
      </c>
      <c r="BU473" s="15">
        <f t="shared" si="464"/>
        <v>1</v>
      </c>
      <c r="BV473" s="15">
        <f t="shared" si="465"/>
        <v>1</v>
      </c>
      <c r="BW473" s="15">
        <f t="shared" si="466"/>
        <v>1</v>
      </c>
      <c r="BX473" s="15">
        <f t="shared" si="467"/>
        <v>1</v>
      </c>
      <c r="BY473" s="15">
        <f t="shared" si="468"/>
        <v>1</v>
      </c>
      <c r="BZ473" s="15">
        <f t="shared" si="469"/>
        <v>1</v>
      </c>
      <c r="CA473" s="14" t="s">
        <v>75</v>
      </c>
      <c r="CB473" s="15">
        <f t="shared" si="419"/>
        <v>1</v>
      </c>
      <c r="CC473" s="14" t="str">
        <f t="shared" si="420"/>
        <v>N/A</v>
      </c>
      <c r="CD473" s="14" t="str">
        <f t="shared" si="421"/>
        <v>N/A</v>
      </c>
      <c r="CE473" s="14" t="str">
        <f t="shared" si="422"/>
        <v>N/A</v>
      </c>
      <c r="CF473" s="14" t="str">
        <f t="shared" si="423"/>
        <v>N/A</v>
      </c>
      <c r="CG473" t="str">
        <f t="shared" si="470"/>
        <v>S:0 G:1 GR:1</v>
      </c>
    </row>
    <row r="474" spans="1:85" x14ac:dyDescent="0.25">
      <c r="A474" s="13">
        <v>5211</v>
      </c>
      <c r="B474" s="14" t="s">
        <v>2791</v>
      </c>
      <c r="C474" s="14" t="s">
        <v>63</v>
      </c>
      <c r="D474" s="14" t="s">
        <v>59</v>
      </c>
      <c r="E474" s="14">
        <f>VLOOKUP(B474, 'Rookie Year'!$A$2:$B$55555,2,FALSE)</f>
        <v>2023</v>
      </c>
      <c r="F474" s="14">
        <v>2023</v>
      </c>
      <c r="G474" s="14" t="s">
        <v>40</v>
      </c>
      <c r="H474" s="14" t="s">
        <v>2854</v>
      </c>
      <c r="I474" s="15">
        <v>73</v>
      </c>
      <c r="J474" s="14">
        <v>5</v>
      </c>
      <c r="K474" s="16">
        <f t="shared" si="436"/>
        <v>0.75</v>
      </c>
      <c r="L474" s="15">
        <f t="shared" si="437"/>
        <v>18</v>
      </c>
      <c r="M474" s="15">
        <f t="shared" si="438"/>
        <v>55</v>
      </c>
      <c r="N474" s="15">
        <f t="shared" si="439"/>
        <v>275</v>
      </c>
      <c r="O474" s="15">
        <v>39</v>
      </c>
      <c r="P474" s="15">
        <v>55</v>
      </c>
      <c r="Q474" s="15">
        <f t="shared" si="440"/>
        <v>181</v>
      </c>
      <c r="R474" s="14">
        <v>2025</v>
      </c>
      <c r="S474" s="14">
        <f t="shared" si="441"/>
        <v>4</v>
      </c>
      <c r="T474" s="15">
        <v>49</v>
      </c>
      <c r="U474" s="15">
        <v>49</v>
      </c>
      <c r="V474" s="15">
        <v>49</v>
      </c>
      <c r="W474" s="15">
        <v>34</v>
      </c>
      <c r="X474" s="15" t="str">
        <f t="shared" si="434"/>
        <v>N/A</v>
      </c>
      <c r="Y474" s="14" t="str">
        <f t="shared" si="442"/>
        <v>OK</v>
      </c>
      <c r="Z474" s="14" t="str">
        <f t="shared" si="443"/>
        <v>No</v>
      </c>
      <c r="AA474" s="17" t="str">
        <f>IF(C474="DM", "N/A", IF(Z474="No","N/A",VLOOKUP(B474,'Extension List'!$A$3:$AE$1952,19,FALSE)))</f>
        <v>N/A</v>
      </c>
      <c r="AB474" s="14" t="str">
        <f>IF(C474="DM", "N/A", IF(Z474="No","N/A",VLOOKUP(B474,'Extension List'!$A$3:$AE$1952,21,FALSE)))</f>
        <v>N/A</v>
      </c>
      <c r="AC474" s="14" t="str">
        <f t="shared" si="432"/>
        <v>N/A</v>
      </c>
      <c r="AD474" s="15" t="str">
        <f t="shared" si="444"/>
        <v>N/A</v>
      </c>
      <c r="AE474" s="15" t="str">
        <f t="shared" si="445"/>
        <v>N/A</v>
      </c>
      <c r="AF474" s="15" t="str">
        <f t="shared" si="446"/>
        <v>N/A</v>
      </c>
      <c r="AG474" s="15" t="str">
        <f t="shared" si="435"/>
        <v>N/A</v>
      </c>
      <c r="AH474" s="15" t="str">
        <f t="shared" si="435"/>
        <v>N/A</v>
      </c>
      <c r="AI474" s="15" t="str">
        <f t="shared" si="430"/>
        <v>N/A</v>
      </c>
      <c r="AJ474" s="15" t="str">
        <f t="shared" si="431"/>
        <v>N/A</v>
      </c>
      <c r="AK474" s="15" t="str">
        <f t="shared" si="429"/>
        <v>N/A</v>
      </c>
      <c r="AL474" s="15" t="str">
        <f t="shared" si="447"/>
        <v>N/A</v>
      </c>
      <c r="AM474" s="15">
        <f t="shared" si="448"/>
        <v>67</v>
      </c>
      <c r="AN474" s="15">
        <f t="shared" si="449"/>
        <v>67</v>
      </c>
      <c r="AO474" s="15">
        <f t="shared" si="450"/>
        <v>67</v>
      </c>
      <c r="AP474" s="15">
        <f t="shared" si="451"/>
        <v>52</v>
      </c>
      <c r="AQ474" s="15" t="str">
        <f t="shared" si="452"/>
        <v>N/A</v>
      </c>
      <c r="AR474" s="14" t="s">
        <v>40</v>
      </c>
      <c r="AS474" s="14" t="s">
        <v>40</v>
      </c>
      <c r="AT474" s="14" t="s">
        <v>40</v>
      </c>
      <c r="AU474" s="14" t="s">
        <v>40</v>
      </c>
      <c r="AV474" s="14" t="s">
        <v>40</v>
      </c>
      <c r="AW474" s="14" t="s">
        <v>40</v>
      </c>
      <c r="AX474" s="14" t="s">
        <v>40</v>
      </c>
      <c r="AY474" s="14" t="s">
        <v>40</v>
      </c>
      <c r="AZ474" s="14" t="s">
        <v>40</v>
      </c>
      <c r="BA474" s="14" t="s">
        <v>40</v>
      </c>
      <c r="BB474" s="14" t="s">
        <v>40</v>
      </c>
      <c r="BC474" s="14" t="s">
        <v>40</v>
      </c>
      <c r="BD474" s="14" t="s">
        <v>40</v>
      </c>
      <c r="BE474" s="14" t="s">
        <v>40</v>
      </c>
      <c r="BF474" s="14" t="s">
        <v>40</v>
      </c>
      <c r="BG474" s="14" t="s">
        <v>40</v>
      </c>
      <c r="BH474" s="14" t="s">
        <v>40</v>
      </c>
      <c r="BI474" s="14"/>
      <c r="BJ474" s="15">
        <f t="shared" si="453"/>
        <v>67</v>
      </c>
      <c r="BK474" s="15">
        <f t="shared" si="454"/>
        <v>67</v>
      </c>
      <c r="BL474" s="15">
        <f t="shared" si="455"/>
        <v>67</v>
      </c>
      <c r="BM474" s="15">
        <f t="shared" si="456"/>
        <v>67</v>
      </c>
      <c r="BN474" s="15">
        <f t="shared" si="457"/>
        <v>67</v>
      </c>
      <c r="BO474" s="15">
        <f t="shared" si="458"/>
        <v>67</v>
      </c>
      <c r="BP474" s="15">
        <f t="shared" si="459"/>
        <v>67</v>
      </c>
      <c r="BQ474" s="15">
        <f t="shared" si="460"/>
        <v>67</v>
      </c>
      <c r="BR474" s="15">
        <f t="shared" si="461"/>
        <v>67</v>
      </c>
      <c r="BS474" s="15">
        <f t="shared" si="462"/>
        <v>67</v>
      </c>
      <c r="BT474" s="15">
        <f t="shared" si="463"/>
        <v>67</v>
      </c>
      <c r="BU474" s="15">
        <f t="shared" si="464"/>
        <v>67</v>
      </c>
      <c r="BV474" s="15">
        <f t="shared" si="465"/>
        <v>67</v>
      </c>
      <c r="BW474" s="15">
        <f t="shared" si="466"/>
        <v>67</v>
      </c>
      <c r="BX474" s="15">
        <f t="shared" si="467"/>
        <v>67</v>
      </c>
      <c r="BY474" s="15">
        <f t="shared" si="468"/>
        <v>67</v>
      </c>
      <c r="BZ474" s="15">
        <f t="shared" si="469"/>
        <v>67</v>
      </c>
      <c r="CA474" s="14" t="s">
        <v>75</v>
      </c>
      <c r="CB474" s="15">
        <f t="shared" si="419"/>
        <v>67</v>
      </c>
      <c r="CC474" s="14">
        <f t="shared" si="420"/>
        <v>67</v>
      </c>
      <c r="CD474" s="14">
        <f t="shared" si="421"/>
        <v>67</v>
      </c>
      <c r="CE474" s="14">
        <f t="shared" si="422"/>
        <v>52</v>
      </c>
      <c r="CF474" s="14" t="str">
        <f t="shared" si="423"/>
        <v>N/A</v>
      </c>
      <c r="CG474" t="str">
        <f t="shared" si="470"/>
        <v>S:18 G:55 GR:181</v>
      </c>
    </row>
    <row r="475" spans="1:85" x14ac:dyDescent="0.25">
      <c r="A475" s="13">
        <v>4412</v>
      </c>
      <c r="B475" s="14" t="s">
        <v>2035</v>
      </c>
      <c r="C475" s="14" t="s">
        <v>63</v>
      </c>
      <c r="D475" s="14" t="s">
        <v>59</v>
      </c>
      <c r="E475" s="14">
        <f>VLOOKUP(B475, 'Rookie Year'!$A$2:$B$55555,2,FALSE)</f>
        <v>2020</v>
      </c>
      <c r="F475" s="14">
        <v>2020</v>
      </c>
      <c r="G475" s="14" t="s">
        <v>40</v>
      </c>
      <c r="H475" s="14" t="s">
        <v>2156</v>
      </c>
      <c r="I475" s="15">
        <v>20</v>
      </c>
      <c r="J475" s="14">
        <v>5</v>
      </c>
      <c r="K475" s="16">
        <f t="shared" si="436"/>
        <v>0.4</v>
      </c>
      <c r="L475" s="15">
        <f t="shared" si="437"/>
        <v>12</v>
      </c>
      <c r="M475" s="15">
        <f t="shared" si="438"/>
        <v>8</v>
      </c>
      <c r="N475" s="15">
        <f t="shared" si="439"/>
        <v>40</v>
      </c>
      <c r="O475" s="15">
        <v>40</v>
      </c>
      <c r="P475" s="15">
        <v>0</v>
      </c>
      <c r="Q475" s="15">
        <f t="shared" si="440"/>
        <v>0</v>
      </c>
      <c r="R475" s="14">
        <v>2023</v>
      </c>
      <c r="S475" s="14">
        <f t="shared" si="441"/>
        <v>2</v>
      </c>
      <c r="T475" s="15">
        <v>0</v>
      </c>
      <c r="U475" s="15">
        <v>0</v>
      </c>
      <c r="V475" s="15" t="str">
        <f t="shared" ref="V475:V481" si="471">IF($S475&lt;3, "N/A", $M475)</f>
        <v>N/A</v>
      </c>
      <c r="W475" s="15" t="str">
        <f t="shared" ref="W475:W481" si="472">IF($S475&lt;4, "N/A", $M475)</f>
        <v>N/A</v>
      </c>
      <c r="X475" s="15" t="str">
        <f t="shared" si="434"/>
        <v>N/A</v>
      </c>
      <c r="Y475" s="14" t="str">
        <f t="shared" si="442"/>
        <v>OK</v>
      </c>
      <c r="Z475" s="14" t="str">
        <f t="shared" si="443"/>
        <v>No</v>
      </c>
      <c r="AA475" s="17" t="str">
        <f>IF(C475="DM", "N/A", IF(Z475="No","N/A",VLOOKUP(B475,'Extension List'!$A$3:$AE$1952,19,FALSE)))</f>
        <v>N/A</v>
      </c>
      <c r="AB475" s="14" t="str">
        <f>IF(C475="DM", "N/A", IF(Z475="No","N/A",VLOOKUP(B475,'Extension List'!$A$3:$AE$1952,21,FALSE)))</f>
        <v>N/A</v>
      </c>
      <c r="AC475" s="14" t="str">
        <f t="shared" si="432"/>
        <v>N/A</v>
      </c>
      <c r="AD475" s="15" t="str">
        <f t="shared" si="444"/>
        <v>N/A</v>
      </c>
      <c r="AE475" s="15" t="str">
        <f t="shared" si="445"/>
        <v>N/A</v>
      </c>
      <c r="AF475" s="15" t="str">
        <f t="shared" si="446"/>
        <v>N/A</v>
      </c>
      <c r="AG475" s="15" t="str">
        <f t="shared" si="435"/>
        <v>N/A</v>
      </c>
      <c r="AH475" s="15" t="str">
        <f t="shared" si="435"/>
        <v>N/A</v>
      </c>
      <c r="AI475" s="15" t="str">
        <f t="shared" si="430"/>
        <v>N/A</v>
      </c>
      <c r="AJ475" s="15" t="str">
        <f t="shared" si="431"/>
        <v>N/A</v>
      </c>
      <c r="AK475" s="15" t="str">
        <f t="shared" si="429"/>
        <v>N/A</v>
      </c>
      <c r="AL475" s="15" t="str">
        <f t="shared" si="447"/>
        <v>N/A</v>
      </c>
      <c r="AM475" s="15">
        <f t="shared" si="448"/>
        <v>12</v>
      </c>
      <c r="AN475" s="15">
        <f t="shared" si="449"/>
        <v>12</v>
      </c>
      <c r="AO475" s="15" t="str">
        <f t="shared" si="450"/>
        <v>N/A</v>
      </c>
      <c r="AP475" s="15" t="str">
        <f t="shared" si="451"/>
        <v>N/A</v>
      </c>
      <c r="AQ475" s="15" t="str">
        <f t="shared" si="452"/>
        <v>N/A</v>
      </c>
      <c r="AR475" s="14" t="s">
        <v>40</v>
      </c>
      <c r="AS475" s="14" t="s">
        <v>40</v>
      </c>
      <c r="AT475" s="14" t="s">
        <v>40</v>
      </c>
      <c r="AU475" s="14" t="s">
        <v>40</v>
      </c>
      <c r="AV475" s="14" t="s">
        <v>40</v>
      </c>
      <c r="AW475" s="14" t="s">
        <v>40</v>
      </c>
      <c r="AX475" s="14" t="s">
        <v>40</v>
      </c>
      <c r="AY475" s="14" t="s">
        <v>40</v>
      </c>
      <c r="AZ475" s="14" t="s">
        <v>40</v>
      </c>
      <c r="BA475" s="14" t="s">
        <v>40</v>
      </c>
      <c r="BB475" s="14" t="s">
        <v>40</v>
      </c>
      <c r="BC475" s="14" t="s">
        <v>40</v>
      </c>
      <c r="BD475" s="14" t="s">
        <v>40</v>
      </c>
      <c r="BE475" s="14" t="s">
        <v>40</v>
      </c>
      <c r="BF475" s="14" t="s">
        <v>40</v>
      </c>
      <c r="BG475" s="14" t="s">
        <v>40</v>
      </c>
      <c r="BH475" s="14" t="s">
        <v>40</v>
      </c>
      <c r="BI475" s="14"/>
      <c r="BJ475" s="15">
        <f t="shared" si="453"/>
        <v>12</v>
      </c>
      <c r="BK475" s="15">
        <f t="shared" si="454"/>
        <v>12</v>
      </c>
      <c r="BL475" s="15">
        <f t="shared" si="455"/>
        <v>12</v>
      </c>
      <c r="BM475" s="15">
        <f t="shared" si="456"/>
        <v>12</v>
      </c>
      <c r="BN475" s="15">
        <f t="shared" si="457"/>
        <v>12</v>
      </c>
      <c r="BO475" s="15">
        <f t="shared" si="458"/>
        <v>12</v>
      </c>
      <c r="BP475" s="15">
        <f t="shared" si="459"/>
        <v>12</v>
      </c>
      <c r="BQ475" s="15">
        <f t="shared" si="460"/>
        <v>12</v>
      </c>
      <c r="BR475" s="15">
        <f t="shared" si="461"/>
        <v>12</v>
      </c>
      <c r="BS475" s="15">
        <f t="shared" si="462"/>
        <v>12</v>
      </c>
      <c r="BT475" s="15">
        <f t="shared" si="463"/>
        <v>12</v>
      </c>
      <c r="BU475" s="15">
        <f t="shared" si="464"/>
        <v>12</v>
      </c>
      <c r="BV475" s="15">
        <f t="shared" si="465"/>
        <v>12</v>
      </c>
      <c r="BW475" s="15">
        <f t="shared" si="466"/>
        <v>12</v>
      </c>
      <c r="BX475" s="15">
        <f t="shared" si="467"/>
        <v>12</v>
      </c>
      <c r="BY475" s="15">
        <f t="shared" si="468"/>
        <v>12</v>
      </c>
      <c r="BZ475" s="15">
        <f t="shared" si="469"/>
        <v>12</v>
      </c>
      <c r="CA475" s="14" t="s">
        <v>75</v>
      </c>
      <c r="CB475" s="15">
        <f t="shared" si="419"/>
        <v>12</v>
      </c>
      <c r="CC475" s="14">
        <f t="shared" si="420"/>
        <v>12</v>
      </c>
      <c r="CD475" s="14" t="str">
        <f t="shared" si="421"/>
        <v>N/A</v>
      </c>
      <c r="CE475" s="14" t="str">
        <f t="shared" si="422"/>
        <v>N/A</v>
      </c>
      <c r="CF475" s="14" t="str">
        <f t="shared" si="423"/>
        <v>N/A</v>
      </c>
      <c r="CG475" t="str">
        <f t="shared" si="470"/>
        <v>S:12 G:8 GR:0</v>
      </c>
    </row>
    <row r="476" spans="1:85" x14ac:dyDescent="0.25">
      <c r="A476" s="13">
        <v>6060</v>
      </c>
      <c r="B476" s="14" t="s">
        <v>3161</v>
      </c>
      <c r="C476" s="14" t="s">
        <v>63</v>
      </c>
      <c r="D476" s="14" t="s">
        <v>59</v>
      </c>
      <c r="E476" s="14">
        <v>2025</v>
      </c>
      <c r="F476" s="14">
        <v>2025</v>
      </c>
      <c r="G476" s="14" t="s">
        <v>40</v>
      </c>
      <c r="H476" s="14" t="s">
        <v>2855</v>
      </c>
      <c r="I476" s="15">
        <v>1</v>
      </c>
      <c r="J476" s="14">
        <v>3</v>
      </c>
      <c r="K476" s="16">
        <f t="shared" si="436"/>
        <v>0</v>
      </c>
      <c r="L476" s="15">
        <f t="shared" si="437"/>
        <v>1</v>
      </c>
      <c r="M476" s="15">
        <f t="shared" si="438"/>
        <v>0</v>
      </c>
      <c r="N476" s="15">
        <f t="shared" si="439"/>
        <v>0</v>
      </c>
      <c r="O476" s="15">
        <v>0</v>
      </c>
      <c r="P476" s="15">
        <v>0</v>
      </c>
      <c r="Q476" s="15">
        <f t="shared" si="440"/>
        <v>0</v>
      </c>
      <c r="R476" s="14" t="s">
        <v>75</v>
      </c>
      <c r="S476" s="14">
        <f t="shared" si="441"/>
        <v>2</v>
      </c>
      <c r="T476" s="15">
        <v>0</v>
      </c>
      <c r="U476" s="15">
        <v>0</v>
      </c>
      <c r="V476" s="15" t="str">
        <f t="shared" si="471"/>
        <v>N/A</v>
      </c>
      <c r="W476" s="15" t="str">
        <f t="shared" si="472"/>
        <v>N/A</v>
      </c>
      <c r="X476" s="15" t="str">
        <f t="shared" si="434"/>
        <v>N/A</v>
      </c>
      <c r="Y476" s="14" t="str">
        <f t="shared" si="442"/>
        <v>OK</v>
      </c>
      <c r="Z476" s="14" t="str">
        <f t="shared" si="443"/>
        <v>No</v>
      </c>
      <c r="AA476" s="17" t="str">
        <f>IF(C476="DM", "N/A", IF(Z476="No","N/A",VLOOKUP(B476,'Extension List'!$A$3:$AE$1952,19,FALSE)))</f>
        <v>N/A</v>
      </c>
      <c r="AB476" s="14" t="str">
        <f>IF(C476="DM", "N/A", IF(Z476="No","N/A",VLOOKUP(B476,'Extension List'!$A$3:$AE$1952,21,FALSE)))</f>
        <v>N/A</v>
      </c>
      <c r="AC476" s="14" t="str">
        <f t="shared" si="432"/>
        <v>N/A</v>
      </c>
      <c r="AD476" s="15" t="str">
        <f t="shared" si="444"/>
        <v>N/A</v>
      </c>
      <c r="AE476" s="15" t="str">
        <f t="shared" si="445"/>
        <v>N/A</v>
      </c>
      <c r="AF476" s="15" t="str">
        <f t="shared" si="446"/>
        <v>N/A</v>
      </c>
      <c r="AG476" s="15" t="str">
        <f t="shared" si="435"/>
        <v>N/A</v>
      </c>
      <c r="AH476" s="15" t="str">
        <f t="shared" si="435"/>
        <v>N/A</v>
      </c>
      <c r="AI476" s="15" t="str">
        <f t="shared" si="430"/>
        <v>N/A</v>
      </c>
      <c r="AJ476" s="15" t="str">
        <f t="shared" si="431"/>
        <v>N/A</v>
      </c>
      <c r="AK476" s="15" t="str">
        <f t="shared" si="429"/>
        <v>N/A</v>
      </c>
      <c r="AL476" s="15" t="str">
        <f t="shared" si="447"/>
        <v>N/A</v>
      </c>
      <c r="AM476" s="15">
        <f t="shared" si="448"/>
        <v>1</v>
      </c>
      <c r="AN476" s="15">
        <f t="shared" si="449"/>
        <v>1</v>
      </c>
      <c r="AO476" s="15" t="str">
        <f t="shared" si="450"/>
        <v>N/A</v>
      </c>
      <c r="AP476" s="15" t="str">
        <f t="shared" si="451"/>
        <v>N/A</v>
      </c>
      <c r="AQ476" s="15" t="str">
        <f t="shared" si="452"/>
        <v>N/A</v>
      </c>
      <c r="AR476" s="14" t="s">
        <v>40</v>
      </c>
      <c r="AS476" s="14" t="s">
        <v>40</v>
      </c>
      <c r="AT476" s="14" t="s">
        <v>40</v>
      </c>
      <c r="AU476" s="14" t="s">
        <v>40</v>
      </c>
      <c r="AV476" s="14" t="s">
        <v>40</v>
      </c>
      <c r="AW476" s="14" t="s">
        <v>40</v>
      </c>
      <c r="AX476" s="14" t="s">
        <v>40</v>
      </c>
      <c r="AY476" s="14" t="s">
        <v>40</v>
      </c>
      <c r="AZ476" s="14" t="s">
        <v>40</v>
      </c>
      <c r="BA476" s="14" t="s">
        <v>40</v>
      </c>
      <c r="BB476" s="14" t="s">
        <v>40</v>
      </c>
      <c r="BC476" s="14" t="s">
        <v>40</v>
      </c>
      <c r="BD476" s="14" t="s">
        <v>40</v>
      </c>
      <c r="BE476" s="14" t="s">
        <v>40</v>
      </c>
      <c r="BF476" s="14" t="s">
        <v>40</v>
      </c>
      <c r="BG476" s="14" t="s">
        <v>40</v>
      </c>
      <c r="BH476" s="14" t="s">
        <v>40</v>
      </c>
      <c r="BJ476" s="15">
        <f t="shared" si="453"/>
        <v>1</v>
      </c>
      <c r="BK476" s="15">
        <f t="shared" si="454"/>
        <v>1</v>
      </c>
      <c r="BL476" s="15">
        <f t="shared" si="455"/>
        <v>1</v>
      </c>
      <c r="BM476" s="15">
        <f t="shared" si="456"/>
        <v>1</v>
      </c>
      <c r="BN476" s="15">
        <f t="shared" si="457"/>
        <v>1</v>
      </c>
      <c r="BO476" s="15">
        <f t="shared" si="458"/>
        <v>1</v>
      </c>
      <c r="BP476" s="15">
        <f t="shared" si="459"/>
        <v>1</v>
      </c>
      <c r="BQ476" s="15">
        <f t="shared" si="460"/>
        <v>1</v>
      </c>
      <c r="BR476" s="15">
        <f t="shared" si="461"/>
        <v>1</v>
      </c>
      <c r="BS476" s="15">
        <f t="shared" si="462"/>
        <v>1</v>
      </c>
      <c r="BT476" s="15">
        <f t="shared" si="463"/>
        <v>1</v>
      </c>
      <c r="BU476" s="15">
        <f t="shared" si="464"/>
        <v>1</v>
      </c>
      <c r="BV476" s="15">
        <f t="shared" si="465"/>
        <v>1</v>
      </c>
      <c r="BW476" s="15">
        <f t="shared" si="466"/>
        <v>1</v>
      </c>
      <c r="BX476" s="15">
        <f t="shared" si="467"/>
        <v>1</v>
      </c>
      <c r="BY476" s="15">
        <f t="shared" si="468"/>
        <v>1</v>
      </c>
      <c r="BZ476" s="15">
        <f t="shared" si="469"/>
        <v>1</v>
      </c>
      <c r="CA476" s="14" t="s">
        <v>75</v>
      </c>
      <c r="CB476" s="15">
        <f t="shared" si="419"/>
        <v>1</v>
      </c>
      <c r="CC476" s="14">
        <f t="shared" si="420"/>
        <v>1</v>
      </c>
      <c r="CD476" s="14" t="str">
        <f t="shared" si="421"/>
        <v>N/A</v>
      </c>
      <c r="CE476" s="14" t="str">
        <f t="shared" si="422"/>
        <v>N/A</v>
      </c>
      <c r="CF476" s="14" t="str">
        <f t="shared" si="423"/>
        <v>N/A</v>
      </c>
      <c r="CG476" t="str">
        <f t="shared" si="470"/>
        <v>S:1 G:0 GR:0</v>
      </c>
    </row>
    <row r="477" spans="1:85" x14ac:dyDescent="0.25">
      <c r="A477" s="13">
        <v>6504</v>
      </c>
      <c r="B477" s="14" t="s">
        <v>3294</v>
      </c>
      <c r="C477" s="14" t="s">
        <v>63</v>
      </c>
      <c r="D477" s="14" t="s">
        <v>59</v>
      </c>
      <c r="E477" s="14">
        <f>VLOOKUP(B477, 'Rookie Year'!$A$2:$B$55555,2,FALSE)</f>
        <v>2026</v>
      </c>
      <c r="F477" s="14">
        <v>2026</v>
      </c>
      <c r="G477" s="14" t="s">
        <v>40</v>
      </c>
      <c r="H477" s="14" t="s">
        <v>2168</v>
      </c>
      <c r="I477" s="15">
        <v>5</v>
      </c>
      <c r="J477" s="14">
        <v>4</v>
      </c>
      <c r="K477" s="16">
        <f t="shared" si="436"/>
        <v>0.25</v>
      </c>
      <c r="L477" s="15">
        <f t="shared" si="437"/>
        <v>3</v>
      </c>
      <c r="M477" s="15">
        <f t="shared" si="438"/>
        <v>2</v>
      </c>
      <c r="N477" s="15">
        <f t="shared" si="439"/>
        <v>8</v>
      </c>
      <c r="O477" s="15">
        <v>0</v>
      </c>
      <c r="P477" s="15">
        <v>0</v>
      </c>
      <c r="Q477" s="15">
        <f t="shared" si="440"/>
        <v>8</v>
      </c>
      <c r="R477" s="14" t="s">
        <v>75</v>
      </c>
      <c r="S477" s="14">
        <f t="shared" si="441"/>
        <v>4</v>
      </c>
      <c r="T477" s="15">
        <v>4</v>
      </c>
      <c r="U477" s="15">
        <v>4</v>
      </c>
      <c r="V477" s="15">
        <v>0</v>
      </c>
      <c r="W477" s="15">
        <v>0</v>
      </c>
      <c r="X477" s="15" t="str">
        <f t="shared" si="434"/>
        <v>N/A</v>
      </c>
      <c r="Y477" s="14" t="str">
        <f t="shared" si="442"/>
        <v>OK</v>
      </c>
      <c r="Z477" s="14" t="str">
        <f t="shared" si="443"/>
        <v>No</v>
      </c>
      <c r="AA477" s="17" t="str">
        <f>IF(C477="DM", "N/A", IF(Z477="No","N/A",VLOOKUP(B477,'Extension List'!$A$3:$AE$1952,19,FALSE)))</f>
        <v>N/A</v>
      </c>
      <c r="AB477" s="14" t="str">
        <f>IF(C477="DM", "N/A", IF(Z477="No","N/A",VLOOKUP(B477,'Extension List'!$A$3:$AE$1952,21,FALSE)))</f>
        <v>N/A</v>
      </c>
      <c r="AC477" s="14" t="str">
        <f t="shared" si="432"/>
        <v>N/A</v>
      </c>
      <c r="AD477" s="15" t="str">
        <f t="shared" si="444"/>
        <v>N/A</v>
      </c>
      <c r="AE477" s="15" t="str">
        <f t="shared" si="445"/>
        <v>N/A</v>
      </c>
      <c r="AF477" s="15" t="str">
        <f t="shared" si="446"/>
        <v>N/A</v>
      </c>
      <c r="AG477" s="15" t="str">
        <f t="shared" si="435"/>
        <v>N/A</v>
      </c>
      <c r="AH477" s="15" t="str">
        <f t="shared" si="435"/>
        <v>N/A</v>
      </c>
      <c r="AI477" s="15" t="str">
        <f t="shared" si="430"/>
        <v>N/A</v>
      </c>
      <c r="AJ477" s="15" t="str">
        <f t="shared" si="431"/>
        <v>N/A</v>
      </c>
      <c r="AK477" s="15" t="str">
        <f t="shared" si="429"/>
        <v>N/A</v>
      </c>
      <c r="AL477" s="15" t="str">
        <f t="shared" si="447"/>
        <v>N/A</v>
      </c>
      <c r="AM477" s="15">
        <f t="shared" si="448"/>
        <v>7</v>
      </c>
      <c r="AN477" s="15">
        <f t="shared" si="449"/>
        <v>7</v>
      </c>
      <c r="AO477" s="15">
        <f t="shared" si="450"/>
        <v>3</v>
      </c>
      <c r="AP477" s="15">
        <f t="shared" si="451"/>
        <v>3</v>
      </c>
      <c r="AQ477" s="15" t="str">
        <f t="shared" si="452"/>
        <v>N/A</v>
      </c>
      <c r="AR477" s="14" t="s">
        <v>40</v>
      </c>
      <c r="AS477" s="14" t="s">
        <v>40</v>
      </c>
      <c r="AT477" s="14" t="s">
        <v>40</v>
      </c>
      <c r="AU477" s="14" t="s">
        <v>40</v>
      </c>
      <c r="AV477" s="14" t="s">
        <v>40</v>
      </c>
      <c r="AW477" s="14" t="s">
        <v>40</v>
      </c>
      <c r="AX477" s="14" t="s">
        <v>40</v>
      </c>
      <c r="AY477" s="14" t="s">
        <v>40</v>
      </c>
      <c r="AZ477" s="14" t="s">
        <v>40</v>
      </c>
      <c r="BA477" s="14" t="s">
        <v>40</v>
      </c>
      <c r="BB477" s="14" t="s">
        <v>40</v>
      </c>
      <c r="BC477" s="14" t="s">
        <v>40</v>
      </c>
      <c r="BD477" s="14" t="s">
        <v>40</v>
      </c>
      <c r="BE477" s="14" t="s">
        <v>40</v>
      </c>
      <c r="BF477" s="14" t="s">
        <v>40</v>
      </c>
      <c r="BG477" s="14" t="s">
        <v>40</v>
      </c>
      <c r="BH477" s="14" t="s">
        <v>40</v>
      </c>
      <c r="BJ477" s="15">
        <f t="shared" si="453"/>
        <v>7</v>
      </c>
      <c r="BK477" s="15">
        <f t="shared" si="454"/>
        <v>7</v>
      </c>
      <c r="BL477" s="15">
        <f t="shared" si="455"/>
        <v>7</v>
      </c>
      <c r="BM477" s="15">
        <f t="shared" si="456"/>
        <v>7</v>
      </c>
      <c r="BN477" s="15">
        <f t="shared" si="457"/>
        <v>7</v>
      </c>
      <c r="BO477" s="15">
        <f t="shared" si="458"/>
        <v>7</v>
      </c>
      <c r="BP477" s="15">
        <f t="shared" si="459"/>
        <v>7</v>
      </c>
      <c r="BQ477" s="15">
        <f t="shared" si="460"/>
        <v>7</v>
      </c>
      <c r="BR477" s="15">
        <f t="shared" si="461"/>
        <v>7</v>
      </c>
      <c r="BS477" s="15">
        <f t="shared" si="462"/>
        <v>7</v>
      </c>
      <c r="BT477" s="15">
        <f t="shared" si="463"/>
        <v>7</v>
      </c>
      <c r="BU477" s="15">
        <f t="shared" si="464"/>
        <v>7</v>
      </c>
      <c r="BV477" s="15">
        <f t="shared" si="465"/>
        <v>7</v>
      </c>
      <c r="BW477" s="15">
        <f t="shared" si="466"/>
        <v>7</v>
      </c>
      <c r="BX477" s="15">
        <f t="shared" si="467"/>
        <v>7</v>
      </c>
      <c r="BY477" s="15">
        <f t="shared" si="468"/>
        <v>7</v>
      </c>
      <c r="BZ477" s="15">
        <f t="shared" si="469"/>
        <v>7</v>
      </c>
      <c r="CA477" s="14" t="s">
        <v>75</v>
      </c>
      <c r="CB477" s="15">
        <f t="shared" si="419"/>
        <v>7</v>
      </c>
      <c r="CC477" s="14">
        <f t="shared" si="420"/>
        <v>7</v>
      </c>
      <c r="CD477" s="14">
        <f t="shared" si="421"/>
        <v>3</v>
      </c>
      <c r="CE477" s="14">
        <f t="shared" si="422"/>
        <v>3</v>
      </c>
      <c r="CF477" s="14" t="str">
        <f t="shared" si="423"/>
        <v>N/A</v>
      </c>
      <c r="CG477" t="str">
        <f t="shared" si="470"/>
        <v>S:3 G:2 GR:8</v>
      </c>
    </row>
    <row r="478" spans="1:85" x14ac:dyDescent="0.25">
      <c r="A478" s="13">
        <v>6373</v>
      </c>
      <c r="B478" s="14" t="s">
        <v>1608</v>
      </c>
      <c r="C478" s="14" t="s">
        <v>63</v>
      </c>
      <c r="D478" s="14" t="s">
        <v>59</v>
      </c>
      <c r="E478" s="14">
        <f>VLOOKUP(B478, 'Rookie Year'!$A$2:$B$55555,2,FALSE)</f>
        <v>2018</v>
      </c>
      <c r="F478" s="14">
        <v>2026</v>
      </c>
      <c r="G478" s="14" t="s">
        <v>42</v>
      </c>
      <c r="H478" s="14" t="s">
        <v>1927</v>
      </c>
      <c r="I478" s="15">
        <v>19</v>
      </c>
      <c r="J478" s="14">
        <v>3</v>
      </c>
      <c r="K478" s="16">
        <f t="shared" si="436"/>
        <v>0.4</v>
      </c>
      <c r="L478" s="15">
        <f t="shared" si="437"/>
        <v>11</v>
      </c>
      <c r="M478" s="15">
        <f t="shared" si="438"/>
        <v>8</v>
      </c>
      <c r="N478" s="15">
        <f t="shared" si="439"/>
        <v>24</v>
      </c>
      <c r="O478" s="15">
        <v>0</v>
      </c>
      <c r="P478" s="15">
        <v>0</v>
      </c>
      <c r="Q478" s="15">
        <f t="shared" si="440"/>
        <v>24</v>
      </c>
      <c r="R478" s="14" t="s">
        <v>75</v>
      </c>
      <c r="S478" s="14">
        <f t="shared" si="441"/>
        <v>3</v>
      </c>
      <c r="T478" s="15">
        <v>12</v>
      </c>
      <c r="U478" s="15">
        <f>IF($S478&lt;2, "N/A", $M478)</f>
        <v>8</v>
      </c>
      <c r="V478" s="15">
        <v>4</v>
      </c>
      <c r="W478" s="15" t="str">
        <f t="shared" si="472"/>
        <v>N/A</v>
      </c>
      <c r="X478" s="15" t="str">
        <f t="shared" si="434"/>
        <v>N/A</v>
      </c>
      <c r="Y478" s="14" t="str">
        <f t="shared" si="442"/>
        <v>OK</v>
      </c>
      <c r="Z478" s="14" t="str">
        <f t="shared" si="443"/>
        <v>No</v>
      </c>
      <c r="AA478" s="17" t="str">
        <f>IF(C478="DM", "N/A", IF(Z478="No","N/A",VLOOKUP(B478,'Extension List'!$A$3:$AE$1952,19,FALSE)))</f>
        <v>N/A</v>
      </c>
      <c r="AB478" s="14" t="str">
        <f>IF(C478="DM", "N/A", IF(Z478="No","N/A",VLOOKUP(B478,'Extension List'!$A$3:$AE$1952,21,FALSE)))</f>
        <v>N/A</v>
      </c>
      <c r="AC478" s="14" t="str">
        <f t="shared" si="432"/>
        <v>N/A</v>
      </c>
      <c r="AD478" s="15" t="str">
        <f t="shared" si="444"/>
        <v>N/A</v>
      </c>
      <c r="AE478" s="15" t="str">
        <f t="shared" si="445"/>
        <v>N/A</v>
      </c>
      <c r="AF478" s="15" t="str">
        <f t="shared" si="446"/>
        <v>N/A</v>
      </c>
      <c r="AG478" s="15" t="str">
        <f t="shared" si="435"/>
        <v>N/A</v>
      </c>
      <c r="AH478" s="15" t="str">
        <f t="shared" si="435"/>
        <v>N/A</v>
      </c>
      <c r="AI478" s="15" t="str">
        <f t="shared" si="430"/>
        <v>N/A</v>
      </c>
      <c r="AJ478" s="15" t="str">
        <f t="shared" si="431"/>
        <v>N/A</v>
      </c>
      <c r="AK478" s="15" t="str">
        <f t="shared" si="429"/>
        <v>N/A</v>
      </c>
      <c r="AL478" s="15" t="str">
        <f t="shared" si="447"/>
        <v>N/A</v>
      </c>
      <c r="AM478" s="15">
        <f t="shared" si="448"/>
        <v>23</v>
      </c>
      <c r="AN478" s="15">
        <f t="shared" si="449"/>
        <v>19</v>
      </c>
      <c r="AO478" s="15">
        <f t="shared" si="450"/>
        <v>15</v>
      </c>
      <c r="AP478" s="15" t="str">
        <f t="shared" si="451"/>
        <v>N/A</v>
      </c>
      <c r="AQ478" s="15" t="str">
        <f t="shared" si="452"/>
        <v>N/A</v>
      </c>
      <c r="AR478" s="14" t="s">
        <v>40</v>
      </c>
      <c r="AS478" s="14" t="s">
        <v>40</v>
      </c>
      <c r="AT478" s="14" t="s">
        <v>40</v>
      </c>
      <c r="AU478" s="14" t="s">
        <v>40</v>
      </c>
      <c r="AV478" s="14" t="s">
        <v>40</v>
      </c>
      <c r="AW478" s="14" t="s">
        <v>40</v>
      </c>
      <c r="AX478" s="14" t="s">
        <v>40</v>
      </c>
      <c r="AY478" s="14" t="s">
        <v>40</v>
      </c>
      <c r="AZ478" s="14" t="s">
        <v>40</v>
      </c>
      <c r="BA478" s="14" t="s">
        <v>40</v>
      </c>
      <c r="BB478" s="14" t="s">
        <v>40</v>
      </c>
      <c r="BC478" s="14" t="s">
        <v>40</v>
      </c>
      <c r="BD478" s="14" t="s">
        <v>40</v>
      </c>
      <c r="BE478" s="14" t="s">
        <v>40</v>
      </c>
      <c r="BF478" s="14" t="s">
        <v>40</v>
      </c>
      <c r="BG478" s="14" t="s">
        <v>40</v>
      </c>
      <c r="BH478" s="14" t="s">
        <v>40</v>
      </c>
      <c r="BJ478" s="15">
        <f t="shared" si="453"/>
        <v>23</v>
      </c>
      <c r="BK478" s="15">
        <f t="shared" si="454"/>
        <v>23</v>
      </c>
      <c r="BL478" s="15">
        <f t="shared" si="455"/>
        <v>23</v>
      </c>
      <c r="BM478" s="15">
        <f t="shared" si="456"/>
        <v>23</v>
      </c>
      <c r="BN478" s="15">
        <f t="shared" si="457"/>
        <v>23</v>
      </c>
      <c r="BO478" s="15">
        <f t="shared" si="458"/>
        <v>23</v>
      </c>
      <c r="BP478" s="15">
        <f t="shared" si="459"/>
        <v>23</v>
      </c>
      <c r="BQ478" s="15">
        <f t="shared" si="460"/>
        <v>23</v>
      </c>
      <c r="BR478" s="15">
        <f t="shared" si="461"/>
        <v>23</v>
      </c>
      <c r="BS478" s="15">
        <f t="shared" si="462"/>
        <v>23</v>
      </c>
      <c r="BT478" s="15">
        <f t="shared" si="463"/>
        <v>23</v>
      </c>
      <c r="BU478" s="15">
        <f t="shared" si="464"/>
        <v>23</v>
      </c>
      <c r="BV478" s="15">
        <f t="shared" si="465"/>
        <v>23</v>
      </c>
      <c r="BW478" s="15">
        <f t="shared" si="466"/>
        <v>23</v>
      </c>
      <c r="BX478" s="15">
        <f t="shared" si="467"/>
        <v>23</v>
      </c>
      <c r="BY478" s="15">
        <f t="shared" si="468"/>
        <v>23</v>
      </c>
      <c r="BZ478" s="15">
        <f t="shared" si="469"/>
        <v>23</v>
      </c>
      <c r="CA478" s="14" t="s">
        <v>75</v>
      </c>
      <c r="CB478" s="15">
        <f t="shared" si="419"/>
        <v>23</v>
      </c>
      <c r="CC478" s="14">
        <f t="shared" si="420"/>
        <v>19</v>
      </c>
      <c r="CD478" s="14">
        <f t="shared" si="421"/>
        <v>15</v>
      </c>
      <c r="CE478" s="14" t="str">
        <f t="shared" si="422"/>
        <v>N/A</v>
      </c>
      <c r="CF478" s="14" t="str">
        <f t="shared" si="423"/>
        <v>N/A</v>
      </c>
      <c r="CG478" t="str">
        <f t="shared" si="470"/>
        <v>S:11 G:8 GR:24</v>
      </c>
    </row>
    <row r="479" spans="1:85" x14ac:dyDescent="0.25">
      <c r="A479" s="13">
        <v>6374</v>
      </c>
      <c r="B479" s="14" t="s">
        <v>2820</v>
      </c>
      <c r="C479" s="14" t="s">
        <v>63</v>
      </c>
      <c r="D479" s="14" t="s">
        <v>59</v>
      </c>
      <c r="E479" s="14">
        <f>VLOOKUP(B479, 'Rookie Year'!$A$2:$B$55555,2,FALSE)</f>
        <v>2023</v>
      </c>
      <c r="F479" s="14">
        <v>2026</v>
      </c>
      <c r="G479" s="14" t="s">
        <v>42</v>
      </c>
      <c r="H479" s="14" t="s">
        <v>1927</v>
      </c>
      <c r="I479" s="15">
        <v>4</v>
      </c>
      <c r="J479" s="14">
        <v>2</v>
      </c>
      <c r="K479" s="16">
        <f t="shared" si="436"/>
        <v>0.25</v>
      </c>
      <c r="L479" s="15">
        <f t="shared" si="437"/>
        <v>3</v>
      </c>
      <c r="M479" s="15">
        <f t="shared" si="438"/>
        <v>1</v>
      </c>
      <c r="N479" s="15">
        <f t="shared" si="439"/>
        <v>2</v>
      </c>
      <c r="O479" s="15">
        <v>0</v>
      </c>
      <c r="P479" s="15">
        <v>0</v>
      </c>
      <c r="Q479" s="15">
        <f t="shared" si="440"/>
        <v>2</v>
      </c>
      <c r="R479" s="14" t="s">
        <v>75</v>
      </c>
      <c r="S479" s="14">
        <f t="shared" si="441"/>
        <v>2</v>
      </c>
      <c r="T479" s="15">
        <f>IF($S479&lt;1, "N/A", $M479)</f>
        <v>1</v>
      </c>
      <c r="U479" s="15">
        <f>IF($S479&lt;2, "N/A", $M479)</f>
        <v>1</v>
      </c>
      <c r="V479" s="15" t="str">
        <f t="shared" si="471"/>
        <v>N/A</v>
      </c>
      <c r="W479" s="15" t="str">
        <f t="shared" si="472"/>
        <v>N/A</v>
      </c>
      <c r="X479" s="15" t="str">
        <f t="shared" si="434"/>
        <v>N/A</v>
      </c>
      <c r="Y479" s="14" t="str">
        <f t="shared" si="442"/>
        <v>OK</v>
      </c>
      <c r="Z479" s="14" t="str">
        <f t="shared" si="443"/>
        <v>No</v>
      </c>
      <c r="AA479" s="17" t="str">
        <f>IF(C479="DM", "N/A", IF(Z479="No","N/A",VLOOKUP(B479,'Extension List'!$A$3:$AE$1952,19,FALSE)))</f>
        <v>N/A</v>
      </c>
      <c r="AB479" s="14" t="str">
        <f>IF(C479="DM", "N/A", IF(Z479="No","N/A",VLOOKUP(B479,'Extension List'!$A$3:$AE$1952,21,FALSE)))</f>
        <v>N/A</v>
      </c>
      <c r="AC479" s="14" t="str">
        <f t="shared" si="432"/>
        <v>N/A</v>
      </c>
      <c r="AD479" s="15" t="str">
        <f t="shared" si="444"/>
        <v>N/A</v>
      </c>
      <c r="AE479" s="15" t="str">
        <f t="shared" si="445"/>
        <v>N/A</v>
      </c>
      <c r="AF479" s="15" t="str">
        <f t="shared" si="446"/>
        <v>N/A</v>
      </c>
      <c r="AG479" s="15" t="str">
        <f t="shared" si="435"/>
        <v>N/A</v>
      </c>
      <c r="AH479" s="15" t="str">
        <f t="shared" si="435"/>
        <v>N/A</v>
      </c>
      <c r="AI479" s="15" t="str">
        <f t="shared" si="430"/>
        <v>N/A</v>
      </c>
      <c r="AJ479" s="15" t="str">
        <f t="shared" si="431"/>
        <v>N/A</v>
      </c>
      <c r="AK479" s="15" t="str">
        <f t="shared" si="429"/>
        <v>N/A</v>
      </c>
      <c r="AL479" s="15" t="str">
        <f t="shared" si="447"/>
        <v>N/A</v>
      </c>
      <c r="AM479" s="15">
        <f t="shared" si="448"/>
        <v>4</v>
      </c>
      <c r="AN479" s="15">
        <f t="shared" si="449"/>
        <v>4</v>
      </c>
      <c r="AO479" s="15" t="str">
        <f t="shared" si="450"/>
        <v>N/A</v>
      </c>
      <c r="AP479" s="15" t="str">
        <f t="shared" si="451"/>
        <v>N/A</v>
      </c>
      <c r="AQ479" s="15" t="str">
        <f t="shared" si="452"/>
        <v>N/A</v>
      </c>
      <c r="AR479" s="14" t="s">
        <v>40</v>
      </c>
      <c r="AS479" s="14" t="s">
        <v>40</v>
      </c>
      <c r="AT479" s="14" t="s">
        <v>40</v>
      </c>
      <c r="AU479" s="14" t="s">
        <v>40</v>
      </c>
      <c r="AV479" s="14" t="s">
        <v>40</v>
      </c>
      <c r="AW479" s="14" t="s">
        <v>40</v>
      </c>
      <c r="AX479" s="14" t="s">
        <v>40</v>
      </c>
      <c r="AY479" s="14" t="s">
        <v>40</v>
      </c>
      <c r="AZ479" s="14" t="s">
        <v>40</v>
      </c>
      <c r="BA479" s="14" t="s">
        <v>40</v>
      </c>
      <c r="BB479" s="14" t="s">
        <v>40</v>
      </c>
      <c r="BC479" s="14" t="s">
        <v>40</v>
      </c>
      <c r="BD479" s="14" t="s">
        <v>40</v>
      </c>
      <c r="BE479" s="14" t="s">
        <v>40</v>
      </c>
      <c r="BF479" s="14" t="s">
        <v>40</v>
      </c>
      <c r="BG479" s="14" t="s">
        <v>40</v>
      </c>
      <c r="BH479" s="14" t="s">
        <v>40</v>
      </c>
      <c r="BJ479" s="15">
        <f t="shared" si="453"/>
        <v>4</v>
      </c>
      <c r="BK479" s="15">
        <f t="shared" si="454"/>
        <v>4</v>
      </c>
      <c r="BL479" s="15">
        <f t="shared" si="455"/>
        <v>4</v>
      </c>
      <c r="BM479" s="15">
        <f t="shared" si="456"/>
        <v>4</v>
      </c>
      <c r="BN479" s="15">
        <f t="shared" si="457"/>
        <v>4</v>
      </c>
      <c r="BO479" s="15">
        <f t="shared" si="458"/>
        <v>4</v>
      </c>
      <c r="BP479" s="15">
        <f t="shared" si="459"/>
        <v>4</v>
      </c>
      <c r="BQ479" s="15">
        <f t="shared" si="460"/>
        <v>4</v>
      </c>
      <c r="BR479" s="15">
        <f t="shared" si="461"/>
        <v>4</v>
      </c>
      <c r="BS479" s="15">
        <f t="shared" si="462"/>
        <v>4</v>
      </c>
      <c r="BT479" s="15">
        <f t="shared" si="463"/>
        <v>4</v>
      </c>
      <c r="BU479" s="15">
        <f t="shared" si="464"/>
        <v>4</v>
      </c>
      <c r="BV479" s="15">
        <f t="shared" si="465"/>
        <v>4</v>
      </c>
      <c r="BW479" s="15">
        <f t="shared" si="466"/>
        <v>4</v>
      </c>
      <c r="BX479" s="15">
        <f t="shared" si="467"/>
        <v>4</v>
      </c>
      <c r="BY479" s="15">
        <f t="shared" si="468"/>
        <v>4</v>
      </c>
      <c r="BZ479" s="15">
        <f t="shared" si="469"/>
        <v>4</v>
      </c>
      <c r="CA479" s="14" t="s">
        <v>75</v>
      </c>
      <c r="CB479" s="15">
        <f t="shared" si="419"/>
        <v>4</v>
      </c>
      <c r="CC479" s="14">
        <f t="shared" si="420"/>
        <v>4</v>
      </c>
      <c r="CD479" s="14" t="str">
        <f t="shared" si="421"/>
        <v>N/A</v>
      </c>
      <c r="CE479" s="14" t="str">
        <f t="shared" si="422"/>
        <v>N/A</v>
      </c>
      <c r="CF479" s="14" t="str">
        <f t="shared" si="423"/>
        <v>N/A</v>
      </c>
      <c r="CG479" t="str">
        <f t="shared" si="470"/>
        <v>S:3 G:1 GR:2</v>
      </c>
    </row>
    <row r="480" spans="1:85" x14ac:dyDescent="0.25">
      <c r="A480" s="13">
        <v>2578</v>
      </c>
      <c r="B480" s="14" t="s">
        <v>136</v>
      </c>
      <c r="C480" s="14" t="s">
        <v>64</v>
      </c>
      <c r="D480" s="14" t="s">
        <v>59</v>
      </c>
      <c r="E480" s="14">
        <f>VLOOKUP(B480, 'Rookie Year'!$A$2:$B$55555,2,FALSE)</f>
        <v>2018</v>
      </c>
      <c r="F480" s="14">
        <v>2018</v>
      </c>
      <c r="G480" s="14" t="s">
        <v>40</v>
      </c>
      <c r="H480" s="14" t="s">
        <v>1926</v>
      </c>
      <c r="I480" s="15">
        <v>39</v>
      </c>
      <c r="J480" s="14">
        <v>4</v>
      </c>
      <c r="K480" s="16">
        <f t="shared" si="436"/>
        <v>0.6</v>
      </c>
      <c r="L480" s="15">
        <f t="shared" si="437"/>
        <v>15</v>
      </c>
      <c r="M480" s="15">
        <f t="shared" si="438"/>
        <v>24</v>
      </c>
      <c r="N480" s="15">
        <f t="shared" si="439"/>
        <v>96</v>
      </c>
      <c r="O480" s="15">
        <v>60</v>
      </c>
      <c r="P480" s="15">
        <v>0</v>
      </c>
      <c r="Q480" s="15">
        <f t="shared" si="440"/>
        <v>36</v>
      </c>
      <c r="R480" s="14">
        <v>2024</v>
      </c>
      <c r="S480" s="14">
        <f t="shared" si="441"/>
        <v>2</v>
      </c>
      <c r="T480" s="15">
        <v>18</v>
      </c>
      <c r="U480" s="15">
        <v>18</v>
      </c>
      <c r="V480" s="15" t="str">
        <f t="shared" si="471"/>
        <v>N/A</v>
      </c>
      <c r="W480" s="15" t="str">
        <f t="shared" si="472"/>
        <v>N/A</v>
      </c>
      <c r="X480" s="15" t="str">
        <f t="shared" si="434"/>
        <v>N/A</v>
      </c>
      <c r="Y480" s="14" t="str">
        <f t="shared" si="442"/>
        <v>OK</v>
      </c>
      <c r="Z480" s="14" t="str">
        <f t="shared" si="443"/>
        <v>No</v>
      </c>
      <c r="AA480" s="17" t="str">
        <f>IF(C480="DM", "N/A", IF(Z480="No","N/A",VLOOKUP(B480,'Extension List'!$A$3:$AE$1952,19,FALSE)))</f>
        <v>N/A</v>
      </c>
      <c r="AB480" s="14" t="str">
        <f>IF(C480="DM", "N/A", IF(Z480="No","N/A",VLOOKUP(B480,'Extension List'!$A$3:$AE$1952,21,FALSE)))</f>
        <v>N/A</v>
      </c>
      <c r="AC480" s="14" t="str">
        <f t="shared" si="432"/>
        <v>N/A</v>
      </c>
      <c r="AD480" s="15" t="str">
        <f t="shared" si="444"/>
        <v>N/A</v>
      </c>
      <c r="AE480" s="15" t="str">
        <f t="shared" si="445"/>
        <v>N/A</v>
      </c>
      <c r="AF480" s="15" t="str">
        <f t="shared" si="446"/>
        <v>N/A</v>
      </c>
      <c r="AG480" s="15" t="str">
        <f t="shared" si="435"/>
        <v>N/A</v>
      </c>
      <c r="AH480" s="15" t="str">
        <f t="shared" si="435"/>
        <v>N/A</v>
      </c>
      <c r="AI480" s="15" t="str">
        <f t="shared" si="430"/>
        <v>N/A</v>
      </c>
      <c r="AJ480" s="15" t="str">
        <f t="shared" si="431"/>
        <v>N/A</v>
      </c>
      <c r="AK480" s="15" t="str">
        <f t="shared" si="429"/>
        <v>N/A</v>
      </c>
      <c r="AL480" s="15" t="str">
        <f t="shared" si="447"/>
        <v>N/A</v>
      </c>
      <c r="AM480" s="15">
        <f t="shared" si="448"/>
        <v>33</v>
      </c>
      <c r="AN480" s="15">
        <f t="shared" si="449"/>
        <v>33</v>
      </c>
      <c r="AO480" s="15" t="str">
        <f t="shared" si="450"/>
        <v>N/A</v>
      </c>
      <c r="AP480" s="15" t="str">
        <f t="shared" si="451"/>
        <v>N/A</v>
      </c>
      <c r="AQ480" s="15" t="str">
        <f t="shared" si="452"/>
        <v>N/A</v>
      </c>
      <c r="AR480" s="14" t="s">
        <v>40</v>
      </c>
      <c r="AS480" s="14" t="s">
        <v>40</v>
      </c>
      <c r="AT480" s="14" t="s">
        <v>40</v>
      </c>
      <c r="AU480" s="14" t="s">
        <v>40</v>
      </c>
      <c r="AV480" s="14" t="s">
        <v>40</v>
      </c>
      <c r="AW480" s="14" t="s">
        <v>40</v>
      </c>
      <c r="AX480" s="14" t="s">
        <v>40</v>
      </c>
      <c r="AY480" s="14" t="s">
        <v>40</v>
      </c>
      <c r="AZ480" s="14" t="s">
        <v>40</v>
      </c>
      <c r="BA480" s="14" t="s">
        <v>40</v>
      </c>
      <c r="BB480" s="14" t="s">
        <v>40</v>
      </c>
      <c r="BC480" s="14" t="s">
        <v>40</v>
      </c>
      <c r="BD480" s="14" t="s">
        <v>40</v>
      </c>
      <c r="BE480" s="14" t="s">
        <v>40</v>
      </c>
      <c r="BF480" s="14" t="s">
        <v>40</v>
      </c>
      <c r="BG480" s="14" t="s">
        <v>40</v>
      </c>
      <c r="BH480" s="14" t="s">
        <v>40</v>
      </c>
      <c r="BI480" s="14"/>
      <c r="BJ480" s="15">
        <f t="shared" si="453"/>
        <v>33</v>
      </c>
      <c r="BK480" s="15">
        <f t="shared" si="454"/>
        <v>33</v>
      </c>
      <c r="BL480" s="15">
        <f t="shared" si="455"/>
        <v>33</v>
      </c>
      <c r="BM480" s="15">
        <f t="shared" si="456"/>
        <v>33</v>
      </c>
      <c r="BN480" s="15">
        <f t="shared" si="457"/>
        <v>33</v>
      </c>
      <c r="BO480" s="15">
        <f t="shared" si="458"/>
        <v>33</v>
      </c>
      <c r="BP480" s="15">
        <f t="shared" si="459"/>
        <v>33</v>
      </c>
      <c r="BQ480" s="15">
        <f t="shared" si="460"/>
        <v>33</v>
      </c>
      <c r="BR480" s="15">
        <f t="shared" si="461"/>
        <v>33</v>
      </c>
      <c r="BS480" s="15">
        <f t="shared" si="462"/>
        <v>33</v>
      </c>
      <c r="BT480" s="15">
        <f t="shared" si="463"/>
        <v>33</v>
      </c>
      <c r="BU480" s="15">
        <f t="shared" si="464"/>
        <v>33</v>
      </c>
      <c r="BV480" s="15">
        <f t="shared" si="465"/>
        <v>33</v>
      </c>
      <c r="BW480" s="15">
        <f t="shared" si="466"/>
        <v>33</v>
      </c>
      <c r="BX480" s="15">
        <f t="shared" si="467"/>
        <v>33</v>
      </c>
      <c r="BY480" s="15">
        <f t="shared" si="468"/>
        <v>33</v>
      </c>
      <c r="BZ480" s="15">
        <f t="shared" si="469"/>
        <v>33</v>
      </c>
      <c r="CA480" s="14" t="s">
        <v>75</v>
      </c>
      <c r="CB480" s="15">
        <f t="shared" si="419"/>
        <v>33</v>
      </c>
      <c r="CC480" s="14">
        <f t="shared" si="420"/>
        <v>33</v>
      </c>
      <c r="CD480" s="14" t="str">
        <f t="shared" si="421"/>
        <v>N/A</v>
      </c>
      <c r="CE480" s="14" t="str">
        <f t="shared" si="422"/>
        <v>N/A</v>
      </c>
      <c r="CF480" s="14" t="str">
        <f t="shared" si="423"/>
        <v>N/A</v>
      </c>
      <c r="CG480" t="str">
        <f t="shared" si="470"/>
        <v>S:15 G:24 GR:36</v>
      </c>
    </row>
    <row r="481" spans="1:85" x14ac:dyDescent="0.25">
      <c r="A481" s="13">
        <v>6389</v>
      </c>
      <c r="B481" s="14" t="s">
        <v>788</v>
      </c>
      <c r="C481" s="14" t="s">
        <v>64</v>
      </c>
      <c r="D481" s="14" t="s">
        <v>59</v>
      </c>
      <c r="E481" s="14">
        <f>VLOOKUP(B481, 'Rookie Year'!$A$2:$B$55555,2,FALSE)</f>
        <v>2016</v>
      </c>
      <c r="F481" s="14">
        <v>2026</v>
      </c>
      <c r="G481" s="14" t="s">
        <v>42</v>
      </c>
      <c r="H481" s="14" t="s">
        <v>1927</v>
      </c>
      <c r="I481" s="15">
        <v>4</v>
      </c>
      <c r="J481" s="14">
        <v>2</v>
      </c>
      <c r="K481" s="16">
        <f t="shared" si="436"/>
        <v>0.25</v>
      </c>
      <c r="L481" s="15">
        <f t="shared" si="437"/>
        <v>3</v>
      </c>
      <c r="M481" s="15">
        <f t="shared" si="438"/>
        <v>1</v>
      </c>
      <c r="N481" s="15">
        <f t="shared" si="439"/>
        <v>2</v>
      </c>
      <c r="O481" s="15">
        <v>0</v>
      </c>
      <c r="P481" s="15">
        <v>0</v>
      </c>
      <c r="Q481" s="15">
        <f t="shared" si="440"/>
        <v>2</v>
      </c>
      <c r="R481" s="14" t="s">
        <v>75</v>
      </c>
      <c r="S481" s="14">
        <f t="shared" si="441"/>
        <v>2</v>
      </c>
      <c r="T481" s="15">
        <f>IF($S481&lt;1, "N/A", $M481)</f>
        <v>1</v>
      </c>
      <c r="U481" s="15">
        <f>IF($S481&lt;2, "N/A", $M481)</f>
        <v>1</v>
      </c>
      <c r="V481" s="15" t="str">
        <f t="shared" si="471"/>
        <v>N/A</v>
      </c>
      <c r="W481" s="15" t="str">
        <f t="shared" si="472"/>
        <v>N/A</v>
      </c>
      <c r="X481" s="15" t="str">
        <f t="shared" si="434"/>
        <v>N/A</v>
      </c>
      <c r="Y481" s="14" t="str">
        <f t="shared" si="442"/>
        <v>OK</v>
      </c>
      <c r="Z481" s="14" t="str">
        <f t="shared" si="443"/>
        <v>No</v>
      </c>
      <c r="AA481" s="17" t="str">
        <f>IF(C481="DM", "N/A", IF(Z481="No","N/A",VLOOKUP(B481,'Extension List'!$A$3:$AE$1952,19,FALSE)))</f>
        <v>N/A</v>
      </c>
      <c r="AB481" s="14" t="str">
        <f>IF(C481="DM", "N/A", IF(Z481="No","N/A",VLOOKUP(B481,'Extension List'!$A$3:$AE$1952,21,FALSE)))</f>
        <v>N/A</v>
      </c>
      <c r="AC481" s="14" t="str">
        <f t="shared" si="432"/>
        <v>N/A</v>
      </c>
      <c r="AD481" s="15" t="str">
        <f t="shared" si="444"/>
        <v>N/A</v>
      </c>
      <c r="AE481" s="15" t="str">
        <f t="shared" si="445"/>
        <v>N/A</v>
      </c>
      <c r="AF481" s="15" t="str">
        <f t="shared" si="446"/>
        <v>N/A</v>
      </c>
      <c r="AG481" s="15" t="str">
        <f t="shared" si="435"/>
        <v>N/A</v>
      </c>
      <c r="AH481" s="15" t="str">
        <f t="shared" si="435"/>
        <v>N/A</v>
      </c>
      <c r="AI481" s="15" t="str">
        <f t="shared" si="430"/>
        <v>N/A</v>
      </c>
      <c r="AJ481" s="15" t="str">
        <f t="shared" si="431"/>
        <v>N/A</v>
      </c>
      <c r="AK481" s="15" t="str">
        <f t="shared" si="429"/>
        <v>N/A</v>
      </c>
      <c r="AL481" s="15" t="str">
        <f t="shared" si="447"/>
        <v>N/A</v>
      </c>
      <c r="AM481" s="15">
        <f t="shared" si="448"/>
        <v>4</v>
      </c>
      <c r="AN481" s="15">
        <f t="shared" si="449"/>
        <v>4</v>
      </c>
      <c r="AO481" s="15" t="str">
        <f t="shared" si="450"/>
        <v>N/A</v>
      </c>
      <c r="AP481" s="15" t="str">
        <f t="shared" si="451"/>
        <v>N/A</v>
      </c>
      <c r="AQ481" s="15" t="str">
        <f t="shared" si="452"/>
        <v>N/A</v>
      </c>
      <c r="AR481" s="14" t="s">
        <v>40</v>
      </c>
      <c r="AS481" s="14" t="s">
        <v>40</v>
      </c>
      <c r="AT481" s="14" t="s">
        <v>40</v>
      </c>
      <c r="AU481" s="14" t="s">
        <v>40</v>
      </c>
      <c r="AV481" s="14" t="s">
        <v>40</v>
      </c>
      <c r="AW481" s="14" t="s">
        <v>40</v>
      </c>
      <c r="AX481" s="14" t="s">
        <v>40</v>
      </c>
      <c r="AY481" s="14" t="s">
        <v>40</v>
      </c>
      <c r="AZ481" s="14" t="s">
        <v>40</v>
      </c>
      <c r="BA481" s="14" t="s">
        <v>40</v>
      </c>
      <c r="BB481" s="14" t="s">
        <v>40</v>
      </c>
      <c r="BC481" s="14" t="s">
        <v>40</v>
      </c>
      <c r="BD481" s="14" t="s">
        <v>40</v>
      </c>
      <c r="BE481" s="14" t="s">
        <v>40</v>
      </c>
      <c r="BF481" s="14" t="s">
        <v>40</v>
      </c>
      <c r="BG481" s="14" t="s">
        <v>40</v>
      </c>
      <c r="BH481" s="14" t="s">
        <v>40</v>
      </c>
      <c r="BJ481" s="15">
        <f t="shared" si="453"/>
        <v>4</v>
      </c>
      <c r="BK481" s="15">
        <f t="shared" si="454"/>
        <v>4</v>
      </c>
      <c r="BL481" s="15">
        <f t="shared" si="455"/>
        <v>4</v>
      </c>
      <c r="BM481" s="15">
        <f t="shared" si="456"/>
        <v>4</v>
      </c>
      <c r="BN481" s="15">
        <f t="shared" si="457"/>
        <v>4</v>
      </c>
      <c r="BO481" s="15">
        <f t="shared" si="458"/>
        <v>4</v>
      </c>
      <c r="BP481" s="15">
        <f t="shared" si="459"/>
        <v>4</v>
      </c>
      <c r="BQ481" s="15">
        <f t="shared" si="460"/>
        <v>4</v>
      </c>
      <c r="BR481" s="15">
        <f t="shared" si="461"/>
        <v>4</v>
      </c>
      <c r="BS481" s="15">
        <f t="shared" si="462"/>
        <v>4</v>
      </c>
      <c r="BT481" s="15">
        <f t="shared" si="463"/>
        <v>4</v>
      </c>
      <c r="BU481" s="15">
        <f t="shared" si="464"/>
        <v>4</v>
      </c>
      <c r="BV481" s="15">
        <f t="shared" si="465"/>
        <v>4</v>
      </c>
      <c r="BW481" s="15">
        <f t="shared" si="466"/>
        <v>4</v>
      </c>
      <c r="BX481" s="15">
        <f t="shared" si="467"/>
        <v>4</v>
      </c>
      <c r="BY481" s="15">
        <f t="shared" si="468"/>
        <v>4</v>
      </c>
      <c r="BZ481" s="15">
        <f t="shared" si="469"/>
        <v>4</v>
      </c>
      <c r="CA481" s="14" t="s">
        <v>75</v>
      </c>
      <c r="CB481" s="15">
        <f t="shared" si="419"/>
        <v>4</v>
      </c>
      <c r="CC481" s="14">
        <f t="shared" si="420"/>
        <v>4</v>
      </c>
      <c r="CD481" s="14" t="str">
        <f t="shared" si="421"/>
        <v>N/A</v>
      </c>
      <c r="CE481" s="14" t="str">
        <f t="shared" si="422"/>
        <v>N/A</v>
      </c>
      <c r="CF481" s="14" t="str">
        <f t="shared" si="423"/>
        <v>N/A</v>
      </c>
      <c r="CG481" t="str">
        <f t="shared" si="470"/>
        <v>S:3 G:1 GR:2</v>
      </c>
    </row>
    <row r="482" spans="1:85" x14ac:dyDescent="0.25">
      <c r="A482" s="13">
        <v>5212</v>
      </c>
      <c r="B482" s="14" t="s">
        <v>2792</v>
      </c>
      <c r="C482" s="14" t="s">
        <v>64</v>
      </c>
      <c r="D482" s="14" t="s">
        <v>59</v>
      </c>
      <c r="E482" s="14">
        <f>VLOOKUP(B482, 'Rookie Year'!$A$2:$B$55555,2,FALSE)</f>
        <v>2023</v>
      </c>
      <c r="F482" s="14">
        <v>2023</v>
      </c>
      <c r="G482" s="14" t="s">
        <v>40</v>
      </c>
      <c r="H482" s="14" t="s">
        <v>2855</v>
      </c>
      <c r="I482" s="15">
        <v>29</v>
      </c>
      <c r="J482" s="14">
        <v>5</v>
      </c>
      <c r="K482" s="16">
        <f t="shared" si="436"/>
        <v>0.6</v>
      </c>
      <c r="L482" s="15">
        <f t="shared" si="437"/>
        <v>11</v>
      </c>
      <c r="M482" s="15">
        <f t="shared" si="438"/>
        <v>18</v>
      </c>
      <c r="N482" s="15">
        <f t="shared" si="439"/>
        <v>90</v>
      </c>
      <c r="O482" s="15">
        <v>3</v>
      </c>
      <c r="P482" s="15">
        <v>18</v>
      </c>
      <c r="Q482" s="15">
        <f t="shared" si="440"/>
        <v>69</v>
      </c>
      <c r="R482" s="14">
        <v>2025</v>
      </c>
      <c r="S482" s="14">
        <f t="shared" si="441"/>
        <v>4</v>
      </c>
      <c r="T482" s="15">
        <v>18</v>
      </c>
      <c r="U482" s="15">
        <v>17</v>
      </c>
      <c r="V482" s="15">
        <v>17</v>
      </c>
      <c r="W482" s="15">
        <v>17</v>
      </c>
      <c r="X482" s="15" t="str">
        <f t="shared" si="434"/>
        <v>N/A</v>
      </c>
      <c r="Y482" s="14" t="str">
        <f t="shared" si="442"/>
        <v>OK</v>
      </c>
      <c r="Z482" s="14" t="str">
        <f t="shared" si="443"/>
        <v>No</v>
      </c>
      <c r="AA482" s="17" t="str">
        <f>IF(C482="DM", "N/A", IF(Z482="No","N/A",VLOOKUP(B482,'Extension List'!$A$3:$AE$1952,19,FALSE)))</f>
        <v>N/A</v>
      </c>
      <c r="AB482" s="14" t="str">
        <f>IF(C482="DM", "N/A", IF(Z482="No","N/A",VLOOKUP(B482,'Extension List'!$A$3:$AE$1952,21,FALSE)))</f>
        <v>N/A</v>
      </c>
      <c r="AC482" s="14" t="str">
        <f t="shared" si="432"/>
        <v>N/A</v>
      </c>
      <c r="AD482" s="15" t="str">
        <f t="shared" si="444"/>
        <v>N/A</v>
      </c>
      <c r="AE482" s="15" t="str">
        <f t="shared" si="445"/>
        <v>N/A</v>
      </c>
      <c r="AF482" s="15" t="str">
        <f t="shared" si="446"/>
        <v>N/A</v>
      </c>
      <c r="AG482" s="15" t="str">
        <f t="shared" si="435"/>
        <v>N/A</v>
      </c>
      <c r="AH482" s="15" t="str">
        <f t="shared" si="435"/>
        <v>N/A</v>
      </c>
      <c r="AI482" s="15" t="str">
        <f t="shared" si="430"/>
        <v>N/A</v>
      </c>
      <c r="AJ482" s="15" t="str">
        <f t="shared" si="431"/>
        <v>N/A</v>
      </c>
      <c r="AK482" s="15" t="str">
        <f t="shared" si="429"/>
        <v>N/A</v>
      </c>
      <c r="AL482" s="15" t="str">
        <f t="shared" si="447"/>
        <v>N/A</v>
      </c>
      <c r="AM482" s="15">
        <f t="shared" si="448"/>
        <v>29</v>
      </c>
      <c r="AN482" s="15">
        <f t="shared" si="449"/>
        <v>28</v>
      </c>
      <c r="AO482" s="15">
        <f t="shared" si="450"/>
        <v>28</v>
      </c>
      <c r="AP482" s="15">
        <f t="shared" si="451"/>
        <v>28</v>
      </c>
      <c r="AQ482" s="15" t="str">
        <f t="shared" si="452"/>
        <v>N/A</v>
      </c>
      <c r="AR482" s="14" t="s">
        <v>40</v>
      </c>
      <c r="AS482" s="14" t="s">
        <v>40</v>
      </c>
      <c r="AT482" s="14" t="s">
        <v>40</v>
      </c>
      <c r="AU482" s="14" t="s">
        <v>40</v>
      </c>
      <c r="AV482" s="14" t="s">
        <v>40</v>
      </c>
      <c r="AW482" s="14" t="s">
        <v>40</v>
      </c>
      <c r="AX482" s="14" t="s">
        <v>40</v>
      </c>
      <c r="AY482" s="14" t="s">
        <v>40</v>
      </c>
      <c r="AZ482" s="14" t="s">
        <v>40</v>
      </c>
      <c r="BA482" s="14" t="s">
        <v>40</v>
      </c>
      <c r="BB482" s="14" t="s">
        <v>40</v>
      </c>
      <c r="BC482" s="14" t="s">
        <v>40</v>
      </c>
      <c r="BD482" s="14" t="s">
        <v>40</v>
      </c>
      <c r="BE482" s="14" t="s">
        <v>40</v>
      </c>
      <c r="BF482" s="14" t="s">
        <v>40</v>
      </c>
      <c r="BG482" s="14" t="s">
        <v>40</v>
      </c>
      <c r="BH482" s="14" t="s">
        <v>40</v>
      </c>
      <c r="BI482" s="14"/>
      <c r="BJ482" s="15">
        <f t="shared" si="453"/>
        <v>29</v>
      </c>
      <c r="BK482" s="15">
        <f t="shared" si="454"/>
        <v>29</v>
      </c>
      <c r="BL482" s="15">
        <f t="shared" si="455"/>
        <v>29</v>
      </c>
      <c r="BM482" s="15">
        <f t="shared" si="456"/>
        <v>29</v>
      </c>
      <c r="BN482" s="15">
        <f t="shared" si="457"/>
        <v>29</v>
      </c>
      <c r="BO482" s="15">
        <f t="shared" si="458"/>
        <v>29</v>
      </c>
      <c r="BP482" s="15">
        <f t="shared" si="459"/>
        <v>29</v>
      </c>
      <c r="BQ482" s="15">
        <f t="shared" si="460"/>
        <v>29</v>
      </c>
      <c r="BR482" s="15">
        <f t="shared" si="461"/>
        <v>29</v>
      </c>
      <c r="BS482" s="15">
        <f t="shared" si="462"/>
        <v>29</v>
      </c>
      <c r="BT482" s="15">
        <f t="shared" si="463"/>
        <v>29</v>
      </c>
      <c r="BU482" s="15">
        <f t="shared" si="464"/>
        <v>29</v>
      </c>
      <c r="BV482" s="15">
        <f t="shared" si="465"/>
        <v>29</v>
      </c>
      <c r="BW482" s="15">
        <f t="shared" si="466"/>
        <v>29</v>
      </c>
      <c r="BX482" s="15">
        <f t="shared" si="467"/>
        <v>29</v>
      </c>
      <c r="BY482" s="15">
        <f t="shared" si="468"/>
        <v>29</v>
      </c>
      <c r="BZ482" s="15">
        <f t="shared" si="469"/>
        <v>29</v>
      </c>
      <c r="CA482" s="14" t="s">
        <v>75</v>
      </c>
      <c r="CB482" s="15">
        <f t="shared" si="419"/>
        <v>29</v>
      </c>
      <c r="CC482" s="14">
        <f t="shared" si="420"/>
        <v>28</v>
      </c>
      <c r="CD482" s="14">
        <f t="shared" si="421"/>
        <v>28</v>
      </c>
      <c r="CE482" s="14">
        <f t="shared" si="422"/>
        <v>28</v>
      </c>
      <c r="CF482" s="14" t="str">
        <f t="shared" si="423"/>
        <v>N/A</v>
      </c>
      <c r="CG482" t="str">
        <f t="shared" si="470"/>
        <v>S:11 G:18 GR:69</v>
      </c>
    </row>
    <row r="483" spans="1:85" x14ac:dyDescent="0.25">
      <c r="A483" s="13">
        <v>6558</v>
      </c>
      <c r="B483" s="14" t="s">
        <v>3348</v>
      </c>
      <c r="C483" s="14" t="s">
        <v>64</v>
      </c>
      <c r="D483" s="14" t="s">
        <v>59</v>
      </c>
      <c r="E483" s="14">
        <f>VLOOKUP(B483, 'Rookie Year'!$A$2:$B$55555,2,FALSE)</f>
        <v>2026</v>
      </c>
      <c r="F483" s="14">
        <v>2026</v>
      </c>
      <c r="G483" s="14" t="s">
        <v>40</v>
      </c>
      <c r="H483" s="14" t="s">
        <v>2218</v>
      </c>
      <c r="I483" s="15">
        <v>1</v>
      </c>
      <c r="J483" s="14">
        <v>3</v>
      </c>
      <c r="K483" s="16">
        <f t="shared" si="436"/>
        <v>0</v>
      </c>
      <c r="L483" s="15">
        <f t="shared" si="437"/>
        <v>1</v>
      </c>
      <c r="M483" s="15">
        <f t="shared" si="438"/>
        <v>0</v>
      </c>
      <c r="N483" s="15">
        <f t="shared" si="439"/>
        <v>0</v>
      </c>
      <c r="O483" s="15">
        <v>0</v>
      </c>
      <c r="P483" s="15">
        <v>0</v>
      </c>
      <c r="Q483" s="15">
        <f t="shared" si="440"/>
        <v>0</v>
      </c>
      <c r="R483" s="14" t="s">
        <v>75</v>
      </c>
      <c r="S483" s="14">
        <f t="shared" si="441"/>
        <v>3</v>
      </c>
      <c r="T483" s="15">
        <f>IF($S483&lt;1, "N/A", $M483)</f>
        <v>0</v>
      </c>
      <c r="U483" s="15">
        <f t="shared" ref="U483:U489" si="473">IF($S483&lt;2, "N/A", $M483)</f>
        <v>0</v>
      </c>
      <c r="V483" s="15">
        <f t="shared" ref="V483:V489" si="474">IF($S483&lt;3, "N/A", $M483)</f>
        <v>0</v>
      </c>
      <c r="W483" s="15" t="str">
        <f t="shared" ref="W483:W513" si="475">IF($S483&lt;4, "N/A", $M483)</f>
        <v>N/A</v>
      </c>
      <c r="X483" s="15" t="str">
        <f t="shared" si="434"/>
        <v>N/A</v>
      </c>
      <c r="Y483" s="14" t="str">
        <f t="shared" si="442"/>
        <v>OK</v>
      </c>
      <c r="Z483" s="14" t="str">
        <f t="shared" si="443"/>
        <v>No</v>
      </c>
      <c r="AA483" s="17" t="str">
        <f>IF(C483="DM", "N/A", IF(Z483="No","N/A",VLOOKUP(B483,'Extension List'!$A$3:$AE$1952,19,FALSE)))</f>
        <v>N/A</v>
      </c>
      <c r="AB483" s="14" t="str">
        <f>IF(C483="DM", "N/A", IF(Z483="No","N/A",VLOOKUP(B483,'Extension List'!$A$3:$AE$1952,21,FALSE)))</f>
        <v>N/A</v>
      </c>
      <c r="AC483" s="14" t="str">
        <f t="shared" si="432"/>
        <v>N/A</v>
      </c>
      <c r="AD483" s="15" t="str">
        <f t="shared" si="444"/>
        <v>N/A</v>
      </c>
      <c r="AE483" s="15" t="str">
        <f t="shared" si="445"/>
        <v>N/A</v>
      </c>
      <c r="AF483" s="15" t="str">
        <f t="shared" si="446"/>
        <v>N/A</v>
      </c>
      <c r="AG483" s="15" t="str">
        <f t="shared" si="435"/>
        <v>N/A</v>
      </c>
      <c r="AH483" s="15" t="str">
        <f t="shared" si="435"/>
        <v>N/A</v>
      </c>
      <c r="AI483" s="15" t="str">
        <f t="shared" si="430"/>
        <v>N/A</v>
      </c>
      <c r="AJ483" s="15" t="str">
        <f t="shared" si="431"/>
        <v>N/A</v>
      </c>
      <c r="AK483" s="15" t="str">
        <f t="shared" si="429"/>
        <v>N/A</v>
      </c>
      <c r="AL483" s="15" t="str">
        <f t="shared" si="447"/>
        <v>N/A</v>
      </c>
      <c r="AM483" s="15">
        <f t="shared" si="448"/>
        <v>1</v>
      </c>
      <c r="AN483" s="15">
        <f t="shared" si="449"/>
        <v>1</v>
      </c>
      <c r="AO483" s="15">
        <f t="shared" si="450"/>
        <v>1</v>
      </c>
      <c r="AP483" s="15" t="str">
        <f t="shared" si="451"/>
        <v>N/A</v>
      </c>
      <c r="AQ483" s="15" t="str">
        <f t="shared" si="452"/>
        <v>N/A</v>
      </c>
      <c r="AR483" s="14" t="s">
        <v>40</v>
      </c>
      <c r="AS483" s="14" t="s">
        <v>40</v>
      </c>
      <c r="AT483" s="14" t="s">
        <v>40</v>
      </c>
      <c r="AU483" s="14" t="s">
        <v>40</v>
      </c>
      <c r="AV483" s="14" t="s">
        <v>40</v>
      </c>
      <c r="AW483" s="14" t="s">
        <v>40</v>
      </c>
      <c r="AX483" s="14" t="s">
        <v>40</v>
      </c>
      <c r="AY483" s="14" t="s">
        <v>40</v>
      </c>
      <c r="AZ483" s="14" t="s">
        <v>40</v>
      </c>
      <c r="BA483" s="14" t="s">
        <v>40</v>
      </c>
      <c r="BB483" s="14" t="s">
        <v>40</v>
      </c>
      <c r="BC483" s="14" t="s">
        <v>40</v>
      </c>
      <c r="BD483" s="14" t="s">
        <v>40</v>
      </c>
      <c r="BE483" s="14" t="s">
        <v>40</v>
      </c>
      <c r="BF483" s="14" t="s">
        <v>40</v>
      </c>
      <c r="BG483" s="14" t="s">
        <v>40</v>
      </c>
      <c r="BH483" s="14" t="s">
        <v>40</v>
      </c>
      <c r="BJ483" s="15">
        <f t="shared" si="453"/>
        <v>1</v>
      </c>
      <c r="BK483" s="15">
        <f t="shared" si="454"/>
        <v>1</v>
      </c>
      <c r="BL483" s="15">
        <f t="shared" si="455"/>
        <v>1</v>
      </c>
      <c r="BM483" s="15">
        <f t="shared" si="456"/>
        <v>1</v>
      </c>
      <c r="BN483" s="15">
        <f t="shared" si="457"/>
        <v>1</v>
      </c>
      <c r="BO483" s="15">
        <f t="shared" si="458"/>
        <v>1</v>
      </c>
      <c r="BP483" s="15">
        <f t="shared" si="459"/>
        <v>1</v>
      </c>
      <c r="BQ483" s="15">
        <f t="shared" si="460"/>
        <v>1</v>
      </c>
      <c r="BR483" s="15">
        <f t="shared" si="461"/>
        <v>1</v>
      </c>
      <c r="BS483" s="15">
        <f t="shared" si="462"/>
        <v>1</v>
      </c>
      <c r="BT483" s="15">
        <f t="shared" si="463"/>
        <v>1</v>
      </c>
      <c r="BU483" s="15">
        <f t="shared" si="464"/>
        <v>1</v>
      </c>
      <c r="BV483" s="15">
        <f t="shared" si="465"/>
        <v>1</v>
      </c>
      <c r="BW483" s="15">
        <f t="shared" si="466"/>
        <v>1</v>
      </c>
      <c r="BX483" s="15">
        <f t="shared" si="467"/>
        <v>1</v>
      </c>
      <c r="BY483" s="15">
        <f t="shared" si="468"/>
        <v>1</v>
      </c>
      <c r="BZ483" s="15">
        <f t="shared" si="469"/>
        <v>1</v>
      </c>
      <c r="CA483" s="14" t="s">
        <v>75</v>
      </c>
      <c r="CB483" s="15">
        <f t="shared" si="419"/>
        <v>1</v>
      </c>
      <c r="CC483" s="14">
        <f t="shared" si="420"/>
        <v>1</v>
      </c>
      <c r="CD483" s="14">
        <f t="shared" si="421"/>
        <v>1</v>
      </c>
      <c r="CE483" s="14" t="str">
        <f t="shared" si="422"/>
        <v>N/A</v>
      </c>
      <c r="CF483" s="14" t="str">
        <f t="shared" si="423"/>
        <v>N/A</v>
      </c>
      <c r="CG483" t="str">
        <f t="shared" si="470"/>
        <v>S:1 G:0 GR:0</v>
      </c>
    </row>
    <row r="484" spans="1:85" x14ac:dyDescent="0.25">
      <c r="A484" s="13">
        <v>6484</v>
      </c>
      <c r="B484" s="14" t="s">
        <v>3274</v>
      </c>
      <c r="C484" s="14" t="s">
        <v>64</v>
      </c>
      <c r="D484" s="14" t="s">
        <v>59</v>
      </c>
      <c r="E484" s="14">
        <f>VLOOKUP(B484, 'Rookie Year'!$A$2:$B$55555,2,FALSE)</f>
        <v>2026</v>
      </c>
      <c r="F484" s="14">
        <v>2026</v>
      </c>
      <c r="G484" s="14" t="s">
        <v>40</v>
      </c>
      <c r="H484" s="14" t="s">
        <v>2148</v>
      </c>
      <c r="I484" s="15">
        <v>14</v>
      </c>
      <c r="J484" s="14">
        <v>4</v>
      </c>
      <c r="K484" s="16">
        <f t="shared" si="436"/>
        <v>0.25</v>
      </c>
      <c r="L484" s="15">
        <f t="shared" si="437"/>
        <v>10</v>
      </c>
      <c r="M484" s="15">
        <f t="shared" si="438"/>
        <v>4</v>
      </c>
      <c r="N484" s="15">
        <f t="shared" si="439"/>
        <v>16</v>
      </c>
      <c r="O484" s="15">
        <v>0</v>
      </c>
      <c r="P484" s="15">
        <v>0</v>
      </c>
      <c r="Q484" s="15">
        <f t="shared" si="440"/>
        <v>16</v>
      </c>
      <c r="R484" s="14" t="s">
        <v>75</v>
      </c>
      <c r="S484" s="14">
        <f t="shared" si="441"/>
        <v>4</v>
      </c>
      <c r="T484" s="15">
        <v>8</v>
      </c>
      <c r="U484" s="15">
        <v>8</v>
      </c>
      <c r="V484" s="15">
        <v>0</v>
      </c>
      <c r="W484" s="15">
        <v>0</v>
      </c>
      <c r="X484" s="15" t="str">
        <f t="shared" si="434"/>
        <v>N/A</v>
      </c>
      <c r="Y484" s="14" t="str">
        <f t="shared" si="442"/>
        <v>OK</v>
      </c>
      <c r="Z484" s="14" t="str">
        <f t="shared" si="443"/>
        <v>No</v>
      </c>
      <c r="AA484" s="17" t="str">
        <f>IF(C484="DM", "N/A", IF(Z484="No","N/A",VLOOKUP(B484,'Extension List'!$A$3:$AE$1952,19,FALSE)))</f>
        <v>N/A</v>
      </c>
      <c r="AB484" s="14" t="str">
        <f>IF(C484="DM", "N/A", IF(Z484="No","N/A",VLOOKUP(B484,'Extension List'!$A$3:$AE$1952,21,FALSE)))</f>
        <v>N/A</v>
      </c>
      <c r="AC484" s="14" t="str">
        <f t="shared" si="432"/>
        <v>N/A</v>
      </c>
      <c r="AD484" s="15" t="str">
        <f t="shared" si="444"/>
        <v>N/A</v>
      </c>
      <c r="AE484" s="15" t="str">
        <f t="shared" si="445"/>
        <v>N/A</v>
      </c>
      <c r="AF484" s="15" t="str">
        <f t="shared" si="446"/>
        <v>N/A</v>
      </c>
      <c r="AG484" s="15" t="str">
        <f t="shared" si="435"/>
        <v>N/A</v>
      </c>
      <c r="AH484" s="15" t="str">
        <f t="shared" si="435"/>
        <v>N/A</v>
      </c>
      <c r="AI484" s="15" t="str">
        <f t="shared" si="430"/>
        <v>N/A</v>
      </c>
      <c r="AJ484" s="15" t="str">
        <f t="shared" si="431"/>
        <v>N/A</v>
      </c>
      <c r="AK484" s="15" t="str">
        <f t="shared" si="429"/>
        <v>N/A</v>
      </c>
      <c r="AL484" s="15" t="str">
        <f t="shared" si="447"/>
        <v>N/A</v>
      </c>
      <c r="AM484" s="15">
        <f t="shared" si="448"/>
        <v>18</v>
      </c>
      <c r="AN484" s="15">
        <f t="shared" si="449"/>
        <v>18</v>
      </c>
      <c r="AO484" s="15">
        <f t="shared" si="450"/>
        <v>10</v>
      </c>
      <c r="AP484" s="15">
        <f t="shared" si="451"/>
        <v>10</v>
      </c>
      <c r="AQ484" s="15" t="str">
        <f t="shared" si="452"/>
        <v>N/A</v>
      </c>
      <c r="AR484" s="14" t="s">
        <v>40</v>
      </c>
      <c r="AS484" s="14" t="s">
        <v>40</v>
      </c>
      <c r="AT484" s="14" t="s">
        <v>40</v>
      </c>
      <c r="AU484" s="14" t="s">
        <v>40</v>
      </c>
      <c r="AV484" s="14" t="s">
        <v>40</v>
      </c>
      <c r="AW484" s="14" t="s">
        <v>40</v>
      </c>
      <c r="AX484" s="14" t="s">
        <v>40</v>
      </c>
      <c r="AY484" s="14" t="s">
        <v>40</v>
      </c>
      <c r="AZ484" s="14" t="s">
        <v>40</v>
      </c>
      <c r="BA484" s="14" t="s">
        <v>40</v>
      </c>
      <c r="BB484" s="14" t="s">
        <v>40</v>
      </c>
      <c r="BC484" s="14" t="s">
        <v>40</v>
      </c>
      <c r="BD484" s="14" t="s">
        <v>40</v>
      </c>
      <c r="BE484" s="14" t="s">
        <v>40</v>
      </c>
      <c r="BF484" s="14" t="s">
        <v>40</v>
      </c>
      <c r="BG484" s="14" t="s">
        <v>40</v>
      </c>
      <c r="BH484" s="14" t="s">
        <v>40</v>
      </c>
      <c r="BJ484" s="15">
        <f t="shared" si="453"/>
        <v>18</v>
      </c>
      <c r="BK484" s="15">
        <f t="shared" si="454"/>
        <v>18</v>
      </c>
      <c r="BL484" s="15">
        <f t="shared" si="455"/>
        <v>18</v>
      </c>
      <c r="BM484" s="15">
        <f t="shared" si="456"/>
        <v>18</v>
      </c>
      <c r="BN484" s="15">
        <f t="shared" si="457"/>
        <v>18</v>
      </c>
      <c r="BO484" s="15">
        <f t="shared" si="458"/>
        <v>18</v>
      </c>
      <c r="BP484" s="15">
        <f t="shared" si="459"/>
        <v>18</v>
      </c>
      <c r="BQ484" s="15">
        <f t="shared" si="460"/>
        <v>18</v>
      </c>
      <c r="BR484" s="15">
        <f t="shared" si="461"/>
        <v>18</v>
      </c>
      <c r="BS484" s="15">
        <f t="shared" si="462"/>
        <v>18</v>
      </c>
      <c r="BT484" s="15">
        <f t="shared" si="463"/>
        <v>18</v>
      </c>
      <c r="BU484" s="15">
        <f t="shared" si="464"/>
        <v>18</v>
      </c>
      <c r="BV484" s="15">
        <f t="shared" si="465"/>
        <v>18</v>
      </c>
      <c r="BW484" s="15">
        <f t="shared" si="466"/>
        <v>18</v>
      </c>
      <c r="BX484" s="15">
        <f t="shared" si="467"/>
        <v>18</v>
      </c>
      <c r="BY484" s="15">
        <f t="shared" si="468"/>
        <v>18</v>
      </c>
      <c r="BZ484" s="15">
        <f t="shared" si="469"/>
        <v>18</v>
      </c>
      <c r="CA484" s="14" t="s">
        <v>75</v>
      </c>
      <c r="CB484" s="15">
        <f t="shared" si="419"/>
        <v>18</v>
      </c>
      <c r="CC484" s="14">
        <f t="shared" si="420"/>
        <v>18</v>
      </c>
      <c r="CD484" s="14">
        <f t="shared" si="421"/>
        <v>10</v>
      </c>
      <c r="CE484" s="14">
        <f t="shared" si="422"/>
        <v>10</v>
      </c>
      <c r="CF484" s="14" t="str">
        <f t="shared" si="423"/>
        <v>N/A</v>
      </c>
      <c r="CG484" t="str">
        <f t="shared" si="470"/>
        <v>S:10 G:4 GR:16</v>
      </c>
    </row>
    <row r="485" spans="1:85" x14ac:dyDescent="0.25">
      <c r="A485" s="13">
        <v>6395</v>
      </c>
      <c r="B485" s="14" t="s">
        <v>2491</v>
      </c>
      <c r="C485" s="14" t="s">
        <v>65</v>
      </c>
      <c r="D485" s="14" t="s">
        <v>59</v>
      </c>
      <c r="E485" s="14">
        <f>VLOOKUP(B485, 'Rookie Year'!$A$2:$B$55555,2,FALSE)</f>
        <v>2019</v>
      </c>
      <c r="F485" s="14">
        <v>2026</v>
      </c>
      <c r="G485" s="14" t="s">
        <v>42</v>
      </c>
      <c r="H485" s="14" t="s">
        <v>1927</v>
      </c>
      <c r="I485" s="15">
        <v>1</v>
      </c>
      <c r="J485" s="14">
        <v>1</v>
      </c>
      <c r="K485" s="16">
        <f t="shared" si="436"/>
        <v>0.25</v>
      </c>
      <c r="L485" s="15">
        <f t="shared" si="437"/>
        <v>0</v>
      </c>
      <c r="M485" s="15">
        <f t="shared" si="438"/>
        <v>1</v>
      </c>
      <c r="N485" s="15">
        <f t="shared" si="439"/>
        <v>1</v>
      </c>
      <c r="O485" s="15">
        <v>0</v>
      </c>
      <c r="P485" s="15">
        <v>0</v>
      </c>
      <c r="Q485" s="15">
        <f t="shared" si="440"/>
        <v>1</v>
      </c>
      <c r="R485" s="14" t="s">
        <v>75</v>
      </c>
      <c r="S485" s="14">
        <f t="shared" si="441"/>
        <v>1</v>
      </c>
      <c r="T485" s="15">
        <f>IF($S485&lt;1, "N/A", $M485)</f>
        <v>1</v>
      </c>
      <c r="U485" s="15" t="str">
        <f t="shared" si="473"/>
        <v>N/A</v>
      </c>
      <c r="V485" s="15" t="str">
        <f t="shared" si="474"/>
        <v>N/A</v>
      </c>
      <c r="W485" s="15" t="str">
        <f t="shared" si="475"/>
        <v>N/A</v>
      </c>
      <c r="X485" s="15" t="str">
        <f t="shared" si="434"/>
        <v>N/A</v>
      </c>
      <c r="Y485" s="14" t="str">
        <f t="shared" si="442"/>
        <v>OK</v>
      </c>
      <c r="Z485" s="14" t="str">
        <f t="shared" si="443"/>
        <v>No</v>
      </c>
      <c r="AA485" s="17" t="str">
        <f>IF(C485="DM", "N/A", IF(Z485="No","N/A",VLOOKUP(B485,'Extension List'!$A$3:$AE$1952,19,FALSE)))</f>
        <v>N/A</v>
      </c>
      <c r="AB485" s="14" t="str">
        <f>IF(C485="DM", "N/A", IF(Z485="No","N/A",VLOOKUP(B485,'Extension List'!$A$3:$AE$1952,21,FALSE)))</f>
        <v>N/A</v>
      </c>
      <c r="AC485" s="14" t="str">
        <f t="shared" si="432"/>
        <v>N/A</v>
      </c>
      <c r="AD485" s="15" t="str">
        <f t="shared" si="444"/>
        <v>N/A</v>
      </c>
      <c r="AE485" s="15" t="str">
        <f t="shared" si="445"/>
        <v>N/A</v>
      </c>
      <c r="AF485" s="15" t="str">
        <f t="shared" si="446"/>
        <v>N/A</v>
      </c>
      <c r="AG485" s="15" t="str">
        <f t="shared" si="435"/>
        <v>N/A</v>
      </c>
      <c r="AH485" s="15" t="str">
        <f t="shared" si="435"/>
        <v>N/A</v>
      </c>
      <c r="AI485" s="15" t="str">
        <f t="shared" si="430"/>
        <v>N/A</v>
      </c>
      <c r="AJ485" s="15" t="str">
        <f t="shared" si="431"/>
        <v>N/A</v>
      </c>
      <c r="AK485" s="15" t="str">
        <f t="shared" si="429"/>
        <v>N/A</v>
      </c>
      <c r="AL485" s="15" t="str">
        <f t="shared" si="447"/>
        <v>N/A</v>
      </c>
      <c r="AM485" s="15">
        <f t="shared" si="448"/>
        <v>1</v>
      </c>
      <c r="AN485" s="15" t="str">
        <f t="shared" si="449"/>
        <v>N/A</v>
      </c>
      <c r="AO485" s="15" t="str">
        <f t="shared" si="450"/>
        <v>N/A</v>
      </c>
      <c r="AP485" s="15" t="str">
        <f t="shared" si="451"/>
        <v>N/A</v>
      </c>
      <c r="AQ485" s="15" t="str">
        <f t="shared" si="452"/>
        <v>N/A</v>
      </c>
      <c r="AR485" s="14" t="s">
        <v>40</v>
      </c>
      <c r="AS485" s="14" t="s">
        <v>40</v>
      </c>
      <c r="AT485" s="14" t="s">
        <v>40</v>
      </c>
      <c r="AU485" s="14" t="s">
        <v>40</v>
      </c>
      <c r="AV485" s="14" t="s">
        <v>40</v>
      </c>
      <c r="AW485" s="14" t="s">
        <v>40</v>
      </c>
      <c r="AX485" s="14" t="s">
        <v>40</v>
      </c>
      <c r="AY485" s="14" t="s">
        <v>40</v>
      </c>
      <c r="AZ485" s="14" t="s">
        <v>40</v>
      </c>
      <c r="BA485" s="14" t="s">
        <v>40</v>
      </c>
      <c r="BB485" s="14" t="s">
        <v>40</v>
      </c>
      <c r="BC485" s="14" t="s">
        <v>40</v>
      </c>
      <c r="BD485" s="14" t="s">
        <v>40</v>
      </c>
      <c r="BE485" s="14" t="s">
        <v>40</v>
      </c>
      <c r="BF485" s="14" t="s">
        <v>40</v>
      </c>
      <c r="BG485" s="14" t="s">
        <v>40</v>
      </c>
      <c r="BH485" s="14" t="s">
        <v>40</v>
      </c>
      <c r="BJ485" s="15">
        <f t="shared" si="453"/>
        <v>1</v>
      </c>
      <c r="BK485" s="15">
        <f t="shared" si="454"/>
        <v>1</v>
      </c>
      <c r="BL485" s="15">
        <f t="shared" si="455"/>
        <v>1</v>
      </c>
      <c r="BM485" s="15">
        <f t="shared" si="456"/>
        <v>1</v>
      </c>
      <c r="BN485" s="15">
        <f t="shared" si="457"/>
        <v>1</v>
      </c>
      <c r="BO485" s="15">
        <f t="shared" si="458"/>
        <v>1</v>
      </c>
      <c r="BP485" s="15">
        <f t="shared" si="459"/>
        <v>1</v>
      </c>
      <c r="BQ485" s="15">
        <f t="shared" si="460"/>
        <v>1</v>
      </c>
      <c r="BR485" s="15">
        <f t="shared" si="461"/>
        <v>1</v>
      </c>
      <c r="BS485" s="15">
        <f t="shared" si="462"/>
        <v>1</v>
      </c>
      <c r="BT485" s="15">
        <f t="shared" si="463"/>
        <v>1</v>
      </c>
      <c r="BU485" s="15">
        <f t="shared" si="464"/>
        <v>1</v>
      </c>
      <c r="BV485" s="15">
        <f t="shared" si="465"/>
        <v>1</v>
      </c>
      <c r="BW485" s="15">
        <f t="shared" si="466"/>
        <v>1</v>
      </c>
      <c r="BX485" s="15">
        <f t="shared" si="467"/>
        <v>1</v>
      </c>
      <c r="BY485" s="15">
        <f t="shared" si="468"/>
        <v>1</v>
      </c>
      <c r="BZ485" s="15">
        <f t="shared" si="469"/>
        <v>1</v>
      </c>
      <c r="CA485" s="14" t="s">
        <v>75</v>
      </c>
      <c r="CB485" s="15">
        <f t="shared" si="419"/>
        <v>1</v>
      </c>
      <c r="CC485" s="14" t="str">
        <f t="shared" si="420"/>
        <v>N/A</v>
      </c>
      <c r="CD485" s="14" t="str">
        <f t="shared" si="421"/>
        <v>N/A</v>
      </c>
      <c r="CE485" s="14" t="str">
        <f t="shared" si="422"/>
        <v>N/A</v>
      </c>
      <c r="CF485" s="14" t="str">
        <f t="shared" si="423"/>
        <v>N/A</v>
      </c>
      <c r="CG485" t="str">
        <f t="shared" si="470"/>
        <v>S:0 G:1 GR:1</v>
      </c>
    </row>
    <row r="486" spans="1:85" x14ac:dyDescent="0.25">
      <c r="A486" s="13">
        <v>6599</v>
      </c>
      <c r="B486" s="14" t="s">
        <v>3389</v>
      </c>
      <c r="C486" s="14" t="s">
        <v>65</v>
      </c>
      <c r="D486" s="14" t="s">
        <v>59</v>
      </c>
      <c r="E486" s="14">
        <f>VLOOKUP(B486, 'Rookie Year'!$A$2:$B$55555,2,FALSE)</f>
        <v>2026</v>
      </c>
      <c r="F486" s="14">
        <v>2026</v>
      </c>
      <c r="G486" s="14" t="s">
        <v>40</v>
      </c>
      <c r="H486" s="14" t="s">
        <v>3399</v>
      </c>
      <c r="I486" s="15">
        <v>1</v>
      </c>
      <c r="J486" s="14">
        <v>3</v>
      </c>
      <c r="K486" s="16">
        <f t="shared" si="436"/>
        <v>0</v>
      </c>
      <c r="L486" s="15">
        <f t="shared" si="437"/>
        <v>1</v>
      </c>
      <c r="M486" s="15">
        <f t="shared" si="438"/>
        <v>0</v>
      </c>
      <c r="N486" s="15">
        <f t="shared" si="439"/>
        <v>0</v>
      </c>
      <c r="O486" s="15">
        <v>0</v>
      </c>
      <c r="P486" s="15">
        <v>0</v>
      </c>
      <c r="Q486" s="15">
        <f t="shared" si="440"/>
        <v>0</v>
      </c>
      <c r="R486" s="14" t="s">
        <v>75</v>
      </c>
      <c r="S486" s="14">
        <f t="shared" si="441"/>
        <v>3</v>
      </c>
      <c r="T486" s="15">
        <f>IF($S486&lt;1, "N/A", $M486)</f>
        <v>0</v>
      </c>
      <c r="U486" s="15">
        <f t="shared" si="473"/>
        <v>0</v>
      </c>
      <c r="V486" s="15">
        <f t="shared" si="474"/>
        <v>0</v>
      </c>
      <c r="W486" s="15" t="str">
        <f t="shared" si="475"/>
        <v>N/A</v>
      </c>
      <c r="X486" s="15" t="str">
        <f t="shared" si="434"/>
        <v>N/A</v>
      </c>
      <c r="Y486" s="14" t="str">
        <f t="shared" si="442"/>
        <v>OK</v>
      </c>
      <c r="Z486" s="14" t="str">
        <f t="shared" si="443"/>
        <v>No</v>
      </c>
      <c r="AA486" s="17" t="str">
        <f>IF(C486="DM", "N/A", IF(Z486="No","N/A",VLOOKUP(B486,'Extension List'!$A$3:$AE$1952,19,FALSE)))</f>
        <v>N/A</v>
      </c>
      <c r="AB486" s="14" t="str">
        <f>IF(C486="DM", "N/A", IF(Z486="No","N/A",VLOOKUP(B486,'Extension List'!$A$3:$AE$1952,21,FALSE)))</f>
        <v>N/A</v>
      </c>
      <c r="AC486" s="14" t="str">
        <f t="shared" si="432"/>
        <v>N/A</v>
      </c>
      <c r="AD486" s="15" t="str">
        <f t="shared" si="444"/>
        <v>N/A</v>
      </c>
      <c r="AE486" s="15" t="str">
        <f t="shared" si="445"/>
        <v>N/A</v>
      </c>
      <c r="AF486" s="15" t="str">
        <f t="shared" si="446"/>
        <v>N/A</v>
      </c>
      <c r="AG486" s="15" t="str">
        <f t="shared" si="435"/>
        <v>N/A</v>
      </c>
      <c r="AH486" s="15" t="str">
        <f t="shared" si="435"/>
        <v>N/A</v>
      </c>
      <c r="AI486" s="15" t="str">
        <f t="shared" ref="AI486:AI517" si="476">IF($AF486="N/A","N/A",IF(AC486&gt;1,"TBC","N/A"))</f>
        <v>N/A</v>
      </c>
      <c r="AJ486" s="15" t="str">
        <f t="shared" ref="AJ486:AJ517" si="477">IF($AF486="N/A","N/A",IF(AC486&gt;2,"TBC","N/A"))</f>
        <v>N/A</v>
      </c>
      <c r="AK486" s="15" t="str">
        <f t="shared" si="429"/>
        <v>N/A</v>
      </c>
      <c r="AL486" s="15" t="str">
        <f t="shared" si="447"/>
        <v>N/A</v>
      </c>
      <c r="AM486" s="15">
        <f t="shared" si="448"/>
        <v>1</v>
      </c>
      <c r="AN486" s="15">
        <f t="shared" si="449"/>
        <v>1</v>
      </c>
      <c r="AO486" s="15">
        <f t="shared" si="450"/>
        <v>1</v>
      </c>
      <c r="AP486" s="15" t="str">
        <f t="shared" si="451"/>
        <v>N/A</v>
      </c>
      <c r="AQ486" s="15" t="str">
        <f t="shared" si="452"/>
        <v>N/A</v>
      </c>
      <c r="AR486" s="14" t="s">
        <v>40</v>
      </c>
      <c r="AS486" s="14" t="s">
        <v>40</v>
      </c>
      <c r="AT486" s="14" t="s">
        <v>40</v>
      </c>
      <c r="AU486" s="14" t="s">
        <v>40</v>
      </c>
      <c r="AV486" s="14" t="s">
        <v>40</v>
      </c>
      <c r="AW486" s="14" t="s">
        <v>40</v>
      </c>
      <c r="AX486" s="14" t="s">
        <v>40</v>
      </c>
      <c r="AY486" s="14" t="s">
        <v>40</v>
      </c>
      <c r="AZ486" s="14" t="s">
        <v>40</v>
      </c>
      <c r="BA486" s="14" t="s">
        <v>40</v>
      </c>
      <c r="BB486" s="14" t="s">
        <v>40</v>
      </c>
      <c r="BC486" s="14" t="s">
        <v>40</v>
      </c>
      <c r="BD486" s="14" t="s">
        <v>40</v>
      </c>
      <c r="BE486" s="14" t="s">
        <v>40</v>
      </c>
      <c r="BF486" s="14" t="s">
        <v>40</v>
      </c>
      <c r="BG486" s="14" t="s">
        <v>40</v>
      </c>
      <c r="BH486" s="14" t="s">
        <v>40</v>
      </c>
      <c r="BJ486" s="15">
        <f t="shared" si="453"/>
        <v>1</v>
      </c>
      <c r="BK486" s="15">
        <f t="shared" si="454"/>
        <v>1</v>
      </c>
      <c r="BL486" s="15">
        <f t="shared" si="455"/>
        <v>1</v>
      </c>
      <c r="BM486" s="15">
        <f t="shared" si="456"/>
        <v>1</v>
      </c>
      <c r="BN486" s="15">
        <f t="shared" si="457"/>
        <v>1</v>
      </c>
      <c r="BO486" s="15">
        <f t="shared" si="458"/>
        <v>1</v>
      </c>
      <c r="BP486" s="15">
        <f t="shared" si="459"/>
        <v>1</v>
      </c>
      <c r="BQ486" s="15">
        <f t="shared" si="460"/>
        <v>1</v>
      </c>
      <c r="BR486" s="15">
        <f t="shared" si="461"/>
        <v>1</v>
      </c>
      <c r="BS486" s="15">
        <f t="shared" si="462"/>
        <v>1</v>
      </c>
      <c r="BT486" s="15">
        <f t="shared" si="463"/>
        <v>1</v>
      </c>
      <c r="BU486" s="15">
        <f t="shared" si="464"/>
        <v>1</v>
      </c>
      <c r="BV486" s="15">
        <f t="shared" si="465"/>
        <v>1</v>
      </c>
      <c r="BW486" s="15">
        <f t="shared" si="466"/>
        <v>1</v>
      </c>
      <c r="BX486" s="15">
        <f t="shared" si="467"/>
        <v>1</v>
      </c>
      <c r="BY486" s="15">
        <f t="shared" si="468"/>
        <v>1</v>
      </c>
      <c r="BZ486" s="15">
        <f t="shared" si="469"/>
        <v>1</v>
      </c>
      <c r="CA486" s="14" t="s">
        <v>75</v>
      </c>
      <c r="CB486" s="15">
        <f t="shared" si="419"/>
        <v>1</v>
      </c>
      <c r="CC486" s="14">
        <f t="shared" si="420"/>
        <v>1</v>
      </c>
      <c r="CD486" s="14">
        <f t="shared" si="421"/>
        <v>1</v>
      </c>
      <c r="CE486" s="14" t="str">
        <f t="shared" si="422"/>
        <v>N/A</v>
      </c>
      <c r="CF486" s="14" t="str">
        <f t="shared" si="423"/>
        <v>N/A</v>
      </c>
      <c r="CG486" t="str">
        <f t="shared" si="470"/>
        <v>S:1 G:0 GR:0</v>
      </c>
    </row>
    <row r="487" spans="1:85" x14ac:dyDescent="0.25">
      <c r="A487" s="13">
        <v>6401</v>
      </c>
      <c r="B487" s="14" t="s">
        <v>3227</v>
      </c>
      <c r="C487" s="14" t="s">
        <v>66</v>
      </c>
      <c r="D487" s="14" t="s">
        <v>59</v>
      </c>
      <c r="E487" s="14">
        <f>VLOOKUP(B487, 'Rookie Year'!$A$2:$B$55555,2,FALSE)</f>
        <v>2025</v>
      </c>
      <c r="F487" s="14">
        <v>2026</v>
      </c>
      <c r="G487" s="14" t="s">
        <v>42</v>
      </c>
      <c r="H487" s="14" t="s">
        <v>1927</v>
      </c>
      <c r="I487" s="15">
        <v>1</v>
      </c>
      <c r="J487" s="14">
        <v>1</v>
      </c>
      <c r="K487" s="16">
        <f t="shared" si="436"/>
        <v>0.25</v>
      </c>
      <c r="L487" s="15">
        <f t="shared" si="437"/>
        <v>0</v>
      </c>
      <c r="M487" s="15">
        <f t="shared" si="438"/>
        <v>1</v>
      </c>
      <c r="N487" s="15">
        <f t="shared" si="439"/>
        <v>1</v>
      </c>
      <c r="O487" s="15">
        <v>0</v>
      </c>
      <c r="P487" s="15">
        <v>0</v>
      </c>
      <c r="Q487" s="15">
        <f t="shared" si="440"/>
        <v>1</v>
      </c>
      <c r="R487" s="14" t="s">
        <v>75</v>
      </c>
      <c r="S487" s="14">
        <f t="shared" si="441"/>
        <v>1</v>
      </c>
      <c r="T487" s="15">
        <f>IF($S487&lt;1, "N/A", $M487)</f>
        <v>1</v>
      </c>
      <c r="U487" s="15" t="str">
        <f t="shared" si="473"/>
        <v>N/A</v>
      </c>
      <c r="V487" s="15" t="str">
        <f t="shared" si="474"/>
        <v>N/A</v>
      </c>
      <c r="W487" s="15" t="str">
        <f t="shared" si="475"/>
        <v>N/A</v>
      </c>
      <c r="X487" s="15" t="str">
        <f t="shared" si="434"/>
        <v>N/A</v>
      </c>
      <c r="Y487" s="14" t="str">
        <f t="shared" si="442"/>
        <v>OK</v>
      </c>
      <c r="Z487" s="14" t="str">
        <f t="shared" si="443"/>
        <v>No</v>
      </c>
      <c r="AA487" s="17" t="str">
        <f>IF(C487="DM", "N/A", IF(Z487="No","N/A",VLOOKUP(B487,'Extension List'!$A$3:$AE$1952,19,FALSE)))</f>
        <v>N/A</v>
      </c>
      <c r="AB487" s="14" t="str">
        <f>IF(C487="DM", "N/A", IF(Z487="No","N/A",VLOOKUP(B487,'Extension List'!$A$3:$AE$1952,21,FALSE)))</f>
        <v>N/A</v>
      </c>
      <c r="AC487" s="14" t="str">
        <f t="shared" si="432"/>
        <v>N/A</v>
      </c>
      <c r="AD487" s="15" t="str">
        <f t="shared" si="444"/>
        <v>N/A</v>
      </c>
      <c r="AE487" s="15" t="str">
        <f t="shared" si="445"/>
        <v>N/A</v>
      </c>
      <c r="AF487" s="15" t="str">
        <f t="shared" si="446"/>
        <v>N/A</v>
      </c>
      <c r="AG487" s="15" t="str">
        <f t="shared" ref="AG487:AH506" si="478">IF($AF487="N/A", "N/A", "TBC")</f>
        <v>N/A</v>
      </c>
      <c r="AH487" s="15" t="str">
        <f t="shared" si="478"/>
        <v>N/A</v>
      </c>
      <c r="AI487" s="15" t="str">
        <f t="shared" si="476"/>
        <v>N/A</v>
      </c>
      <c r="AJ487" s="15" t="str">
        <f t="shared" si="477"/>
        <v>N/A</v>
      </c>
      <c r="AK487" s="15" t="str">
        <f t="shared" si="429"/>
        <v>N/A</v>
      </c>
      <c r="AL487" s="15" t="str">
        <f t="shared" si="447"/>
        <v>N/A</v>
      </c>
      <c r="AM487" s="15">
        <f t="shared" si="448"/>
        <v>1</v>
      </c>
      <c r="AN487" s="15" t="str">
        <f t="shared" si="449"/>
        <v>N/A</v>
      </c>
      <c r="AO487" s="15" t="str">
        <f t="shared" si="450"/>
        <v>N/A</v>
      </c>
      <c r="AP487" s="15" t="str">
        <f t="shared" si="451"/>
        <v>N/A</v>
      </c>
      <c r="AQ487" s="15" t="str">
        <f t="shared" si="452"/>
        <v>N/A</v>
      </c>
      <c r="AR487" s="14" t="s">
        <v>40</v>
      </c>
      <c r="AS487" s="14" t="s">
        <v>40</v>
      </c>
      <c r="AT487" s="14" t="s">
        <v>40</v>
      </c>
      <c r="AU487" s="14" t="s">
        <v>40</v>
      </c>
      <c r="AV487" s="14" t="s">
        <v>40</v>
      </c>
      <c r="AW487" s="14" t="s">
        <v>40</v>
      </c>
      <c r="AX487" s="14" t="s">
        <v>40</v>
      </c>
      <c r="AY487" s="14" t="s">
        <v>40</v>
      </c>
      <c r="AZ487" s="14" t="s">
        <v>40</v>
      </c>
      <c r="BA487" s="14" t="s">
        <v>40</v>
      </c>
      <c r="BB487" s="14" t="s">
        <v>40</v>
      </c>
      <c r="BC487" s="14" t="s">
        <v>40</v>
      </c>
      <c r="BD487" s="14" t="s">
        <v>40</v>
      </c>
      <c r="BE487" s="14" t="s">
        <v>40</v>
      </c>
      <c r="BF487" s="14" t="s">
        <v>40</v>
      </c>
      <c r="BG487" s="14" t="s">
        <v>40</v>
      </c>
      <c r="BH487" s="14" t="s">
        <v>40</v>
      </c>
      <c r="BJ487" s="15">
        <f t="shared" si="453"/>
        <v>1</v>
      </c>
      <c r="BK487" s="15">
        <f t="shared" si="454"/>
        <v>1</v>
      </c>
      <c r="BL487" s="15">
        <f t="shared" si="455"/>
        <v>1</v>
      </c>
      <c r="BM487" s="15">
        <f t="shared" si="456"/>
        <v>1</v>
      </c>
      <c r="BN487" s="15">
        <f t="shared" si="457"/>
        <v>1</v>
      </c>
      <c r="BO487" s="15">
        <f t="shared" si="458"/>
        <v>1</v>
      </c>
      <c r="BP487" s="15">
        <f t="shared" si="459"/>
        <v>1</v>
      </c>
      <c r="BQ487" s="15">
        <f t="shared" si="460"/>
        <v>1</v>
      </c>
      <c r="BR487" s="15">
        <f t="shared" si="461"/>
        <v>1</v>
      </c>
      <c r="BS487" s="15">
        <f t="shared" si="462"/>
        <v>1</v>
      </c>
      <c r="BT487" s="15">
        <f t="shared" si="463"/>
        <v>1</v>
      </c>
      <c r="BU487" s="15">
        <f t="shared" si="464"/>
        <v>1</v>
      </c>
      <c r="BV487" s="15">
        <f t="shared" si="465"/>
        <v>1</v>
      </c>
      <c r="BW487" s="15">
        <f t="shared" si="466"/>
        <v>1</v>
      </c>
      <c r="BX487" s="15">
        <f t="shared" si="467"/>
        <v>1</v>
      </c>
      <c r="BY487" s="15">
        <f t="shared" si="468"/>
        <v>1</v>
      </c>
      <c r="BZ487" s="15">
        <f t="shared" si="469"/>
        <v>1</v>
      </c>
      <c r="CA487" s="14" t="s">
        <v>75</v>
      </c>
      <c r="CB487" s="15">
        <f t="shared" si="419"/>
        <v>1</v>
      </c>
      <c r="CC487" s="14" t="str">
        <f t="shared" si="420"/>
        <v>N/A</v>
      </c>
      <c r="CD487" s="14" t="str">
        <f t="shared" si="421"/>
        <v>N/A</v>
      </c>
      <c r="CE487" s="14" t="str">
        <f t="shared" si="422"/>
        <v>N/A</v>
      </c>
      <c r="CF487" s="14" t="str">
        <f t="shared" si="423"/>
        <v>N/A</v>
      </c>
      <c r="CG487" t="str">
        <f t="shared" si="470"/>
        <v>S:0 G:1 GR:1</v>
      </c>
    </row>
    <row r="488" spans="1:85" x14ac:dyDescent="0.25">
      <c r="A488" s="13">
        <v>5969</v>
      </c>
      <c r="B488" s="14" t="s">
        <v>2003</v>
      </c>
      <c r="C488" s="14" t="s">
        <v>67</v>
      </c>
      <c r="D488" s="14" t="s">
        <v>59</v>
      </c>
      <c r="E488" s="14">
        <f>VLOOKUP(B488, 'Rookie Year'!$A$2:$B$55555,2,FALSE)</f>
        <v>2013</v>
      </c>
      <c r="F488" s="14">
        <v>2025</v>
      </c>
      <c r="G488" s="14" t="s">
        <v>42</v>
      </c>
      <c r="H488" s="14" t="s">
        <v>1927</v>
      </c>
      <c r="I488" s="15">
        <v>13</v>
      </c>
      <c r="J488" s="14">
        <v>2</v>
      </c>
      <c r="K488" s="16">
        <f t="shared" si="436"/>
        <v>0.4</v>
      </c>
      <c r="L488" s="15">
        <f t="shared" si="437"/>
        <v>7</v>
      </c>
      <c r="M488" s="15">
        <f t="shared" si="438"/>
        <v>6</v>
      </c>
      <c r="N488" s="15">
        <f t="shared" si="439"/>
        <v>12</v>
      </c>
      <c r="O488" s="15">
        <v>12</v>
      </c>
      <c r="P488" s="15">
        <v>0</v>
      </c>
      <c r="Q488" s="15">
        <f t="shared" si="440"/>
        <v>0</v>
      </c>
      <c r="R488" s="14" t="s">
        <v>75</v>
      </c>
      <c r="S488" s="14">
        <f t="shared" si="441"/>
        <v>1</v>
      </c>
      <c r="T488" s="15">
        <v>0</v>
      </c>
      <c r="U488" s="15" t="str">
        <f t="shared" si="473"/>
        <v>N/A</v>
      </c>
      <c r="V488" s="15" t="str">
        <f t="shared" si="474"/>
        <v>N/A</v>
      </c>
      <c r="W488" s="15" t="str">
        <f t="shared" si="475"/>
        <v>N/A</v>
      </c>
      <c r="X488" s="15" t="str">
        <f t="shared" si="434"/>
        <v>N/A</v>
      </c>
      <c r="Y488" s="14" t="str">
        <f t="shared" si="442"/>
        <v>OK</v>
      </c>
      <c r="Z488" s="14" t="str">
        <f t="shared" si="443"/>
        <v>Yes</v>
      </c>
      <c r="AA488" s="17">
        <f>IF(C488="DM", "N/A", IF(Z488="No","N/A",VLOOKUP(B488,'Extension List'!$A$3:$AE$1952,19,FALSE)))</f>
        <v>2</v>
      </c>
      <c r="AB488" s="14">
        <f>IF(C488="DM", "N/A", IF(Z488="No","N/A",VLOOKUP(B488,'Extension List'!$A$3:$AE$1952,21,FALSE)))</f>
        <v>1</v>
      </c>
      <c r="AC488" s="14">
        <f t="shared" si="432"/>
        <v>0</v>
      </c>
      <c r="AD488" s="15" t="str">
        <f t="shared" si="444"/>
        <v>N/A</v>
      </c>
      <c r="AE488" s="15" t="str">
        <f t="shared" si="445"/>
        <v>N/A</v>
      </c>
      <c r="AF488" s="15" t="str">
        <f t="shared" si="446"/>
        <v>N/A</v>
      </c>
      <c r="AG488" s="15" t="str">
        <f t="shared" si="478"/>
        <v>N/A</v>
      </c>
      <c r="AH488" s="15" t="str">
        <f t="shared" si="478"/>
        <v>N/A</v>
      </c>
      <c r="AI488" s="15" t="str">
        <f t="shared" si="476"/>
        <v>N/A</v>
      </c>
      <c r="AJ488" s="15" t="str">
        <f t="shared" si="477"/>
        <v>N/A</v>
      </c>
      <c r="AK488" s="15" t="str">
        <f t="shared" si="429"/>
        <v>N/A</v>
      </c>
      <c r="AL488" s="15" t="str">
        <f t="shared" si="447"/>
        <v>N/A</v>
      </c>
      <c r="AM488" s="15">
        <f t="shared" si="448"/>
        <v>7</v>
      </c>
      <c r="AN488" s="15" t="str">
        <f t="shared" si="449"/>
        <v>N/A</v>
      </c>
      <c r="AO488" s="15" t="str">
        <f t="shared" si="450"/>
        <v>N/A</v>
      </c>
      <c r="AP488" s="15" t="str">
        <f t="shared" si="451"/>
        <v>N/A</v>
      </c>
      <c r="AQ488" s="15" t="str">
        <f t="shared" si="452"/>
        <v>N/A</v>
      </c>
      <c r="AR488" s="14" t="s">
        <v>40</v>
      </c>
      <c r="AS488" s="14" t="s">
        <v>40</v>
      </c>
      <c r="AT488" s="14" t="s">
        <v>40</v>
      </c>
      <c r="AU488" s="14" t="s">
        <v>40</v>
      </c>
      <c r="AV488" s="14" t="s">
        <v>40</v>
      </c>
      <c r="AW488" s="14" t="s">
        <v>40</v>
      </c>
      <c r="AX488" s="14" t="s">
        <v>40</v>
      </c>
      <c r="AY488" s="14" t="s">
        <v>40</v>
      </c>
      <c r="AZ488" s="14" t="s">
        <v>40</v>
      </c>
      <c r="BA488" s="14" t="s">
        <v>40</v>
      </c>
      <c r="BB488" s="14" t="s">
        <v>40</v>
      </c>
      <c r="BC488" s="14" t="s">
        <v>40</v>
      </c>
      <c r="BD488" s="14" t="s">
        <v>40</v>
      </c>
      <c r="BE488" s="14" t="s">
        <v>40</v>
      </c>
      <c r="BF488" s="14" t="s">
        <v>40</v>
      </c>
      <c r="BG488" s="14" t="s">
        <v>40</v>
      </c>
      <c r="BH488" s="14" t="s">
        <v>40</v>
      </c>
      <c r="BJ488" s="15">
        <f t="shared" si="453"/>
        <v>7</v>
      </c>
      <c r="BK488" s="15">
        <f t="shared" si="454"/>
        <v>7</v>
      </c>
      <c r="BL488" s="15">
        <f t="shared" si="455"/>
        <v>7</v>
      </c>
      <c r="BM488" s="15">
        <f t="shared" si="456"/>
        <v>7</v>
      </c>
      <c r="BN488" s="15">
        <f t="shared" si="457"/>
        <v>7</v>
      </c>
      <c r="BO488" s="15">
        <f t="shared" si="458"/>
        <v>7</v>
      </c>
      <c r="BP488" s="15">
        <f t="shared" si="459"/>
        <v>7</v>
      </c>
      <c r="BQ488" s="15">
        <f t="shared" si="460"/>
        <v>7</v>
      </c>
      <c r="BR488" s="15">
        <f t="shared" si="461"/>
        <v>7</v>
      </c>
      <c r="BS488" s="15">
        <f t="shared" si="462"/>
        <v>7</v>
      </c>
      <c r="BT488" s="15">
        <f t="shared" si="463"/>
        <v>7</v>
      </c>
      <c r="BU488" s="15">
        <f t="shared" si="464"/>
        <v>7</v>
      </c>
      <c r="BV488" s="15">
        <f t="shared" si="465"/>
        <v>7</v>
      </c>
      <c r="BW488" s="15">
        <f t="shared" si="466"/>
        <v>7</v>
      </c>
      <c r="BX488" s="15">
        <f t="shared" si="467"/>
        <v>7</v>
      </c>
      <c r="BY488" s="15">
        <f t="shared" si="468"/>
        <v>7</v>
      </c>
      <c r="BZ488" s="15">
        <f t="shared" si="469"/>
        <v>7</v>
      </c>
      <c r="CA488" s="14" t="s">
        <v>75</v>
      </c>
      <c r="CB488" s="15">
        <f t="shared" si="419"/>
        <v>7</v>
      </c>
      <c r="CC488" s="14" t="str">
        <f t="shared" si="420"/>
        <v>N/A</v>
      </c>
      <c r="CD488" s="14" t="str">
        <f t="shared" si="421"/>
        <v>N/A</v>
      </c>
      <c r="CE488" s="14" t="str">
        <f t="shared" si="422"/>
        <v>N/A</v>
      </c>
      <c r="CF488" s="14" t="str">
        <f t="shared" si="423"/>
        <v>N/A</v>
      </c>
      <c r="CG488" t="str">
        <f t="shared" si="470"/>
        <v>S:7 G:6 GR:0</v>
      </c>
    </row>
    <row r="489" spans="1:85" x14ac:dyDescent="0.25">
      <c r="A489" s="13">
        <v>6579</v>
      </c>
      <c r="B489" s="14" t="s">
        <v>3369</v>
      </c>
      <c r="C489" s="14" t="s">
        <v>67</v>
      </c>
      <c r="D489" s="14" t="s">
        <v>59</v>
      </c>
      <c r="E489" s="14">
        <f>VLOOKUP(B489, 'Rookie Year'!$A$2:$B$55555,2,FALSE)</f>
        <v>2026</v>
      </c>
      <c r="F489" s="14">
        <v>2026</v>
      </c>
      <c r="G489" s="14" t="s">
        <v>40</v>
      </c>
      <c r="H489" s="14" t="s">
        <v>2234</v>
      </c>
      <c r="I489" s="15">
        <v>1</v>
      </c>
      <c r="J489" s="14">
        <v>3</v>
      </c>
      <c r="K489" s="16">
        <f t="shared" si="436"/>
        <v>0</v>
      </c>
      <c r="L489" s="15">
        <f t="shared" si="437"/>
        <v>1</v>
      </c>
      <c r="M489" s="15">
        <f t="shared" si="438"/>
        <v>0</v>
      </c>
      <c r="N489" s="15">
        <f t="shared" si="439"/>
        <v>0</v>
      </c>
      <c r="O489" s="15">
        <v>0</v>
      </c>
      <c r="P489" s="15">
        <v>0</v>
      </c>
      <c r="Q489" s="15">
        <f t="shared" si="440"/>
        <v>0</v>
      </c>
      <c r="R489" s="14" t="s">
        <v>75</v>
      </c>
      <c r="S489" s="14">
        <f t="shared" si="441"/>
        <v>3</v>
      </c>
      <c r="T489" s="15">
        <f>IF($S489&lt;1, "N/A", $M489)</f>
        <v>0</v>
      </c>
      <c r="U489" s="15">
        <f t="shared" si="473"/>
        <v>0</v>
      </c>
      <c r="V489" s="15">
        <f t="shared" si="474"/>
        <v>0</v>
      </c>
      <c r="W489" s="15" t="str">
        <f t="shared" si="475"/>
        <v>N/A</v>
      </c>
      <c r="X489" s="15" t="str">
        <f t="shared" si="434"/>
        <v>N/A</v>
      </c>
      <c r="Y489" s="14" t="str">
        <f t="shared" si="442"/>
        <v>OK</v>
      </c>
      <c r="Z489" s="14" t="str">
        <f t="shared" si="443"/>
        <v>No</v>
      </c>
      <c r="AA489" s="17" t="str">
        <f>IF(C489="DM", "N/A", IF(Z489="No","N/A",VLOOKUP(B489,'Extension List'!$A$3:$AE$1952,19,FALSE)))</f>
        <v>N/A</v>
      </c>
      <c r="AB489" s="14" t="str">
        <f>IF(C489="DM", "N/A", IF(Z489="No","N/A",VLOOKUP(B489,'Extension List'!$A$3:$AE$1952,21,FALSE)))</f>
        <v>N/A</v>
      </c>
      <c r="AC489" s="14" t="str">
        <f t="shared" si="432"/>
        <v>N/A</v>
      </c>
      <c r="AD489" s="15" t="str">
        <f t="shared" si="444"/>
        <v>N/A</v>
      </c>
      <c r="AE489" s="15" t="str">
        <f t="shared" si="445"/>
        <v>N/A</v>
      </c>
      <c r="AF489" s="15" t="str">
        <f t="shared" si="446"/>
        <v>N/A</v>
      </c>
      <c r="AG489" s="15" t="str">
        <f t="shared" si="478"/>
        <v>N/A</v>
      </c>
      <c r="AH489" s="15" t="str">
        <f t="shared" si="478"/>
        <v>N/A</v>
      </c>
      <c r="AI489" s="15" t="str">
        <f t="shared" si="476"/>
        <v>N/A</v>
      </c>
      <c r="AJ489" s="15" t="str">
        <f t="shared" si="477"/>
        <v>N/A</v>
      </c>
      <c r="AK489" s="15" t="str">
        <f t="shared" si="429"/>
        <v>N/A</v>
      </c>
      <c r="AL489" s="15" t="str">
        <f t="shared" si="447"/>
        <v>N/A</v>
      </c>
      <c r="AM489" s="15">
        <f t="shared" si="448"/>
        <v>1</v>
      </c>
      <c r="AN489" s="15">
        <f t="shared" si="449"/>
        <v>1</v>
      </c>
      <c r="AO489" s="15">
        <f t="shared" si="450"/>
        <v>1</v>
      </c>
      <c r="AP489" s="15" t="str">
        <f t="shared" si="451"/>
        <v>N/A</v>
      </c>
      <c r="AQ489" s="15" t="str">
        <f t="shared" si="452"/>
        <v>N/A</v>
      </c>
      <c r="AR489" s="14" t="s">
        <v>40</v>
      </c>
      <c r="AS489" s="14" t="s">
        <v>40</v>
      </c>
      <c r="AT489" s="14" t="s">
        <v>40</v>
      </c>
      <c r="AU489" s="14" t="s">
        <v>40</v>
      </c>
      <c r="AV489" s="14" t="s">
        <v>40</v>
      </c>
      <c r="AW489" s="14" t="s">
        <v>40</v>
      </c>
      <c r="AX489" s="14" t="s">
        <v>40</v>
      </c>
      <c r="AY489" s="14" t="s">
        <v>40</v>
      </c>
      <c r="AZ489" s="14" t="s">
        <v>40</v>
      </c>
      <c r="BA489" s="14" t="s">
        <v>40</v>
      </c>
      <c r="BB489" s="14" t="s">
        <v>40</v>
      </c>
      <c r="BC489" s="14" t="s">
        <v>40</v>
      </c>
      <c r="BD489" s="14" t="s">
        <v>40</v>
      </c>
      <c r="BE489" s="14" t="s">
        <v>40</v>
      </c>
      <c r="BF489" s="14" t="s">
        <v>40</v>
      </c>
      <c r="BG489" s="14" t="s">
        <v>40</v>
      </c>
      <c r="BH489" s="14" t="s">
        <v>40</v>
      </c>
      <c r="BJ489" s="15">
        <f t="shared" si="453"/>
        <v>1</v>
      </c>
      <c r="BK489" s="15">
        <f t="shared" si="454"/>
        <v>1</v>
      </c>
      <c r="BL489" s="15">
        <f t="shared" si="455"/>
        <v>1</v>
      </c>
      <c r="BM489" s="15">
        <f t="shared" si="456"/>
        <v>1</v>
      </c>
      <c r="BN489" s="15">
        <f t="shared" si="457"/>
        <v>1</v>
      </c>
      <c r="BO489" s="15">
        <f t="shared" si="458"/>
        <v>1</v>
      </c>
      <c r="BP489" s="15">
        <f t="shared" si="459"/>
        <v>1</v>
      </c>
      <c r="BQ489" s="15">
        <f t="shared" si="460"/>
        <v>1</v>
      </c>
      <c r="BR489" s="15">
        <f t="shared" si="461"/>
        <v>1</v>
      </c>
      <c r="BS489" s="15">
        <f t="shared" si="462"/>
        <v>1</v>
      </c>
      <c r="BT489" s="15">
        <f t="shared" si="463"/>
        <v>1</v>
      </c>
      <c r="BU489" s="15">
        <f t="shared" si="464"/>
        <v>1</v>
      </c>
      <c r="BV489" s="15">
        <f t="shared" si="465"/>
        <v>1</v>
      </c>
      <c r="BW489" s="15">
        <f t="shared" si="466"/>
        <v>1</v>
      </c>
      <c r="BX489" s="15">
        <f t="shared" si="467"/>
        <v>1</v>
      </c>
      <c r="BY489" s="15">
        <f t="shared" si="468"/>
        <v>1</v>
      </c>
      <c r="BZ489" s="15">
        <f t="shared" si="469"/>
        <v>1</v>
      </c>
      <c r="CA489" s="14" t="s">
        <v>75</v>
      </c>
      <c r="CB489" s="15">
        <f t="shared" si="419"/>
        <v>1</v>
      </c>
      <c r="CC489" s="14">
        <f t="shared" si="420"/>
        <v>1</v>
      </c>
      <c r="CD489" s="14">
        <f t="shared" si="421"/>
        <v>1</v>
      </c>
      <c r="CE489" s="14" t="str">
        <f t="shared" si="422"/>
        <v>N/A</v>
      </c>
      <c r="CF489" s="14" t="str">
        <f t="shared" si="423"/>
        <v>N/A</v>
      </c>
      <c r="CG489" t="str">
        <f t="shared" si="470"/>
        <v>S:1 G:0 GR:0</v>
      </c>
    </row>
    <row r="490" spans="1:85" x14ac:dyDescent="0.25">
      <c r="A490" s="13">
        <v>6017</v>
      </c>
      <c r="B490" s="14" t="s">
        <v>3118</v>
      </c>
      <c r="C490" s="14" t="s">
        <v>67</v>
      </c>
      <c r="D490" s="14" t="s">
        <v>59</v>
      </c>
      <c r="E490" s="14">
        <v>2025</v>
      </c>
      <c r="F490" s="14">
        <v>2025</v>
      </c>
      <c r="G490" s="14" t="s">
        <v>40</v>
      </c>
      <c r="H490" s="14" t="s">
        <v>2161</v>
      </c>
      <c r="I490" s="15">
        <v>7</v>
      </c>
      <c r="J490" s="14">
        <v>4</v>
      </c>
      <c r="K490" s="16">
        <f t="shared" si="436"/>
        <v>0.25</v>
      </c>
      <c r="L490" s="15">
        <f t="shared" si="437"/>
        <v>5</v>
      </c>
      <c r="M490" s="15">
        <f t="shared" si="438"/>
        <v>2</v>
      </c>
      <c r="N490" s="15">
        <f t="shared" si="439"/>
        <v>8</v>
      </c>
      <c r="O490" s="15">
        <v>8</v>
      </c>
      <c r="P490" s="15">
        <v>0</v>
      </c>
      <c r="Q490" s="15">
        <f t="shared" si="440"/>
        <v>0</v>
      </c>
      <c r="R490" s="14" t="s">
        <v>75</v>
      </c>
      <c r="S490" s="14">
        <f t="shared" si="441"/>
        <v>3</v>
      </c>
      <c r="T490" s="15">
        <v>0</v>
      </c>
      <c r="U490" s="15">
        <v>0</v>
      </c>
      <c r="V490" s="15">
        <v>0</v>
      </c>
      <c r="W490" s="15" t="str">
        <f t="shared" si="475"/>
        <v>N/A</v>
      </c>
      <c r="X490" s="15" t="str">
        <f t="shared" si="434"/>
        <v>N/A</v>
      </c>
      <c r="Y490" s="14" t="str">
        <f t="shared" si="442"/>
        <v>OK</v>
      </c>
      <c r="Z490" s="14" t="str">
        <f t="shared" si="443"/>
        <v>No</v>
      </c>
      <c r="AA490" s="17" t="str">
        <f>IF(C490="DM", "N/A", IF(Z490="No","N/A",VLOOKUP(B490,'Extension List'!$A$3:$AE$1952,19,FALSE)))</f>
        <v>N/A</v>
      </c>
      <c r="AB490" s="14" t="str">
        <f>IF(C490="DM", "N/A", IF(Z490="No","N/A",VLOOKUP(B490,'Extension List'!$A$3:$AE$1952,21,FALSE)))</f>
        <v>N/A</v>
      </c>
      <c r="AC490" s="14" t="str">
        <f t="shared" si="432"/>
        <v>N/A</v>
      </c>
      <c r="AD490" s="15" t="str">
        <f t="shared" si="444"/>
        <v>N/A</v>
      </c>
      <c r="AE490" s="15" t="str">
        <f t="shared" si="445"/>
        <v>N/A</v>
      </c>
      <c r="AF490" s="15" t="str">
        <f t="shared" si="446"/>
        <v>N/A</v>
      </c>
      <c r="AG490" s="15" t="str">
        <f t="shared" si="478"/>
        <v>N/A</v>
      </c>
      <c r="AH490" s="15" t="str">
        <f t="shared" si="478"/>
        <v>N/A</v>
      </c>
      <c r="AI490" s="15" t="str">
        <f t="shared" si="476"/>
        <v>N/A</v>
      </c>
      <c r="AJ490" s="15" t="str">
        <f t="shared" si="477"/>
        <v>N/A</v>
      </c>
      <c r="AK490" s="15" t="str">
        <f t="shared" si="429"/>
        <v>N/A</v>
      </c>
      <c r="AL490" s="15" t="str">
        <f t="shared" si="447"/>
        <v>N/A</v>
      </c>
      <c r="AM490" s="15">
        <f t="shared" si="448"/>
        <v>5</v>
      </c>
      <c r="AN490" s="15">
        <f t="shared" si="449"/>
        <v>5</v>
      </c>
      <c r="AO490" s="15">
        <f t="shared" si="450"/>
        <v>5</v>
      </c>
      <c r="AP490" s="15" t="str">
        <f t="shared" si="451"/>
        <v>N/A</v>
      </c>
      <c r="AQ490" s="15" t="str">
        <f t="shared" si="452"/>
        <v>N/A</v>
      </c>
      <c r="AR490" s="14" t="s">
        <v>40</v>
      </c>
      <c r="AS490" s="14" t="s">
        <v>40</v>
      </c>
      <c r="AT490" s="14" t="s">
        <v>40</v>
      </c>
      <c r="AU490" s="14" t="s">
        <v>40</v>
      </c>
      <c r="AV490" s="14" t="s">
        <v>40</v>
      </c>
      <c r="AW490" s="14" t="s">
        <v>40</v>
      </c>
      <c r="AX490" s="14" t="s">
        <v>40</v>
      </c>
      <c r="AY490" s="14" t="s">
        <v>40</v>
      </c>
      <c r="AZ490" s="14" t="s">
        <v>40</v>
      </c>
      <c r="BA490" s="14" t="s">
        <v>40</v>
      </c>
      <c r="BB490" s="14" t="s">
        <v>40</v>
      </c>
      <c r="BC490" s="14" t="s">
        <v>40</v>
      </c>
      <c r="BD490" s="14" t="s">
        <v>40</v>
      </c>
      <c r="BE490" s="14" t="s">
        <v>40</v>
      </c>
      <c r="BF490" s="14" t="s">
        <v>40</v>
      </c>
      <c r="BG490" s="14" t="s">
        <v>40</v>
      </c>
      <c r="BH490" s="14" t="s">
        <v>40</v>
      </c>
      <c r="BJ490" s="15">
        <f t="shared" si="453"/>
        <v>5</v>
      </c>
      <c r="BK490" s="15">
        <f t="shared" si="454"/>
        <v>5</v>
      </c>
      <c r="BL490" s="15">
        <f t="shared" si="455"/>
        <v>5</v>
      </c>
      <c r="BM490" s="15">
        <f t="shared" si="456"/>
        <v>5</v>
      </c>
      <c r="BN490" s="15">
        <f t="shared" si="457"/>
        <v>5</v>
      </c>
      <c r="BO490" s="15">
        <f t="shared" si="458"/>
        <v>5</v>
      </c>
      <c r="BP490" s="15">
        <f t="shared" si="459"/>
        <v>5</v>
      </c>
      <c r="BQ490" s="15">
        <f t="shared" si="460"/>
        <v>5</v>
      </c>
      <c r="BR490" s="15">
        <f t="shared" si="461"/>
        <v>5</v>
      </c>
      <c r="BS490" s="15">
        <f t="shared" si="462"/>
        <v>5</v>
      </c>
      <c r="BT490" s="15">
        <f t="shared" si="463"/>
        <v>5</v>
      </c>
      <c r="BU490" s="15">
        <f t="shared" si="464"/>
        <v>5</v>
      </c>
      <c r="BV490" s="15">
        <f t="shared" si="465"/>
        <v>5</v>
      </c>
      <c r="BW490" s="15">
        <f t="shared" si="466"/>
        <v>5</v>
      </c>
      <c r="BX490" s="15">
        <f t="shared" si="467"/>
        <v>5</v>
      </c>
      <c r="BY490" s="15">
        <f t="shared" si="468"/>
        <v>5</v>
      </c>
      <c r="BZ490" s="15">
        <f t="shared" si="469"/>
        <v>5</v>
      </c>
      <c r="CA490" s="14" t="s">
        <v>75</v>
      </c>
      <c r="CB490" s="15">
        <f t="shared" si="419"/>
        <v>5</v>
      </c>
      <c r="CC490" s="14">
        <f t="shared" si="420"/>
        <v>5</v>
      </c>
      <c r="CD490" s="14">
        <f t="shared" si="421"/>
        <v>5</v>
      </c>
      <c r="CE490" s="14" t="str">
        <f t="shared" si="422"/>
        <v>N/A</v>
      </c>
      <c r="CF490" s="14" t="str">
        <f t="shared" si="423"/>
        <v>N/A</v>
      </c>
      <c r="CG490" t="str">
        <f t="shared" si="470"/>
        <v>S:5 G:2 GR:0</v>
      </c>
    </row>
    <row r="491" spans="1:85" x14ac:dyDescent="0.25">
      <c r="A491" s="13">
        <v>5892</v>
      </c>
      <c r="B491" s="14" t="s">
        <v>2412</v>
      </c>
      <c r="C491" s="14" t="s">
        <v>67</v>
      </c>
      <c r="D491" s="14" t="s">
        <v>59</v>
      </c>
      <c r="E491" s="14">
        <f>VLOOKUP(B491, 'Rookie Year'!$A$2:$B$55555,2,FALSE)</f>
        <v>2021</v>
      </c>
      <c r="F491" s="14">
        <v>2025</v>
      </c>
      <c r="G491" s="14" t="s">
        <v>42</v>
      </c>
      <c r="H491" s="14" t="s">
        <v>2913</v>
      </c>
      <c r="I491" s="15">
        <v>4</v>
      </c>
      <c r="J491" s="14">
        <v>2</v>
      </c>
      <c r="K491" s="16">
        <f t="shared" si="436"/>
        <v>0.25</v>
      </c>
      <c r="L491" s="15">
        <f t="shared" si="437"/>
        <v>3</v>
      </c>
      <c r="M491" s="15">
        <f t="shared" si="438"/>
        <v>1</v>
      </c>
      <c r="N491" s="15">
        <f t="shared" si="439"/>
        <v>2</v>
      </c>
      <c r="O491" s="15">
        <v>1</v>
      </c>
      <c r="P491" s="15">
        <v>0</v>
      </c>
      <c r="Q491" s="15">
        <f t="shared" si="440"/>
        <v>1</v>
      </c>
      <c r="R491" s="14" t="s">
        <v>75</v>
      </c>
      <c r="S491" s="14">
        <f t="shared" si="441"/>
        <v>1</v>
      </c>
      <c r="T491" s="15">
        <v>1</v>
      </c>
      <c r="U491" s="15" t="str">
        <f t="shared" ref="U491:U497" si="479">IF($S491&lt;2, "N/A", $M491)</f>
        <v>N/A</v>
      </c>
      <c r="V491" s="15" t="str">
        <f t="shared" ref="V491:V504" si="480">IF($S491&lt;3, "N/A", $M491)</f>
        <v>N/A</v>
      </c>
      <c r="W491" s="15" t="str">
        <f t="shared" si="475"/>
        <v>N/A</v>
      </c>
      <c r="X491" s="15" t="str">
        <f t="shared" si="434"/>
        <v>N/A</v>
      </c>
      <c r="Y491" s="14" t="str">
        <f t="shared" si="442"/>
        <v>OK</v>
      </c>
      <c r="Z491" s="14" t="str">
        <f t="shared" si="443"/>
        <v>Yes</v>
      </c>
      <c r="AA491" s="17">
        <f>IF(C491="DM", "N/A", IF(Z491="No","N/A",VLOOKUP(B491,'Extension List'!$A$3:$AE$1952,19,FALSE)))</f>
        <v>5</v>
      </c>
      <c r="AB491" s="14">
        <f>IF(C491="DM", "N/A", IF(Z491="No","N/A",VLOOKUP(B491,'Extension List'!$A$3:$AE$1952,21,FALSE)))</f>
        <v>1</v>
      </c>
      <c r="AC491" s="14">
        <f t="shared" si="432"/>
        <v>0</v>
      </c>
      <c r="AD491" s="15" t="str">
        <f t="shared" si="444"/>
        <v>N/A</v>
      </c>
      <c r="AE491" s="15" t="str">
        <f t="shared" si="445"/>
        <v>N/A</v>
      </c>
      <c r="AF491" s="15" t="str">
        <f t="shared" si="446"/>
        <v>N/A</v>
      </c>
      <c r="AG491" s="15" t="str">
        <f t="shared" si="478"/>
        <v>N/A</v>
      </c>
      <c r="AH491" s="15" t="str">
        <f t="shared" si="478"/>
        <v>N/A</v>
      </c>
      <c r="AI491" s="15" t="str">
        <f t="shared" si="476"/>
        <v>N/A</v>
      </c>
      <c r="AJ491" s="15" t="str">
        <f t="shared" si="477"/>
        <v>N/A</v>
      </c>
      <c r="AK491" s="15" t="str">
        <f t="shared" si="429"/>
        <v>N/A</v>
      </c>
      <c r="AL491" s="15" t="str">
        <f t="shared" si="447"/>
        <v>N/A</v>
      </c>
      <c r="AM491" s="15">
        <f t="shared" si="448"/>
        <v>4</v>
      </c>
      <c r="AN491" s="15" t="str">
        <f t="shared" si="449"/>
        <v>N/A</v>
      </c>
      <c r="AO491" s="15" t="str">
        <f t="shared" si="450"/>
        <v>N/A</v>
      </c>
      <c r="AP491" s="15" t="str">
        <f t="shared" si="451"/>
        <v>N/A</v>
      </c>
      <c r="AQ491" s="15" t="str">
        <f t="shared" si="452"/>
        <v>N/A</v>
      </c>
      <c r="AR491" s="14" t="s">
        <v>40</v>
      </c>
      <c r="AS491" s="14" t="s">
        <v>40</v>
      </c>
      <c r="AT491" s="14" t="s">
        <v>40</v>
      </c>
      <c r="AU491" s="14" t="s">
        <v>40</v>
      </c>
      <c r="AV491" s="14" t="s">
        <v>40</v>
      </c>
      <c r="AW491" s="14" t="s">
        <v>40</v>
      </c>
      <c r="AX491" s="14" t="s">
        <v>40</v>
      </c>
      <c r="AY491" s="14" t="s">
        <v>40</v>
      </c>
      <c r="AZ491" s="14" t="s">
        <v>40</v>
      </c>
      <c r="BA491" s="14" t="s">
        <v>40</v>
      </c>
      <c r="BB491" s="14" t="s">
        <v>40</v>
      </c>
      <c r="BC491" s="14" t="s">
        <v>40</v>
      </c>
      <c r="BD491" s="14" t="s">
        <v>40</v>
      </c>
      <c r="BE491" s="14" t="s">
        <v>40</v>
      </c>
      <c r="BF491" s="14" t="s">
        <v>40</v>
      </c>
      <c r="BG491" s="14" t="s">
        <v>40</v>
      </c>
      <c r="BH491" s="14" t="s">
        <v>40</v>
      </c>
      <c r="BI491" s="14"/>
      <c r="BJ491" s="15">
        <f t="shared" si="453"/>
        <v>4</v>
      </c>
      <c r="BK491" s="15">
        <f t="shared" si="454"/>
        <v>4</v>
      </c>
      <c r="BL491" s="15">
        <f t="shared" si="455"/>
        <v>4</v>
      </c>
      <c r="BM491" s="15">
        <f t="shared" si="456"/>
        <v>4</v>
      </c>
      <c r="BN491" s="15">
        <f t="shared" si="457"/>
        <v>4</v>
      </c>
      <c r="BO491" s="15">
        <f t="shared" si="458"/>
        <v>4</v>
      </c>
      <c r="BP491" s="15">
        <f t="shared" si="459"/>
        <v>4</v>
      </c>
      <c r="BQ491" s="15">
        <f t="shared" si="460"/>
        <v>4</v>
      </c>
      <c r="BR491" s="15">
        <f t="shared" si="461"/>
        <v>4</v>
      </c>
      <c r="BS491" s="15">
        <f t="shared" si="462"/>
        <v>4</v>
      </c>
      <c r="BT491" s="15">
        <f t="shared" si="463"/>
        <v>4</v>
      </c>
      <c r="BU491" s="15">
        <f t="shared" si="464"/>
        <v>4</v>
      </c>
      <c r="BV491" s="15">
        <f t="shared" si="465"/>
        <v>4</v>
      </c>
      <c r="BW491" s="15">
        <f t="shared" si="466"/>
        <v>4</v>
      </c>
      <c r="BX491" s="15">
        <f t="shared" si="467"/>
        <v>4</v>
      </c>
      <c r="BY491" s="15">
        <f t="shared" si="468"/>
        <v>4</v>
      </c>
      <c r="BZ491" s="15">
        <f t="shared" si="469"/>
        <v>4</v>
      </c>
      <c r="CA491" s="14" t="s">
        <v>75</v>
      </c>
      <c r="CB491" s="15">
        <f t="shared" si="419"/>
        <v>4</v>
      </c>
      <c r="CC491" s="14" t="str">
        <f t="shared" si="420"/>
        <v>N/A</v>
      </c>
      <c r="CD491" s="14" t="str">
        <f t="shared" si="421"/>
        <v>N/A</v>
      </c>
      <c r="CE491" s="14" t="str">
        <f t="shared" si="422"/>
        <v>N/A</v>
      </c>
      <c r="CF491" s="14" t="str">
        <f t="shared" si="423"/>
        <v>N/A</v>
      </c>
      <c r="CG491" t="str">
        <f t="shared" si="470"/>
        <v>S:3 G:1 GR:1</v>
      </c>
    </row>
    <row r="492" spans="1:85" x14ac:dyDescent="0.25">
      <c r="A492" s="13">
        <v>5498</v>
      </c>
      <c r="B492" s="14" t="s">
        <v>2902</v>
      </c>
      <c r="C492" s="14" t="s">
        <v>67</v>
      </c>
      <c r="D492" s="14" t="s">
        <v>59</v>
      </c>
      <c r="E492" s="14">
        <f>VLOOKUP(B492, 'Rookie Year'!$A$2:$B$55555,2,FALSE)</f>
        <v>2023</v>
      </c>
      <c r="F492" s="14">
        <v>2024</v>
      </c>
      <c r="G492" s="14" t="s">
        <v>42</v>
      </c>
      <c r="H492" s="14" t="s">
        <v>2913</v>
      </c>
      <c r="I492" s="15">
        <v>8</v>
      </c>
      <c r="J492" s="14">
        <v>3</v>
      </c>
      <c r="K492" s="16">
        <f t="shared" si="436"/>
        <v>0.25</v>
      </c>
      <c r="L492" s="15">
        <f t="shared" si="437"/>
        <v>6</v>
      </c>
      <c r="M492" s="15">
        <f t="shared" si="438"/>
        <v>2</v>
      </c>
      <c r="N492" s="15">
        <f t="shared" si="439"/>
        <v>6</v>
      </c>
      <c r="O492" s="15">
        <v>6</v>
      </c>
      <c r="P492" s="15">
        <v>0</v>
      </c>
      <c r="Q492" s="15">
        <f t="shared" si="440"/>
        <v>0</v>
      </c>
      <c r="R492" s="14" t="s">
        <v>75</v>
      </c>
      <c r="S492" s="14">
        <f t="shared" si="441"/>
        <v>1</v>
      </c>
      <c r="T492" s="15">
        <v>0</v>
      </c>
      <c r="U492" s="15" t="str">
        <f t="shared" si="479"/>
        <v>N/A</v>
      </c>
      <c r="V492" s="15" t="str">
        <f t="shared" si="480"/>
        <v>N/A</v>
      </c>
      <c r="W492" s="15" t="str">
        <f t="shared" si="475"/>
        <v>N/A</v>
      </c>
      <c r="X492" s="15" t="str">
        <f t="shared" si="434"/>
        <v>N/A</v>
      </c>
      <c r="Y492" s="14" t="str">
        <f t="shared" si="442"/>
        <v>OK</v>
      </c>
      <c r="Z492" s="14" t="str">
        <f t="shared" si="443"/>
        <v>Yes</v>
      </c>
      <c r="AA492" s="17">
        <f>IF(C492="DM", "N/A", IF(Z492="No","N/A",VLOOKUP(B492,'Extension List'!$A$3:$AE$1952,19,FALSE)))</f>
        <v>18</v>
      </c>
      <c r="AB492" s="14">
        <f>IF(C492="DM", "N/A", IF(Z492="No","N/A",VLOOKUP(B492,'Extension List'!$A$3:$AE$1952,21,FALSE)))</f>
        <v>4</v>
      </c>
      <c r="AC492" s="14">
        <v>2</v>
      </c>
      <c r="AD492" s="15">
        <f t="shared" si="444"/>
        <v>10</v>
      </c>
      <c r="AE492" s="15">
        <f t="shared" si="445"/>
        <v>8</v>
      </c>
      <c r="AF492" s="15">
        <f t="shared" si="446"/>
        <v>16</v>
      </c>
      <c r="AG492" s="15">
        <v>4</v>
      </c>
      <c r="AH492" s="15">
        <v>6</v>
      </c>
      <c r="AI492" s="15">
        <v>6</v>
      </c>
      <c r="AJ492" s="15" t="str">
        <f t="shared" si="477"/>
        <v>N/A</v>
      </c>
      <c r="AK492" s="15" t="str">
        <f t="shared" si="429"/>
        <v>N/A</v>
      </c>
      <c r="AL492" s="15" t="str">
        <f t="shared" si="447"/>
        <v>OK</v>
      </c>
      <c r="AM492" s="15">
        <f t="shared" si="448"/>
        <v>10</v>
      </c>
      <c r="AN492" s="15">
        <f t="shared" si="449"/>
        <v>16</v>
      </c>
      <c r="AO492" s="15">
        <f t="shared" si="450"/>
        <v>16</v>
      </c>
      <c r="AP492" s="15" t="str">
        <f t="shared" si="451"/>
        <v>N/A</v>
      </c>
      <c r="AQ492" s="15" t="str">
        <f t="shared" si="452"/>
        <v>N/A</v>
      </c>
      <c r="AR492" s="14" t="s">
        <v>40</v>
      </c>
      <c r="AS492" s="14" t="s">
        <v>40</v>
      </c>
      <c r="AT492" s="14" t="s">
        <v>40</v>
      </c>
      <c r="AU492" s="14" t="s">
        <v>40</v>
      </c>
      <c r="AV492" s="14" t="s">
        <v>40</v>
      </c>
      <c r="AW492" s="14" t="s">
        <v>40</v>
      </c>
      <c r="AX492" s="14" t="s">
        <v>40</v>
      </c>
      <c r="AY492" s="14" t="s">
        <v>40</v>
      </c>
      <c r="AZ492" s="14" t="s">
        <v>40</v>
      </c>
      <c r="BA492" s="14" t="s">
        <v>40</v>
      </c>
      <c r="BB492" s="14" t="s">
        <v>40</v>
      </c>
      <c r="BC492" s="14" t="s">
        <v>40</v>
      </c>
      <c r="BD492" s="14" t="s">
        <v>40</v>
      </c>
      <c r="BE492" s="14" t="s">
        <v>40</v>
      </c>
      <c r="BF492" s="14" t="s">
        <v>40</v>
      </c>
      <c r="BG492" s="14" t="s">
        <v>40</v>
      </c>
      <c r="BH492" s="14" t="s">
        <v>40</v>
      </c>
      <c r="BI492" s="14"/>
      <c r="BJ492" s="15">
        <f t="shared" si="453"/>
        <v>10</v>
      </c>
      <c r="BK492" s="15">
        <f t="shared" si="454"/>
        <v>10</v>
      </c>
      <c r="BL492" s="15">
        <f t="shared" si="455"/>
        <v>10</v>
      </c>
      <c r="BM492" s="15">
        <f t="shared" si="456"/>
        <v>10</v>
      </c>
      <c r="BN492" s="15">
        <f t="shared" si="457"/>
        <v>10</v>
      </c>
      <c r="BO492" s="15">
        <f t="shared" si="458"/>
        <v>10</v>
      </c>
      <c r="BP492" s="15">
        <f t="shared" si="459"/>
        <v>10</v>
      </c>
      <c r="BQ492" s="15">
        <f t="shared" si="460"/>
        <v>10</v>
      </c>
      <c r="BR492" s="15">
        <f t="shared" si="461"/>
        <v>10</v>
      </c>
      <c r="BS492" s="15">
        <f t="shared" si="462"/>
        <v>10</v>
      </c>
      <c r="BT492" s="15">
        <f t="shared" si="463"/>
        <v>10</v>
      </c>
      <c r="BU492" s="15">
        <f t="shared" si="464"/>
        <v>10</v>
      </c>
      <c r="BV492" s="15">
        <f t="shared" si="465"/>
        <v>10</v>
      </c>
      <c r="BW492" s="15">
        <f t="shared" si="466"/>
        <v>10</v>
      </c>
      <c r="BX492" s="15">
        <f t="shared" si="467"/>
        <v>10</v>
      </c>
      <c r="BY492" s="15">
        <f t="shared" si="468"/>
        <v>10</v>
      </c>
      <c r="BZ492" s="15">
        <f t="shared" si="469"/>
        <v>10</v>
      </c>
      <c r="CA492" s="14" t="s">
        <v>75</v>
      </c>
      <c r="CB492" s="15">
        <f t="shared" si="419"/>
        <v>10</v>
      </c>
      <c r="CC492" s="14">
        <f t="shared" si="420"/>
        <v>16</v>
      </c>
      <c r="CD492" s="14">
        <f t="shared" si="421"/>
        <v>16</v>
      </c>
      <c r="CE492" s="14" t="str">
        <f t="shared" si="422"/>
        <v>N/A</v>
      </c>
      <c r="CF492" s="14" t="str">
        <f t="shared" si="423"/>
        <v>N/A</v>
      </c>
      <c r="CG492" t="str">
        <f t="shared" si="470"/>
        <v>S:6/10 G:8 GR:16</v>
      </c>
    </row>
    <row r="493" spans="1:85" x14ac:dyDescent="0.25">
      <c r="A493" s="13">
        <v>6514</v>
      </c>
      <c r="B493" s="14" t="s">
        <v>3304</v>
      </c>
      <c r="C493" s="14" t="s">
        <v>67</v>
      </c>
      <c r="D493" s="14" t="s">
        <v>59</v>
      </c>
      <c r="E493" s="14">
        <f>VLOOKUP(B493, 'Rookie Year'!$A$2:$B$55555,2,FALSE)</f>
        <v>2026</v>
      </c>
      <c r="F493" s="14">
        <v>2026</v>
      </c>
      <c r="G493" s="14" t="s">
        <v>40</v>
      </c>
      <c r="H493" s="14" t="s">
        <v>2178</v>
      </c>
      <c r="I493" s="15">
        <v>3</v>
      </c>
      <c r="J493" s="14">
        <v>4</v>
      </c>
      <c r="K493" s="16">
        <f t="shared" si="436"/>
        <v>0</v>
      </c>
      <c r="L493" s="15">
        <f t="shared" si="437"/>
        <v>3</v>
      </c>
      <c r="M493" s="15">
        <f t="shared" si="438"/>
        <v>0</v>
      </c>
      <c r="N493" s="15">
        <f t="shared" si="439"/>
        <v>0</v>
      </c>
      <c r="O493" s="15">
        <v>0</v>
      </c>
      <c r="P493" s="15">
        <v>0</v>
      </c>
      <c r="Q493" s="15">
        <f t="shared" si="440"/>
        <v>0</v>
      </c>
      <c r="R493" s="14" t="s">
        <v>75</v>
      </c>
      <c r="S493" s="14">
        <f t="shared" si="441"/>
        <v>4</v>
      </c>
      <c r="T493" s="15">
        <f>IF($S493&lt;1, "N/A", $M493)</f>
        <v>0</v>
      </c>
      <c r="U493" s="15">
        <f t="shared" si="479"/>
        <v>0</v>
      </c>
      <c r="V493" s="15">
        <f t="shared" si="480"/>
        <v>0</v>
      </c>
      <c r="W493" s="15">
        <f t="shared" si="475"/>
        <v>0</v>
      </c>
      <c r="X493" s="15" t="str">
        <f t="shared" si="434"/>
        <v>N/A</v>
      </c>
      <c r="Y493" s="14" t="str">
        <f t="shared" si="442"/>
        <v>OK</v>
      </c>
      <c r="Z493" s="14" t="str">
        <f t="shared" si="443"/>
        <v>No</v>
      </c>
      <c r="AA493" s="17" t="str">
        <f>IF(C493="DM", "N/A", IF(Z493="No","N/A",VLOOKUP(B493,'Extension List'!$A$3:$AE$1952,19,FALSE)))</f>
        <v>N/A</v>
      </c>
      <c r="AB493" s="14" t="str">
        <f>IF(C493="DM", "N/A", IF(Z493="No","N/A",VLOOKUP(B493,'Extension List'!$A$3:$AE$1952,21,FALSE)))</f>
        <v>N/A</v>
      </c>
      <c r="AC493" s="14" t="str">
        <f t="shared" si="432"/>
        <v>N/A</v>
      </c>
      <c r="AD493" s="15" t="str">
        <f t="shared" si="444"/>
        <v>N/A</v>
      </c>
      <c r="AE493" s="15" t="str">
        <f t="shared" si="445"/>
        <v>N/A</v>
      </c>
      <c r="AF493" s="15" t="str">
        <f t="shared" si="446"/>
        <v>N/A</v>
      </c>
      <c r="AG493" s="15" t="str">
        <f t="shared" si="478"/>
        <v>N/A</v>
      </c>
      <c r="AH493" s="15" t="str">
        <f t="shared" si="478"/>
        <v>N/A</v>
      </c>
      <c r="AI493" s="15" t="str">
        <f t="shared" si="476"/>
        <v>N/A</v>
      </c>
      <c r="AJ493" s="15" t="str">
        <f t="shared" si="477"/>
        <v>N/A</v>
      </c>
      <c r="AK493" s="15" t="str">
        <f t="shared" si="429"/>
        <v>N/A</v>
      </c>
      <c r="AL493" s="15" t="str">
        <f t="shared" si="447"/>
        <v>N/A</v>
      </c>
      <c r="AM493" s="15">
        <f t="shared" si="448"/>
        <v>3</v>
      </c>
      <c r="AN493" s="15">
        <f t="shared" si="449"/>
        <v>3</v>
      </c>
      <c r="AO493" s="15">
        <f t="shared" si="450"/>
        <v>3</v>
      </c>
      <c r="AP493" s="15">
        <f t="shared" si="451"/>
        <v>3</v>
      </c>
      <c r="AQ493" s="15" t="str">
        <f t="shared" si="452"/>
        <v>N/A</v>
      </c>
      <c r="AR493" s="14" t="s">
        <v>40</v>
      </c>
      <c r="AS493" s="14" t="s">
        <v>40</v>
      </c>
      <c r="AT493" s="14" t="s">
        <v>40</v>
      </c>
      <c r="AU493" s="14" t="s">
        <v>40</v>
      </c>
      <c r="AV493" s="14" t="s">
        <v>40</v>
      </c>
      <c r="AW493" s="14" t="s">
        <v>40</v>
      </c>
      <c r="AX493" s="14" t="s">
        <v>40</v>
      </c>
      <c r="AY493" s="14" t="s">
        <v>40</v>
      </c>
      <c r="AZ493" s="14" t="s">
        <v>40</v>
      </c>
      <c r="BA493" s="14" t="s">
        <v>40</v>
      </c>
      <c r="BB493" s="14" t="s">
        <v>40</v>
      </c>
      <c r="BC493" s="14" t="s">
        <v>40</v>
      </c>
      <c r="BD493" s="14" t="s">
        <v>40</v>
      </c>
      <c r="BE493" s="14" t="s">
        <v>40</v>
      </c>
      <c r="BF493" s="14" t="s">
        <v>40</v>
      </c>
      <c r="BG493" s="14" t="s">
        <v>40</v>
      </c>
      <c r="BH493" s="14" t="s">
        <v>40</v>
      </c>
      <c r="BJ493" s="15">
        <f t="shared" si="453"/>
        <v>3</v>
      </c>
      <c r="BK493" s="15">
        <f t="shared" si="454"/>
        <v>3</v>
      </c>
      <c r="BL493" s="15">
        <f t="shared" si="455"/>
        <v>3</v>
      </c>
      <c r="BM493" s="15">
        <f t="shared" si="456"/>
        <v>3</v>
      </c>
      <c r="BN493" s="15">
        <f t="shared" si="457"/>
        <v>3</v>
      </c>
      <c r="BO493" s="15">
        <f t="shared" si="458"/>
        <v>3</v>
      </c>
      <c r="BP493" s="15">
        <f t="shared" si="459"/>
        <v>3</v>
      </c>
      <c r="BQ493" s="15">
        <f t="shared" si="460"/>
        <v>3</v>
      </c>
      <c r="BR493" s="15">
        <f t="shared" si="461"/>
        <v>3</v>
      </c>
      <c r="BS493" s="15">
        <f t="shared" si="462"/>
        <v>3</v>
      </c>
      <c r="BT493" s="15">
        <f t="shared" si="463"/>
        <v>3</v>
      </c>
      <c r="BU493" s="15">
        <f t="shared" si="464"/>
        <v>3</v>
      </c>
      <c r="BV493" s="15">
        <f t="shared" si="465"/>
        <v>3</v>
      </c>
      <c r="BW493" s="15">
        <f t="shared" si="466"/>
        <v>3</v>
      </c>
      <c r="BX493" s="15">
        <f t="shared" si="467"/>
        <v>3</v>
      </c>
      <c r="BY493" s="15">
        <f t="shared" si="468"/>
        <v>3</v>
      </c>
      <c r="BZ493" s="15">
        <f t="shared" si="469"/>
        <v>3</v>
      </c>
      <c r="CA493" s="14" t="s">
        <v>75</v>
      </c>
      <c r="CB493" s="15">
        <f t="shared" si="419"/>
        <v>3</v>
      </c>
      <c r="CC493" s="14">
        <f t="shared" si="420"/>
        <v>3</v>
      </c>
      <c r="CD493" s="14">
        <f t="shared" si="421"/>
        <v>3</v>
      </c>
      <c r="CE493" s="14">
        <f t="shared" si="422"/>
        <v>3</v>
      </c>
      <c r="CF493" s="14" t="str">
        <f t="shared" si="423"/>
        <v>N/A</v>
      </c>
      <c r="CG493" t="str">
        <f t="shared" si="470"/>
        <v>S:3 G:0 GR:0</v>
      </c>
    </row>
    <row r="494" spans="1:85" x14ac:dyDescent="0.25">
      <c r="A494" s="13">
        <v>3099</v>
      </c>
      <c r="B494" s="14" t="s">
        <v>243</v>
      </c>
      <c r="C494" s="14" t="s">
        <v>68</v>
      </c>
      <c r="D494" s="14" t="s">
        <v>59</v>
      </c>
      <c r="E494" s="14">
        <f>VLOOKUP(B494, 'Rookie Year'!$A$2:$B$55555,2,FALSE)</f>
        <v>2019</v>
      </c>
      <c r="F494" s="14">
        <v>2019</v>
      </c>
      <c r="G494" s="14" t="s">
        <v>40</v>
      </c>
      <c r="H494" s="14" t="s">
        <v>1926</v>
      </c>
      <c r="I494" s="15">
        <v>33</v>
      </c>
      <c r="J494" s="14">
        <v>5</v>
      </c>
      <c r="K494" s="16">
        <f t="shared" si="436"/>
        <v>0.6</v>
      </c>
      <c r="L494" s="15">
        <f t="shared" si="437"/>
        <v>13</v>
      </c>
      <c r="M494" s="15">
        <f t="shared" si="438"/>
        <v>20</v>
      </c>
      <c r="N494" s="15">
        <f t="shared" si="439"/>
        <v>100</v>
      </c>
      <c r="O494" s="15">
        <v>100</v>
      </c>
      <c r="P494" s="15">
        <v>0</v>
      </c>
      <c r="Q494" s="15">
        <f t="shared" si="440"/>
        <v>0</v>
      </c>
      <c r="R494" s="14">
        <v>2022</v>
      </c>
      <c r="S494" s="14">
        <f t="shared" si="441"/>
        <v>1</v>
      </c>
      <c r="T494" s="15">
        <v>0</v>
      </c>
      <c r="U494" s="15" t="str">
        <f t="shared" si="479"/>
        <v>N/A</v>
      </c>
      <c r="V494" s="15" t="str">
        <f t="shared" si="480"/>
        <v>N/A</v>
      </c>
      <c r="W494" s="15" t="str">
        <f t="shared" si="475"/>
        <v>N/A</v>
      </c>
      <c r="X494" s="15" t="str">
        <f t="shared" si="434"/>
        <v>N/A</v>
      </c>
      <c r="Y494" s="14" t="str">
        <f t="shared" si="442"/>
        <v>OK</v>
      </c>
      <c r="Z494" s="14" t="str">
        <f t="shared" si="443"/>
        <v>Yes</v>
      </c>
      <c r="AA494" s="17">
        <f>IF(C494="DM", "N/A", IF(Z494="No","N/A",VLOOKUP(B494,'Extension List'!$A$3:$AE$1952,19,FALSE)))</f>
        <v>15</v>
      </c>
      <c r="AB494" s="14">
        <f>IF(C494="DM", "N/A", IF(Z494="No","N/A",VLOOKUP(B494,'Extension List'!$A$3:$AE$1952,21,FALSE)))</f>
        <v>4</v>
      </c>
      <c r="AC494" s="14">
        <v>2</v>
      </c>
      <c r="AD494" s="15">
        <f t="shared" si="444"/>
        <v>9</v>
      </c>
      <c r="AE494" s="15">
        <f t="shared" si="445"/>
        <v>6</v>
      </c>
      <c r="AF494" s="15">
        <f t="shared" si="446"/>
        <v>12</v>
      </c>
      <c r="AG494" s="15">
        <v>6</v>
      </c>
      <c r="AH494" s="15">
        <v>6</v>
      </c>
      <c r="AI494" s="15">
        <v>0</v>
      </c>
      <c r="AJ494" s="15" t="str">
        <f t="shared" si="477"/>
        <v>N/A</v>
      </c>
      <c r="AK494" s="15" t="str">
        <f t="shared" si="429"/>
        <v>N/A</v>
      </c>
      <c r="AL494" s="15" t="str">
        <f t="shared" si="447"/>
        <v>OK</v>
      </c>
      <c r="AM494" s="15">
        <f t="shared" si="448"/>
        <v>19</v>
      </c>
      <c r="AN494" s="15">
        <f t="shared" si="449"/>
        <v>15</v>
      </c>
      <c r="AO494" s="15">
        <f t="shared" si="450"/>
        <v>9</v>
      </c>
      <c r="AP494" s="15" t="str">
        <f t="shared" si="451"/>
        <v>N/A</v>
      </c>
      <c r="AQ494" s="15" t="str">
        <f t="shared" si="452"/>
        <v>N/A</v>
      </c>
      <c r="AR494" s="14" t="s">
        <v>40</v>
      </c>
      <c r="AS494" s="14" t="s">
        <v>40</v>
      </c>
      <c r="AT494" s="14" t="s">
        <v>40</v>
      </c>
      <c r="AU494" s="14" t="s">
        <v>40</v>
      </c>
      <c r="AV494" s="14" t="s">
        <v>40</v>
      </c>
      <c r="AW494" s="14" t="s">
        <v>40</v>
      </c>
      <c r="AX494" s="14" t="s">
        <v>40</v>
      </c>
      <c r="AY494" s="14" t="s">
        <v>40</v>
      </c>
      <c r="AZ494" s="14" t="s">
        <v>40</v>
      </c>
      <c r="BA494" s="14" t="s">
        <v>40</v>
      </c>
      <c r="BB494" s="14" t="s">
        <v>40</v>
      </c>
      <c r="BC494" s="14" t="s">
        <v>40</v>
      </c>
      <c r="BD494" s="14" t="s">
        <v>40</v>
      </c>
      <c r="BE494" s="14" t="s">
        <v>40</v>
      </c>
      <c r="BF494" s="14" t="s">
        <v>40</v>
      </c>
      <c r="BG494" s="14" t="s">
        <v>40</v>
      </c>
      <c r="BH494" s="14" t="s">
        <v>40</v>
      </c>
      <c r="BI494" s="14"/>
      <c r="BJ494" s="15">
        <f t="shared" si="453"/>
        <v>19</v>
      </c>
      <c r="BK494" s="15">
        <f t="shared" si="454"/>
        <v>19</v>
      </c>
      <c r="BL494" s="15">
        <f t="shared" si="455"/>
        <v>19</v>
      </c>
      <c r="BM494" s="15">
        <f t="shared" si="456"/>
        <v>19</v>
      </c>
      <c r="BN494" s="15">
        <f t="shared" si="457"/>
        <v>19</v>
      </c>
      <c r="BO494" s="15">
        <f t="shared" si="458"/>
        <v>19</v>
      </c>
      <c r="BP494" s="15">
        <f t="shared" si="459"/>
        <v>19</v>
      </c>
      <c r="BQ494" s="15">
        <f t="shared" si="460"/>
        <v>19</v>
      </c>
      <c r="BR494" s="15">
        <f t="shared" si="461"/>
        <v>19</v>
      </c>
      <c r="BS494" s="15">
        <f t="shared" si="462"/>
        <v>19</v>
      </c>
      <c r="BT494" s="15">
        <f t="shared" si="463"/>
        <v>19</v>
      </c>
      <c r="BU494" s="15">
        <f t="shared" si="464"/>
        <v>19</v>
      </c>
      <c r="BV494" s="15">
        <f t="shared" si="465"/>
        <v>19</v>
      </c>
      <c r="BW494" s="15">
        <f t="shared" si="466"/>
        <v>19</v>
      </c>
      <c r="BX494" s="15">
        <f t="shared" si="467"/>
        <v>19</v>
      </c>
      <c r="BY494" s="15">
        <f t="shared" si="468"/>
        <v>19</v>
      </c>
      <c r="BZ494" s="15">
        <f t="shared" si="469"/>
        <v>19</v>
      </c>
      <c r="CA494" s="14" t="s">
        <v>75</v>
      </c>
      <c r="CB494" s="15">
        <f t="shared" si="419"/>
        <v>19</v>
      </c>
      <c r="CC494" s="14">
        <f t="shared" si="420"/>
        <v>15</v>
      </c>
      <c r="CD494" s="14">
        <f t="shared" si="421"/>
        <v>9</v>
      </c>
      <c r="CE494" s="14" t="str">
        <f t="shared" si="422"/>
        <v>N/A</v>
      </c>
      <c r="CF494" s="14" t="str">
        <f t="shared" si="423"/>
        <v>N/A</v>
      </c>
      <c r="CG494" t="str">
        <f t="shared" si="470"/>
        <v>S:13/9 G:6 GR:12</v>
      </c>
    </row>
    <row r="495" spans="1:85" x14ac:dyDescent="0.25">
      <c r="A495" s="13">
        <v>6420</v>
      </c>
      <c r="B495" s="14" t="s">
        <v>1970</v>
      </c>
      <c r="C495" s="14" t="s">
        <v>68</v>
      </c>
      <c r="D495" s="14" t="s">
        <v>59</v>
      </c>
      <c r="E495" s="14">
        <f>VLOOKUP(B495, 'Rookie Year'!$A$2:$B$55555,2,FALSE)</f>
        <v>2018</v>
      </c>
      <c r="F495" s="14">
        <v>2026</v>
      </c>
      <c r="G495" s="14" t="s">
        <v>42</v>
      </c>
      <c r="H495" s="14" t="s">
        <v>1927</v>
      </c>
      <c r="I495" s="15">
        <v>2</v>
      </c>
      <c r="J495" s="14">
        <v>2</v>
      </c>
      <c r="K495" s="16">
        <f t="shared" si="436"/>
        <v>0.25</v>
      </c>
      <c r="L495" s="15">
        <f t="shared" si="437"/>
        <v>1</v>
      </c>
      <c r="M495" s="15">
        <f t="shared" si="438"/>
        <v>1</v>
      </c>
      <c r="N495" s="15">
        <f t="shared" si="439"/>
        <v>2</v>
      </c>
      <c r="O495" s="15">
        <v>0</v>
      </c>
      <c r="P495" s="15">
        <v>0</v>
      </c>
      <c r="Q495" s="15">
        <f t="shared" si="440"/>
        <v>2</v>
      </c>
      <c r="R495" s="14" t="s">
        <v>75</v>
      </c>
      <c r="S495" s="14">
        <f t="shared" si="441"/>
        <v>2</v>
      </c>
      <c r="T495" s="15">
        <f>IF($S495&lt;1, "N/A", $M495)</f>
        <v>1</v>
      </c>
      <c r="U495" s="15">
        <f t="shared" si="479"/>
        <v>1</v>
      </c>
      <c r="V495" s="15" t="str">
        <f t="shared" si="480"/>
        <v>N/A</v>
      </c>
      <c r="W495" s="15" t="str">
        <f t="shared" si="475"/>
        <v>N/A</v>
      </c>
      <c r="X495" s="15" t="str">
        <f t="shared" si="434"/>
        <v>N/A</v>
      </c>
      <c r="Y495" s="14" t="str">
        <f t="shared" si="442"/>
        <v>OK</v>
      </c>
      <c r="Z495" s="14" t="str">
        <f t="shared" si="443"/>
        <v>No</v>
      </c>
      <c r="AA495" s="17" t="str">
        <f>IF(C495="DM", "N/A", IF(Z495="No","N/A",VLOOKUP(B495,'Extension List'!$A$3:$AE$1952,19,FALSE)))</f>
        <v>N/A</v>
      </c>
      <c r="AB495" s="14" t="str">
        <f>IF(C495="DM", "N/A", IF(Z495="No","N/A",VLOOKUP(B495,'Extension List'!$A$3:$AE$1952,21,FALSE)))</f>
        <v>N/A</v>
      </c>
      <c r="AC495" s="14" t="str">
        <f t="shared" ref="AC495:AC526" si="481">IF(AA495="N/A", "N/A", 0)</f>
        <v>N/A</v>
      </c>
      <c r="AD495" s="15" t="str">
        <f t="shared" si="444"/>
        <v>N/A</v>
      </c>
      <c r="AE495" s="15" t="str">
        <f t="shared" si="445"/>
        <v>N/A</v>
      </c>
      <c r="AF495" s="15" t="str">
        <f t="shared" si="446"/>
        <v>N/A</v>
      </c>
      <c r="AG495" s="15" t="str">
        <f t="shared" si="478"/>
        <v>N/A</v>
      </c>
      <c r="AH495" s="15" t="str">
        <f t="shared" si="478"/>
        <v>N/A</v>
      </c>
      <c r="AI495" s="15" t="str">
        <f t="shared" si="476"/>
        <v>N/A</v>
      </c>
      <c r="AJ495" s="15" t="str">
        <f t="shared" si="477"/>
        <v>N/A</v>
      </c>
      <c r="AK495" s="15" t="str">
        <f t="shared" si="429"/>
        <v>N/A</v>
      </c>
      <c r="AL495" s="15" t="str">
        <f t="shared" si="447"/>
        <v>N/A</v>
      </c>
      <c r="AM495" s="15">
        <f t="shared" si="448"/>
        <v>2</v>
      </c>
      <c r="AN495" s="15">
        <f t="shared" si="449"/>
        <v>2</v>
      </c>
      <c r="AO495" s="15" t="str">
        <f t="shared" si="450"/>
        <v>N/A</v>
      </c>
      <c r="AP495" s="15" t="str">
        <f t="shared" si="451"/>
        <v>N/A</v>
      </c>
      <c r="AQ495" s="15" t="str">
        <f t="shared" si="452"/>
        <v>N/A</v>
      </c>
      <c r="AR495" s="14" t="s">
        <v>40</v>
      </c>
      <c r="AS495" s="14" t="s">
        <v>40</v>
      </c>
      <c r="AT495" s="14" t="s">
        <v>40</v>
      </c>
      <c r="AU495" s="14" t="s">
        <v>40</v>
      </c>
      <c r="AV495" s="14" t="s">
        <v>40</v>
      </c>
      <c r="AW495" s="14" t="s">
        <v>40</v>
      </c>
      <c r="AX495" s="14" t="s">
        <v>40</v>
      </c>
      <c r="AY495" s="14" t="s">
        <v>40</v>
      </c>
      <c r="AZ495" s="14" t="s">
        <v>40</v>
      </c>
      <c r="BA495" s="14" t="s">
        <v>40</v>
      </c>
      <c r="BB495" s="14" t="s">
        <v>40</v>
      </c>
      <c r="BC495" s="14" t="s">
        <v>40</v>
      </c>
      <c r="BD495" s="14" t="s">
        <v>40</v>
      </c>
      <c r="BE495" s="14" t="s">
        <v>40</v>
      </c>
      <c r="BF495" s="14" t="s">
        <v>40</v>
      </c>
      <c r="BG495" s="14" t="s">
        <v>40</v>
      </c>
      <c r="BH495" s="14" t="s">
        <v>40</v>
      </c>
      <c r="BJ495" s="15">
        <f t="shared" si="453"/>
        <v>2</v>
      </c>
      <c r="BK495" s="15">
        <f t="shared" si="454"/>
        <v>2</v>
      </c>
      <c r="BL495" s="15">
        <f t="shared" si="455"/>
        <v>2</v>
      </c>
      <c r="BM495" s="15">
        <f t="shared" si="456"/>
        <v>2</v>
      </c>
      <c r="BN495" s="15">
        <f t="shared" si="457"/>
        <v>2</v>
      </c>
      <c r="BO495" s="15">
        <f t="shared" si="458"/>
        <v>2</v>
      </c>
      <c r="BP495" s="15">
        <f t="shared" si="459"/>
        <v>2</v>
      </c>
      <c r="BQ495" s="15">
        <f t="shared" si="460"/>
        <v>2</v>
      </c>
      <c r="BR495" s="15">
        <f t="shared" si="461"/>
        <v>2</v>
      </c>
      <c r="BS495" s="15">
        <f t="shared" si="462"/>
        <v>2</v>
      </c>
      <c r="BT495" s="15">
        <f t="shared" si="463"/>
        <v>2</v>
      </c>
      <c r="BU495" s="15">
        <f t="shared" si="464"/>
        <v>2</v>
      </c>
      <c r="BV495" s="15">
        <f t="shared" si="465"/>
        <v>2</v>
      </c>
      <c r="BW495" s="15">
        <f t="shared" si="466"/>
        <v>2</v>
      </c>
      <c r="BX495" s="15">
        <f t="shared" si="467"/>
        <v>2</v>
      </c>
      <c r="BY495" s="15">
        <f t="shared" si="468"/>
        <v>2</v>
      </c>
      <c r="BZ495" s="15">
        <f t="shared" si="469"/>
        <v>2</v>
      </c>
      <c r="CA495" s="14" t="s">
        <v>75</v>
      </c>
      <c r="CB495" s="15">
        <f t="shared" si="419"/>
        <v>2</v>
      </c>
      <c r="CC495" s="14">
        <f t="shared" si="420"/>
        <v>2</v>
      </c>
      <c r="CD495" s="14" t="str">
        <f t="shared" si="421"/>
        <v>N/A</v>
      </c>
      <c r="CE495" s="14" t="str">
        <f t="shared" si="422"/>
        <v>N/A</v>
      </c>
      <c r="CF495" s="14" t="str">
        <f t="shared" si="423"/>
        <v>N/A</v>
      </c>
      <c r="CG495" t="str">
        <f t="shared" si="470"/>
        <v>S:1 G:1 GR:2</v>
      </c>
    </row>
    <row r="496" spans="1:85" x14ac:dyDescent="0.25">
      <c r="A496" s="13">
        <v>6421</v>
      </c>
      <c r="B496" s="14" t="s">
        <v>1057</v>
      </c>
      <c r="C496" s="14" t="s">
        <v>68</v>
      </c>
      <c r="D496" s="14" t="s">
        <v>59</v>
      </c>
      <c r="E496" s="14">
        <f>VLOOKUP(B496, 'Rookie Year'!$A$2:$B$55555,2,FALSE)</f>
        <v>2014</v>
      </c>
      <c r="F496" s="14">
        <v>2026</v>
      </c>
      <c r="G496" s="14" t="s">
        <v>42</v>
      </c>
      <c r="H496" s="14" t="s">
        <v>1927</v>
      </c>
      <c r="I496" s="15">
        <v>3</v>
      </c>
      <c r="J496" s="14">
        <v>2</v>
      </c>
      <c r="K496" s="16">
        <f t="shared" si="436"/>
        <v>0.25</v>
      </c>
      <c r="L496" s="15">
        <f t="shared" si="437"/>
        <v>2</v>
      </c>
      <c r="M496" s="15">
        <f t="shared" si="438"/>
        <v>1</v>
      </c>
      <c r="N496" s="15">
        <f t="shared" si="439"/>
        <v>2</v>
      </c>
      <c r="O496" s="15">
        <v>0</v>
      </c>
      <c r="P496" s="15">
        <v>0</v>
      </c>
      <c r="Q496" s="15">
        <f t="shared" si="440"/>
        <v>2</v>
      </c>
      <c r="R496" s="14" t="s">
        <v>75</v>
      </c>
      <c r="S496" s="14">
        <f t="shared" si="441"/>
        <v>2</v>
      </c>
      <c r="T496" s="15">
        <f>IF($S496&lt;1, "N/A", $M496)</f>
        <v>1</v>
      </c>
      <c r="U496" s="15">
        <f t="shared" si="479"/>
        <v>1</v>
      </c>
      <c r="V496" s="15" t="str">
        <f t="shared" si="480"/>
        <v>N/A</v>
      </c>
      <c r="W496" s="15" t="str">
        <f t="shared" si="475"/>
        <v>N/A</v>
      </c>
      <c r="X496" s="15" t="str">
        <f t="shared" si="434"/>
        <v>N/A</v>
      </c>
      <c r="Y496" s="14" t="str">
        <f t="shared" si="442"/>
        <v>OK</v>
      </c>
      <c r="Z496" s="14" t="str">
        <f t="shared" si="443"/>
        <v>No</v>
      </c>
      <c r="AA496" s="17" t="str">
        <f>IF(C496="DM", "N/A", IF(Z496="No","N/A",VLOOKUP(B496,'Extension List'!$A$3:$AE$1952,19,FALSE)))</f>
        <v>N/A</v>
      </c>
      <c r="AB496" s="14" t="str">
        <f>IF(C496="DM", "N/A", IF(Z496="No","N/A",VLOOKUP(B496,'Extension List'!$A$3:$AE$1952,21,FALSE)))</f>
        <v>N/A</v>
      </c>
      <c r="AC496" s="14" t="str">
        <f t="shared" si="481"/>
        <v>N/A</v>
      </c>
      <c r="AD496" s="15" t="str">
        <f t="shared" si="444"/>
        <v>N/A</v>
      </c>
      <c r="AE496" s="15" t="str">
        <f t="shared" si="445"/>
        <v>N/A</v>
      </c>
      <c r="AF496" s="15" t="str">
        <f t="shared" si="446"/>
        <v>N/A</v>
      </c>
      <c r="AG496" s="15" t="str">
        <f t="shared" si="478"/>
        <v>N/A</v>
      </c>
      <c r="AH496" s="15" t="str">
        <f t="shared" si="478"/>
        <v>N/A</v>
      </c>
      <c r="AI496" s="15" t="str">
        <f t="shared" si="476"/>
        <v>N/A</v>
      </c>
      <c r="AJ496" s="15" t="str">
        <f t="shared" si="477"/>
        <v>N/A</v>
      </c>
      <c r="AK496" s="15" t="str">
        <f t="shared" si="429"/>
        <v>N/A</v>
      </c>
      <c r="AL496" s="15" t="str">
        <f t="shared" si="447"/>
        <v>N/A</v>
      </c>
      <c r="AM496" s="15">
        <f t="shared" si="448"/>
        <v>3</v>
      </c>
      <c r="AN496" s="15">
        <f t="shared" si="449"/>
        <v>3</v>
      </c>
      <c r="AO496" s="15" t="str">
        <f t="shared" si="450"/>
        <v>N/A</v>
      </c>
      <c r="AP496" s="15" t="str">
        <f t="shared" si="451"/>
        <v>N/A</v>
      </c>
      <c r="AQ496" s="15" t="str">
        <f t="shared" si="452"/>
        <v>N/A</v>
      </c>
      <c r="AR496" s="14" t="s">
        <v>40</v>
      </c>
      <c r="AS496" s="14" t="s">
        <v>40</v>
      </c>
      <c r="AT496" s="14" t="s">
        <v>40</v>
      </c>
      <c r="AU496" s="14" t="s">
        <v>40</v>
      </c>
      <c r="AV496" s="14" t="s">
        <v>40</v>
      </c>
      <c r="AW496" s="14" t="s">
        <v>40</v>
      </c>
      <c r="AX496" s="14" t="s">
        <v>40</v>
      </c>
      <c r="AY496" s="14" t="s">
        <v>40</v>
      </c>
      <c r="AZ496" s="14" t="s">
        <v>40</v>
      </c>
      <c r="BA496" s="14" t="s">
        <v>40</v>
      </c>
      <c r="BB496" s="14" t="s">
        <v>40</v>
      </c>
      <c r="BC496" s="14" t="s">
        <v>40</v>
      </c>
      <c r="BD496" s="14" t="s">
        <v>40</v>
      </c>
      <c r="BE496" s="14" t="s">
        <v>40</v>
      </c>
      <c r="BF496" s="14" t="s">
        <v>40</v>
      </c>
      <c r="BG496" s="14" t="s">
        <v>40</v>
      </c>
      <c r="BH496" s="14" t="s">
        <v>40</v>
      </c>
      <c r="BJ496" s="15">
        <f t="shared" si="453"/>
        <v>3</v>
      </c>
      <c r="BK496" s="15">
        <f t="shared" si="454"/>
        <v>3</v>
      </c>
      <c r="BL496" s="15">
        <f t="shared" si="455"/>
        <v>3</v>
      </c>
      <c r="BM496" s="15">
        <f t="shared" si="456"/>
        <v>3</v>
      </c>
      <c r="BN496" s="15">
        <f t="shared" si="457"/>
        <v>3</v>
      </c>
      <c r="BO496" s="15">
        <f t="shared" si="458"/>
        <v>3</v>
      </c>
      <c r="BP496" s="15">
        <f t="shared" si="459"/>
        <v>3</v>
      </c>
      <c r="BQ496" s="15">
        <f t="shared" si="460"/>
        <v>3</v>
      </c>
      <c r="BR496" s="15">
        <f t="shared" si="461"/>
        <v>3</v>
      </c>
      <c r="BS496" s="15">
        <f t="shared" si="462"/>
        <v>3</v>
      </c>
      <c r="BT496" s="15">
        <f t="shared" si="463"/>
        <v>3</v>
      </c>
      <c r="BU496" s="15">
        <f t="shared" si="464"/>
        <v>3</v>
      </c>
      <c r="BV496" s="15">
        <f t="shared" si="465"/>
        <v>3</v>
      </c>
      <c r="BW496" s="15">
        <f t="shared" si="466"/>
        <v>3</v>
      </c>
      <c r="BX496" s="15">
        <f t="shared" si="467"/>
        <v>3</v>
      </c>
      <c r="BY496" s="15">
        <f t="shared" si="468"/>
        <v>3</v>
      </c>
      <c r="BZ496" s="15">
        <f t="shared" si="469"/>
        <v>3</v>
      </c>
      <c r="CA496" s="14" t="s">
        <v>75</v>
      </c>
      <c r="CB496" s="15">
        <f t="shared" si="419"/>
        <v>3</v>
      </c>
      <c r="CC496" s="14">
        <f t="shared" si="420"/>
        <v>3</v>
      </c>
      <c r="CD496" s="14" t="str">
        <f t="shared" si="421"/>
        <v>N/A</v>
      </c>
      <c r="CE496" s="14" t="str">
        <f t="shared" si="422"/>
        <v>N/A</v>
      </c>
      <c r="CF496" s="14" t="str">
        <f t="shared" si="423"/>
        <v>N/A</v>
      </c>
      <c r="CG496" t="str">
        <f t="shared" si="470"/>
        <v>S:2 G:1 GR:2</v>
      </c>
    </row>
    <row r="497" spans="1:85" x14ac:dyDescent="0.25">
      <c r="A497" s="13">
        <v>6497</v>
      </c>
      <c r="B497" s="14" t="s">
        <v>3287</v>
      </c>
      <c r="C497" s="14" t="s">
        <v>68</v>
      </c>
      <c r="D497" s="14" t="s">
        <v>59</v>
      </c>
      <c r="E497" s="14">
        <f>VLOOKUP(B497, 'Rookie Year'!$A$2:$B$55555,2,FALSE)</f>
        <v>2026</v>
      </c>
      <c r="F497" s="14">
        <v>2026</v>
      </c>
      <c r="G497" s="14" t="s">
        <v>40</v>
      </c>
      <c r="H497" s="14" t="s">
        <v>2161</v>
      </c>
      <c r="I497" s="15">
        <v>7</v>
      </c>
      <c r="J497" s="14">
        <v>4</v>
      </c>
      <c r="K497" s="16">
        <f t="shared" si="436"/>
        <v>0.25</v>
      </c>
      <c r="L497" s="15">
        <f t="shared" si="437"/>
        <v>5</v>
      </c>
      <c r="M497" s="15">
        <f t="shared" si="438"/>
        <v>2</v>
      </c>
      <c r="N497" s="15">
        <f t="shared" si="439"/>
        <v>8</v>
      </c>
      <c r="O497" s="15">
        <v>0</v>
      </c>
      <c r="P497" s="15">
        <v>0</v>
      </c>
      <c r="Q497" s="15">
        <f t="shared" si="440"/>
        <v>8</v>
      </c>
      <c r="R497" s="14" t="s">
        <v>75</v>
      </c>
      <c r="S497" s="14">
        <f t="shared" si="441"/>
        <v>4</v>
      </c>
      <c r="T497" s="15">
        <v>4</v>
      </c>
      <c r="U497" s="15">
        <v>4</v>
      </c>
      <c r="V497" s="15">
        <v>0</v>
      </c>
      <c r="W497" s="15">
        <v>0</v>
      </c>
      <c r="X497" s="15" t="str">
        <f t="shared" si="434"/>
        <v>N/A</v>
      </c>
      <c r="Y497" s="14" t="str">
        <f t="shared" si="442"/>
        <v>OK</v>
      </c>
      <c r="Z497" s="14" t="str">
        <f t="shared" si="443"/>
        <v>No</v>
      </c>
      <c r="AA497" s="17" t="str">
        <f>IF(C497="DM", "N/A", IF(Z497="No","N/A",VLOOKUP(B497,'Extension List'!$A$3:$AE$1952,19,FALSE)))</f>
        <v>N/A</v>
      </c>
      <c r="AB497" s="14" t="str">
        <f>IF(C497="DM", "N/A", IF(Z497="No","N/A",VLOOKUP(B497,'Extension List'!$A$3:$AE$1952,21,FALSE)))</f>
        <v>N/A</v>
      </c>
      <c r="AC497" s="14" t="str">
        <f t="shared" si="481"/>
        <v>N/A</v>
      </c>
      <c r="AD497" s="15" t="str">
        <f t="shared" si="444"/>
        <v>N/A</v>
      </c>
      <c r="AE497" s="15" t="str">
        <f t="shared" si="445"/>
        <v>N/A</v>
      </c>
      <c r="AF497" s="15" t="str">
        <f t="shared" si="446"/>
        <v>N/A</v>
      </c>
      <c r="AG497" s="15" t="str">
        <f t="shared" si="478"/>
        <v>N/A</v>
      </c>
      <c r="AH497" s="15" t="str">
        <f t="shared" si="478"/>
        <v>N/A</v>
      </c>
      <c r="AI497" s="15" t="str">
        <f t="shared" si="476"/>
        <v>N/A</v>
      </c>
      <c r="AJ497" s="15" t="str">
        <f t="shared" si="477"/>
        <v>N/A</v>
      </c>
      <c r="AK497" s="15" t="str">
        <f t="shared" si="429"/>
        <v>N/A</v>
      </c>
      <c r="AL497" s="15" t="str">
        <f t="shared" si="447"/>
        <v>N/A</v>
      </c>
      <c r="AM497" s="15">
        <f t="shared" si="448"/>
        <v>9</v>
      </c>
      <c r="AN497" s="15">
        <f t="shared" si="449"/>
        <v>9</v>
      </c>
      <c r="AO497" s="15">
        <f t="shared" si="450"/>
        <v>5</v>
      </c>
      <c r="AP497" s="15">
        <f t="shared" si="451"/>
        <v>5</v>
      </c>
      <c r="AQ497" s="15" t="str">
        <f t="shared" si="452"/>
        <v>N/A</v>
      </c>
      <c r="AR497" s="14" t="s">
        <v>40</v>
      </c>
      <c r="AS497" s="14" t="s">
        <v>40</v>
      </c>
      <c r="AT497" s="14" t="s">
        <v>40</v>
      </c>
      <c r="AU497" s="14" t="s">
        <v>40</v>
      </c>
      <c r="AV497" s="14" t="s">
        <v>40</v>
      </c>
      <c r="AW497" s="14" t="s">
        <v>40</v>
      </c>
      <c r="AX497" s="14" t="s">
        <v>40</v>
      </c>
      <c r="AY497" s="14" t="s">
        <v>40</v>
      </c>
      <c r="AZ497" s="14" t="s">
        <v>40</v>
      </c>
      <c r="BA497" s="14" t="s">
        <v>40</v>
      </c>
      <c r="BB497" s="14" t="s">
        <v>40</v>
      </c>
      <c r="BC497" s="14" t="s">
        <v>40</v>
      </c>
      <c r="BD497" s="14" t="s">
        <v>40</v>
      </c>
      <c r="BE497" s="14" t="s">
        <v>40</v>
      </c>
      <c r="BF497" s="14" t="s">
        <v>40</v>
      </c>
      <c r="BG497" s="14" t="s">
        <v>40</v>
      </c>
      <c r="BH497" s="14" t="s">
        <v>40</v>
      </c>
      <c r="BJ497" s="15">
        <f t="shared" si="453"/>
        <v>9</v>
      </c>
      <c r="BK497" s="15">
        <f t="shared" si="454"/>
        <v>9</v>
      </c>
      <c r="BL497" s="15">
        <f t="shared" si="455"/>
        <v>9</v>
      </c>
      <c r="BM497" s="15">
        <f t="shared" si="456"/>
        <v>9</v>
      </c>
      <c r="BN497" s="15">
        <f t="shared" si="457"/>
        <v>9</v>
      </c>
      <c r="BO497" s="15">
        <f t="shared" si="458"/>
        <v>9</v>
      </c>
      <c r="BP497" s="15">
        <f t="shared" si="459"/>
        <v>9</v>
      </c>
      <c r="BQ497" s="15">
        <f t="shared" si="460"/>
        <v>9</v>
      </c>
      <c r="BR497" s="15">
        <f t="shared" si="461"/>
        <v>9</v>
      </c>
      <c r="BS497" s="15">
        <f t="shared" si="462"/>
        <v>9</v>
      </c>
      <c r="BT497" s="15">
        <f t="shared" si="463"/>
        <v>9</v>
      </c>
      <c r="BU497" s="15">
        <f t="shared" si="464"/>
        <v>9</v>
      </c>
      <c r="BV497" s="15">
        <f t="shared" si="465"/>
        <v>9</v>
      </c>
      <c r="BW497" s="15">
        <f t="shared" si="466"/>
        <v>9</v>
      </c>
      <c r="BX497" s="15">
        <f t="shared" si="467"/>
        <v>9</v>
      </c>
      <c r="BY497" s="15">
        <f t="shared" si="468"/>
        <v>9</v>
      </c>
      <c r="BZ497" s="15">
        <f t="shared" si="469"/>
        <v>9</v>
      </c>
      <c r="CA497" s="14" t="s">
        <v>75</v>
      </c>
      <c r="CB497" s="15">
        <f t="shared" si="419"/>
        <v>9</v>
      </c>
      <c r="CC497" s="14">
        <f t="shared" si="420"/>
        <v>9</v>
      </c>
      <c r="CD497" s="14">
        <f t="shared" si="421"/>
        <v>5</v>
      </c>
      <c r="CE497" s="14">
        <f t="shared" si="422"/>
        <v>5</v>
      </c>
      <c r="CF497" s="14" t="str">
        <f t="shared" si="423"/>
        <v>N/A</v>
      </c>
      <c r="CG497" t="str">
        <f t="shared" si="470"/>
        <v>S:5 G:2 GR:8</v>
      </c>
    </row>
    <row r="498" spans="1:85" x14ac:dyDescent="0.25">
      <c r="A498" s="13">
        <v>6047</v>
      </c>
      <c r="B498" s="14" t="s">
        <v>3148</v>
      </c>
      <c r="C498" s="14" t="s">
        <v>68</v>
      </c>
      <c r="D498" s="14" t="s">
        <v>59</v>
      </c>
      <c r="E498" s="14">
        <v>2025</v>
      </c>
      <c r="F498" s="14">
        <v>2025</v>
      </c>
      <c r="G498" s="14" t="s">
        <v>40</v>
      </c>
      <c r="H498" s="14" t="s">
        <v>2191</v>
      </c>
      <c r="I498" s="15">
        <v>2</v>
      </c>
      <c r="J498" s="14">
        <v>3</v>
      </c>
      <c r="K498" s="16">
        <f t="shared" si="436"/>
        <v>0</v>
      </c>
      <c r="L498" s="15">
        <f t="shared" si="437"/>
        <v>2</v>
      </c>
      <c r="M498" s="15">
        <f t="shared" si="438"/>
        <v>0</v>
      </c>
      <c r="N498" s="15">
        <f t="shared" si="439"/>
        <v>0</v>
      </c>
      <c r="O498" s="15">
        <v>0</v>
      </c>
      <c r="P498" s="15">
        <v>0</v>
      </c>
      <c r="Q498" s="15">
        <f t="shared" si="440"/>
        <v>0</v>
      </c>
      <c r="R498" s="14" t="s">
        <v>75</v>
      </c>
      <c r="S498" s="14">
        <f t="shared" si="441"/>
        <v>2</v>
      </c>
      <c r="T498" s="15">
        <v>0</v>
      </c>
      <c r="U498" s="15">
        <v>0</v>
      </c>
      <c r="V498" s="15" t="str">
        <f t="shared" si="480"/>
        <v>N/A</v>
      </c>
      <c r="W498" s="15" t="str">
        <f t="shared" si="475"/>
        <v>N/A</v>
      </c>
      <c r="X498" s="15" t="str">
        <f t="shared" si="434"/>
        <v>N/A</v>
      </c>
      <c r="Y498" s="14" t="str">
        <f t="shared" si="442"/>
        <v>OK</v>
      </c>
      <c r="Z498" s="14" t="str">
        <f t="shared" si="443"/>
        <v>No</v>
      </c>
      <c r="AA498" s="17" t="str">
        <f>IF(C498="DM", "N/A", IF(Z498="No","N/A",VLOOKUP(B498,'Extension List'!$A$3:$AE$1952,19,FALSE)))</f>
        <v>N/A</v>
      </c>
      <c r="AB498" s="14" t="str">
        <f>IF(C498="DM", "N/A", IF(Z498="No","N/A",VLOOKUP(B498,'Extension List'!$A$3:$AE$1952,21,FALSE)))</f>
        <v>N/A</v>
      </c>
      <c r="AC498" s="14" t="str">
        <f t="shared" si="481"/>
        <v>N/A</v>
      </c>
      <c r="AD498" s="15" t="str">
        <f t="shared" si="444"/>
        <v>N/A</v>
      </c>
      <c r="AE498" s="15" t="str">
        <f t="shared" si="445"/>
        <v>N/A</v>
      </c>
      <c r="AF498" s="15" t="str">
        <f t="shared" si="446"/>
        <v>N/A</v>
      </c>
      <c r="AG498" s="15" t="str">
        <f t="shared" si="478"/>
        <v>N/A</v>
      </c>
      <c r="AH498" s="15" t="str">
        <f t="shared" si="478"/>
        <v>N/A</v>
      </c>
      <c r="AI498" s="15" t="str">
        <f t="shared" si="476"/>
        <v>N/A</v>
      </c>
      <c r="AJ498" s="15" t="str">
        <f t="shared" si="477"/>
        <v>N/A</v>
      </c>
      <c r="AK498" s="15" t="str">
        <f t="shared" si="429"/>
        <v>N/A</v>
      </c>
      <c r="AL498" s="15" t="str">
        <f t="shared" si="447"/>
        <v>N/A</v>
      </c>
      <c r="AM498" s="15">
        <f t="shared" si="448"/>
        <v>2</v>
      </c>
      <c r="AN498" s="15">
        <f t="shared" si="449"/>
        <v>2</v>
      </c>
      <c r="AO498" s="15" t="str">
        <f t="shared" si="450"/>
        <v>N/A</v>
      </c>
      <c r="AP498" s="15" t="str">
        <f t="shared" si="451"/>
        <v>N/A</v>
      </c>
      <c r="AQ498" s="15" t="str">
        <f t="shared" si="452"/>
        <v>N/A</v>
      </c>
      <c r="AR498" s="14" t="s">
        <v>40</v>
      </c>
      <c r="AS498" s="14" t="s">
        <v>40</v>
      </c>
      <c r="AT498" s="14" t="s">
        <v>40</v>
      </c>
      <c r="AU498" s="14" t="s">
        <v>40</v>
      </c>
      <c r="AV498" s="14" t="s">
        <v>40</v>
      </c>
      <c r="AW498" s="14" t="s">
        <v>40</v>
      </c>
      <c r="AX498" s="14" t="s">
        <v>40</v>
      </c>
      <c r="AY498" s="14" t="s">
        <v>40</v>
      </c>
      <c r="AZ498" s="14" t="s">
        <v>40</v>
      </c>
      <c r="BA498" s="14" t="s">
        <v>40</v>
      </c>
      <c r="BB498" s="14" t="s">
        <v>40</v>
      </c>
      <c r="BC498" s="14" t="s">
        <v>40</v>
      </c>
      <c r="BD498" s="14" t="s">
        <v>40</v>
      </c>
      <c r="BE498" s="14" t="s">
        <v>40</v>
      </c>
      <c r="BF498" s="14" t="s">
        <v>40</v>
      </c>
      <c r="BG498" s="14" t="s">
        <v>40</v>
      </c>
      <c r="BH498" s="14" t="s">
        <v>40</v>
      </c>
      <c r="BJ498" s="15">
        <f t="shared" si="453"/>
        <v>2</v>
      </c>
      <c r="BK498" s="15">
        <f t="shared" si="454"/>
        <v>2</v>
      </c>
      <c r="BL498" s="15">
        <f t="shared" si="455"/>
        <v>2</v>
      </c>
      <c r="BM498" s="15">
        <f t="shared" si="456"/>
        <v>2</v>
      </c>
      <c r="BN498" s="15">
        <f t="shared" si="457"/>
        <v>2</v>
      </c>
      <c r="BO498" s="15">
        <f t="shared" si="458"/>
        <v>2</v>
      </c>
      <c r="BP498" s="15">
        <f t="shared" si="459"/>
        <v>2</v>
      </c>
      <c r="BQ498" s="15">
        <f t="shared" si="460"/>
        <v>2</v>
      </c>
      <c r="BR498" s="15">
        <f t="shared" si="461"/>
        <v>2</v>
      </c>
      <c r="BS498" s="15">
        <f t="shared" si="462"/>
        <v>2</v>
      </c>
      <c r="BT498" s="15">
        <f t="shared" si="463"/>
        <v>2</v>
      </c>
      <c r="BU498" s="15">
        <f t="shared" si="464"/>
        <v>2</v>
      </c>
      <c r="BV498" s="15">
        <f t="shared" si="465"/>
        <v>2</v>
      </c>
      <c r="BW498" s="15">
        <f t="shared" si="466"/>
        <v>2</v>
      </c>
      <c r="BX498" s="15">
        <f t="shared" si="467"/>
        <v>2</v>
      </c>
      <c r="BY498" s="15">
        <f t="shared" si="468"/>
        <v>2</v>
      </c>
      <c r="BZ498" s="15">
        <f t="shared" si="469"/>
        <v>2</v>
      </c>
      <c r="CA498" s="14" t="s">
        <v>75</v>
      </c>
      <c r="CB498" s="15">
        <f t="shared" ref="CB498:CB561" si="482">BZ498</f>
        <v>2</v>
      </c>
      <c r="CC498" s="14">
        <f t="shared" ref="CC498:CC561" si="483">IF(OR($BH498="T", $BH498="R"), 0, IF($BH498="C", IF($BI498="Y", IF($BA498="C", 0, IF(AF498="N/A", Q498-T498, AF498-AG498)), IF($AF498="N/A", U498, AH498)), AN498))</f>
        <v>2</v>
      </c>
      <c r="CD498" s="14" t="str">
        <f t="shared" ref="CD498:CD561" si="484">IF(OR($BH498="T", $BH498="R"), 0, IF($BH498="C", IF($BI498="Y", 0, IF($AF498="N/A", V498, AI498)), AO498))</f>
        <v>N/A</v>
      </c>
      <c r="CE498" s="14" t="str">
        <f t="shared" ref="CE498:CE561" si="485">IF(OR($BH498="T", $BH498="R"), 0, IF($BH498="C", IF($BI498="Y", 0, IF($AF498="N/A", W498, AJ498)), AP498))</f>
        <v>N/A</v>
      </c>
      <c r="CF498" s="14" t="str">
        <f t="shared" ref="CF498:CF561" si="486">IF(OR($BH498="T", $BH498="R"), 0, IF($BH498="C", IF($BI498="Y", 0, IF($AF498="N/A", X498, AK498)), AQ498))</f>
        <v>N/A</v>
      </c>
      <c r="CG498" t="str">
        <f t="shared" si="470"/>
        <v>S:2 G:0 GR:0</v>
      </c>
    </row>
    <row r="499" spans="1:85" x14ac:dyDescent="0.25">
      <c r="A499" s="13">
        <v>5242</v>
      </c>
      <c r="B499" s="14" t="s">
        <v>2818</v>
      </c>
      <c r="C499" s="14" t="s">
        <v>68</v>
      </c>
      <c r="D499" s="14" t="s">
        <v>59</v>
      </c>
      <c r="E499" s="14">
        <f>VLOOKUP(B499, 'Rookie Year'!$A$2:$B$55555,2,FALSE)</f>
        <v>2023</v>
      </c>
      <c r="F499" s="14">
        <v>2023</v>
      </c>
      <c r="G499" s="14" t="s">
        <v>40</v>
      </c>
      <c r="H499" s="14" t="s">
        <v>2222</v>
      </c>
      <c r="I499" s="15">
        <v>3</v>
      </c>
      <c r="J499" s="14">
        <v>2</v>
      </c>
      <c r="K499" s="16">
        <f t="shared" si="436"/>
        <v>0.25</v>
      </c>
      <c r="L499" s="15">
        <f t="shared" si="437"/>
        <v>2</v>
      </c>
      <c r="M499" s="15">
        <f t="shared" si="438"/>
        <v>1</v>
      </c>
      <c r="N499" s="15">
        <f t="shared" si="439"/>
        <v>2</v>
      </c>
      <c r="O499" s="15">
        <v>1</v>
      </c>
      <c r="P499" s="15">
        <v>1</v>
      </c>
      <c r="Q499" s="15">
        <f t="shared" si="440"/>
        <v>0</v>
      </c>
      <c r="R499" s="14">
        <v>2025</v>
      </c>
      <c r="S499" s="14">
        <f t="shared" si="441"/>
        <v>1</v>
      </c>
      <c r="T499" s="15">
        <v>0</v>
      </c>
      <c r="U499" s="15" t="str">
        <f>IF($S499&lt;2, "N/A", $M499)</f>
        <v>N/A</v>
      </c>
      <c r="V499" s="15" t="str">
        <f t="shared" si="480"/>
        <v>N/A</v>
      </c>
      <c r="W499" s="15" t="str">
        <f t="shared" si="475"/>
        <v>N/A</v>
      </c>
      <c r="X499" s="15" t="str">
        <f t="shared" ref="X499:X530" si="487">IF($S499&lt;5, "N/A", $M499)</f>
        <v>N/A</v>
      </c>
      <c r="Y499" s="14" t="str">
        <f t="shared" si="442"/>
        <v>OK</v>
      </c>
      <c r="Z499" s="14" t="str">
        <f t="shared" si="443"/>
        <v>Yes</v>
      </c>
      <c r="AA499" s="17">
        <f>IF(C499="DM", "N/A", IF(Z499="No","N/A",VLOOKUP(B499,'Extension List'!$A$3:$AE$1952,19,FALSE)))</f>
        <v>29</v>
      </c>
      <c r="AB499" s="14">
        <f>IF(C499="DM", "N/A", IF(Z499="No","N/A",VLOOKUP(B499,'Extension List'!$A$3:$AE$1952,21,FALSE)))</f>
        <v>4</v>
      </c>
      <c r="AC499" s="14">
        <f t="shared" si="481"/>
        <v>0</v>
      </c>
      <c r="AD499" s="15" t="str">
        <f t="shared" si="444"/>
        <v>N/A</v>
      </c>
      <c r="AE499" s="15" t="str">
        <f t="shared" si="445"/>
        <v>N/A</v>
      </c>
      <c r="AF499" s="15" t="str">
        <f t="shared" si="446"/>
        <v>N/A</v>
      </c>
      <c r="AG499" s="15" t="str">
        <f t="shared" si="478"/>
        <v>N/A</v>
      </c>
      <c r="AH499" s="15" t="str">
        <f t="shared" si="478"/>
        <v>N/A</v>
      </c>
      <c r="AI499" s="15" t="str">
        <f t="shared" si="476"/>
        <v>N/A</v>
      </c>
      <c r="AJ499" s="15" t="str">
        <f t="shared" si="477"/>
        <v>N/A</v>
      </c>
      <c r="AK499" s="15" t="str">
        <f t="shared" si="429"/>
        <v>N/A</v>
      </c>
      <c r="AL499" s="15" t="str">
        <f t="shared" si="447"/>
        <v>N/A</v>
      </c>
      <c r="AM499" s="15">
        <f t="shared" si="448"/>
        <v>2</v>
      </c>
      <c r="AN499" s="15" t="str">
        <f t="shared" si="449"/>
        <v>N/A</v>
      </c>
      <c r="AO499" s="15" t="str">
        <f t="shared" si="450"/>
        <v>N/A</v>
      </c>
      <c r="AP499" s="15" t="str">
        <f t="shared" si="451"/>
        <v>N/A</v>
      </c>
      <c r="AQ499" s="15" t="str">
        <f t="shared" si="452"/>
        <v>N/A</v>
      </c>
      <c r="AR499" s="14" t="s">
        <v>40</v>
      </c>
      <c r="AS499" s="14" t="s">
        <v>40</v>
      </c>
      <c r="AT499" s="14" t="s">
        <v>40</v>
      </c>
      <c r="AU499" s="14" t="s">
        <v>40</v>
      </c>
      <c r="AV499" s="14" t="s">
        <v>40</v>
      </c>
      <c r="AW499" s="14" t="s">
        <v>40</v>
      </c>
      <c r="AX499" s="14" t="s">
        <v>40</v>
      </c>
      <c r="AY499" s="14" t="s">
        <v>40</v>
      </c>
      <c r="AZ499" s="14" t="s">
        <v>40</v>
      </c>
      <c r="BA499" s="14" t="s">
        <v>40</v>
      </c>
      <c r="BB499" s="14" t="s">
        <v>40</v>
      </c>
      <c r="BC499" s="14" t="s">
        <v>40</v>
      </c>
      <c r="BD499" s="14" t="s">
        <v>40</v>
      </c>
      <c r="BE499" s="14" t="s">
        <v>40</v>
      </c>
      <c r="BF499" s="14" t="s">
        <v>40</v>
      </c>
      <c r="BG499" s="14" t="s">
        <v>40</v>
      </c>
      <c r="BH499" s="14" t="s">
        <v>40</v>
      </c>
      <c r="BI499" s="14"/>
      <c r="BJ499" s="15">
        <f t="shared" si="453"/>
        <v>2</v>
      </c>
      <c r="BK499" s="15">
        <f t="shared" si="454"/>
        <v>2</v>
      </c>
      <c r="BL499" s="15">
        <f t="shared" si="455"/>
        <v>2</v>
      </c>
      <c r="BM499" s="15">
        <f t="shared" si="456"/>
        <v>2</v>
      </c>
      <c r="BN499" s="15">
        <f t="shared" si="457"/>
        <v>2</v>
      </c>
      <c r="BO499" s="15">
        <f t="shared" si="458"/>
        <v>2</v>
      </c>
      <c r="BP499" s="15">
        <f t="shared" si="459"/>
        <v>2</v>
      </c>
      <c r="BQ499" s="15">
        <f t="shared" si="460"/>
        <v>2</v>
      </c>
      <c r="BR499" s="15">
        <f t="shared" si="461"/>
        <v>2</v>
      </c>
      <c r="BS499" s="15">
        <f t="shared" si="462"/>
        <v>2</v>
      </c>
      <c r="BT499" s="15">
        <f t="shared" si="463"/>
        <v>2</v>
      </c>
      <c r="BU499" s="15">
        <f t="shared" si="464"/>
        <v>2</v>
      </c>
      <c r="BV499" s="15">
        <f t="shared" si="465"/>
        <v>2</v>
      </c>
      <c r="BW499" s="15">
        <f t="shared" si="466"/>
        <v>2</v>
      </c>
      <c r="BX499" s="15">
        <f t="shared" si="467"/>
        <v>2</v>
      </c>
      <c r="BY499" s="15">
        <f t="shared" si="468"/>
        <v>2</v>
      </c>
      <c r="BZ499" s="15">
        <f t="shared" si="469"/>
        <v>2</v>
      </c>
      <c r="CA499" s="14" t="s">
        <v>75</v>
      </c>
      <c r="CB499" s="15">
        <f t="shared" si="482"/>
        <v>2</v>
      </c>
      <c r="CC499" s="14" t="str">
        <f t="shared" si="483"/>
        <v>N/A</v>
      </c>
      <c r="CD499" s="14" t="str">
        <f t="shared" si="484"/>
        <v>N/A</v>
      </c>
      <c r="CE499" s="14" t="str">
        <f t="shared" si="485"/>
        <v>N/A</v>
      </c>
      <c r="CF499" s="14" t="str">
        <f t="shared" si="486"/>
        <v>N/A</v>
      </c>
      <c r="CG499" t="str">
        <f t="shared" si="470"/>
        <v>S:2 G:1 GR:0</v>
      </c>
    </row>
    <row r="500" spans="1:85" x14ac:dyDescent="0.25">
      <c r="A500" s="13">
        <v>5180</v>
      </c>
      <c r="B500" s="14" t="s">
        <v>2762</v>
      </c>
      <c r="C500" s="14" t="s">
        <v>68</v>
      </c>
      <c r="D500" s="14" t="s">
        <v>59</v>
      </c>
      <c r="E500" s="14">
        <f>VLOOKUP(B500, 'Rookie Year'!$A$2:$B$55555,2,FALSE)</f>
        <v>2023</v>
      </c>
      <c r="F500" s="14">
        <v>2023</v>
      </c>
      <c r="G500" s="14" t="s">
        <v>40</v>
      </c>
      <c r="H500" s="14" t="s">
        <v>2174</v>
      </c>
      <c r="I500" s="15">
        <v>3</v>
      </c>
      <c r="J500" s="14">
        <v>4</v>
      </c>
      <c r="K500" s="16">
        <f t="shared" si="436"/>
        <v>0</v>
      </c>
      <c r="L500" s="15">
        <f t="shared" si="437"/>
        <v>3</v>
      </c>
      <c r="M500" s="15">
        <f t="shared" si="438"/>
        <v>0</v>
      </c>
      <c r="N500" s="15">
        <f t="shared" si="439"/>
        <v>0</v>
      </c>
      <c r="O500" s="15">
        <v>0</v>
      </c>
      <c r="P500" s="15">
        <v>0</v>
      </c>
      <c r="Q500" s="15">
        <f t="shared" si="440"/>
        <v>0</v>
      </c>
      <c r="R500" s="14" t="s">
        <v>75</v>
      </c>
      <c r="S500" s="14">
        <f t="shared" si="441"/>
        <v>1</v>
      </c>
      <c r="T500" s="15">
        <v>0</v>
      </c>
      <c r="U500" s="15" t="str">
        <f>IF($S500&lt;2, "N/A", $M500)</f>
        <v>N/A</v>
      </c>
      <c r="V500" s="15" t="str">
        <f t="shared" si="480"/>
        <v>N/A</v>
      </c>
      <c r="W500" s="15" t="str">
        <f t="shared" si="475"/>
        <v>N/A</v>
      </c>
      <c r="X500" s="15" t="str">
        <f t="shared" si="487"/>
        <v>N/A</v>
      </c>
      <c r="Y500" s="14" t="str">
        <f t="shared" si="442"/>
        <v>OK</v>
      </c>
      <c r="Z500" s="14" t="str">
        <f t="shared" si="443"/>
        <v>Yes</v>
      </c>
      <c r="AA500" s="17">
        <f>IF(C500="DM", "N/A", IF(Z500="No","N/A",VLOOKUP(B500,'Extension List'!$A$3:$AE$1952,19,FALSE)))</f>
        <v>3</v>
      </c>
      <c r="AB500" s="14">
        <f>IF(C500="DM", "N/A", IF(Z500="No","N/A",VLOOKUP(B500,'Extension List'!$A$3:$AE$1952,21,FALSE)))</f>
        <v>1</v>
      </c>
      <c r="AC500" s="14">
        <f t="shared" si="481"/>
        <v>0</v>
      </c>
      <c r="AD500" s="15" t="str">
        <f t="shared" si="444"/>
        <v>N/A</v>
      </c>
      <c r="AE500" s="15" t="str">
        <f t="shared" si="445"/>
        <v>N/A</v>
      </c>
      <c r="AF500" s="15" t="str">
        <f t="shared" si="446"/>
        <v>N/A</v>
      </c>
      <c r="AG500" s="15" t="str">
        <f t="shared" si="478"/>
        <v>N/A</v>
      </c>
      <c r="AH500" s="15" t="str">
        <f t="shared" si="478"/>
        <v>N/A</v>
      </c>
      <c r="AI500" s="15" t="str">
        <f t="shared" si="476"/>
        <v>N/A</v>
      </c>
      <c r="AJ500" s="15" t="str">
        <f t="shared" si="477"/>
        <v>N/A</v>
      </c>
      <c r="AK500" s="15" t="str">
        <f t="shared" si="429"/>
        <v>N/A</v>
      </c>
      <c r="AL500" s="15" t="str">
        <f t="shared" si="447"/>
        <v>N/A</v>
      </c>
      <c r="AM500" s="15">
        <f t="shared" si="448"/>
        <v>3</v>
      </c>
      <c r="AN500" s="15" t="str">
        <f t="shared" si="449"/>
        <v>N/A</v>
      </c>
      <c r="AO500" s="15" t="str">
        <f t="shared" si="450"/>
        <v>N/A</v>
      </c>
      <c r="AP500" s="15" t="str">
        <f t="shared" si="451"/>
        <v>N/A</v>
      </c>
      <c r="AQ500" s="15" t="str">
        <f t="shared" si="452"/>
        <v>N/A</v>
      </c>
      <c r="AR500" s="14" t="s">
        <v>40</v>
      </c>
      <c r="AS500" s="14" t="s">
        <v>40</v>
      </c>
      <c r="AT500" s="14" t="s">
        <v>40</v>
      </c>
      <c r="AU500" s="14" t="s">
        <v>40</v>
      </c>
      <c r="AV500" s="14" t="s">
        <v>40</v>
      </c>
      <c r="AW500" s="14" t="s">
        <v>40</v>
      </c>
      <c r="AX500" s="14" t="s">
        <v>40</v>
      </c>
      <c r="AY500" s="14" t="s">
        <v>40</v>
      </c>
      <c r="AZ500" s="14" t="s">
        <v>40</v>
      </c>
      <c r="BA500" s="14" t="s">
        <v>40</v>
      </c>
      <c r="BB500" s="14" t="s">
        <v>40</v>
      </c>
      <c r="BC500" s="14" t="s">
        <v>40</v>
      </c>
      <c r="BD500" s="14" t="s">
        <v>40</v>
      </c>
      <c r="BE500" s="14" t="s">
        <v>40</v>
      </c>
      <c r="BF500" s="14" t="s">
        <v>40</v>
      </c>
      <c r="BG500" s="14" t="s">
        <v>40</v>
      </c>
      <c r="BH500" s="14" t="s">
        <v>40</v>
      </c>
      <c r="BI500" s="14"/>
      <c r="BJ500" s="15">
        <f t="shared" si="453"/>
        <v>3</v>
      </c>
      <c r="BK500" s="15">
        <f t="shared" si="454"/>
        <v>3</v>
      </c>
      <c r="BL500" s="15">
        <f t="shared" si="455"/>
        <v>3</v>
      </c>
      <c r="BM500" s="15">
        <f t="shared" si="456"/>
        <v>3</v>
      </c>
      <c r="BN500" s="15">
        <f t="shared" si="457"/>
        <v>3</v>
      </c>
      <c r="BO500" s="15">
        <f t="shared" si="458"/>
        <v>3</v>
      </c>
      <c r="BP500" s="15">
        <f t="shared" si="459"/>
        <v>3</v>
      </c>
      <c r="BQ500" s="15">
        <f t="shared" si="460"/>
        <v>3</v>
      </c>
      <c r="BR500" s="15">
        <f t="shared" si="461"/>
        <v>3</v>
      </c>
      <c r="BS500" s="15">
        <f t="shared" si="462"/>
        <v>3</v>
      </c>
      <c r="BT500" s="15">
        <f t="shared" si="463"/>
        <v>3</v>
      </c>
      <c r="BU500" s="15">
        <f t="shared" si="464"/>
        <v>3</v>
      </c>
      <c r="BV500" s="15">
        <f t="shared" si="465"/>
        <v>3</v>
      </c>
      <c r="BW500" s="15">
        <f t="shared" si="466"/>
        <v>3</v>
      </c>
      <c r="BX500" s="15">
        <f t="shared" si="467"/>
        <v>3</v>
      </c>
      <c r="BY500" s="15">
        <f t="shared" si="468"/>
        <v>3</v>
      </c>
      <c r="BZ500" s="15">
        <f t="shared" si="469"/>
        <v>3</v>
      </c>
      <c r="CA500" s="14" t="s">
        <v>75</v>
      </c>
      <c r="CB500" s="15">
        <f t="shared" si="482"/>
        <v>3</v>
      </c>
      <c r="CC500" s="14" t="str">
        <f t="shared" si="483"/>
        <v>N/A</v>
      </c>
      <c r="CD500" s="14" t="str">
        <f t="shared" si="484"/>
        <v>N/A</v>
      </c>
      <c r="CE500" s="14" t="str">
        <f t="shared" si="485"/>
        <v>N/A</v>
      </c>
      <c r="CF500" s="14" t="str">
        <f t="shared" si="486"/>
        <v>N/A</v>
      </c>
      <c r="CG500" t="str">
        <f t="shared" si="470"/>
        <v>S:3 G:0 GR:0</v>
      </c>
    </row>
    <row r="501" spans="1:85" x14ac:dyDescent="0.25">
      <c r="A501" s="13">
        <v>5617</v>
      </c>
      <c r="B501" s="14" t="s">
        <v>3045</v>
      </c>
      <c r="C501" s="14" t="s">
        <v>68</v>
      </c>
      <c r="D501" s="14" t="s">
        <v>59</v>
      </c>
      <c r="E501" s="14">
        <f>VLOOKUP(B501, 'Rookie Year'!$A$2:$B$55555,2,FALSE)</f>
        <v>2024</v>
      </c>
      <c r="F501" s="14">
        <v>2024</v>
      </c>
      <c r="G501" s="14" t="s">
        <v>40</v>
      </c>
      <c r="H501" s="14" t="s">
        <v>2168</v>
      </c>
      <c r="I501" s="15">
        <v>5</v>
      </c>
      <c r="J501" s="14">
        <v>4</v>
      </c>
      <c r="K501" s="16">
        <f t="shared" si="436"/>
        <v>0.25</v>
      </c>
      <c r="L501" s="15">
        <f t="shared" si="437"/>
        <v>3</v>
      </c>
      <c r="M501" s="15">
        <f t="shared" si="438"/>
        <v>2</v>
      </c>
      <c r="N501" s="15">
        <f t="shared" si="439"/>
        <v>8</v>
      </c>
      <c r="O501" s="15">
        <v>8</v>
      </c>
      <c r="P501" s="15">
        <v>0</v>
      </c>
      <c r="Q501" s="15">
        <f t="shared" si="440"/>
        <v>0</v>
      </c>
      <c r="R501" s="14" t="s">
        <v>75</v>
      </c>
      <c r="S501" s="14">
        <f t="shared" si="441"/>
        <v>2</v>
      </c>
      <c r="T501" s="15">
        <v>0</v>
      </c>
      <c r="U501" s="15">
        <v>0</v>
      </c>
      <c r="V501" s="15" t="str">
        <f t="shared" si="480"/>
        <v>N/A</v>
      </c>
      <c r="W501" s="15" t="str">
        <f t="shared" si="475"/>
        <v>N/A</v>
      </c>
      <c r="X501" s="15" t="str">
        <f t="shared" si="487"/>
        <v>N/A</v>
      </c>
      <c r="Y501" s="14" t="str">
        <f t="shared" si="442"/>
        <v>OK</v>
      </c>
      <c r="Z501" s="14" t="str">
        <f t="shared" si="443"/>
        <v>No</v>
      </c>
      <c r="AA501" s="17" t="str">
        <f>IF(C501="DM", "N/A", IF(Z501="No","N/A",VLOOKUP(B501,'Extension List'!$A$3:$AE$1952,19,FALSE)))</f>
        <v>N/A</v>
      </c>
      <c r="AB501" s="14" t="str">
        <f>IF(C501="DM", "N/A", IF(Z501="No","N/A",VLOOKUP(B501,'Extension List'!$A$3:$AE$1952,21,FALSE)))</f>
        <v>N/A</v>
      </c>
      <c r="AC501" s="14" t="str">
        <f t="shared" si="481"/>
        <v>N/A</v>
      </c>
      <c r="AD501" s="15" t="str">
        <f t="shared" si="444"/>
        <v>N/A</v>
      </c>
      <c r="AE501" s="15" t="str">
        <f t="shared" si="445"/>
        <v>N/A</v>
      </c>
      <c r="AF501" s="15" t="str">
        <f t="shared" si="446"/>
        <v>N/A</v>
      </c>
      <c r="AG501" s="15" t="str">
        <f t="shared" si="478"/>
        <v>N/A</v>
      </c>
      <c r="AH501" s="15" t="str">
        <f t="shared" si="478"/>
        <v>N/A</v>
      </c>
      <c r="AI501" s="15" t="str">
        <f t="shared" si="476"/>
        <v>N/A</v>
      </c>
      <c r="AJ501" s="15" t="str">
        <f t="shared" si="477"/>
        <v>N/A</v>
      </c>
      <c r="AK501" s="15" t="str">
        <f t="shared" si="429"/>
        <v>N/A</v>
      </c>
      <c r="AL501" s="15" t="str">
        <f t="shared" si="447"/>
        <v>N/A</v>
      </c>
      <c r="AM501" s="15">
        <f t="shared" si="448"/>
        <v>3</v>
      </c>
      <c r="AN501" s="15">
        <f t="shared" si="449"/>
        <v>3</v>
      </c>
      <c r="AO501" s="15" t="str">
        <f t="shared" si="450"/>
        <v>N/A</v>
      </c>
      <c r="AP501" s="15" t="str">
        <f t="shared" si="451"/>
        <v>N/A</v>
      </c>
      <c r="AQ501" s="15" t="str">
        <f t="shared" si="452"/>
        <v>N/A</v>
      </c>
      <c r="AR501" s="14" t="s">
        <v>40</v>
      </c>
      <c r="AS501" s="14" t="s">
        <v>40</v>
      </c>
      <c r="AT501" s="14" t="s">
        <v>40</v>
      </c>
      <c r="AU501" s="14" t="s">
        <v>40</v>
      </c>
      <c r="AV501" s="14" t="s">
        <v>40</v>
      </c>
      <c r="AW501" s="14" t="s">
        <v>40</v>
      </c>
      <c r="AX501" s="14" t="s">
        <v>40</v>
      </c>
      <c r="AY501" s="14" t="s">
        <v>40</v>
      </c>
      <c r="AZ501" s="14" t="s">
        <v>40</v>
      </c>
      <c r="BA501" s="14" t="s">
        <v>40</v>
      </c>
      <c r="BB501" s="14" t="s">
        <v>40</v>
      </c>
      <c r="BC501" s="14" t="s">
        <v>40</v>
      </c>
      <c r="BD501" s="14" t="s">
        <v>40</v>
      </c>
      <c r="BE501" s="14" t="s">
        <v>40</v>
      </c>
      <c r="BF501" s="14" t="s">
        <v>40</v>
      </c>
      <c r="BG501" s="14" t="s">
        <v>40</v>
      </c>
      <c r="BH501" s="14" t="s">
        <v>40</v>
      </c>
      <c r="BI501" s="14"/>
      <c r="BJ501" s="15">
        <f t="shared" si="453"/>
        <v>3</v>
      </c>
      <c r="BK501" s="15">
        <f t="shared" si="454"/>
        <v>3</v>
      </c>
      <c r="BL501" s="15">
        <f t="shared" si="455"/>
        <v>3</v>
      </c>
      <c r="BM501" s="15">
        <f t="shared" si="456"/>
        <v>3</v>
      </c>
      <c r="BN501" s="15">
        <f t="shared" si="457"/>
        <v>3</v>
      </c>
      <c r="BO501" s="15">
        <f t="shared" si="458"/>
        <v>3</v>
      </c>
      <c r="BP501" s="15">
        <f t="shared" si="459"/>
        <v>3</v>
      </c>
      <c r="BQ501" s="15">
        <f t="shared" si="460"/>
        <v>3</v>
      </c>
      <c r="BR501" s="15">
        <f t="shared" si="461"/>
        <v>3</v>
      </c>
      <c r="BS501" s="15">
        <f t="shared" si="462"/>
        <v>3</v>
      </c>
      <c r="BT501" s="15">
        <f t="shared" si="463"/>
        <v>3</v>
      </c>
      <c r="BU501" s="15">
        <f t="shared" si="464"/>
        <v>3</v>
      </c>
      <c r="BV501" s="15">
        <f t="shared" si="465"/>
        <v>3</v>
      </c>
      <c r="BW501" s="15">
        <f t="shared" si="466"/>
        <v>3</v>
      </c>
      <c r="BX501" s="15">
        <f t="shared" si="467"/>
        <v>3</v>
      </c>
      <c r="BY501" s="15">
        <f t="shared" si="468"/>
        <v>3</v>
      </c>
      <c r="BZ501" s="15">
        <f t="shared" si="469"/>
        <v>3</v>
      </c>
      <c r="CA501" s="14" t="s">
        <v>75</v>
      </c>
      <c r="CB501" s="15">
        <f t="shared" si="482"/>
        <v>3</v>
      </c>
      <c r="CC501" s="14">
        <f t="shared" si="483"/>
        <v>3</v>
      </c>
      <c r="CD501" s="14" t="str">
        <f t="shared" si="484"/>
        <v>N/A</v>
      </c>
      <c r="CE501" s="14" t="str">
        <f t="shared" si="485"/>
        <v>N/A</v>
      </c>
      <c r="CF501" s="14" t="str">
        <f t="shared" si="486"/>
        <v>N/A</v>
      </c>
      <c r="CG501" t="str">
        <f t="shared" si="470"/>
        <v>S:3 G:2 GR:0</v>
      </c>
    </row>
    <row r="502" spans="1:85" x14ac:dyDescent="0.25">
      <c r="A502" s="13">
        <v>6102</v>
      </c>
      <c r="B502" s="14" t="s">
        <v>3200</v>
      </c>
      <c r="C502" s="14" t="s">
        <v>68</v>
      </c>
      <c r="D502" s="14" t="s">
        <v>59</v>
      </c>
      <c r="E502" s="14">
        <v>2025</v>
      </c>
      <c r="F502" s="14">
        <v>2025</v>
      </c>
      <c r="G502" s="14" t="s">
        <v>40</v>
      </c>
      <c r="H502" s="14" t="s">
        <v>2235</v>
      </c>
      <c r="I502" s="15">
        <v>1</v>
      </c>
      <c r="J502" s="14">
        <v>3</v>
      </c>
      <c r="K502" s="16">
        <f t="shared" si="436"/>
        <v>0</v>
      </c>
      <c r="L502" s="15">
        <f t="shared" si="437"/>
        <v>1</v>
      </c>
      <c r="M502" s="15">
        <f t="shared" si="438"/>
        <v>0</v>
      </c>
      <c r="N502" s="15">
        <f t="shared" si="439"/>
        <v>0</v>
      </c>
      <c r="O502" s="15">
        <v>0</v>
      </c>
      <c r="P502" s="15">
        <v>0</v>
      </c>
      <c r="Q502" s="15">
        <f t="shared" si="440"/>
        <v>0</v>
      </c>
      <c r="R502" s="14" t="s">
        <v>75</v>
      </c>
      <c r="S502" s="14">
        <f t="shared" si="441"/>
        <v>2</v>
      </c>
      <c r="T502" s="15">
        <v>0</v>
      </c>
      <c r="U502" s="15">
        <v>0</v>
      </c>
      <c r="V502" s="15" t="str">
        <f t="shared" si="480"/>
        <v>N/A</v>
      </c>
      <c r="W502" s="15" t="str">
        <f t="shared" si="475"/>
        <v>N/A</v>
      </c>
      <c r="X502" s="15" t="str">
        <f t="shared" si="487"/>
        <v>N/A</v>
      </c>
      <c r="Y502" s="14" t="str">
        <f t="shared" si="442"/>
        <v>OK</v>
      </c>
      <c r="Z502" s="14" t="str">
        <f t="shared" si="443"/>
        <v>No</v>
      </c>
      <c r="AA502" s="17" t="str">
        <f>IF(C502="DM", "N/A", IF(Z502="No","N/A",VLOOKUP(B502,'Extension List'!$A$3:$AE$1952,19,FALSE)))</f>
        <v>N/A</v>
      </c>
      <c r="AB502" s="14" t="str">
        <f>IF(C502="DM", "N/A", IF(Z502="No","N/A",VLOOKUP(B502,'Extension List'!$A$3:$AE$1952,21,FALSE)))</f>
        <v>N/A</v>
      </c>
      <c r="AC502" s="14" t="str">
        <f t="shared" si="481"/>
        <v>N/A</v>
      </c>
      <c r="AD502" s="15" t="str">
        <f t="shared" si="444"/>
        <v>N/A</v>
      </c>
      <c r="AE502" s="15" t="str">
        <f t="shared" si="445"/>
        <v>N/A</v>
      </c>
      <c r="AF502" s="15" t="str">
        <f t="shared" si="446"/>
        <v>N/A</v>
      </c>
      <c r="AG502" s="15" t="str">
        <f t="shared" si="478"/>
        <v>N/A</v>
      </c>
      <c r="AH502" s="15" t="str">
        <f t="shared" si="478"/>
        <v>N/A</v>
      </c>
      <c r="AI502" s="15" t="str">
        <f t="shared" si="476"/>
        <v>N/A</v>
      </c>
      <c r="AJ502" s="15" t="str">
        <f t="shared" si="477"/>
        <v>N/A</v>
      </c>
      <c r="AK502" s="15" t="str">
        <f t="shared" si="429"/>
        <v>N/A</v>
      </c>
      <c r="AL502" s="15" t="str">
        <f t="shared" si="447"/>
        <v>N/A</v>
      </c>
      <c r="AM502" s="15">
        <f t="shared" si="448"/>
        <v>1</v>
      </c>
      <c r="AN502" s="15">
        <f t="shared" si="449"/>
        <v>1</v>
      </c>
      <c r="AO502" s="15" t="str">
        <f t="shared" si="450"/>
        <v>N/A</v>
      </c>
      <c r="AP502" s="15" t="str">
        <f t="shared" si="451"/>
        <v>N/A</v>
      </c>
      <c r="AQ502" s="15" t="str">
        <f t="shared" si="452"/>
        <v>N/A</v>
      </c>
      <c r="AR502" s="14" t="s">
        <v>40</v>
      </c>
      <c r="AS502" s="14" t="s">
        <v>40</v>
      </c>
      <c r="AT502" s="14" t="s">
        <v>40</v>
      </c>
      <c r="AU502" s="14" t="s">
        <v>40</v>
      </c>
      <c r="AV502" s="14" t="s">
        <v>40</v>
      </c>
      <c r="AW502" s="14" t="s">
        <v>40</v>
      </c>
      <c r="AX502" s="14" t="s">
        <v>40</v>
      </c>
      <c r="AY502" s="14" t="s">
        <v>40</v>
      </c>
      <c r="AZ502" s="14" t="s">
        <v>40</v>
      </c>
      <c r="BA502" s="14" t="s">
        <v>40</v>
      </c>
      <c r="BB502" s="14" t="s">
        <v>40</v>
      </c>
      <c r="BC502" s="14" t="s">
        <v>40</v>
      </c>
      <c r="BD502" s="14" t="s">
        <v>40</v>
      </c>
      <c r="BE502" s="14" t="s">
        <v>40</v>
      </c>
      <c r="BF502" s="14" t="s">
        <v>40</v>
      </c>
      <c r="BG502" s="14" t="s">
        <v>40</v>
      </c>
      <c r="BH502" s="14" t="s">
        <v>40</v>
      </c>
      <c r="BJ502" s="15">
        <f t="shared" si="453"/>
        <v>1</v>
      </c>
      <c r="BK502" s="15">
        <f t="shared" si="454"/>
        <v>1</v>
      </c>
      <c r="BL502" s="15">
        <f t="shared" si="455"/>
        <v>1</v>
      </c>
      <c r="BM502" s="15">
        <f t="shared" si="456"/>
        <v>1</v>
      </c>
      <c r="BN502" s="15">
        <f t="shared" si="457"/>
        <v>1</v>
      </c>
      <c r="BO502" s="15">
        <f t="shared" si="458"/>
        <v>1</v>
      </c>
      <c r="BP502" s="15">
        <f t="shared" si="459"/>
        <v>1</v>
      </c>
      <c r="BQ502" s="15">
        <f t="shared" si="460"/>
        <v>1</v>
      </c>
      <c r="BR502" s="15">
        <f t="shared" si="461"/>
        <v>1</v>
      </c>
      <c r="BS502" s="15">
        <f t="shared" si="462"/>
        <v>1</v>
      </c>
      <c r="BT502" s="15">
        <f t="shared" si="463"/>
        <v>1</v>
      </c>
      <c r="BU502" s="15">
        <f t="shared" si="464"/>
        <v>1</v>
      </c>
      <c r="BV502" s="15">
        <f t="shared" si="465"/>
        <v>1</v>
      </c>
      <c r="BW502" s="15">
        <f t="shared" si="466"/>
        <v>1</v>
      </c>
      <c r="BX502" s="15">
        <f t="shared" si="467"/>
        <v>1</v>
      </c>
      <c r="BY502" s="15">
        <f t="shared" si="468"/>
        <v>1</v>
      </c>
      <c r="BZ502" s="15">
        <f t="shared" si="469"/>
        <v>1</v>
      </c>
      <c r="CA502" s="14" t="s">
        <v>75</v>
      </c>
      <c r="CB502" s="15">
        <f t="shared" si="482"/>
        <v>1</v>
      </c>
      <c r="CC502" s="14">
        <f t="shared" si="483"/>
        <v>1</v>
      </c>
      <c r="CD502" s="14" t="str">
        <f t="shared" si="484"/>
        <v>N/A</v>
      </c>
      <c r="CE502" s="14" t="str">
        <f t="shared" si="485"/>
        <v>N/A</v>
      </c>
      <c r="CF502" s="14" t="str">
        <f t="shared" si="486"/>
        <v>N/A</v>
      </c>
      <c r="CG502" t="str">
        <f t="shared" si="470"/>
        <v>S:1 G:0 GR:0</v>
      </c>
    </row>
    <row r="503" spans="1:85" x14ac:dyDescent="0.25">
      <c r="A503" s="13">
        <v>6536</v>
      </c>
      <c r="B503" s="14" t="s">
        <v>3326</v>
      </c>
      <c r="C503" s="14" t="s">
        <v>68</v>
      </c>
      <c r="D503" s="14" t="s">
        <v>59</v>
      </c>
      <c r="E503" s="14">
        <f>VLOOKUP(B503, 'Rookie Year'!$A$2:$B$55555,2,FALSE)</f>
        <v>2026</v>
      </c>
      <c r="F503" s="14">
        <v>2026</v>
      </c>
      <c r="G503" s="14" t="s">
        <v>40</v>
      </c>
      <c r="H503" s="14" t="s">
        <v>2199</v>
      </c>
      <c r="I503" s="15">
        <v>1</v>
      </c>
      <c r="J503" s="14">
        <v>3</v>
      </c>
      <c r="K503" s="16">
        <f t="shared" si="436"/>
        <v>0</v>
      </c>
      <c r="L503" s="15">
        <f t="shared" si="437"/>
        <v>1</v>
      </c>
      <c r="M503" s="15">
        <f t="shared" si="438"/>
        <v>0</v>
      </c>
      <c r="N503" s="15">
        <f t="shared" si="439"/>
        <v>0</v>
      </c>
      <c r="O503" s="15">
        <v>0</v>
      </c>
      <c r="P503" s="15">
        <v>0</v>
      </c>
      <c r="Q503" s="15">
        <f t="shared" si="440"/>
        <v>0</v>
      </c>
      <c r="R503" s="14" t="s">
        <v>75</v>
      </c>
      <c r="S503" s="14">
        <f t="shared" si="441"/>
        <v>3</v>
      </c>
      <c r="T503" s="15">
        <f>IF($S503&lt;1, "N/A", $M503)</f>
        <v>0</v>
      </c>
      <c r="U503" s="15">
        <f>IF($S503&lt;2, "N/A", $M503)</f>
        <v>0</v>
      </c>
      <c r="V503" s="15">
        <f t="shared" si="480"/>
        <v>0</v>
      </c>
      <c r="W503" s="15" t="str">
        <f t="shared" si="475"/>
        <v>N/A</v>
      </c>
      <c r="X503" s="15" t="str">
        <f t="shared" si="487"/>
        <v>N/A</v>
      </c>
      <c r="Y503" s="14" t="str">
        <f t="shared" si="442"/>
        <v>OK</v>
      </c>
      <c r="Z503" s="14" t="str">
        <f t="shared" si="443"/>
        <v>No</v>
      </c>
      <c r="AA503" s="17" t="str">
        <f>IF(C503="DM", "N/A", IF(Z503="No","N/A",VLOOKUP(B503,'Extension List'!$A$3:$AE$1952,19,FALSE)))</f>
        <v>N/A</v>
      </c>
      <c r="AB503" s="14" t="str">
        <f>IF(C503="DM", "N/A", IF(Z503="No","N/A",VLOOKUP(B503,'Extension List'!$A$3:$AE$1952,21,FALSE)))</f>
        <v>N/A</v>
      </c>
      <c r="AC503" s="14" t="str">
        <f t="shared" si="481"/>
        <v>N/A</v>
      </c>
      <c r="AD503" s="15" t="str">
        <f t="shared" si="444"/>
        <v>N/A</v>
      </c>
      <c r="AE503" s="15" t="str">
        <f t="shared" si="445"/>
        <v>N/A</v>
      </c>
      <c r="AF503" s="15" t="str">
        <f t="shared" si="446"/>
        <v>N/A</v>
      </c>
      <c r="AG503" s="15" t="str">
        <f t="shared" si="478"/>
        <v>N/A</v>
      </c>
      <c r="AH503" s="15" t="str">
        <f t="shared" si="478"/>
        <v>N/A</v>
      </c>
      <c r="AI503" s="15" t="str">
        <f t="shared" si="476"/>
        <v>N/A</v>
      </c>
      <c r="AJ503" s="15" t="str">
        <f t="shared" si="477"/>
        <v>N/A</v>
      </c>
      <c r="AK503" s="15" t="str">
        <f t="shared" si="429"/>
        <v>N/A</v>
      </c>
      <c r="AL503" s="15" t="str">
        <f t="shared" si="447"/>
        <v>N/A</v>
      </c>
      <c r="AM503" s="15">
        <f t="shared" si="448"/>
        <v>1</v>
      </c>
      <c r="AN503" s="15">
        <f t="shared" si="449"/>
        <v>1</v>
      </c>
      <c r="AO503" s="15">
        <f t="shared" si="450"/>
        <v>1</v>
      </c>
      <c r="AP503" s="15" t="str">
        <f t="shared" si="451"/>
        <v>N/A</v>
      </c>
      <c r="AQ503" s="15" t="str">
        <f t="shared" si="452"/>
        <v>N/A</v>
      </c>
      <c r="AR503" s="14" t="s">
        <v>40</v>
      </c>
      <c r="AS503" s="14" t="s">
        <v>40</v>
      </c>
      <c r="AT503" s="14" t="s">
        <v>40</v>
      </c>
      <c r="AU503" s="14" t="s">
        <v>40</v>
      </c>
      <c r="AV503" s="14" t="s">
        <v>40</v>
      </c>
      <c r="AW503" s="14" t="s">
        <v>40</v>
      </c>
      <c r="AX503" s="14" t="s">
        <v>40</v>
      </c>
      <c r="AY503" s="14" t="s">
        <v>40</v>
      </c>
      <c r="AZ503" s="14" t="s">
        <v>40</v>
      </c>
      <c r="BA503" s="14" t="s">
        <v>40</v>
      </c>
      <c r="BB503" s="14" t="s">
        <v>40</v>
      </c>
      <c r="BC503" s="14" t="s">
        <v>40</v>
      </c>
      <c r="BD503" s="14" t="s">
        <v>40</v>
      </c>
      <c r="BE503" s="14" t="s">
        <v>40</v>
      </c>
      <c r="BF503" s="14" t="s">
        <v>40</v>
      </c>
      <c r="BG503" s="14" t="s">
        <v>40</v>
      </c>
      <c r="BH503" s="14" t="s">
        <v>40</v>
      </c>
      <c r="BJ503" s="15">
        <f t="shared" si="453"/>
        <v>1</v>
      </c>
      <c r="BK503" s="15">
        <f t="shared" si="454"/>
        <v>1</v>
      </c>
      <c r="BL503" s="15">
        <f t="shared" si="455"/>
        <v>1</v>
      </c>
      <c r="BM503" s="15">
        <f t="shared" si="456"/>
        <v>1</v>
      </c>
      <c r="BN503" s="15">
        <f t="shared" si="457"/>
        <v>1</v>
      </c>
      <c r="BO503" s="15">
        <f t="shared" si="458"/>
        <v>1</v>
      </c>
      <c r="BP503" s="15">
        <f t="shared" si="459"/>
        <v>1</v>
      </c>
      <c r="BQ503" s="15">
        <f t="shared" si="460"/>
        <v>1</v>
      </c>
      <c r="BR503" s="15">
        <f t="shared" si="461"/>
        <v>1</v>
      </c>
      <c r="BS503" s="15">
        <f t="shared" si="462"/>
        <v>1</v>
      </c>
      <c r="BT503" s="15">
        <f t="shared" si="463"/>
        <v>1</v>
      </c>
      <c r="BU503" s="15">
        <f t="shared" si="464"/>
        <v>1</v>
      </c>
      <c r="BV503" s="15">
        <f t="shared" si="465"/>
        <v>1</v>
      </c>
      <c r="BW503" s="15">
        <f t="shared" si="466"/>
        <v>1</v>
      </c>
      <c r="BX503" s="15">
        <f t="shared" si="467"/>
        <v>1</v>
      </c>
      <c r="BY503" s="15">
        <f t="shared" si="468"/>
        <v>1</v>
      </c>
      <c r="BZ503" s="15">
        <f t="shared" si="469"/>
        <v>1</v>
      </c>
      <c r="CA503" s="14" t="s">
        <v>75</v>
      </c>
      <c r="CB503" s="15">
        <f t="shared" si="482"/>
        <v>1</v>
      </c>
      <c r="CC503" s="14">
        <f t="shared" si="483"/>
        <v>1</v>
      </c>
      <c r="CD503" s="14">
        <f t="shared" si="484"/>
        <v>1</v>
      </c>
      <c r="CE503" s="14" t="str">
        <f t="shared" si="485"/>
        <v>N/A</v>
      </c>
      <c r="CF503" s="14" t="str">
        <f t="shared" si="486"/>
        <v>N/A</v>
      </c>
      <c r="CG503" t="str">
        <f t="shared" si="470"/>
        <v>S:1 G:0 GR:0</v>
      </c>
    </row>
    <row r="504" spans="1:85" x14ac:dyDescent="0.25">
      <c r="A504" s="13">
        <v>6524</v>
      </c>
      <c r="B504" s="14" t="s">
        <v>3314</v>
      </c>
      <c r="C504" s="14" t="s">
        <v>69</v>
      </c>
      <c r="D504" s="14" t="s">
        <v>59</v>
      </c>
      <c r="E504" s="14">
        <f>VLOOKUP(B504, 'Rookie Year'!$A$2:$B$55555,2,FALSE)</f>
        <v>2026</v>
      </c>
      <c r="F504" s="14">
        <v>2026</v>
      </c>
      <c r="G504" s="14" t="s">
        <v>40</v>
      </c>
      <c r="H504" s="14" t="s">
        <v>2188</v>
      </c>
      <c r="I504" s="15">
        <v>2</v>
      </c>
      <c r="J504" s="14">
        <v>3</v>
      </c>
      <c r="K504" s="16">
        <f t="shared" si="436"/>
        <v>0</v>
      </c>
      <c r="L504" s="15">
        <f t="shared" si="437"/>
        <v>2</v>
      </c>
      <c r="M504" s="15">
        <f t="shared" si="438"/>
        <v>0</v>
      </c>
      <c r="N504" s="15">
        <f t="shared" si="439"/>
        <v>0</v>
      </c>
      <c r="O504" s="15">
        <v>0</v>
      </c>
      <c r="P504" s="15">
        <v>0</v>
      </c>
      <c r="Q504" s="15">
        <f t="shared" si="440"/>
        <v>0</v>
      </c>
      <c r="R504" s="14" t="s">
        <v>75</v>
      </c>
      <c r="S504" s="14">
        <f t="shared" si="441"/>
        <v>3</v>
      </c>
      <c r="T504" s="15">
        <f>IF($S504&lt;1, "N/A", $M504)</f>
        <v>0</v>
      </c>
      <c r="U504" s="15">
        <f>IF($S504&lt;2, "N/A", $M504)</f>
        <v>0</v>
      </c>
      <c r="V504" s="15">
        <f t="shared" si="480"/>
        <v>0</v>
      </c>
      <c r="W504" s="15" t="str">
        <f t="shared" si="475"/>
        <v>N/A</v>
      </c>
      <c r="X504" s="15" t="str">
        <f t="shared" si="487"/>
        <v>N/A</v>
      </c>
      <c r="Y504" s="14" t="str">
        <f t="shared" si="442"/>
        <v>OK</v>
      </c>
      <c r="Z504" s="14" t="str">
        <f t="shared" si="443"/>
        <v>No</v>
      </c>
      <c r="AA504" s="17" t="str">
        <f>IF(C504="DM", "N/A", IF(Z504="No","N/A",VLOOKUP(B504,'Extension List'!$A$3:$AE$1952,19,FALSE)))</f>
        <v>N/A</v>
      </c>
      <c r="AB504" s="14" t="str">
        <f>IF(C504="DM", "N/A", IF(Z504="No","N/A",VLOOKUP(B504,'Extension List'!$A$3:$AE$1952,21,FALSE)))</f>
        <v>N/A</v>
      </c>
      <c r="AC504" s="14" t="str">
        <f t="shared" si="481"/>
        <v>N/A</v>
      </c>
      <c r="AD504" s="15" t="str">
        <f t="shared" si="444"/>
        <v>N/A</v>
      </c>
      <c r="AE504" s="15" t="str">
        <f t="shared" si="445"/>
        <v>N/A</v>
      </c>
      <c r="AF504" s="15" t="str">
        <f t="shared" si="446"/>
        <v>N/A</v>
      </c>
      <c r="AG504" s="15" t="str">
        <f t="shared" si="478"/>
        <v>N/A</v>
      </c>
      <c r="AH504" s="15" t="str">
        <f t="shared" si="478"/>
        <v>N/A</v>
      </c>
      <c r="AI504" s="15" t="str">
        <f t="shared" si="476"/>
        <v>N/A</v>
      </c>
      <c r="AJ504" s="15" t="str">
        <f t="shared" si="477"/>
        <v>N/A</v>
      </c>
      <c r="AK504" s="15" t="str">
        <f t="shared" si="429"/>
        <v>N/A</v>
      </c>
      <c r="AL504" s="15" t="str">
        <f t="shared" si="447"/>
        <v>N/A</v>
      </c>
      <c r="AM504" s="15">
        <f t="shared" si="448"/>
        <v>2</v>
      </c>
      <c r="AN504" s="15">
        <f t="shared" si="449"/>
        <v>2</v>
      </c>
      <c r="AO504" s="15">
        <f t="shared" si="450"/>
        <v>2</v>
      </c>
      <c r="AP504" s="15" t="str">
        <f t="shared" si="451"/>
        <v>N/A</v>
      </c>
      <c r="AQ504" s="15" t="str">
        <f t="shared" si="452"/>
        <v>N/A</v>
      </c>
      <c r="AR504" s="14" t="s">
        <v>40</v>
      </c>
      <c r="AS504" s="14" t="s">
        <v>40</v>
      </c>
      <c r="AT504" s="14" t="s">
        <v>40</v>
      </c>
      <c r="AU504" s="14" t="s">
        <v>40</v>
      </c>
      <c r="AV504" s="14" t="s">
        <v>40</v>
      </c>
      <c r="AW504" s="14" t="s">
        <v>40</v>
      </c>
      <c r="AX504" s="14" t="s">
        <v>40</v>
      </c>
      <c r="AY504" s="14" t="s">
        <v>40</v>
      </c>
      <c r="AZ504" s="14" t="s">
        <v>40</v>
      </c>
      <c r="BA504" s="14" t="s">
        <v>40</v>
      </c>
      <c r="BB504" s="14" t="s">
        <v>40</v>
      </c>
      <c r="BC504" s="14" t="s">
        <v>40</v>
      </c>
      <c r="BD504" s="14" t="s">
        <v>40</v>
      </c>
      <c r="BE504" s="14" t="s">
        <v>40</v>
      </c>
      <c r="BF504" s="14" t="s">
        <v>40</v>
      </c>
      <c r="BG504" s="14" t="s">
        <v>40</v>
      </c>
      <c r="BH504" s="14" t="s">
        <v>40</v>
      </c>
      <c r="BJ504" s="15">
        <f t="shared" si="453"/>
        <v>2</v>
      </c>
      <c r="BK504" s="15">
        <f t="shared" si="454"/>
        <v>2</v>
      </c>
      <c r="BL504" s="15">
        <f t="shared" si="455"/>
        <v>2</v>
      </c>
      <c r="BM504" s="15">
        <f t="shared" si="456"/>
        <v>2</v>
      </c>
      <c r="BN504" s="15">
        <f t="shared" si="457"/>
        <v>2</v>
      </c>
      <c r="BO504" s="15">
        <f t="shared" si="458"/>
        <v>2</v>
      </c>
      <c r="BP504" s="15">
        <f t="shared" si="459"/>
        <v>2</v>
      </c>
      <c r="BQ504" s="15">
        <f t="shared" si="460"/>
        <v>2</v>
      </c>
      <c r="BR504" s="15">
        <f t="shared" si="461"/>
        <v>2</v>
      </c>
      <c r="BS504" s="15">
        <f t="shared" si="462"/>
        <v>2</v>
      </c>
      <c r="BT504" s="15">
        <f t="shared" si="463"/>
        <v>2</v>
      </c>
      <c r="BU504" s="15">
        <f t="shared" si="464"/>
        <v>2</v>
      </c>
      <c r="BV504" s="15">
        <f t="shared" si="465"/>
        <v>2</v>
      </c>
      <c r="BW504" s="15">
        <f t="shared" si="466"/>
        <v>2</v>
      </c>
      <c r="BX504" s="15">
        <f t="shared" si="467"/>
        <v>2</v>
      </c>
      <c r="BY504" s="15">
        <f t="shared" si="468"/>
        <v>2</v>
      </c>
      <c r="BZ504" s="15">
        <f t="shared" si="469"/>
        <v>2</v>
      </c>
      <c r="CA504" s="14" t="s">
        <v>75</v>
      </c>
      <c r="CB504" s="15">
        <f t="shared" si="482"/>
        <v>2</v>
      </c>
      <c r="CC504" s="14">
        <f t="shared" si="483"/>
        <v>2</v>
      </c>
      <c r="CD504" s="14">
        <f t="shared" si="484"/>
        <v>2</v>
      </c>
      <c r="CE504" s="14" t="str">
        <f t="shared" si="485"/>
        <v>N/A</v>
      </c>
      <c r="CF504" s="14" t="str">
        <f t="shared" si="486"/>
        <v>N/A</v>
      </c>
      <c r="CG504" t="str">
        <f t="shared" si="470"/>
        <v>S:2 G:0 GR:0</v>
      </c>
    </row>
    <row r="505" spans="1:85" x14ac:dyDescent="0.25">
      <c r="A505" s="13">
        <v>4165</v>
      </c>
      <c r="B505" s="14" t="s">
        <v>2351</v>
      </c>
      <c r="C505" s="14" t="s">
        <v>69</v>
      </c>
      <c r="D505" s="14" t="s">
        <v>59</v>
      </c>
      <c r="E505" s="14">
        <f>VLOOKUP(B505, 'Rookie Year'!$A$2:$B$55555,2,FALSE)</f>
        <v>2021</v>
      </c>
      <c r="F505" s="14">
        <v>2021</v>
      </c>
      <c r="G505" s="14" t="s">
        <v>40</v>
      </c>
      <c r="H505" s="14" t="s">
        <v>2168</v>
      </c>
      <c r="I505" s="15">
        <v>19</v>
      </c>
      <c r="J505" s="14">
        <v>5</v>
      </c>
      <c r="K505" s="16">
        <f t="shared" si="436"/>
        <v>0.4</v>
      </c>
      <c r="L505" s="15">
        <f t="shared" si="437"/>
        <v>11</v>
      </c>
      <c r="M505" s="15">
        <f t="shared" si="438"/>
        <v>8</v>
      </c>
      <c r="N505" s="15">
        <f t="shared" si="439"/>
        <v>40</v>
      </c>
      <c r="O505" s="15">
        <v>24</v>
      </c>
      <c r="P505" s="15">
        <v>0</v>
      </c>
      <c r="Q505" s="15">
        <f t="shared" si="440"/>
        <v>16</v>
      </c>
      <c r="R505" s="14">
        <v>2024</v>
      </c>
      <c r="S505" s="14">
        <f t="shared" si="441"/>
        <v>3</v>
      </c>
      <c r="T505" s="15">
        <v>16</v>
      </c>
      <c r="U505" s="15">
        <v>0</v>
      </c>
      <c r="V505" s="15">
        <v>0</v>
      </c>
      <c r="W505" s="15" t="str">
        <f t="shared" si="475"/>
        <v>N/A</v>
      </c>
      <c r="X505" s="15" t="str">
        <f t="shared" si="487"/>
        <v>N/A</v>
      </c>
      <c r="Y505" s="14" t="str">
        <f t="shared" si="442"/>
        <v>OK</v>
      </c>
      <c r="Z505" s="14" t="str">
        <f t="shared" si="443"/>
        <v>No</v>
      </c>
      <c r="AA505" s="17" t="str">
        <f>IF(C505="DM", "N/A", IF(Z505="No","N/A",VLOOKUP(B505,'Extension List'!$A$3:$AE$1952,19,FALSE)))</f>
        <v>N/A</v>
      </c>
      <c r="AB505" s="14" t="str">
        <f>IF(C505="DM", "N/A", IF(Z505="No","N/A",VLOOKUP(B505,'Extension List'!$A$3:$AE$1952,21,FALSE)))</f>
        <v>N/A</v>
      </c>
      <c r="AC505" s="14" t="str">
        <f t="shared" si="481"/>
        <v>N/A</v>
      </c>
      <c r="AD505" s="15" t="str">
        <f t="shared" si="444"/>
        <v>N/A</v>
      </c>
      <c r="AE505" s="15" t="str">
        <f t="shared" si="445"/>
        <v>N/A</v>
      </c>
      <c r="AF505" s="15" t="str">
        <f t="shared" si="446"/>
        <v>N/A</v>
      </c>
      <c r="AG505" s="15" t="str">
        <f t="shared" si="478"/>
        <v>N/A</v>
      </c>
      <c r="AH505" s="15" t="str">
        <f t="shared" si="478"/>
        <v>N/A</v>
      </c>
      <c r="AI505" s="15" t="str">
        <f t="shared" si="476"/>
        <v>N/A</v>
      </c>
      <c r="AJ505" s="15" t="str">
        <f t="shared" si="477"/>
        <v>N/A</v>
      </c>
      <c r="AK505" s="15" t="str">
        <f t="shared" si="429"/>
        <v>N/A</v>
      </c>
      <c r="AL505" s="15" t="str">
        <f t="shared" si="447"/>
        <v>N/A</v>
      </c>
      <c r="AM505" s="15">
        <f t="shared" si="448"/>
        <v>27</v>
      </c>
      <c r="AN505" s="15">
        <f t="shared" si="449"/>
        <v>11</v>
      </c>
      <c r="AO505" s="15">
        <f t="shared" si="450"/>
        <v>11</v>
      </c>
      <c r="AP505" s="15" t="str">
        <f t="shared" si="451"/>
        <v>N/A</v>
      </c>
      <c r="AQ505" s="15" t="str">
        <f t="shared" si="452"/>
        <v>N/A</v>
      </c>
      <c r="AR505" s="14" t="s">
        <v>40</v>
      </c>
      <c r="AS505" s="14" t="s">
        <v>40</v>
      </c>
      <c r="AT505" s="14" t="s">
        <v>40</v>
      </c>
      <c r="AU505" s="14" t="s">
        <v>40</v>
      </c>
      <c r="AV505" s="14" t="s">
        <v>40</v>
      </c>
      <c r="AW505" s="14" t="s">
        <v>40</v>
      </c>
      <c r="AX505" s="14" t="s">
        <v>40</v>
      </c>
      <c r="AY505" s="14" t="s">
        <v>40</v>
      </c>
      <c r="AZ505" s="14" t="s">
        <v>40</v>
      </c>
      <c r="BA505" s="14" t="s">
        <v>40</v>
      </c>
      <c r="BB505" s="14" t="s">
        <v>40</v>
      </c>
      <c r="BC505" s="14" t="s">
        <v>40</v>
      </c>
      <c r="BD505" s="14" t="s">
        <v>40</v>
      </c>
      <c r="BE505" s="14" t="s">
        <v>40</v>
      </c>
      <c r="BF505" s="14" t="s">
        <v>40</v>
      </c>
      <c r="BG505" s="14" t="s">
        <v>40</v>
      </c>
      <c r="BH505" s="14" t="s">
        <v>40</v>
      </c>
      <c r="BI505" s="14"/>
      <c r="BJ505" s="15">
        <f t="shared" si="453"/>
        <v>27</v>
      </c>
      <c r="BK505" s="15">
        <f t="shared" si="454"/>
        <v>27</v>
      </c>
      <c r="BL505" s="15">
        <f t="shared" si="455"/>
        <v>27</v>
      </c>
      <c r="BM505" s="15">
        <f t="shared" si="456"/>
        <v>27</v>
      </c>
      <c r="BN505" s="15">
        <f t="shared" si="457"/>
        <v>27</v>
      </c>
      <c r="BO505" s="15">
        <f t="shared" si="458"/>
        <v>27</v>
      </c>
      <c r="BP505" s="15">
        <f t="shared" si="459"/>
        <v>27</v>
      </c>
      <c r="BQ505" s="15">
        <f t="shared" si="460"/>
        <v>27</v>
      </c>
      <c r="BR505" s="15">
        <f t="shared" si="461"/>
        <v>27</v>
      </c>
      <c r="BS505" s="15">
        <f t="shared" si="462"/>
        <v>27</v>
      </c>
      <c r="BT505" s="15">
        <f t="shared" si="463"/>
        <v>27</v>
      </c>
      <c r="BU505" s="15">
        <f t="shared" si="464"/>
        <v>27</v>
      </c>
      <c r="BV505" s="15">
        <f t="shared" si="465"/>
        <v>27</v>
      </c>
      <c r="BW505" s="15">
        <f t="shared" si="466"/>
        <v>27</v>
      </c>
      <c r="BX505" s="15">
        <f t="shared" si="467"/>
        <v>27</v>
      </c>
      <c r="BY505" s="15">
        <f t="shared" si="468"/>
        <v>27</v>
      </c>
      <c r="BZ505" s="15">
        <f t="shared" si="469"/>
        <v>27</v>
      </c>
      <c r="CA505" s="14" t="s">
        <v>75</v>
      </c>
      <c r="CB505" s="15">
        <f t="shared" si="482"/>
        <v>27</v>
      </c>
      <c r="CC505" s="14">
        <f t="shared" si="483"/>
        <v>11</v>
      </c>
      <c r="CD505" s="14">
        <f t="shared" si="484"/>
        <v>11</v>
      </c>
      <c r="CE505" s="14" t="str">
        <f t="shared" si="485"/>
        <v>N/A</v>
      </c>
      <c r="CF505" s="14" t="str">
        <f t="shared" si="486"/>
        <v>N/A</v>
      </c>
      <c r="CG505" t="str">
        <f t="shared" si="470"/>
        <v>S:11 G:8 GR:16</v>
      </c>
    </row>
    <row r="506" spans="1:85" x14ac:dyDescent="0.25">
      <c r="A506" s="13">
        <v>6434</v>
      </c>
      <c r="B506" s="14" t="s">
        <v>479</v>
      </c>
      <c r="C506" s="14" t="s">
        <v>69</v>
      </c>
      <c r="D506" s="14" t="s">
        <v>59</v>
      </c>
      <c r="E506" s="14">
        <f>VLOOKUP(B506, 'Rookie Year'!$A$2:$B$55555,2,FALSE)</f>
        <v>2013</v>
      </c>
      <c r="F506" s="14">
        <v>2026</v>
      </c>
      <c r="G506" s="14" t="s">
        <v>42</v>
      </c>
      <c r="H506" s="14" t="s">
        <v>1927</v>
      </c>
      <c r="I506" s="15">
        <v>1</v>
      </c>
      <c r="J506" s="14">
        <v>1</v>
      </c>
      <c r="K506" s="16">
        <f t="shared" si="436"/>
        <v>0.25</v>
      </c>
      <c r="L506" s="15">
        <f t="shared" si="437"/>
        <v>0</v>
      </c>
      <c r="M506" s="15">
        <f t="shared" si="438"/>
        <v>1</v>
      </c>
      <c r="N506" s="15">
        <f t="shared" si="439"/>
        <v>1</v>
      </c>
      <c r="O506" s="15">
        <v>0</v>
      </c>
      <c r="P506" s="15">
        <v>0</v>
      </c>
      <c r="Q506" s="15">
        <f t="shared" si="440"/>
        <v>1</v>
      </c>
      <c r="R506" s="14" t="s">
        <v>75</v>
      </c>
      <c r="S506" s="14">
        <f t="shared" si="441"/>
        <v>1</v>
      </c>
      <c r="T506" s="15">
        <f>IF($S506&lt;1, "N/A", $M506)</f>
        <v>1</v>
      </c>
      <c r="U506" s="15" t="str">
        <f t="shared" ref="U506:U513" si="488">IF($S506&lt;2, "N/A", $M506)</f>
        <v>N/A</v>
      </c>
      <c r="V506" s="15" t="str">
        <f t="shared" ref="V506:V513" si="489">IF($S506&lt;3, "N/A", $M506)</f>
        <v>N/A</v>
      </c>
      <c r="W506" s="15" t="str">
        <f t="shared" si="475"/>
        <v>N/A</v>
      </c>
      <c r="X506" s="15" t="str">
        <f t="shared" si="487"/>
        <v>N/A</v>
      </c>
      <c r="Y506" s="14" t="str">
        <f t="shared" si="442"/>
        <v>OK</v>
      </c>
      <c r="Z506" s="14" t="str">
        <f t="shared" si="443"/>
        <v>No</v>
      </c>
      <c r="AA506" s="17" t="str">
        <f>IF(C506="DM", "N/A", IF(Z506="No","N/A",VLOOKUP(B506,'Extension List'!$A$3:$AE$1952,19,FALSE)))</f>
        <v>N/A</v>
      </c>
      <c r="AB506" s="14" t="str">
        <f>IF(C506="DM", "N/A", IF(Z506="No","N/A",VLOOKUP(B506,'Extension List'!$A$3:$AE$1952,21,FALSE)))</f>
        <v>N/A</v>
      </c>
      <c r="AC506" s="14" t="str">
        <f t="shared" si="481"/>
        <v>N/A</v>
      </c>
      <c r="AD506" s="15" t="str">
        <f t="shared" si="444"/>
        <v>N/A</v>
      </c>
      <c r="AE506" s="15" t="str">
        <f t="shared" si="445"/>
        <v>N/A</v>
      </c>
      <c r="AF506" s="15" t="str">
        <f t="shared" si="446"/>
        <v>N/A</v>
      </c>
      <c r="AG506" s="15" t="str">
        <f t="shared" si="478"/>
        <v>N/A</v>
      </c>
      <c r="AH506" s="15" t="str">
        <f t="shared" si="478"/>
        <v>N/A</v>
      </c>
      <c r="AI506" s="15" t="str">
        <f t="shared" si="476"/>
        <v>N/A</v>
      </c>
      <c r="AJ506" s="15" t="str">
        <f t="shared" si="477"/>
        <v>N/A</v>
      </c>
      <c r="AK506" s="15" t="str">
        <f t="shared" si="429"/>
        <v>N/A</v>
      </c>
      <c r="AL506" s="15" t="str">
        <f t="shared" si="447"/>
        <v>N/A</v>
      </c>
      <c r="AM506" s="15">
        <f t="shared" si="448"/>
        <v>1</v>
      </c>
      <c r="AN506" s="15" t="str">
        <f t="shared" si="449"/>
        <v>N/A</v>
      </c>
      <c r="AO506" s="15" t="str">
        <f t="shared" si="450"/>
        <v>N/A</v>
      </c>
      <c r="AP506" s="15" t="str">
        <f t="shared" si="451"/>
        <v>N/A</v>
      </c>
      <c r="AQ506" s="15" t="str">
        <f t="shared" si="452"/>
        <v>N/A</v>
      </c>
      <c r="AR506" s="14" t="s">
        <v>40</v>
      </c>
      <c r="AS506" s="14" t="s">
        <v>40</v>
      </c>
      <c r="AT506" s="14" t="s">
        <v>40</v>
      </c>
      <c r="AU506" s="14" t="s">
        <v>40</v>
      </c>
      <c r="AV506" s="14" t="s">
        <v>40</v>
      </c>
      <c r="AW506" s="14" t="s">
        <v>40</v>
      </c>
      <c r="AX506" s="14" t="s">
        <v>40</v>
      </c>
      <c r="AY506" s="14" t="s">
        <v>40</v>
      </c>
      <c r="AZ506" s="14" t="s">
        <v>40</v>
      </c>
      <c r="BA506" s="14" t="s">
        <v>40</v>
      </c>
      <c r="BB506" s="14" t="s">
        <v>40</v>
      </c>
      <c r="BC506" s="14" t="s">
        <v>40</v>
      </c>
      <c r="BD506" s="14" t="s">
        <v>40</v>
      </c>
      <c r="BE506" s="14" t="s">
        <v>40</v>
      </c>
      <c r="BF506" s="14" t="s">
        <v>40</v>
      </c>
      <c r="BG506" s="14" t="s">
        <v>40</v>
      </c>
      <c r="BH506" s="14" t="s">
        <v>40</v>
      </c>
      <c r="BJ506" s="15">
        <f t="shared" si="453"/>
        <v>1</v>
      </c>
      <c r="BK506" s="15">
        <f t="shared" si="454"/>
        <v>1</v>
      </c>
      <c r="BL506" s="15">
        <f t="shared" si="455"/>
        <v>1</v>
      </c>
      <c r="BM506" s="15">
        <f t="shared" si="456"/>
        <v>1</v>
      </c>
      <c r="BN506" s="15">
        <f t="shared" si="457"/>
        <v>1</v>
      </c>
      <c r="BO506" s="15">
        <f t="shared" si="458"/>
        <v>1</v>
      </c>
      <c r="BP506" s="15">
        <f t="shared" si="459"/>
        <v>1</v>
      </c>
      <c r="BQ506" s="15">
        <f t="shared" si="460"/>
        <v>1</v>
      </c>
      <c r="BR506" s="15">
        <f t="shared" si="461"/>
        <v>1</v>
      </c>
      <c r="BS506" s="15">
        <f t="shared" si="462"/>
        <v>1</v>
      </c>
      <c r="BT506" s="15">
        <f t="shared" si="463"/>
        <v>1</v>
      </c>
      <c r="BU506" s="15">
        <f t="shared" si="464"/>
        <v>1</v>
      </c>
      <c r="BV506" s="15">
        <f t="shared" si="465"/>
        <v>1</v>
      </c>
      <c r="BW506" s="15">
        <f t="shared" si="466"/>
        <v>1</v>
      </c>
      <c r="BX506" s="15">
        <f t="shared" si="467"/>
        <v>1</v>
      </c>
      <c r="BY506" s="15">
        <f t="shared" si="468"/>
        <v>1</v>
      </c>
      <c r="BZ506" s="15">
        <f t="shared" si="469"/>
        <v>1</v>
      </c>
      <c r="CA506" s="14" t="s">
        <v>75</v>
      </c>
      <c r="CB506" s="15">
        <f t="shared" si="482"/>
        <v>1</v>
      </c>
      <c r="CC506" s="14" t="str">
        <f t="shared" si="483"/>
        <v>N/A</v>
      </c>
      <c r="CD506" s="14" t="str">
        <f t="shared" si="484"/>
        <v>N/A</v>
      </c>
      <c r="CE506" s="14" t="str">
        <f t="shared" si="485"/>
        <v>N/A</v>
      </c>
      <c r="CF506" s="14" t="str">
        <f t="shared" si="486"/>
        <v>N/A</v>
      </c>
      <c r="CG506" t="str">
        <f t="shared" si="470"/>
        <v>S:0 G:1 GR:1</v>
      </c>
    </row>
    <row r="507" spans="1:85" x14ac:dyDescent="0.25">
      <c r="A507" s="13">
        <v>5540</v>
      </c>
      <c r="B507" s="14" t="s">
        <v>2030</v>
      </c>
      <c r="C507" s="14" t="s">
        <v>69</v>
      </c>
      <c r="D507" s="14" t="s">
        <v>59</v>
      </c>
      <c r="E507" s="14">
        <f>VLOOKUP(B507, 'Rookie Year'!$A$2:$B$55555,2,FALSE)</f>
        <v>2020</v>
      </c>
      <c r="F507" s="14">
        <v>2024</v>
      </c>
      <c r="G507" s="14" t="s">
        <v>42</v>
      </c>
      <c r="H507" s="14" t="s">
        <v>1927</v>
      </c>
      <c r="I507" s="15">
        <v>12</v>
      </c>
      <c r="J507" s="14">
        <v>3</v>
      </c>
      <c r="K507" s="16">
        <f t="shared" si="436"/>
        <v>0.25</v>
      </c>
      <c r="L507" s="15">
        <f t="shared" si="437"/>
        <v>9</v>
      </c>
      <c r="M507" s="15">
        <f t="shared" si="438"/>
        <v>3</v>
      </c>
      <c r="N507" s="15">
        <f t="shared" si="439"/>
        <v>9</v>
      </c>
      <c r="O507" s="15">
        <v>9</v>
      </c>
      <c r="P507" s="15">
        <v>0</v>
      </c>
      <c r="Q507" s="15">
        <f t="shared" si="440"/>
        <v>0</v>
      </c>
      <c r="R507" s="14" t="s">
        <v>75</v>
      </c>
      <c r="S507" s="14">
        <f t="shared" si="441"/>
        <v>1</v>
      </c>
      <c r="T507" s="15">
        <v>0</v>
      </c>
      <c r="U507" s="15" t="str">
        <f t="shared" si="488"/>
        <v>N/A</v>
      </c>
      <c r="V507" s="15" t="str">
        <f t="shared" si="489"/>
        <v>N/A</v>
      </c>
      <c r="W507" s="15" t="str">
        <f t="shared" si="475"/>
        <v>N/A</v>
      </c>
      <c r="X507" s="15" t="str">
        <f t="shared" si="487"/>
        <v>N/A</v>
      </c>
      <c r="Y507" s="14" t="str">
        <f t="shared" si="442"/>
        <v>OK</v>
      </c>
      <c r="Z507" s="14" t="str">
        <f t="shared" si="443"/>
        <v>Yes</v>
      </c>
      <c r="AA507" s="17">
        <f>IF(C507="DM", "N/A", IF(Z507="No","N/A",VLOOKUP(B507,'Extension List'!$A$3:$AE$1952,19,FALSE)))</f>
        <v>11</v>
      </c>
      <c r="AB507" s="14">
        <f>IF(C507="DM", "N/A", IF(Z507="No","N/A",VLOOKUP(B507,'Extension List'!$A$3:$AE$1952,21,FALSE)))</f>
        <v>3</v>
      </c>
      <c r="AC507" s="14">
        <f t="shared" si="481"/>
        <v>0</v>
      </c>
      <c r="AD507" s="15" t="str">
        <f t="shared" si="444"/>
        <v>N/A</v>
      </c>
      <c r="AE507" s="15" t="str">
        <f t="shared" si="445"/>
        <v>N/A</v>
      </c>
      <c r="AF507" s="15" t="str">
        <f t="shared" si="446"/>
        <v>N/A</v>
      </c>
      <c r="AG507" s="15" t="str">
        <f t="shared" ref="AG507:AH526" si="490">IF($AF507="N/A", "N/A", "TBC")</f>
        <v>N/A</v>
      </c>
      <c r="AH507" s="15" t="str">
        <f t="shared" si="490"/>
        <v>N/A</v>
      </c>
      <c r="AI507" s="15" t="str">
        <f t="shared" si="476"/>
        <v>N/A</v>
      </c>
      <c r="AJ507" s="15" t="str">
        <f t="shared" si="477"/>
        <v>N/A</v>
      </c>
      <c r="AK507" s="15" t="str">
        <f t="shared" si="429"/>
        <v>N/A</v>
      </c>
      <c r="AL507" s="15" t="str">
        <f t="shared" si="447"/>
        <v>N/A</v>
      </c>
      <c r="AM507" s="15">
        <f t="shared" si="448"/>
        <v>9</v>
      </c>
      <c r="AN507" s="15" t="str">
        <f t="shared" si="449"/>
        <v>N/A</v>
      </c>
      <c r="AO507" s="15" t="str">
        <f t="shared" si="450"/>
        <v>N/A</v>
      </c>
      <c r="AP507" s="15" t="str">
        <f t="shared" si="451"/>
        <v>N/A</v>
      </c>
      <c r="AQ507" s="15" t="str">
        <f t="shared" si="452"/>
        <v>N/A</v>
      </c>
      <c r="AR507" s="14" t="s">
        <v>40</v>
      </c>
      <c r="AS507" s="14" t="s">
        <v>40</v>
      </c>
      <c r="AT507" s="14" t="s">
        <v>40</v>
      </c>
      <c r="AU507" s="14" t="s">
        <v>40</v>
      </c>
      <c r="AV507" s="14" t="s">
        <v>40</v>
      </c>
      <c r="AW507" s="14" t="s">
        <v>40</v>
      </c>
      <c r="AX507" s="14" t="s">
        <v>40</v>
      </c>
      <c r="AY507" s="14" t="s">
        <v>40</v>
      </c>
      <c r="AZ507" s="14" t="s">
        <v>40</v>
      </c>
      <c r="BA507" s="14" t="s">
        <v>40</v>
      </c>
      <c r="BB507" s="14" t="s">
        <v>40</v>
      </c>
      <c r="BC507" s="14" t="s">
        <v>40</v>
      </c>
      <c r="BD507" s="14" t="s">
        <v>40</v>
      </c>
      <c r="BE507" s="14" t="s">
        <v>40</v>
      </c>
      <c r="BF507" s="14" t="s">
        <v>40</v>
      </c>
      <c r="BG507" s="14" t="s">
        <v>40</v>
      </c>
      <c r="BH507" s="14" t="s">
        <v>40</v>
      </c>
      <c r="BI507" s="14"/>
      <c r="BJ507" s="15">
        <f t="shared" si="453"/>
        <v>9</v>
      </c>
      <c r="BK507" s="15">
        <f t="shared" si="454"/>
        <v>9</v>
      </c>
      <c r="BL507" s="15">
        <f t="shared" si="455"/>
        <v>9</v>
      </c>
      <c r="BM507" s="15">
        <f t="shared" si="456"/>
        <v>9</v>
      </c>
      <c r="BN507" s="15">
        <f t="shared" si="457"/>
        <v>9</v>
      </c>
      <c r="BO507" s="15">
        <f t="shared" si="458"/>
        <v>9</v>
      </c>
      <c r="BP507" s="15">
        <f t="shared" si="459"/>
        <v>9</v>
      </c>
      <c r="BQ507" s="15">
        <f t="shared" si="460"/>
        <v>9</v>
      </c>
      <c r="BR507" s="15">
        <f t="shared" si="461"/>
        <v>9</v>
      </c>
      <c r="BS507" s="15">
        <f t="shared" si="462"/>
        <v>9</v>
      </c>
      <c r="BT507" s="15">
        <f t="shared" si="463"/>
        <v>9</v>
      </c>
      <c r="BU507" s="15">
        <f t="shared" si="464"/>
        <v>9</v>
      </c>
      <c r="BV507" s="15">
        <f t="shared" si="465"/>
        <v>9</v>
      </c>
      <c r="BW507" s="15">
        <f t="shared" si="466"/>
        <v>9</v>
      </c>
      <c r="BX507" s="15">
        <f t="shared" si="467"/>
        <v>9</v>
      </c>
      <c r="BY507" s="15">
        <f t="shared" si="468"/>
        <v>9</v>
      </c>
      <c r="BZ507" s="15">
        <f t="shared" si="469"/>
        <v>9</v>
      </c>
      <c r="CA507" s="14" t="s">
        <v>75</v>
      </c>
      <c r="CB507" s="15">
        <f t="shared" si="482"/>
        <v>9</v>
      </c>
      <c r="CC507" s="14" t="str">
        <f t="shared" si="483"/>
        <v>N/A</v>
      </c>
      <c r="CD507" s="14" t="str">
        <f t="shared" si="484"/>
        <v>N/A</v>
      </c>
      <c r="CE507" s="14" t="str">
        <f t="shared" si="485"/>
        <v>N/A</v>
      </c>
      <c r="CF507" s="14" t="str">
        <f t="shared" si="486"/>
        <v>N/A</v>
      </c>
      <c r="CG507" t="str">
        <f t="shared" si="470"/>
        <v>S:9 G:3 GR:0</v>
      </c>
    </row>
    <row r="508" spans="1:85" x14ac:dyDescent="0.25">
      <c r="A508" s="13">
        <v>6569</v>
      </c>
      <c r="B508" s="14" t="s">
        <v>3359</v>
      </c>
      <c r="C508" s="14" t="s">
        <v>69</v>
      </c>
      <c r="D508" s="14" t="s">
        <v>59</v>
      </c>
      <c r="E508" s="14">
        <f>VLOOKUP(B508, 'Rookie Year'!$A$2:$B$55555,2,FALSE)</f>
        <v>2026</v>
      </c>
      <c r="F508" s="14">
        <v>2026</v>
      </c>
      <c r="G508" s="14" t="s">
        <v>40</v>
      </c>
      <c r="H508" s="14" t="s">
        <v>2226</v>
      </c>
      <c r="I508" s="15">
        <v>1</v>
      </c>
      <c r="J508" s="14">
        <v>3</v>
      </c>
      <c r="K508" s="16">
        <f t="shared" si="436"/>
        <v>0</v>
      </c>
      <c r="L508" s="15">
        <f t="shared" si="437"/>
        <v>1</v>
      </c>
      <c r="M508" s="15">
        <f t="shared" si="438"/>
        <v>0</v>
      </c>
      <c r="N508" s="15">
        <f t="shared" si="439"/>
        <v>0</v>
      </c>
      <c r="O508" s="15">
        <v>0</v>
      </c>
      <c r="P508" s="15">
        <v>0</v>
      </c>
      <c r="Q508" s="15">
        <f t="shared" si="440"/>
        <v>0</v>
      </c>
      <c r="R508" s="14" t="s">
        <v>75</v>
      </c>
      <c r="S508" s="14">
        <f t="shared" si="441"/>
        <v>3</v>
      </c>
      <c r="T508" s="15">
        <f>IF($S508&lt;1, "N/A", $M508)</f>
        <v>0</v>
      </c>
      <c r="U508" s="15">
        <f t="shared" si="488"/>
        <v>0</v>
      </c>
      <c r="V508" s="15">
        <f t="shared" si="489"/>
        <v>0</v>
      </c>
      <c r="W508" s="15" t="str">
        <f t="shared" si="475"/>
        <v>N/A</v>
      </c>
      <c r="X508" s="15" t="str">
        <f t="shared" si="487"/>
        <v>N/A</v>
      </c>
      <c r="Y508" s="14" t="str">
        <f t="shared" si="442"/>
        <v>OK</v>
      </c>
      <c r="Z508" s="14" t="str">
        <f t="shared" si="443"/>
        <v>No</v>
      </c>
      <c r="AA508" s="17" t="str">
        <f>IF(C508="DM", "N/A", IF(Z508="No","N/A",VLOOKUP(B508,'Extension List'!$A$3:$AE$1952,19,FALSE)))</f>
        <v>N/A</v>
      </c>
      <c r="AB508" s="14" t="str">
        <f>IF(C508="DM", "N/A", IF(Z508="No","N/A",VLOOKUP(B508,'Extension List'!$A$3:$AE$1952,21,FALSE)))</f>
        <v>N/A</v>
      </c>
      <c r="AC508" s="14" t="str">
        <f t="shared" si="481"/>
        <v>N/A</v>
      </c>
      <c r="AD508" s="15" t="str">
        <f t="shared" si="444"/>
        <v>N/A</v>
      </c>
      <c r="AE508" s="15" t="str">
        <f t="shared" si="445"/>
        <v>N/A</v>
      </c>
      <c r="AF508" s="15" t="str">
        <f t="shared" si="446"/>
        <v>N/A</v>
      </c>
      <c r="AG508" s="15" t="str">
        <f t="shared" si="490"/>
        <v>N/A</v>
      </c>
      <c r="AH508" s="15" t="str">
        <f t="shared" si="490"/>
        <v>N/A</v>
      </c>
      <c r="AI508" s="15" t="str">
        <f t="shared" si="476"/>
        <v>N/A</v>
      </c>
      <c r="AJ508" s="15" t="str">
        <f t="shared" si="477"/>
        <v>N/A</v>
      </c>
      <c r="AK508" s="15" t="str">
        <f t="shared" si="429"/>
        <v>N/A</v>
      </c>
      <c r="AL508" s="15" t="str">
        <f t="shared" si="447"/>
        <v>N/A</v>
      </c>
      <c r="AM508" s="15">
        <f t="shared" si="448"/>
        <v>1</v>
      </c>
      <c r="AN508" s="15">
        <f t="shared" si="449"/>
        <v>1</v>
      </c>
      <c r="AO508" s="15">
        <f t="shared" si="450"/>
        <v>1</v>
      </c>
      <c r="AP508" s="15" t="str">
        <f t="shared" si="451"/>
        <v>N/A</v>
      </c>
      <c r="AQ508" s="15" t="str">
        <f t="shared" si="452"/>
        <v>N/A</v>
      </c>
      <c r="AR508" s="14" t="s">
        <v>40</v>
      </c>
      <c r="AS508" s="14" t="s">
        <v>40</v>
      </c>
      <c r="AT508" s="14" t="s">
        <v>40</v>
      </c>
      <c r="AU508" s="14" t="s">
        <v>40</v>
      </c>
      <c r="AV508" s="14" t="s">
        <v>40</v>
      </c>
      <c r="AW508" s="14" t="s">
        <v>40</v>
      </c>
      <c r="AX508" s="14" t="s">
        <v>40</v>
      </c>
      <c r="AY508" s="14" t="s">
        <v>40</v>
      </c>
      <c r="AZ508" s="14" t="s">
        <v>40</v>
      </c>
      <c r="BA508" s="14" t="s">
        <v>40</v>
      </c>
      <c r="BB508" s="14" t="s">
        <v>40</v>
      </c>
      <c r="BC508" s="14" t="s">
        <v>40</v>
      </c>
      <c r="BD508" s="14" t="s">
        <v>40</v>
      </c>
      <c r="BE508" s="14" t="s">
        <v>40</v>
      </c>
      <c r="BF508" s="14" t="s">
        <v>40</v>
      </c>
      <c r="BG508" s="14" t="s">
        <v>40</v>
      </c>
      <c r="BH508" s="14" t="s">
        <v>40</v>
      </c>
      <c r="BJ508" s="15">
        <f t="shared" si="453"/>
        <v>1</v>
      </c>
      <c r="BK508" s="15">
        <f t="shared" si="454"/>
        <v>1</v>
      </c>
      <c r="BL508" s="15">
        <f t="shared" si="455"/>
        <v>1</v>
      </c>
      <c r="BM508" s="15">
        <f t="shared" si="456"/>
        <v>1</v>
      </c>
      <c r="BN508" s="15">
        <f t="shared" si="457"/>
        <v>1</v>
      </c>
      <c r="BO508" s="15">
        <f t="shared" si="458"/>
        <v>1</v>
      </c>
      <c r="BP508" s="15">
        <f t="shared" si="459"/>
        <v>1</v>
      </c>
      <c r="BQ508" s="15">
        <f t="shared" si="460"/>
        <v>1</v>
      </c>
      <c r="BR508" s="15">
        <f t="shared" si="461"/>
        <v>1</v>
      </c>
      <c r="BS508" s="15">
        <f t="shared" si="462"/>
        <v>1</v>
      </c>
      <c r="BT508" s="15">
        <f t="shared" si="463"/>
        <v>1</v>
      </c>
      <c r="BU508" s="15">
        <f t="shared" si="464"/>
        <v>1</v>
      </c>
      <c r="BV508" s="15">
        <f t="shared" si="465"/>
        <v>1</v>
      </c>
      <c r="BW508" s="15">
        <f t="shared" si="466"/>
        <v>1</v>
      </c>
      <c r="BX508" s="15">
        <f t="shared" si="467"/>
        <v>1</v>
      </c>
      <c r="BY508" s="15">
        <f t="shared" si="468"/>
        <v>1</v>
      </c>
      <c r="BZ508" s="15">
        <f t="shared" si="469"/>
        <v>1</v>
      </c>
      <c r="CA508" s="14" t="s">
        <v>75</v>
      </c>
      <c r="CB508" s="15">
        <f t="shared" si="482"/>
        <v>1</v>
      </c>
      <c r="CC508" s="14">
        <f t="shared" si="483"/>
        <v>1</v>
      </c>
      <c r="CD508" s="14">
        <f t="shared" si="484"/>
        <v>1</v>
      </c>
      <c r="CE508" s="14" t="str">
        <f t="shared" si="485"/>
        <v>N/A</v>
      </c>
      <c r="CF508" s="14" t="str">
        <f t="shared" si="486"/>
        <v>N/A</v>
      </c>
      <c r="CG508" t="str">
        <f t="shared" si="470"/>
        <v>S:1 G:0 GR:0</v>
      </c>
    </row>
    <row r="509" spans="1:85" x14ac:dyDescent="0.25">
      <c r="A509" s="13">
        <v>5190</v>
      </c>
      <c r="B509" s="14" t="s">
        <v>2771</v>
      </c>
      <c r="C509" s="14" t="s">
        <v>69</v>
      </c>
      <c r="D509" s="14" t="s">
        <v>59</v>
      </c>
      <c r="E509" s="14">
        <f>VLOOKUP(B509, 'Rookie Year'!$A$2:$B$55555,2,FALSE)</f>
        <v>2023</v>
      </c>
      <c r="F509" s="14">
        <v>2023</v>
      </c>
      <c r="G509" s="14" t="s">
        <v>40</v>
      </c>
      <c r="H509" s="14" t="s">
        <v>2184</v>
      </c>
      <c r="I509" s="15">
        <v>1</v>
      </c>
      <c r="J509" s="14">
        <v>2</v>
      </c>
      <c r="K509" s="16">
        <f t="shared" si="436"/>
        <v>0.25</v>
      </c>
      <c r="L509" s="15">
        <f t="shared" si="437"/>
        <v>0</v>
      </c>
      <c r="M509" s="15">
        <f t="shared" si="438"/>
        <v>1</v>
      </c>
      <c r="N509" s="15">
        <f t="shared" si="439"/>
        <v>2</v>
      </c>
      <c r="O509" s="15">
        <v>0</v>
      </c>
      <c r="P509" s="15">
        <v>1</v>
      </c>
      <c r="Q509" s="15">
        <f t="shared" si="440"/>
        <v>1</v>
      </c>
      <c r="R509" s="14">
        <v>2025</v>
      </c>
      <c r="S509" s="14">
        <f t="shared" si="441"/>
        <v>1</v>
      </c>
      <c r="T509" s="15">
        <v>1</v>
      </c>
      <c r="U509" s="15" t="str">
        <f t="shared" si="488"/>
        <v>N/A</v>
      </c>
      <c r="V509" s="15" t="str">
        <f t="shared" si="489"/>
        <v>N/A</v>
      </c>
      <c r="W509" s="15" t="str">
        <f t="shared" si="475"/>
        <v>N/A</v>
      </c>
      <c r="X509" s="15" t="str">
        <f t="shared" si="487"/>
        <v>N/A</v>
      </c>
      <c r="Y509" s="14" t="str">
        <f t="shared" si="442"/>
        <v>OK</v>
      </c>
      <c r="Z509" s="14" t="str">
        <f t="shared" si="443"/>
        <v>Yes</v>
      </c>
      <c r="AA509" s="17">
        <f>IF(C509="DM", "N/A", IF(Z509="No","N/A",VLOOKUP(B509,'Extension List'!$A$3:$AE$1952,19,FALSE)))</f>
        <v>1</v>
      </c>
      <c r="AB509" s="14">
        <f>IF(C509="DM", "N/A", IF(Z509="No","N/A",VLOOKUP(B509,'Extension List'!$A$3:$AE$1952,21,FALSE)))</f>
        <v>1</v>
      </c>
      <c r="AC509" s="14">
        <f t="shared" si="481"/>
        <v>0</v>
      </c>
      <c r="AD509" s="15" t="str">
        <f t="shared" si="444"/>
        <v>N/A</v>
      </c>
      <c r="AE509" s="15" t="str">
        <f t="shared" si="445"/>
        <v>N/A</v>
      </c>
      <c r="AF509" s="15" t="str">
        <f t="shared" si="446"/>
        <v>N/A</v>
      </c>
      <c r="AG509" s="15" t="str">
        <f t="shared" si="490"/>
        <v>N/A</v>
      </c>
      <c r="AH509" s="15" t="str">
        <f t="shared" si="490"/>
        <v>N/A</v>
      </c>
      <c r="AI509" s="15" t="str">
        <f t="shared" si="476"/>
        <v>N/A</v>
      </c>
      <c r="AJ509" s="15" t="str">
        <f t="shared" si="477"/>
        <v>N/A</v>
      </c>
      <c r="AK509" s="15" t="str">
        <f t="shared" si="429"/>
        <v>N/A</v>
      </c>
      <c r="AL509" s="15" t="str">
        <f t="shared" si="447"/>
        <v>N/A</v>
      </c>
      <c r="AM509" s="15">
        <f t="shared" si="448"/>
        <v>1</v>
      </c>
      <c r="AN509" s="15" t="str">
        <f t="shared" si="449"/>
        <v>N/A</v>
      </c>
      <c r="AO509" s="15" t="str">
        <f t="shared" si="450"/>
        <v>N/A</v>
      </c>
      <c r="AP509" s="15" t="str">
        <f t="shared" si="451"/>
        <v>N/A</v>
      </c>
      <c r="AQ509" s="15" t="str">
        <f t="shared" si="452"/>
        <v>N/A</v>
      </c>
      <c r="AR509" s="14" t="s">
        <v>40</v>
      </c>
      <c r="AS509" s="14" t="s">
        <v>40</v>
      </c>
      <c r="AT509" s="14" t="s">
        <v>40</v>
      </c>
      <c r="AU509" s="14" t="s">
        <v>40</v>
      </c>
      <c r="AV509" s="14" t="s">
        <v>40</v>
      </c>
      <c r="AW509" s="14" t="s">
        <v>40</v>
      </c>
      <c r="AX509" s="14" t="s">
        <v>40</v>
      </c>
      <c r="AY509" s="14" t="s">
        <v>40</v>
      </c>
      <c r="AZ509" s="14" t="s">
        <v>40</v>
      </c>
      <c r="BA509" s="14" t="s">
        <v>40</v>
      </c>
      <c r="BB509" s="14" t="s">
        <v>40</v>
      </c>
      <c r="BC509" s="14" t="s">
        <v>40</v>
      </c>
      <c r="BD509" s="14" t="s">
        <v>40</v>
      </c>
      <c r="BE509" s="14" t="s">
        <v>40</v>
      </c>
      <c r="BF509" s="14" t="s">
        <v>40</v>
      </c>
      <c r="BG509" s="14" t="s">
        <v>40</v>
      </c>
      <c r="BH509" s="14" t="s">
        <v>40</v>
      </c>
      <c r="BI509" s="14"/>
      <c r="BJ509" s="15">
        <f t="shared" si="453"/>
        <v>1</v>
      </c>
      <c r="BK509" s="15">
        <f t="shared" si="454"/>
        <v>1</v>
      </c>
      <c r="BL509" s="15">
        <f t="shared" si="455"/>
        <v>1</v>
      </c>
      <c r="BM509" s="15">
        <f t="shared" si="456"/>
        <v>1</v>
      </c>
      <c r="BN509" s="15">
        <f t="shared" si="457"/>
        <v>1</v>
      </c>
      <c r="BO509" s="15">
        <f t="shared" si="458"/>
        <v>1</v>
      </c>
      <c r="BP509" s="15">
        <f t="shared" si="459"/>
        <v>1</v>
      </c>
      <c r="BQ509" s="15">
        <f t="shared" si="460"/>
        <v>1</v>
      </c>
      <c r="BR509" s="15">
        <f t="shared" si="461"/>
        <v>1</v>
      </c>
      <c r="BS509" s="15">
        <f t="shared" si="462"/>
        <v>1</v>
      </c>
      <c r="BT509" s="15">
        <f t="shared" si="463"/>
        <v>1</v>
      </c>
      <c r="BU509" s="15">
        <f t="shared" si="464"/>
        <v>1</v>
      </c>
      <c r="BV509" s="15">
        <f t="shared" si="465"/>
        <v>1</v>
      </c>
      <c r="BW509" s="15">
        <f t="shared" si="466"/>
        <v>1</v>
      </c>
      <c r="BX509" s="15">
        <f t="shared" si="467"/>
        <v>1</v>
      </c>
      <c r="BY509" s="15">
        <f t="shared" si="468"/>
        <v>1</v>
      </c>
      <c r="BZ509" s="15">
        <f t="shared" si="469"/>
        <v>1</v>
      </c>
      <c r="CA509" s="14" t="s">
        <v>75</v>
      </c>
      <c r="CB509" s="15">
        <f t="shared" si="482"/>
        <v>1</v>
      </c>
      <c r="CC509" s="14" t="str">
        <f t="shared" si="483"/>
        <v>N/A</v>
      </c>
      <c r="CD509" s="14" t="str">
        <f t="shared" si="484"/>
        <v>N/A</v>
      </c>
      <c r="CE509" s="14" t="str">
        <f t="shared" si="485"/>
        <v>N/A</v>
      </c>
      <c r="CF509" s="14" t="str">
        <f t="shared" si="486"/>
        <v>N/A</v>
      </c>
      <c r="CG509" t="str">
        <f t="shared" si="470"/>
        <v>S:0 G:1 GR:1</v>
      </c>
    </row>
    <row r="510" spans="1:85" x14ac:dyDescent="0.25">
      <c r="A510" s="13">
        <v>6431</v>
      </c>
      <c r="B510" s="14" t="s">
        <v>2263</v>
      </c>
      <c r="C510" s="14" t="s">
        <v>69</v>
      </c>
      <c r="D510" s="14" t="s">
        <v>59</v>
      </c>
      <c r="E510" s="14">
        <f>VLOOKUP(B510, 'Rookie Year'!$A$2:$B$55555,2,FALSE)</f>
        <v>2017</v>
      </c>
      <c r="F510" s="14">
        <v>2026</v>
      </c>
      <c r="G510" s="14" t="s">
        <v>42</v>
      </c>
      <c r="H510" s="14" t="s">
        <v>1927</v>
      </c>
      <c r="I510" s="15">
        <v>6</v>
      </c>
      <c r="J510" s="14">
        <v>2</v>
      </c>
      <c r="K510" s="16">
        <f t="shared" si="436"/>
        <v>0.25</v>
      </c>
      <c r="L510" s="15">
        <f t="shared" si="437"/>
        <v>4</v>
      </c>
      <c r="M510" s="15">
        <f t="shared" si="438"/>
        <v>2</v>
      </c>
      <c r="N510" s="15">
        <f t="shared" si="439"/>
        <v>4</v>
      </c>
      <c r="O510" s="15">
        <v>0</v>
      </c>
      <c r="P510" s="15">
        <v>0</v>
      </c>
      <c r="Q510" s="15">
        <f t="shared" si="440"/>
        <v>4</v>
      </c>
      <c r="R510" s="14" t="s">
        <v>75</v>
      </c>
      <c r="S510" s="14">
        <f t="shared" si="441"/>
        <v>2</v>
      </c>
      <c r="T510" s="15">
        <f>IF($S510&lt;1, "N/A", $M510)</f>
        <v>2</v>
      </c>
      <c r="U510" s="15">
        <f t="shared" si="488"/>
        <v>2</v>
      </c>
      <c r="V510" s="15" t="str">
        <f t="shared" si="489"/>
        <v>N/A</v>
      </c>
      <c r="W510" s="15" t="str">
        <f t="shared" si="475"/>
        <v>N/A</v>
      </c>
      <c r="X510" s="15" t="str">
        <f t="shared" si="487"/>
        <v>N/A</v>
      </c>
      <c r="Y510" s="14" t="str">
        <f t="shared" si="442"/>
        <v>OK</v>
      </c>
      <c r="Z510" s="14" t="str">
        <f t="shared" si="443"/>
        <v>No</v>
      </c>
      <c r="AA510" s="17" t="str">
        <f>IF(C510="DM", "N/A", IF(Z510="No","N/A",VLOOKUP(B510,'Extension List'!$A$3:$AE$1952,19,FALSE)))</f>
        <v>N/A</v>
      </c>
      <c r="AB510" s="14" t="str">
        <f>IF(C510="DM", "N/A", IF(Z510="No","N/A",VLOOKUP(B510,'Extension List'!$A$3:$AE$1952,21,FALSE)))</f>
        <v>N/A</v>
      </c>
      <c r="AC510" s="14" t="str">
        <f t="shared" si="481"/>
        <v>N/A</v>
      </c>
      <c r="AD510" s="15" t="str">
        <f t="shared" si="444"/>
        <v>N/A</v>
      </c>
      <c r="AE510" s="15" t="str">
        <f t="shared" si="445"/>
        <v>N/A</v>
      </c>
      <c r="AF510" s="15" t="str">
        <f t="shared" si="446"/>
        <v>N/A</v>
      </c>
      <c r="AG510" s="15" t="str">
        <f t="shared" si="490"/>
        <v>N/A</v>
      </c>
      <c r="AH510" s="15" t="str">
        <f t="shared" si="490"/>
        <v>N/A</v>
      </c>
      <c r="AI510" s="15" t="str">
        <f t="shared" si="476"/>
        <v>N/A</v>
      </c>
      <c r="AJ510" s="15" t="str">
        <f t="shared" si="477"/>
        <v>N/A</v>
      </c>
      <c r="AK510" s="15" t="str">
        <f t="shared" si="429"/>
        <v>N/A</v>
      </c>
      <c r="AL510" s="15" t="str">
        <f t="shared" si="447"/>
        <v>N/A</v>
      </c>
      <c r="AM510" s="15">
        <f t="shared" si="448"/>
        <v>6</v>
      </c>
      <c r="AN510" s="15">
        <f t="shared" si="449"/>
        <v>6</v>
      </c>
      <c r="AO510" s="15" t="str">
        <f t="shared" si="450"/>
        <v>N/A</v>
      </c>
      <c r="AP510" s="15" t="str">
        <f t="shared" si="451"/>
        <v>N/A</v>
      </c>
      <c r="AQ510" s="15" t="str">
        <f t="shared" si="452"/>
        <v>N/A</v>
      </c>
      <c r="AR510" s="14" t="s">
        <v>40</v>
      </c>
      <c r="AS510" s="14" t="s">
        <v>40</v>
      </c>
      <c r="AT510" s="14" t="s">
        <v>40</v>
      </c>
      <c r="AU510" s="14" t="s">
        <v>40</v>
      </c>
      <c r="AV510" s="14" t="s">
        <v>40</v>
      </c>
      <c r="AW510" s="14" t="s">
        <v>40</v>
      </c>
      <c r="AX510" s="14" t="s">
        <v>40</v>
      </c>
      <c r="AY510" s="14" t="s">
        <v>40</v>
      </c>
      <c r="AZ510" s="14" t="s">
        <v>40</v>
      </c>
      <c r="BA510" s="14" t="s">
        <v>40</v>
      </c>
      <c r="BB510" s="14" t="s">
        <v>40</v>
      </c>
      <c r="BC510" s="14" t="s">
        <v>40</v>
      </c>
      <c r="BD510" s="14" t="s">
        <v>40</v>
      </c>
      <c r="BE510" s="14" t="s">
        <v>40</v>
      </c>
      <c r="BF510" s="14" t="s">
        <v>40</v>
      </c>
      <c r="BG510" s="14" t="s">
        <v>40</v>
      </c>
      <c r="BH510" s="14" t="s">
        <v>40</v>
      </c>
      <c r="BJ510" s="15">
        <f t="shared" si="453"/>
        <v>6</v>
      </c>
      <c r="BK510" s="15">
        <f t="shared" si="454"/>
        <v>6</v>
      </c>
      <c r="BL510" s="15">
        <f t="shared" si="455"/>
        <v>6</v>
      </c>
      <c r="BM510" s="15">
        <f t="shared" si="456"/>
        <v>6</v>
      </c>
      <c r="BN510" s="15">
        <f t="shared" si="457"/>
        <v>6</v>
      </c>
      <c r="BO510" s="15">
        <f t="shared" si="458"/>
        <v>6</v>
      </c>
      <c r="BP510" s="15">
        <f t="shared" si="459"/>
        <v>6</v>
      </c>
      <c r="BQ510" s="15">
        <f t="shared" si="460"/>
        <v>6</v>
      </c>
      <c r="BR510" s="15">
        <f t="shared" si="461"/>
        <v>6</v>
      </c>
      <c r="BS510" s="15">
        <f t="shared" si="462"/>
        <v>6</v>
      </c>
      <c r="BT510" s="15">
        <f t="shared" si="463"/>
        <v>6</v>
      </c>
      <c r="BU510" s="15">
        <f t="shared" si="464"/>
        <v>6</v>
      </c>
      <c r="BV510" s="15">
        <f t="shared" si="465"/>
        <v>6</v>
      </c>
      <c r="BW510" s="15">
        <f t="shared" si="466"/>
        <v>6</v>
      </c>
      <c r="BX510" s="15">
        <f t="shared" si="467"/>
        <v>6</v>
      </c>
      <c r="BY510" s="15">
        <f t="shared" si="468"/>
        <v>6</v>
      </c>
      <c r="BZ510" s="15">
        <f t="shared" si="469"/>
        <v>6</v>
      </c>
      <c r="CA510" s="14" t="s">
        <v>75</v>
      </c>
      <c r="CB510" s="15">
        <f t="shared" si="482"/>
        <v>6</v>
      </c>
      <c r="CC510" s="14">
        <f t="shared" si="483"/>
        <v>6</v>
      </c>
      <c r="CD510" s="14" t="str">
        <f t="shared" si="484"/>
        <v>N/A</v>
      </c>
      <c r="CE510" s="14" t="str">
        <f t="shared" si="485"/>
        <v>N/A</v>
      </c>
      <c r="CF510" s="14" t="str">
        <f t="shared" si="486"/>
        <v>N/A</v>
      </c>
      <c r="CG510" t="str">
        <f t="shared" si="470"/>
        <v>S:4 G:2 GR:4</v>
      </c>
    </row>
    <row r="511" spans="1:85" x14ac:dyDescent="0.25">
      <c r="A511" s="13">
        <v>6589</v>
      </c>
      <c r="B511" s="14" t="s">
        <v>3379</v>
      </c>
      <c r="C511" s="14" t="s">
        <v>70</v>
      </c>
      <c r="D511" s="14" t="s">
        <v>59</v>
      </c>
      <c r="E511" s="14">
        <f>VLOOKUP(B511, 'Rookie Year'!$A$2:$B$55555,2,FALSE)</f>
        <v>2026</v>
      </c>
      <c r="F511" s="14">
        <v>2026</v>
      </c>
      <c r="G511" s="14" t="s">
        <v>40</v>
      </c>
      <c r="H511" s="14" t="s">
        <v>2242</v>
      </c>
      <c r="I511" s="15">
        <v>1</v>
      </c>
      <c r="J511" s="14">
        <v>3</v>
      </c>
      <c r="K511" s="16">
        <f t="shared" si="436"/>
        <v>0</v>
      </c>
      <c r="L511" s="15">
        <f t="shared" si="437"/>
        <v>1</v>
      </c>
      <c r="M511" s="15">
        <f t="shared" si="438"/>
        <v>0</v>
      </c>
      <c r="N511" s="15">
        <f t="shared" si="439"/>
        <v>0</v>
      </c>
      <c r="O511" s="15">
        <v>0</v>
      </c>
      <c r="P511" s="15">
        <v>0</v>
      </c>
      <c r="Q511" s="15">
        <f t="shared" si="440"/>
        <v>0</v>
      </c>
      <c r="R511" s="14" t="s">
        <v>75</v>
      </c>
      <c r="S511" s="14">
        <f t="shared" si="441"/>
        <v>3</v>
      </c>
      <c r="T511" s="15">
        <f>IF($S511&lt;1, "N/A", $M511)</f>
        <v>0</v>
      </c>
      <c r="U511" s="15">
        <f t="shared" si="488"/>
        <v>0</v>
      </c>
      <c r="V511" s="15">
        <f t="shared" si="489"/>
        <v>0</v>
      </c>
      <c r="W511" s="15" t="str">
        <f t="shared" si="475"/>
        <v>N/A</v>
      </c>
      <c r="X511" s="15" t="str">
        <f t="shared" si="487"/>
        <v>N/A</v>
      </c>
      <c r="Y511" s="14" t="str">
        <f t="shared" si="442"/>
        <v>OK</v>
      </c>
      <c r="Z511" s="14" t="str">
        <f t="shared" si="443"/>
        <v>No</v>
      </c>
      <c r="AA511" s="17" t="str">
        <f>IF(C511="DM", "N/A", IF(Z511="No","N/A",VLOOKUP(B511,'Extension List'!$A$3:$AE$1952,19,FALSE)))</f>
        <v>N/A</v>
      </c>
      <c r="AB511" s="14" t="str">
        <f>IF(C511="DM", "N/A", IF(Z511="No","N/A",VLOOKUP(B511,'Extension List'!$A$3:$AE$1952,21,FALSE)))</f>
        <v>N/A</v>
      </c>
      <c r="AC511" s="14" t="str">
        <f t="shared" si="481"/>
        <v>N/A</v>
      </c>
      <c r="AD511" s="15" t="str">
        <f t="shared" si="444"/>
        <v>N/A</v>
      </c>
      <c r="AE511" s="15" t="str">
        <f t="shared" si="445"/>
        <v>N/A</v>
      </c>
      <c r="AF511" s="15" t="str">
        <f t="shared" si="446"/>
        <v>N/A</v>
      </c>
      <c r="AG511" s="15" t="str">
        <f t="shared" si="490"/>
        <v>N/A</v>
      </c>
      <c r="AH511" s="15" t="str">
        <f t="shared" si="490"/>
        <v>N/A</v>
      </c>
      <c r="AI511" s="15" t="str">
        <f t="shared" si="476"/>
        <v>N/A</v>
      </c>
      <c r="AJ511" s="15" t="str">
        <f t="shared" si="477"/>
        <v>N/A</v>
      </c>
      <c r="AK511" s="15" t="str">
        <f t="shared" si="429"/>
        <v>N/A</v>
      </c>
      <c r="AL511" s="15" t="str">
        <f t="shared" si="447"/>
        <v>N/A</v>
      </c>
      <c r="AM511" s="15">
        <f t="shared" si="448"/>
        <v>1</v>
      </c>
      <c r="AN511" s="15">
        <f t="shared" si="449"/>
        <v>1</v>
      </c>
      <c r="AO511" s="15">
        <f t="shared" si="450"/>
        <v>1</v>
      </c>
      <c r="AP511" s="15" t="str">
        <f t="shared" si="451"/>
        <v>N/A</v>
      </c>
      <c r="AQ511" s="15" t="str">
        <f t="shared" si="452"/>
        <v>N/A</v>
      </c>
      <c r="AR511" s="14" t="s">
        <v>40</v>
      </c>
      <c r="AS511" s="14" t="s">
        <v>40</v>
      </c>
      <c r="AT511" s="14" t="s">
        <v>40</v>
      </c>
      <c r="AU511" s="14" t="s">
        <v>40</v>
      </c>
      <c r="AV511" s="14" t="s">
        <v>40</v>
      </c>
      <c r="AW511" s="14" t="s">
        <v>40</v>
      </c>
      <c r="AX511" s="14" t="s">
        <v>40</v>
      </c>
      <c r="AY511" s="14" t="s">
        <v>40</v>
      </c>
      <c r="AZ511" s="14" t="s">
        <v>40</v>
      </c>
      <c r="BA511" s="14" t="s">
        <v>40</v>
      </c>
      <c r="BB511" s="14" t="s">
        <v>40</v>
      </c>
      <c r="BC511" s="14" t="s">
        <v>40</v>
      </c>
      <c r="BD511" s="14" t="s">
        <v>40</v>
      </c>
      <c r="BE511" s="14" t="s">
        <v>40</v>
      </c>
      <c r="BF511" s="14" t="s">
        <v>40</v>
      </c>
      <c r="BG511" s="14" t="s">
        <v>40</v>
      </c>
      <c r="BH511" s="14" t="s">
        <v>40</v>
      </c>
      <c r="BJ511" s="15">
        <f t="shared" si="453"/>
        <v>1</v>
      </c>
      <c r="BK511" s="15">
        <f t="shared" si="454"/>
        <v>1</v>
      </c>
      <c r="BL511" s="15">
        <f t="shared" si="455"/>
        <v>1</v>
      </c>
      <c r="BM511" s="15">
        <f t="shared" si="456"/>
        <v>1</v>
      </c>
      <c r="BN511" s="15">
        <f t="shared" si="457"/>
        <v>1</v>
      </c>
      <c r="BO511" s="15">
        <f t="shared" si="458"/>
        <v>1</v>
      </c>
      <c r="BP511" s="15">
        <f t="shared" si="459"/>
        <v>1</v>
      </c>
      <c r="BQ511" s="15">
        <f t="shared" si="460"/>
        <v>1</v>
      </c>
      <c r="BR511" s="15">
        <f t="shared" si="461"/>
        <v>1</v>
      </c>
      <c r="BS511" s="15">
        <f t="shared" si="462"/>
        <v>1</v>
      </c>
      <c r="BT511" s="15">
        <f t="shared" si="463"/>
        <v>1</v>
      </c>
      <c r="BU511" s="15">
        <f t="shared" si="464"/>
        <v>1</v>
      </c>
      <c r="BV511" s="15">
        <f t="shared" si="465"/>
        <v>1</v>
      </c>
      <c r="BW511" s="15">
        <f t="shared" si="466"/>
        <v>1</v>
      </c>
      <c r="BX511" s="15">
        <f t="shared" si="467"/>
        <v>1</v>
      </c>
      <c r="BY511" s="15">
        <f t="shared" si="468"/>
        <v>1</v>
      </c>
      <c r="BZ511" s="15">
        <f t="shared" si="469"/>
        <v>1</v>
      </c>
      <c r="CA511" s="14" t="s">
        <v>75</v>
      </c>
      <c r="CB511" s="15">
        <f t="shared" si="482"/>
        <v>1</v>
      </c>
      <c r="CC511" s="14">
        <f t="shared" si="483"/>
        <v>1</v>
      </c>
      <c r="CD511" s="14">
        <f t="shared" si="484"/>
        <v>1</v>
      </c>
      <c r="CE511" s="14" t="str">
        <f t="shared" si="485"/>
        <v>N/A</v>
      </c>
      <c r="CF511" s="14" t="str">
        <f t="shared" si="486"/>
        <v>N/A</v>
      </c>
      <c r="CG511" t="str">
        <f t="shared" si="470"/>
        <v>S:1 G:0 GR:0</v>
      </c>
    </row>
    <row r="512" spans="1:85" x14ac:dyDescent="0.25">
      <c r="A512" s="13">
        <v>5993</v>
      </c>
      <c r="B512" s="14" t="s">
        <v>1244</v>
      </c>
      <c r="C512" s="14" t="s">
        <v>70</v>
      </c>
      <c r="D512" s="14" t="s">
        <v>59</v>
      </c>
      <c r="E512" s="14">
        <f>VLOOKUP(B512, 'Rookie Year'!$A$2:$B$55555,2,FALSE)</f>
        <v>2019</v>
      </c>
      <c r="F512" s="14">
        <v>2025</v>
      </c>
      <c r="G512" s="14" t="s">
        <v>42</v>
      </c>
      <c r="H512" s="14" t="s">
        <v>1927</v>
      </c>
      <c r="I512" s="15">
        <v>5</v>
      </c>
      <c r="J512" s="14">
        <v>2</v>
      </c>
      <c r="K512" s="16">
        <f t="shared" si="436"/>
        <v>0.25</v>
      </c>
      <c r="L512" s="15">
        <f t="shared" si="437"/>
        <v>3</v>
      </c>
      <c r="M512" s="15">
        <f t="shared" si="438"/>
        <v>2</v>
      </c>
      <c r="N512" s="15">
        <f t="shared" si="439"/>
        <v>4</v>
      </c>
      <c r="O512" s="15">
        <v>4</v>
      </c>
      <c r="P512" s="15">
        <v>0</v>
      </c>
      <c r="Q512" s="15">
        <f t="shared" si="440"/>
        <v>0</v>
      </c>
      <c r="R512" s="14" t="s">
        <v>75</v>
      </c>
      <c r="S512" s="14">
        <f t="shared" si="441"/>
        <v>1</v>
      </c>
      <c r="T512" s="15">
        <v>0</v>
      </c>
      <c r="U512" s="15" t="str">
        <f t="shared" si="488"/>
        <v>N/A</v>
      </c>
      <c r="V512" s="15" t="str">
        <f t="shared" si="489"/>
        <v>N/A</v>
      </c>
      <c r="W512" s="15" t="str">
        <f t="shared" si="475"/>
        <v>N/A</v>
      </c>
      <c r="X512" s="15" t="str">
        <f t="shared" si="487"/>
        <v>N/A</v>
      </c>
      <c r="Y512" s="14" t="str">
        <f t="shared" si="442"/>
        <v>OK</v>
      </c>
      <c r="Z512" s="14" t="str">
        <f t="shared" si="443"/>
        <v>Yes</v>
      </c>
      <c r="AA512" s="17">
        <f>IF(C512="DM", "N/A", IF(Z512="No","N/A",VLOOKUP(B512,'Extension List'!$A$3:$AE$1952,19,FALSE)))</f>
        <v>10</v>
      </c>
      <c r="AB512" s="14">
        <f>IF(C512="DM", "N/A", IF(Z512="No","N/A",VLOOKUP(B512,'Extension List'!$A$3:$AE$1952,21,FALSE)))</f>
        <v>3</v>
      </c>
      <c r="AC512" s="14">
        <f t="shared" si="481"/>
        <v>0</v>
      </c>
      <c r="AD512" s="15" t="str">
        <f t="shared" si="444"/>
        <v>N/A</v>
      </c>
      <c r="AE512" s="15" t="str">
        <f t="shared" si="445"/>
        <v>N/A</v>
      </c>
      <c r="AF512" s="15" t="str">
        <f t="shared" si="446"/>
        <v>N/A</v>
      </c>
      <c r="AG512" s="15" t="str">
        <f t="shared" si="490"/>
        <v>N/A</v>
      </c>
      <c r="AH512" s="15" t="str">
        <f t="shared" si="490"/>
        <v>N/A</v>
      </c>
      <c r="AI512" s="15" t="str">
        <f t="shared" si="476"/>
        <v>N/A</v>
      </c>
      <c r="AJ512" s="15" t="str">
        <f t="shared" si="477"/>
        <v>N/A</v>
      </c>
      <c r="AK512" s="15" t="str">
        <f t="shared" si="429"/>
        <v>N/A</v>
      </c>
      <c r="AL512" s="15" t="str">
        <f t="shared" si="447"/>
        <v>N/A</v>
      </c>
      <c r="AM512" s="15">
        <f t="shared" si="448"/>
        <v>3</v>
      </c>
      <c r="AN512" s="15" t="str">
        <f t="shared" si="449"/>
        <v>N/A</v>
      </c>
      <c r="AO512" s="15" t="str">
        <f t="shared" si="450"/>
        <v>N/A</v>
      </c>
      <c r="AP512" s="15" t="str">
        <f t="shared" si="451"/>
        <v>N/A</v>
      </c>
      <c r="AQ512" s="15" t="str">
        <f t="shared" si="452"/>
        <v>N/A</v>
      </c>
      <c r="AR512" s="14" t="s">
        <v>40</v>
      </c>
      <c r="AS512" s="14" t="s">
        <v>40</v>
      </c>
      <c r="AT512" s="14" t="s">
        <v>40</v>
      </c>
      <c r="AU512" s="14" t="s">
        <v>40</v>
      </c>
      <c r="AV512" s="14" t="s">
        <v>40</v>
      </c>
      <c r="AW512" s="14" t="s">
        <v>40</v>
      </c>
      <c r="AX512" s="14" t="s">
        <v>40</v>
      </c>
      <c r="AY512" s="14" t="s">
        <v>40</v>
      </c>
      <c r="AZ512" s="14" t="s">
        <v>40</v>
      </c>
      <c r="BA512" s="14" t="s">
        <v>40</v>
      </c>
      <c r="BB512" s="14" t="s">
        <v>40</v>
      </c>
      <c r="BC512" s="14" t="s">
        <v>40</v>
      </c>
      <c r="BD512" s="14" t="s">
        <v>40</v>
      </c>
      <c r="BE512" s="14" t="s">
        <v>40</v>
      </c>
      <c r="BF512" s="14" t="s">
        <v>40</v>
      </c>
      <c r="BG512" s="14" t="s">
        <v>40</v>
      </c>
      <c r="BH512" s="14" t="s">
        <v>40</v>
      </c>
      <c r="BJ512" s="15">
        <f t="shared" si="453"/>
        <v>3</v>
      </c>
      <c r="BK512" s="15">
        <f t="shared" si="454"/>
        <v>3</v>
      </c>
      <c r="BL512" s="15">
        <f t="shared" si="455"/>
        <v>3</v>
      </c>
      <c r="BM512" s="15">
        <f t="shared" si="456"/>
        <v>3</v>
      </c>
      <c r="BN512" s="15">
        <f t="shared" si="457"/>
        <v>3</v>
      </c>
      <c r="BO512" s="15">
        <f t="shared" si="458"/>
        <v>3</v>
      </c>
      <c r="BP512" s="15">
        <f t="shared" si="459"/>
        <v>3</v>
      </c>
      <c r="BQ512" s="15">
        <f t="shared" si="460"/>
        <v>3</v>
      </c>
      <c r="BR512" s="15">
        <f t="shared" si="461"/>
        <v>3</v>
      </c>
      <c r="BS512" s="15">
        <f t="shared" si="462"/>
        <v>3</v>
      </c>
      <c r="BT512" s="15">
        <f t="shared" si="463"/>
        <v>3</v>
      </c>
      <c r="BU512" s="15">
        <f t="shared" si="464"/>
        <v>3</v>
      </c>
      <c r="BV512" s="15">
        <f t="shared" si="465"/>
        <v>3</v>
      </c>
      <c r="BW512" s="15">
        <f t="shared" si="466"/>
        <v>3</v>
      </c>
      <c r="BX512" s="15">
        <f t="shared" si="467"/>
        <v>3</v>
      </c>
      <c r="BY512" s="15">
        <f t="shared" si="468"/>
        <v>3</v>
      </c>
      <c r="BZ512" s="15">
        <f t="shared" si="469"/>
        <v>3</v>
      </c>
      <c r="CA512" s="14" t="s">
        <v>75</v>
      </c>
      <c r="CB512" s="15">
        <f t="shared" si="482"/>
        <v>3</v>
      </c>
      <c r="CC512" s="14" t="str">
        <f t="shared" si="483"/>
        <v>N/A</v>
      </c>
      <c r="CD512" s="14" t="str">
        <f t="shared" si="484"/>
        <v>N/A</v>
      </c>
      <c r="CE512" s="14" t="str">
        <f t="shared" si="485"/>
        <v>N/A</v>
      </c>
      <c r="CF512" s="14" t="str">
        <f t="shared" si="486"/>
        <v>N/A</v>
      </c>
      <c r="CG512" t="str">
        <f t="shared" si="470"/>
        <v>S:3 G:2 GR:0</v>
      </c>
    </row>
    <row r="513" spans="1:85" x14ac:dyDescent="0.25">
      <c r="A513" s="13">
        <v>6449</v>
      </c>
      <c r="B513" s="14" t="s">
        <v>2903</v>
      </c>
      <c r="C513" s="14" t="s">
        <v>70</v>
      </c>
      <c r="D513" s="14" t="s">
        <v>59</v>
      </c>
      <c r="E513" s="14">
        <f>VLOOKUP(B513, 'Rookie Year'!$A$2:$B$55555,2,FALSE)</f>
        <v>2019</v>
      </c>
      <c r="F513" s="14">
        <v>2026</v>
      </c>
      <c r="G513" s="14" t="s">
        <v>42</v>
      </c>
      <c r="H513" s="14" t="s">
        <v>1927</v>
      </c>
      <c r="I513" s="15">
        <v>1</v>
      </c>
      <c r="J513" s="14">
        <v>1</v>
      </c>
      <c r="K513" s="16">
        <f t="shared" si="436"/>
        <v>0.25</v>
      </c>
      <c r="L513" s="15">
        <f t="shared" si="437"/>
        <v>0</v>
      </c>
      <c r="M513" s="15">
        <f t="shared" si="438"/>
        <v>1</v>
      </c>
      <c r="N513" s="15">
        <f t="shared" si="439"/>
        <v>1</v>
      </c>
      <c r="O513" s="15">
        <v>0</v>
      </c>
      <c r="P513" s="15">
        <v>0</v>
      </c>
      <c r="Q513" s="15">
        <f t="shared" si="440"/>
        <v>1</v>
      </c>
      <c r="R513" s="14" t="s">
        <v>75</v>
      </c>
      <c r="S513" s="14">
        <f t="shared" si="441"/>
        <v>1</v>
      </c>
      <c r="T513" s="15">
        <f>IF($S513&lt;1, "N/A", $M513)</f>
        <v>1</v>
      </c>
      <c r="U513" s="15" t="str">
        <f t="shared" si="488"/>
        <v>N/A</v>
      </c>
      <c r="V513" s="15" t="str">
        <f t="shared" si="489"/>
        <v>N/A</v>
      </c>
      <c r="W513" s="15" t="str">
        <f t="shared" si="475"/>
        <v>N/A</v>
      </c>
      <c r="X513" s="15" t="str">
        <f t="shared" si="487"/>
        <v>N/A</v>
      </c>
      <c r="Y513" s="14" t="str">
        <f t="shared" si="442"/>
        <v>OK</v>
      </c>
      <c r="Z513" s="14" t="str">
        <f t="shared" si="443"/>
        <v>No</v>
      </c>
      <c r="AA513" s="17" t="str">
        <f>IF(C513="DM", "N/A", IF(Z513="No","N/A",VLOOKUP(B513,'Extension List'!$A$3:$AE$1952,19,FALSE)))</f>
        <v>N/A</v>
      </c>
      <c r="AB513" s="14" t="str">
        <f>IF(C513="DM", "N/A", IF(Z513="No","N/A",VLOOKUP(B513,'Extension List'!$A$3:$AE$1952,21,FALSE)))</f>
        <v>N/A</v>
      </c>
      <c r="AC513" s="14" t="str">
        <f t="shared" si="481"/>
        <v>N/A</v>
      </c>
      <c r="AD513" s="15" t="str">
        <f t="shared" si="444"/>
        <v>N/A</v>
      </c>
      <c r="AE513" s="15" t="str">
        <f t="shared" si="445"/>
        <v>N/A</v>
      </c>
      <c r="AF513" s="15" t="str">
        <f t="shared" si="446"/>
        <v>N/A</v>
      </c>
      <c r="AG513" s="15" t="str">
        <f t="shared" si="490"/>
        <v>N/A</v>
      </c>
      <c r="AH513" s="15" t="str">
        <f t="shared" si="490"/>
        <v>N/A</v>
      </c>
      <c r="AI513" s="15" t="str">
        <f t="shared" si="476"/>
        <v>N/A</v>
      </c>
      <c r="AJ513" s="15" t="str">
        <f t="shared" si="477"/>
        <v>N/A</v>
      </c>
      <c r="AK513" s="15" t="str">
        <f t="shared" si="429"/>
        <v>N/A</v>
      </c>
      <c r="AL513" s="15" t="str">
        <f t="shared" si="447"/>
        <v>N/A</v>
      </c>
      <c r="AM513" s="15">
        <f t="shared" si="448"/>
        <v>1</v>
      </c>
      <c r="AN513" s="15" t="str">
        <f t="shared" si="449"/>
        <v>N/A</v>
      </c>
      <c r="AO513" s="15" t="str">
        <f t="shared" si="450"/>
        <v>N/A</v>
      </c>
      <c r="AP513" s="15" t="str">
        <f t="shared" si="451"/>
        <v>N/A</v>
      </c>
      <c r="AQ513" s="15" t="str">
        <f t="shared" si="452"/>
        <v>N/A</v>
      </c>
      <c r="AR513" s="14" t="s">
        <v>40</v>
      </c>
      <c r="AS513" s="14" t="s">
        <v>40</v>
      </c>
      <c r="AT513" s="14" t="s">
        <v>40</v>
      </c>
      <c r="AU513" s="14" t="s">
        <v>40</v>
      </c>
      <c r="AV513" s="14" t="s">
        <v>40</v>
      </c>
      <c r="AW513" s="14" t="s">
        <v>40</v>
      </c>
      <c r="AX513" s="14" t="s">
        <v>40</v>
      </c>
      <c r="AY513" s="14" t="s">
        <v>40</v>
      </c>
      <c r="AZ513" s="14" t="s">
        <v>40</v>
      </c>
      <c r="BA513" s="14" t="s">
        <v>40</v>
      </c>
      <c r="BB513" s="14" t="s">
        <v>40</v>
      </c>
      <c r="BC513" s="14" t="s">
        <v>40</v>
      </c>
      <c r="BD513" s="14" t="s">
        <v>40</v>
      </c>
      <c r="BE513" s="14" t="s">
        <v>40</v>
      </c>
      <c r="BF513" s="14" t="s">
        <v>40</v>
      </c>
      <c r="BG513" s="14" t="s">
        <v>40</v>
      </c>
      <c r="BH513" s="14" t="s">
        <v>40</v>
      </c>
      <c r="BJ513" s="15">
        <f t="shared" si="453"/>
        <v>1</v>
      </c>
      <c r="BK513" s="15">
        <f t="shared" si="454"/>
        <v>1</v>
      </c>
      <c r="BL513" s="15">
        <f t="shared" si="455"/>
        <v>1</v>
      </c>
      <c r="BM513" s="15">
        <f t="shared" si="456"/>
        <v>1</v>
      </c>
      <c r="BN513" s="15">
        <f t="shared" si="457"/>
        <v>1</v>
      </c>
      <c r="BO513" s="15">
        <f t="shared" si="458"/>
        <v>1</v>
      </c>
      <c r="BP513" s="15">
        <f t="shared" si="459"/>
        <v>1</v>
      </c>
      <c r="BQ513" s="15">
        <f t="shared" si="460"/>
        <v>1</v>
      </c>
      <c r="BR513" s="15">
        <f t="shared" si="461"/>
        <v>1</v>
      </c>
      <c r="BS513" s="15">
        <f t="shared" si="462"/>
        <v>1</v>
      </c>
      <c r="BT513" s="15">
        <f t="shared" si="463"/>
        <v>1</v>
      </c>
      <c r="BU513" s="15">
        <f t="shared" si="464"/>
        <v>1</v>
      </c>
      <c r="BV513" s="15">
        <f t="shared" si="465"/>
        <v>1</v>
      </c>
      <c r="BW513" s="15">
        <f t="shared" si="466"/>
        <v>1</v>
      </c>
      <c r="BX513" s="15">
        <f t="shared" si="467"/>
        <v>1</v>
      </c>
      <c r="BY513" s="15">
        <f t="shared" si="468"/>
        <v>1</v>
      </c>
      <c r="BZ513" s="15">
        <f t="shared" si="469"/>
        <v>1</v>
      </c>
      <c r="CA513" s="14" t="s">
        <v>75</v>
      </c>
      <c r="CB513" s="15">
        <f t="shared" si="482"/>
        <v>1</v>
      </c>
      <c r="CC513" s="14" t="str">
        <f t="shared" si="483"/>
        <v>N/A</v>
      </c>
      <c r="CD513" s="14" t="str">
        <f t="shared" si="484"/>
        <v>N/A</v>
      </c>
      <c r="CE513" s="14" t="str">
        <f t="shared" si="485"/>
        <v>N/A</v>
      </c>
      <c r="CF513" s="14" t="str">
        <f t="shared" si="486"/>
        <v>N/A</v>
      </c>
      <c r="CG513" t="str">
        <f t="shared" si="470"/>
        <v>S:0 G:1 GR:1</v>
      </c>
    </row>
    <row r="514" spans="1:85" x14ac:dyDescent="0.25">
      <c r="A514" s="13">
        <v>5202</v>
      </c>
      <c r="B514" s="14" t="s">
        <v>2858</v>
      </c>
      <c r="C514" s="14" t="s">
        <v>71</v>
      </c>
      <c r="D514" s="14" t="s">
        <v>59</v>
      </c>
      <c r="E514" s="14">
        <f>VLOOKUP(B514, 'Rookie Year'!$A$2:$B$55555,2,FALSE)</f>
        <v>2023</v>
      </c>
      <c r="F514" s="14">
        <v>2023</v>
      </c>
      <c r="G514" s="14" t="s">
        <v>40</v>
      </c>
      <c r="H514" s="14" t="s">
        <v>2195</v>
      </c>
      <c r="I514" s="15">
        <v>23</v>
      </c>
      <c r="J514" s="14">
        <v>5</v>
      </c>
      <c r="K514" s="16">
        <f t="shared" si="436"/>
        <v>0.4</v>
      </c>
      <c r="L514" s="15">
        <f t="shared" si="437"/>
        <v>13</v>
      </c>
      <c r="M514" s="15">
        <f t="shared" si="438"/>
        <v>10</v>
      </c>
      <c r="N514" s="15">
        <f t="shared" si="439"/>
        <v>50</v>
      </c>
      <c r="O514" s="15">
        <v>10</v>
      </c>
      <c r="P514" s="15">
        <v>10</v>
      </c>
      <c r="Q514" s="15">
        <f t="shared" si="440"/>
        <v>30</v>
      </c>
      <c r="R514" s="14">
        <v>2025</v>
      </c>
      <c r="S514" s="14">
        <f t="shared" si="441"/>
        <v>4</v>
      </c>
      <c r="T514" s="15">
        <v>10</v>
      </c>
      <c r="U514" s="15">
        <v>10</v>
      </c>
      <c r="V514" s="15">
        <v>5</v>
      </c>
      <c r="W514" s="15">
        <v>5</v>
      </c>
      <c r="X514" s="15" t="str">
        <f t="shared" si="487"/>
        <v>N/A</v>
      </c>
      <c r="Y514" s="14" t="str">
        <f t="shared" si="442"/>
        <v>OK</v>
      </c>
      <c r="Z514" s="14" t="str">
        <f t="shared" si="443"/>
        <v>No</v>
      </c>
      <c r="AA514" s="17" t="str">
        <f>IF(C514="DM", "N/A", IF(Z514="No","N/A",VLOOKUP(B514,'Extension List'!$A$3:$AE$1952,19,FALSE)))</f>
        <v>N/A</v>
      </c>
      <c r="AB514" s="14" t="str">
        <f>IF(C514="DM", "N/A", IF(Z514="No","N/A",VLOOKUP(B514,'Extension List'!$A$3:$AE$1952,21,FALSE)))</f>
        <v>N/A</v>
      </c>
      <c r="AC514" s="14" t="str">
        <f t="shared" si="481"/>
        <v>N/A</v>
      </c>
      <c r="AD514" s="15" t="str">
        <f t="shared" si="444"/>
        <v>N/A</v>
      </c>
      <c r="AE514" s="15" t="str">
        <f t="shared" si="445"/>
        <v>N/A</v>
      </c>
      <c r="AF514" s="15" t="str">
        <f t="shared" si="446"/>
        <v>N/A</v>
      </c>
      <c r="AG514" s="15" t="str">
        <f t="shared" si="490"/>
        <v>N/A</v>
      </c>
      <c r="AH514" s="15" t="str">
        <f t="shared" si="490"/>
        <v>N/A</v>
      </c>
      <c r="AI514" s="15" t="str">
        <f t="shared" si="476"/>
        <v>N/A</v>
      </c>
      <c r="AJ514" s="15" t="str">
        <f t="shared" si="477"/>
        <v>N/A</v>
      </c>
      <c r="AK514" s="15" t="str">
        <f t="shared" si="429"/>
        <v>N/A</v>
      </c>
      <c r="AL514" s="15" t="str">
        <f t="shared" si="447"/>
        <v>N/A</v>
      </c>
      <c r="AM514" s="15">
        <f t="shared" si="448"/>
        <v>23</v>
      </c>
      <c r="AN514" s="15">
        <f t="shared" si="449"/>
        <v>23</v>
      </c>
      <c r="AO514" s="15">
        <f t="shared" si="450"/>
        <v>18</v>
      </c>
      <c r="AP514" s="15">
        <f t="shared" si="451"/>
        <v>18</v>
      </c>
      <c r="AQ514" s="15" t="str">
        <f t="shared" si="452"/>
        <v>N/A</v>
      </c>
      <c r="AR514" s="14" t="s">
        <v>40</v>
      </c>
      <c r="AS514" s="14" t="s">
        <v>40</v>
      </c>
      <c r="AT514" s="14" t="s">
        <v>40</v>
      </c>
      <c r="AU514" s="14" t="s">
        <v>40</v>
      </c>
      <c r="AV514" s="14" t="s">
        <v>40</v>
      </c>
      <c r="AW514" s="14" t="s">
        <v>40</v>
      </c>
      <c r="AX514" s="14" t="s">
        <v>40</v>
      </c>
      <c r="AY514" s="14" t="s">
        <v>40</v>
      </c>
      <c r="AZ514" s="14" t="s">
        <v>40</v>
      </c>
      <c r="BA514" s="14" t="s">
        <v>40</v>
      </c>
      <c r="BB514" s="14" t="s">
        <v>40</v>
      </c>
      <c r="BC514" s="14" t="s">
        <v>40</v>
      </c>
      <c r="BD514" s="14" t="s">
        <v>40</v>
      </c>
      <c r="BE514" s="14" t="s">
        <v>40</v>
      </c>
      <c r="BF514" s="14" t="s">
        <v>40</v>
      </c>
      <c r="BG514" s="14" t="s">
        <v>40</v>
      </c>
      <c r="BH514" s="14" t="s">
        <v>40</v>
      </c>
      <c r="BI514" s="14"/>
      <c r="BJ514" s="15">
        <f t="shared" si="453"/>
        <v>23</v>
      </c>
      <c r="BK514" s="15">
        <f t="shared" si="454"/>
        <v>23</v>
      </c>
      <c r="BL514" s="15">
        <f t="shared" si="455"/>
        <v>23</v>
      </c>
      <c r="BM514" s="15">
        <f t="shared" si="456"/>
        <v>23</v>
      </c>
      <c r="BN514" s="15">
        <f t="shared" si="457"/>
        <v>23</v>
      </c>
      <c r="BO514" s="15">
        <f t="shared" si="458"/>
        <v>23</v>
      </c>
      <c r="BP514" s="15">
        <f t="shared" si="459"/>
        <v>23</v>
      </c>
      <c r="BQ514" s="15">
        <f t="shared" si="460"/>
        <v>23</v>
      </c>
      <c r="BR514" s="15">
        <f t="shared" si="461"/>
        <v>23</v>
      </c>
      <c r="BS514" s="15">
        <f t="shared" si="462"/>
        <v>23</v>
      </c>
      <c r="BT514" s="15">
        <f t="shared" si="463"/>
        <v>23</v>
      </c>
      <c r="BU514" s="15">
        <f t="shared" si="464"/>
        <v>23</v>
      </c>
      <c r="BV514" s="15">
        <f t="shared" si="465"/>
        <v>23</v>
      </c>
      <c r="BW514" s="15">
        <f t="shared" si="466"/>
        <v>23</v>
      </c>
      <c r="BX514" s="15">
        <f t="shared" si="467"/>
        <v>23</v>
      </c>
      <c r="BY514" s="15">
        <f t="shared" si="468"/>
        <v>23</v>
      </c>
      <c r="BZ514" s="15">
        <f t="shared" si="469"/>
        <v>23</v>
      </c>
      <c r="CA514" s="14" t="s">
        <v>75</v>
      </c>
      <c r="CB514" s="15">
        <f t="shared" si="482"/>
        <v>23</v>
      </c>
      <c r="CC514" s="14">
        <f t="shared" si="483"/>
        <v>23</v>
      </c>
      <c r="CD514" s="14">
        <f t="shared" si="484"/>
        <v>18</v>
      </c>
      <c r="CE514" s="14">
        <f t="shared" si="485"/>
        <v>18</v>
      </c>
      <c r="CF514" s="14" t="str">
        <f t="shared" si="486"/>
        <v>N/A</v>
      </c>
      <c r="CG514" t="str">
        <f t="shared" si="470"/>
        <v>S:13 G:10 GR:30</v>
      </c>
    </row>
    <row r="515" spans="1:85" x14ac:dyDescent="0.25">
      <c r="A515" s="13">
        <v>3655</v>
      </c>
      <c r="B515" s="14" t="s">
        <v>2070</v>
      </c>
      <c r="C515" s="14" t="s">
        <v>71</v>
      </c>
      <c r="D515" s="14" t="s">
        <v>59</v>
      </c>
      <c r="E515" s="14">
        <f>VLOOKUP(B515, 'Rookie Year'!$A$2:$B$55555,2,FALSE)</f>
        <v>2020</v>
      </c>
      <c r="F515" s="14">
        <v>2020</v>
      </c>
      <c r="G515" s="14" t="s">
        <v>40</v>
      </c>
      <c r="H515" s="14" t="s">
        <v>2191</v>
      </c>
      <c r="I515" s="15">
        <v>11</v>
      </c>
      <c r="J515" s="14">
        <v>4</v>
      </c>
      <c r="K515" s="16">
        <f t="shared" si="436"/>
        <v>0.25</v>
      </c>
      <c r="L515" s="15">
        <f t="shared" si="437"/>
        <v>8</v>
      </c>
      <c r="M515" s="15">
        <f t="shared" si="438"/>
        <v>3</v>
      </c>
      <c r="N515" s="15">
        <f t="shared" si="439"/>
        <v>12</v>
      </c>
      <c r="O515" s="15">
        <v>9</v>
      </c>
      <c r="P515" s="15">
        <v>3</v>
      </c>
      <c r="Q515" s="15">
        <f t="shared" si="440"/>
        <v>0</v>
      </c>
      <c r="R515" s="14">
        <v>2025</v>
      </c>
      <c r="S515" s="14">
        <f t="shared" si="441"/>
        <v>3</v>
      </c>
      <c r="T515" s="15">
        <v>0</v>
      </c>
      <c r="U515" s="15">
        <v>0</v>
      </c>
      <c r="V515" s="15">
        <v>0</v>
      </c>
      <c r="W515" s="15" t="str">
        <f t="shared" ref="W515:W532" si="491">IF($S515&lt;4, "N/A", $M515)</f>
        <v>N/A</v>
      </c>
      <c r="X515" s="15" t="str">
        <f t="shared" si="487"/>
        <v>N/A</v>
      </c>
      <c r="Y515" s="14" t="str">
        <f t="shared" si="442"/>
        <v>OK</v>
      </c>
      <c r="Z515" s="14" t="str">
        <f t="shared" si="443"/>
        <v>No</v>
      </c>
      <c r="AA515" s="17" t="str">
        <f>IF(C515="DM", "N/A", IF(Z515="No","N/A",VLOOKUP(B515,'Extension List'!$A$3:$AE$1952,19,FALSE)))</f>
        <v>N/A</v>
      </c>
      <c r="AB515" s="14" t="str">
        <f>IF(C515="DM", "N/A", IF(Z515="No","N/A",VLOOKUP(B515,'Extension List'!$A$3:$AE$1952,21,FALSE)))</f>
        <v>N/A</v>
      </c>
      <c r="AC515" s="14" t="str">
        <f t="shared" si="481"/>
        <v>N/A</v>
      </c>
      <c r="AD515" s="15" t="str">
        <f t="shared" si="444"/>
        <v>N/A</v>
      </c>
      <c r="AE515" s="15" t="str">
        <f t="shared" si="445"/>
        <v>N/A</v>
      </c>
      <c r="AF515" s="15" t="str">
        <f t="shared" si="446"/>
        <v>N/A</v>
      </c>
      <c r="AG515" s="15" t="str">
        <f t="shared" si="490"/>
        <v>N/A</v>
      </c>
      <c r="AH515" s="15" t="str">
        <f t="shared" si="490"/>
        <v>N/A</v>
      </c>
      <c r="AI515" s="15" t="str">
        <f t="shared" si="476"/>
        <v>N/A</v>
      </c>
      <c r="AJ515" s="15" t="str">
        <f t="shared" si="477"/>
        <v>N/A</v>
      </c>
      <c r="AK515" s="15" t="str">
        <f t="shared" ref="AK515:AK534" si="492">IF($AF515="N/A","N/A",IF(AC515&gt;3,"TBC","N/A"))</f>
        <v>N/A</v>
      </c>
      <c r="AL515" s="15" t="str">
        <f t="shared" si="447"/>
        <v>N/A</v>
      </c>
      <c r="AM515" s="15">
        <f t="shared" si="448"/>
        <v>8</v>
      </c>
      <c r="AN515" s="15">
        <f t="shared" si="449"/>
        <v>8</v>
      </c>
      <c r="AO515" s="15">
        <f t="shared" si="450"/>
        <v>8</v>
      </c>
      <c r="AP515" s="15" t="str">
        <f t="shared" si="451"/>
        <v>N/A</v>
      </c>
      <c r="AQ515" s="15" t="str">
        <f t="shared" si="452"/>
        <v>N/A</v>
      </c>
      <c r="AR515" s="14" t="s">
        <v>40</v>
      </c>
      <c r="AS515" s="14" t="s">
        <v>40</v>
      </c>
      <c r="AT515" s="14" t="s">
        <v>40</v>
      </c>
      <c r="AU515" s="14" t="s">
        <v>40</v>
      </c>
      <c r="AV515" s="14" t="s">
        <v>40</v>
      </c>
      <c r="AW515" s="14" t="s">
        <v>40</v>
      </c>
      <c r="AX515" s="14" t="s">
        <v>40</v>
      </c>
      <c r="AY515" s="14" t="s">
        <v>40</v>
      </c>
      <c r="AZ515" s="14" t="s">
        <v>40</v>
      </c>
      <c r="BA515" s="14" t="s">
        <v>40</v>
      </c>
      <c r="BB515" s="14" t="s">
        <v>40</v>
      </c>
      <c r="BC515" s="14" t="s">
        <v>40</v>
      </c>
      <c r="BD515" s="14" t="s">
        <v>40</v>
      </c>
      <c r="BE515" s="14" t="s">
        <v>40</v>
      </c>
      <c r="BF515" s="14" t="s">
        <v>40</v>
      </c>
      <c r="BG515" s="14" t="s">
        <v>40</v>
      </c>
      <c r="BH515" s="14" t="s">
        <v>40</v>
      </c>
      <c r="BI515" s="14"/>
      <c r="BJ515" s="15">
        <f t="shared" si="453"/>
        <v>8</v>
      </c>
      <c r="BK515" s="15">
        <f t="shared" si="454"/>
        <v>8</v>
      </c>
      <c r="BL515" s="15">
        <f t="shared" si="455"/>
        <v>8</v>
      </c>
      <c r="BM515" s="15">
        <f t="shared" si="456"/>
        <v>8</v>
      </c>
      <c r="BN515" s="15">
        <f t="shared" si="457"/>
        <v>8</v>
      </c>
      <c r="BO515" s="15">
        <f t="shared" si="458"/>
        <v>8</v>
      </c>
      <c r="BP515" s="15">
        <f t="shared" si="459"/>
        <v>8</v>
      </c>
      <c r="BQ515" s="15">
        <f t="shared" si="460"/>
        <v>8</v>
      </c>
      <c r="BR515" s="15">
        <f t="shared" si="461"/>
        <v>8</v>
      </c>
      <c r="BS515" s="15">
        <f t="shared" si="462"/>
        <v>8</v>
      </c>
      <c r="BT515" s="15">
        <f t="shared" si="463"/>
        <v>8</v>
      </c>
      <c r="BU515" s="15">
        <f t="shared" si="464"/>
        <v>8</v>
      </c>
      <c r="BV515" s="15">
        <f t="shared" si="465"/>
        <v>8</v>
      </c>
      <c r="BW515" s="15">
        <f t="shared" si="466"/>
        <v>8</v>
      </c>
      <c r="BX515" s="15">
        <f t="shared" si="467"/>
        <v>8</v>
      </c>
      <c r="BY515" s="15">
        <f t="shared" si="468"/>
        <v>8</v>
      </c>
      <c r="BZ515" s="15">
        <f t="shared" si="469"/>
        <v>8</v>
      </c>
      <c r="CA515" s="14" t="s">
        <v>75</v>
      </c>
      <c r="CB515" s="15">
        <f t="shared" si="482"/>
        <v>8</v>
      </c>
      <c r="CC515" s="14">
        <f t="shared" si="483"/>
        <v>8</v>
      </c>
      <c r="CD515" s="14">
        <f t="shared" si="484"/>
        <v>8</v>
      </c>
      <c r="CE515" s="14" t="str">
        <f t="shared" si="485"/>
        <v>N/A</v>
      </c>
      <c r="CF515" s="14" t="str">
        <f t="shared" si="486"/>
        <v>N/A</v>
      </c>
      <c r="CG515" t="str">
        <f t="shared" si="470"/>
        <v>S:8 G:3 GR:0</v>
      </c>
    </row>
    <row r="516" spans="1:85" x14ac:dyDescent="0.25">
      <c r="A516" s="13">
        <v>6069</v>
      </c>
      <c r="B516" s="14" t="s">
        <v>3170</v>
      </c>
      <c r="C516" s="14" t="s">
        <v>71</v>
      </c>
      <c r="D516" s="14" t="s">
        <v>59</v>
      </c>
      <c r="E516" s="14">
        <v>2025</v>
      </c>
      <c r="F516" s="14">
        <v>2025</v>
      </c>
      <c r="G516" s="14" t="s">
        <v>40</v>
      </c>
      <c r="H516" s="14" t="s">
        <v>2211</v>
      </c>
      <c r="I516" s="15">
        <v>1</v>
      </c>
      <c r="J516" s="14">
        <v>3</v>
      </c>
      <c r="K516" s="16">
        <f t="shared" si="436"/>
        <v>0</v>
      </c>
      <c r="L516" s="15">
        <f t="shared" si="437"/>
        <v>1</v>
      </c>
      <c r="M516" s="15">
        <f t="shared" si="438"/>
        <v>0</v>
      </c>
      <c r="N516" s="15">
        <f t="shared" si="439"/>
        <v>0</v>
      </c>
      <c r="O516" s="15">
        <v>0</v>
      </c>
      <c r="P516" s="15">
        <v>0</v>
      </c>
      <c r="Q516" s="15">
        <f t="shared" si="440"/>
        <v>0</v>
      </c>
      <c r="R516" s="14" t="s">
        <v>75</v>
      </c>
      <c r="S516" s="14">
        <f t="shared" si="441"/>
        <v>2</v>
      </c>
      <c r="T516" s="15">
        <v>0</v>
      </c>
      <c r="U516" s="15">
        <v>0</v>
      </c>
      <c r="V516" s="15" t="str">
        <f>IF($S516&lt;3, "N/A", $M516)</f>
        <v>N/A</v>
      </c>
      <c r="W516" s="15" t="str">
        <f t="shared" si="491"/>
        <v>N/A</v>
      </c>
      <c r="X516" s="15" t="str">
        <f t="shared" si="487"/>
        <v>N/A</v>
      </c>
      <c r="Y516" s="14" t="str">
        <f t="shared" si="442"/>
        <v>OK</v>
      </c>
      <c r="Z516" s="14" t="str">
        <f t="shared" si="443"/>
        <v>No</v>
      </c>
      <c r="AA516" s="17" t="str">
        <f>IF(C516="DM", "N/A", IF(Z516="No","N/A",VLOOKUP(B516,'Extension List'!$A$3:$AE$1952,19,FALSE)))</f>
        <v>N/A</v>
      </c>
      <c r="AB516" s="14" t="str">
        <f>IF(C516="DM", "N/A", IF(Z516="No","N/A",VLOOKUP(B516,'Extension List'!$A$3:$AE$1952,21,FALSE)))</f>
        <v>N/A</v>
      </c>
      <c r="AC516" s="14" t="str">
        <f t="shared" si="481"/>
        <v>N/A</v>
      </c>
      <c r="AD516" s="15" t="str">
        <f t="shared" si="444"/>
        <v>N/A</v>
      </c>
      <c r="AE516" s="15" t="str">
        <f t="shared" si="445"/>
        <v>N/A</v>
      </c>
      <c r="AF516" s="15" t="str">
        <f t="shared" si="446"/>
        <v>N/A</v>
      </c>
      <c r="AG516" s="15" t="str">
        <f t="shared" si="490"/>
        <v>N/A</v>
      </c>
      <c r="AH516" s="15" t="str">
        <f t="shared" si="490"/>
        <v>N/A</v>
      </c>
      <c r="AI516" s="15" t="str">
        <f t="shared" si="476"/>
        <v>N/A</v>
      </c>
      <c r="AJ516" s="15" t="str">
        <f t="shared" si="477"/>
        <v>N/A</v>
      </c>
      <c r="AK516" s="15" t="str">
        <f t="shared" si="492"/>
        <v>N/A</v>
      </c>
      <c r="AL516" s="15" t="str">
        <f t="shared" si="447"/>
        <v>N/A</v>
      </c>
      <c r="AM516" s="15">
        <f t="shared" si="448"/>
        <v>1</v>
      </c>
      <c r="AN516" s="15">
        <f t="shared" si="449"/>
        <v>1</v>
      </c>
      <c r="AO516" s="15" t="str">
        <f t="shared" si="450"/>
        <v>N/A</v>
      </c>
      <c r="AP516" s="15" t="str">
        <f t="shared" si="451"/>
        <v>N/A</v>
      </c>
      <c r="AQ516" s="15" t="str">
        <f t="shared" si="452"/>
        <v>N/A</v>
      </c>
      <c r="AR516" s="14" t="s">
        <v>40</v>
      </c>
      <c r="AS516" s="14" t="s">
        <v>40</v>
      </c>
      <c r="AT516" s="14" t="s">
        <v>40</v>
      </c>
      <c r="AU516" s="14" t="s">
        <v>40</v>
      </c>
      <c r="AV516" s="14" t="s">
        <v>40</v>
      </c>
      <c r="AW516" s="14" t="s">
        <v>40</v>
      </c>
      <c r="AX516" s="14" t="s">
        <v>40</v>
      </c>
      <c r="AY516" s="14" t="s">
        <v>40</v>
      </c>
      <c r="AZ516" s="14" t="s">
        <v>40</v>
      </c>
      <c r="BA516" s="14" t="s">
        <v>40</v>
      </c>
      <c r="BB516" s="14" t="s">
        <v>40</v>
      </c>
      <c r="BC516" s="14" t="s">
        <v>40</v>
      </c>
      <c r="BD516" s="14" t="s">
        <v>40</v>
      </c>
      <c r="BE516" s="14" t="s">
        <v>40</v>
      </c>
      <c r="BF516" s="14" t="s">
        <v>40</v>
      </c>
      <c r="BG516" s="14" t="s">
        <v>40</v>
      </c>
      <c r="BH516" s="14" t="s">
        <v>40</v>
      </c>
      <c r="BJ516" s="15">
        <f t="shared" si="453"/>
        <v>1</v>
      </c>
      <c r="BK516" s="15">
        <f t="shared" si="454"/>
        <v>1</v>
      </c>
      <c r="BL516" s="15">
        <f t="shared" si="455"/>
        <v>1</v>
      </c>
      <c r="BM516" s="15">
        <f t="shared" si="456"/>
        <v>1</v>
      </c>
      <c r="BN516" s="15">
        <f t="shared" si="457"/>
        <v>1</v>
      </c>
      <c r="BO516" s="15">
        <f t="shared" si="458"/>
        <v>1</v>
      </c>
      <c r="BP516" s="15">
        <f t="shared" si="459"/>
        <v>1</v>
      </c>
      <c r="BQ516" s="15">
        <f t="shared" si="460"/>
        <v>1</v>
      </c>
      <c r="BR516" s="15">
        <f t="shared" si="461"/>
        <v>1</v>
      </c>
      <c r="BS516" s="15">
        <f t="shared" si="462"/>
        <v>1</v>
      </c>
      <c r="BT516" s="15">
        <f t="shared" si="463"/>
        <v>1</v>
      </c>
      <c r="BU516" s="15">
        <f t="shared" si="464"/>
        <v>1</v>
      </c>
      <c r="BV516" s="15">
        <f t="shared" si="465"/>
        <v>1</v>
      </c>
      <c r="BW516" s="15">
        <f t="shared" si="466"/>
        <v>1</v>
      </c>
      <c r="BX516" s="15">
        <f t="shared" si="467"/>
        <v>1</v>
      </c>
      <c r="BY516" s="15">
        <f t="shared" si="468"/>
        <v>1</v>
      </c>
      <c r="BZ516" s="15">
        <f t="shared" si="469"/>
        <v>1</v>
      </c>
      <c r="CA516" s="14" t="s">
        <v>75</v>
      </c>
      <c r="CB516" s="15">
        <f t="shared" si="482"/>
        <v>1</v>
      </c>
      <c r="CC516" s="14">
        <f t="shared" si="483"/>
        <v>1</v>
      </c>
      <c r="CD516" s="14" t="str">
        <f t="shared" si="484"/>
        <v>N/A</v>
      </c>
      <c r="CE516" s="14" t="str">
        <f t="shared" si="485"/>
        <v>N/A</v>
      </c>
      <c r="CF516" s="14" t="str">
        <f t="shared" si="486"/>
        <v>N/A</v>
      </c>
      <c r="CG516" t="str">
        <f t="shared" si="470"/>
        <v>S:1 G:0 GR:0</v>
      </c>
    </row>
    <row r="517" spans="1:85" x14ac:dyDescent="0.25">
      <c r="A517" s="13">
        <v>5210</v>
      </c>
      <c r="B517" s="14" t="s">
        <v>2790</v>
      </c>
      <c r="C517" s="14" t="s">
        <v>72</v>
      </c>
      <c r="D517" s="14" t="s">
        <v>59</v>
      </c>
      <c r="E517" s="14">
        <f>VLOOKUP(B517, 'Rookie Year'!$A$2:$B$55555,2,FALSE)</f>
        <v>2023</v>
      </c>
      <c r="F517" s="14">
        <v>2023</v>
      </c>
      <c r="G517" s="14" t="s">
        <v>40</v>
      </c>
      <c r="H517" s="14" t="s">
        <v>2203</v>
      </c>
      <c r="I517" s="15">
        <v>1</v>
      </c>
      <c r="J517" s="14">
        <v>2</v>
      </c>
      <c r="K517" s="16">
        <f t="shared" si="436"/>
        <v>0.25</v>
      </c>
      <c r="L517" s="15">
        <f t="shared" si="437"/>
        <v>0</v>
      </c>
      <c r="M517" s="15">
        <f t="shared" si="438"/>
        <v>1</v>
      </c>
      <c r="N517" s="15">
        <f t="shared" si="439"/>
        <v>2</v>
      </c>
      <c r="O517" s="15">
        <v>0</v>
      </c>
      <c r="P517" s="15">
        <v>1</v>
      </c>
      <c r="Q517" s="15">
        <f t="shared" si="440"/>
        <v>1</v>
      </c>
      <c r="R517" s="14">
        <v>2025</v>
      </c>
      <c r="S517" s="14">
        <f t="shared" si="441"/>
        <v>1</v>
      </c>
      <c r="T517" s="15">
        <v>1</v>
      </c>
      <c r="U517" s="15" t="str">
        <f>IF($S517&lt;2, "N/A", $M517)</f>
        <v>N/A</v>
      </c>
      <c r="V517" s="15" t="str">
        <f>IF($S517&lt;3, "N/A", $M517)</f>
        <v>N/A</v>
      </c>
      <c r="W517" s="15" t="str">
        <f t="shared" si="491"/>
        <v>N/A</v>
      </c>
      <c r="X517" s="15" t="str">
        <f t="shared" si="487"/>
        <v>N/A</v>
      </c>
      <c r="Y517" s="14" t="str">
        <f t="shared" si="442"/>
        <v>OK</v>
      </c>
      <c r="Z517" s="14" t="str">
        <f t="shared" si="443"/>
        <v>No</v>
      </c>
      <c r="AA517" s="17" t="str">
        <f>IF(C517="DM", "N/A", IF(Z517="No","N/A",VLOOKUP(B517,'Extension List'!$A$3:$AE$1952,19,FALSE)))</f>
        <v>N/A</v>
      </c>
      <c r="AB517" s="14" t="str">
        <f>IF(C517="DM", "N/A", IF(Z517="No","N/A",VLOOKUP(B517,'Extension List'!$A$3:$AE$1952,21,FALSE)))</f>
        <v>N/A</v>
      </c>
      <c r="AC517" s="14" t="str">
        <f t="shared" si="481"/>
        <v>N/A</v>
      </c>
      <c r="AD517" s="15" t="str">
        <f t="shared" si="444"/>
        <v>N/A</v>
      </c>
      <c r="AE517" s="15" t="str">
        <f t="shared" si="445"/>
        <v>N/A</v>
      </c>
      <c r="AF517" s="15" t="str">
        <f t="shared" si="446"/>
        <v>N/A</v>
      </c>
      <c r="AG517" s="15" t="str">
        <f t="shared" si="490"/>
        <v>N/A</v>
      </c>
      <c r="AH517" s="15" t="str">
        <f t="shared" si="490"/>
        <v>N/A</v>
      </c>
      <c r="AI517" s="15" t="str">
        <f t="shared" si="476"/>
        <v>N/A</v>
      </c>
      <c r="AJ517" s="15" t="str">
        <f t="shared" si="477"/>
        <v>N/A</v>
      </c>
      <c r="AK517" s="15" t="str">
        <f t="shared" si="492"/>
        <v>N/A</v>
      </c>
      <c r="AL517" s="15" t="str">
        <f t="shared" si="447"/>
        <v>N/A</v>
      </c>
      <c r="AM517" s="15">
        <f t="shared" si="448"/>
        <v>1</v>
      </c>
      <c r="AN517" s="15" t="str">
        <f t="shared" si="449"/>
        <v>N/A</v>
      </c>
      <c r="AO517" s="15" t="str">
        <f t="shared" si="450"/>
        <v>N/A</v>
      </c>
      <c r="AP517" s="15" t="str">
        <f t="shared" si="451"/>
        <v>N/A</v>
      </c>
      <c r="AQ517" s="15" t="str">
        <f t="shared" si="452"/>
        <v>N/A</v>
      </c>
      <c r="AR517" s="14" t="s">
        <v>40</v>
      </c>
      <c r="AS517" s="14" t="s">
        <v>40</v>
      </c>
      <c r="AT517" s="14" t="s">
        <v>40</v>
      </c>
      <c r="AU517" s="14" t="s">
        <v>40</v>
      </c>
      <c r="AV517" s="14" t="s">
        <v>40</v>
      </c>
      <c r="AW517" s="14" t="s">
        <v>40</v>
      </c>
      <c r="AX517" s="14" t="s">
        <v>40</v>
      </c>
      <c r="AY517" s="14" t="s">
        <v>40</v>
      </c>
      <c r="AZ517" s="14" t="s">
        <v>40</v>
      </c>
      <c r="BA517" s="14" t="s">
        <v>40</v>
      </c>
      <c r="BB517" s="14" t="s">
        <v>40</v>
      </c>
      <c r="BC517" s="14" t="s">
        <v>40</v>
      </c>
      <c r="BD517" s="14" t="s">
        <v>40</v>
      </c>
      <c r="BE517" s="14" t="s">
        <v>40</v>
      </c>
      <c r="BF517" s="14" t="s">
        <v>40</v>
      </c>
      <c r="BG517" s="14" t="s">
        <v>40</v>
      </c>
      <c r="BH517" s="14" t="s">
        <v>40</v>
      </c>
      <c r="BI517" s="14"/>
      <c r="BJ517" s="15">
        <f t="shared" si="453"/>
        <v>1</v>
      </c>
      <c r="BK517" s="15">
        <f t="shared" si="454"/>
        <v>1</v>
      </c>
      <c r="BL517" s="15">
        <f t="shared" si="455"/>
        <v>1</v>
      </c>
      <c r="BM517" s="15">
        <f t="shared" si="456"/>
        <v>1</v>
      </c>
      <c r="BN517" s="15">
        <f t="shared" si="457"/>
        <v>1</v>
      </c>
      <c r="BO517" s="15">
        <f t="shared" si="458"/>
        <v>1</v>
      </c>
      <c r="BP517" s="15">
        <f t="shared" si="459"/>
        <v>1</v>
      </c>
      <c r="BQ517" s="15">
        <f t="shared" si="460"/>
        <v>1</v>
      </c>
      <c r="BR517" s="15">
        <f t="shared" si="461"/>
        <v>1</v>
      </c>
      <c r="BS517" s="15">
        <f t="shared" si="462"/>
        <v>1</v>
      </c>
      <c r="BT517" s="15">
        <f t="shared" si="463"/>
        <v>1</v>
      </c>
      <c r="BU517" s="15">
        <f t="shared" si="464"/>
        <v>1</v>
      </c>
      <c r="BV517" s="15">
        <f t="shared" si="465"/>
        <v>1</v>
      </c>
      <c r="BW517" s="15">
        <f t="shared" si="466"/>
        <v>1</v>
      </c>
      <c r="BX517" s="15">
        <f t="shared" si="467"/>
        <v>1</v>
      </c>
      <c r="BY517" s="15">
        <f t="shared" si="468"/>
        <v>1</v>
      </c>
      <c r="BZ517" s="15">
        <f t="shared" si="469"/>
        <v>1</v>
      </c>
      <c r="CA517" s="14" t="s">
        <v>75</v>
      </c>
      <c r="CB517" s="15">
        <f t="shared" si="482"/>
        <v>1</v>
      </c>
      <c r="CC517" s="14" t="str">
        <f t="shared" si="483"/>
        <v>N/A</v>
      </c>
      <c r="CD517" s="14" t="str">
        <f t="shared" si="484"/>
        <v>N/A</v>
      </c>
      <c r="CE517" s="14" t="str">
        <f t="shared" si="485"/>
        <v>N/A</v>
      </c>
      <c r="CF517" s="14" t="str">
        <f t="shared" si="486"/>
        <v>N/A</v>
      </c>
      <c r="CG517" t="str">
        <f t="shared" si="470"/>
        <v>S:0 G:1 GR:1</v>
      </c>
    </row>
    <row r="518" spans="1:85" x14ac:dyDescent="0.25">
      <c r="A518" s="13">
        <v>4148</v>
      </c>
      <c r="B518" s="14" t="s">
        <v>2334</v>
      </c>
      <c r="C518" s="14" t="s">
        <v>61</v>
      </c>
      <c r="D518" s="14" t="s">
        <v>55</v>
      </c>
      <c r="E518" s="14">
        <f>VLOOKUP(B518, 'Rookie Year'!$A$2:$B$55555,2,FALSE)</f>
        <v>2021</v>
      </c>
      <c r="F518" s="14">
        <v>2021</v>
      </c>
      <c r="G518" s="14" t="s">
        <v>40</v>
      </c>
      <c r="H518" s="14" t="s">
        <v>2151</v>
      </c>
      <c r="I518" s="15">
        <v>35</v>
      </c>
      <c r="J518" s="14">
        <v>5</v>
      </c>
      <c r="K518" s="16">
        <f t="shared" si="436"/>
        <v>0.6</v>
      </c>
      <c r="L518" s="15">
        <f t="shared" si="437"/>
        <v>14</v>
      </c>
      <c r="M518" s="15">
        <f t="shared" si="438"/>
        <v>21</v>
      </c>
      <c r="N518" s="15">
        <f t="shared" si="439"/>
        <v>105</v>
      </c>
      <c r="O518" s="15">
        <v>91</v>
      </c>
      <c r="P518" s="15">
        <v>0</v>
      </c>
      <c r="Q518" s="15">
        <f t="shared" si="440"/>
        <v>14</v>
      </c>
      <c r="R518" s="14">
        <v>2024</v>
      </c>
      <c r="S518" s="14">
        <f t="shared" si="441"/>
        <v>3</v>
      </c>
      <c r="T518" s="15">
        <v>14</v>
      </c>
      <c r="U518" s="15">
        <v>0</v>
      </c>
      <c r="V518" s="15">
        <v>0</v>
      </c>
      <c r="W518" s="15" t="str">
        <f t="shared" si="491"/>
        <v>N/A</v>
      </c>
      <c r="X518" s="15" t="str">
        <f t="shared" si="487"/>
        <v>N/A</v>
      </c>
      <c r="Y518" s="14" t="str">
        <f t="shared" si="442"/>
        <v>OK</v>
      </c>
      <c r="Z518" s="14" t="str">
        <f t="shared" si="443"/>
        <v>No</v>
      </c>
      <c r="AA518" s="17" t="str">
        <f>IF(C518="DM", "N/A", IF(Z518="No","N/A",VLOOKUP(B518,'Extension List'!$A$3:$AE$1952,19,FALSE)))</f>
        <v>N/A</v>
      </c>
      <c r="AB518" s="14" t="str">
        <f>IF(C518="DM", "N/A", IF(Z518="No","N/A",VLOOKUP(B518,'Extension List'!$A$3:$AE$1952,21,FALSE)))</f>
        <v>N/A</v>
      </c>
      <c r="AC518" s="14" t="str">
        <f t="shared" si="481"/>
        <v>N/A</v>
      </c>
      <c r="AD518" s="15" t="str">
        <f t="shared" si="444"/>
        <v>N/A</v>
      </c>
      <c r="AE518" s="15" t="str">
        <f t="shared" si="445"/>
        <v>N/A</v>
      </c>
      <c r="AF518" s="15" t="str">
        <f t="shared" si="446"/>
        <v>N/A</v>
      </c>
      <c r="AG518" s="15" t="str">
        <f t="shared" si="490"/>
        <v>N/A</v>
      </c>
      <c r="AH518" s="15" t="str">
        <f t="shared" si="490"/>
        <v>N/A</v>
      </c>
      <c r="AI518" s="15" t="str">
        <f t="shared" ref="AI518:AI534" si="493">IF($AF518="N/A","N/A",IF(AC518&gt;1,"TBC","N/A"))</f>
        <v>N/A</v>
      </c>
      <c r="AJ518" s="15" t="str">
        <f t="shared" ref="AJ518:AJ534" si="494">IF($AF518="N/A","N/A",IF(AC518&gt;2,"TBC","N/A"))</f>
        <v>N/A</v>
      </c>
      <c r="AK518" s="15" t="str">
        <f t="shared" si="492"/>
        <v>N/A</v>
      </c>
      <c r="AL518" s="15" t="str">
        <f t="shared" si="447"/>
        <v>N/A</v>
      </c>
      <c r="AM518" s="15">
        <f t="shared" si="448"/>
        <v>28</v>
      </c>
      <c r="AN518" s="15">
        <f t="shared" si="449"/>
        <v>14</v>
      </c>
      <c r="AO518" s="15">
        <f t="shared" si="450"/>
        <v>14</v>
      </c>
      <c r="AP518" s="15" t="str">
        <f t="shared" si="451"/>
        <v>N/A</v>
      </c>
      <c r="AQ518" s="15" t="str">
        <f t="shared" si="452"/>
        <v>N/A</v>
      </c>
      <c r="AR518" s="14" t="s">
        <v>40</v>
      </c>
      <c r="AS518" s="14" t="s">
        <v>40</v>
      </c>
      <c r="AT518" s="14" t="s">
        <v>40</v>
      </c>
      <c r="AU518" s="14" t="s">
        <v>40</v>
      </c>
      <c r="AV518" s="14" t="s">
        <v>40</v>
      </c>
      <c r="AW518" s="14" t="s">
        <v>40</v>
      </c>
      <c r="AX518" s="14" t="s">
        <v>40</v>
      </c>
      <c r="AY518" s="14" t="s">
        <v>40</v>
      </c>
      <c r="AZ518" s="14" t="s">
        <v>40</v>
      </c>
      <c r="BA518" s="14" t="s">
        <v>40</v>
      </c>
      <c r="BB518" s="14" t="s">
        <v>40</v>
      </c>
      <c r="BC518" s="14" t="s">
        <v>40</v>
      </c>
      <c r="BD518" s="14" t="s">
        <v>40</v>
      </c>
      <c r="BE518" s="14" t="s">
        <v>40</v>
      </c>
      <c r="BF518" s="14" t="s">
        <v>40</v>
      </c>
      <c r="BG518" s="14" t="s">
        <v>40</v>
      </c>
      <c r="BH518" s="14" t="s">
        <v>40</v>
      </c>
      <c r="BI518" s="14"/>
      <c r="BJ518" s="15">
        <f t="shared" si="453"/>
        <v>28</v>
      </c>
      <c r="BK518" s="15">
        <f t="shared" si="454"/>
        <v>28</v>
      </c>
      <c r="BL518" s="15">
        <f t="shared" si="455"/>
        <v>28</v>
      </c>
      <c r="BM518" s="15">
        <f t="shared" si="456"/>
        <v>28</v>
      </c>
      <c r="BN518" s="15">
        <f t="shared" si="457"/>
        <v>28</v>
      </c>
      <c r="BO518" s="15">
        <f t="shared" si="458"/>
        <v>28</v>
      </c>
      <c r="BP518" s="15">
        <f t="shared" si="459"/>
        <v>28</v>
      </c>
      <c r="BQ518" s="15">
        <f t="shared" si="460"/>
        <v>28</v>
      </c>
      <c r="BR518" s="15">
        <f t="shared" si="461"/>
        <v>28</v>
      </c>
      <c r="BS518" s="15">
        <f t="shared" si="462"/>
        <v>28</v>
      </c>
      <c r="BT518" s="15">
        <f t="shared" si="463"/>
        <v>28</v>
      </c>
      <c r="BU518" s="15">
        <f t="shared" si="464"/>
        <v>28</v>
      </c>
      <c r="BV518" s="15">
        <f t="shared" si="465"/>
        <v>28</v>
      </c>
      <c r="BW518" s="15">
        <f t="shared" si="466"/>
        <v>28</v>
      </c>
      <c r="BX518" s="15">
        <f t="shared" si="467"/>
        <v>28</v>
      </c>
      <c r="BY518" s="15">
        <f t="shared" si="468"/>
        <v>28</v>
      </c>
      <c r="BZ518" s="15">
        <f t="shared" si="469"/>
        <v>28</v>
      </c>
      <c r="CA518" s="14" t="s">
        <v>75</v>
      </c>
      <c r="CB518" s="15">
        <f t="shared" si="482"/>
        <v>28</v>
      </c>
      <c r="CC518" s="14">
        <f t="shared" si="483"/>
        <v>14</v>
      </c>
      <c r="CD518" s="14">
        <f t="shared" si="484"/>
        <v>14</v>
      </c>
      <c r="CE518" s="14" t="str">
        <f t="shared" si="485"/>
        <v>N/A</v>
      </c>
      <c r="CF518" s="14" t="str">
        <f t="shared" si="486"/>
        <v>N/A</v>
      </c>
      <c r="CG518" t="str">
        <f t="shared" si="470"/>
        <v>S:14 G:21 GR:14</v>
      </c>
    </row>
    <row r="519" spans="1:85" x14ac:dyDescent="0.25">
      <c r="A519" s="13">
        <v>5654</v>
      </c>
      <c r="B519" s="14" t="s">
        <v>3048</v>
      </c>
      <c r="C519" s="14" t="s">
        <v>61</v>
      </c>
      <c r="D519" s="14" t="s">
        <v>55</v>
      </c>
      <c r="E519" s="14">
        <f>VLOOKUP(B519, 'Rookie Year'!$A$2:$B$55555,2,FALSE)</f>
        <v>2024</v>
      </c>
      <c r="F519" s="14">
        <v>2024</v>
      </c>
      <c r="G519" s="14" t="s">
        <v>40</v>
      </c>
      <c r="H519" s="14" t="s">
        <v>2855</v>
      </c>
      <c r="I519" s="15">
        <v>1</v>
      </c>
      <c r="J519" s="14">
        <v>3</v>
      </c>
      <c r="K519" s="16">
        <f t="shared" si="436"/>
        <v>0</v>
      </c>
      <c r="L519" s="15">
        <f t="shared" si="437"/>
        <v>1</v>
      </c>
      <c r="M519" s="15">
        <f t="shared" si="438"/>
        <v>0</v>
      </c>
      <c r="N519" s="15">
        <f t="shared" si="439"/>
        <v>0</v>
      </c>
      <c r="O519" s="15">
        <v>0</v>
      </c>
      <c r="P519" s="15">
        <v>0</v>
      </c>
      <c r="Q519" s="15">
        <f t="shared" si="440"/>
        <v>0</v>
      </c>
      <c r="R519" s="14" t="s">
        <v>75</v>
      </c>
      <c r="S519" s="14">
        <f t="shared" si="441"/>
        <v>1</v>
      </c>
      <c r="T519" s="15">
        <v>0</v>
      </c>
      <c r="U519" s="15" t="str">
        <f>IF($S519&lt;2, "N/A", $M519)</f>
        <v>N/A</v>
      </c>
      <c r="V519" s="15" t="str">
        <f>IF($S519&lt;3, "N/A", $M519)</f>
        <v>N/A</v>
      </c>
      <c r="W519" s="15" t="str">
        <f t="shared" si="491"/>
        <v>N/A</v>
      </c>
      <c r="X519" s="15" t="str">
        <f t="shared" si="487"/>
        <v>N/A</v>
      </c>
      <c r="Y519" s="14" t="str">
        <f t="shared" si="442"/>
        <v>OK</v>
      </c>
      <c r="Z519" s="14" t="str">
        <f t="shared" si="443"/>
        <v>Yes</v>
      </c>
      <c r="AA519" s="17">
        <f>IF(C519="DM", "N/A", IF(Z519="No","N/A",VLOOKUP(B519,'Extension List'!$A$3:$AE$1952,19,FALSE)))</f>
        <v>35</v>
      </c>
      <c r="AB519" s="14">
        <f>IF(C519="DM", "N/A", IF(Z519="No","N/A",VLOOKUP(B519,'Extension List'!$A$3:$AE$1952,21,FALSE)))</f>
        <v>4</v>
      </c>
      <c r="AC519" s="14">
        <f t="shared" si="481"/>
        <v>0</v>
      </c>
      <c r="AD519" s="15" t="str">
        <f t="shared" si="444"/>
        <v>N/A</v>
      </c>
      <c r="AE519" s="15" t="str">
        <f t="shared" si="445"/>
        <v>N/A</v>
      </c>
      <c r="AF519" s="15" t="str">
        <f t="shared" si="446"/>
        <v>N/A</v>
      </c>
      <c r="AG519" s="15" t="str">
        <f t="shared" si="490"/>
        <v>N/A</v>
      </c>
      <c r="AH519" s="15" t="str">
        <f t="shared" si="490"/>
        <v>N/A</v>
      </c>
      <c r="AI519" s="15" t="str">
        <f t="shared" si="493"/>
        <v>N/A</v>
      </c>
      <c r="AJ519" s="15" t="str">
        <f t="shared" si="494"/>
        <v>N/A</v>
      </c>
      <c r="AK519" s="15" t="str">
        <f t="shared" si="492"/>
        <v>N/A</v>
      </c>
      <c r="AL519" s="15" t="str">
        <f t="shared" si="447"/>
        <v>N/A</v>
      </c>
      <c r="AM519" s="15">
        <f t="shared" si="448"/>
        <v>1</v>
      </c>
      <c r="AN519" s="15" t="str">
        <f t="shared" si="449"/>
        <v>N/A</v>
      </c>
      <c r="AO519" s="15" t="str">
        <f t="shared" si="450"/>
        <v>N/A</v>
      </c>
      <c r="AP519" s="15" t="str">
        <f t="shared" si="451"/>
        <v>N/A</v>
      </c>
      <c r="AQ519" s="15" t="str">
        <f t="shared" si="452"/>
        <v>N/A</v>
      </c>
      <c r="AR519" s="14" t="s">
        <v>40</v>
      </c>
      <c r="AS519" s="14" t="s">
        <v>40</v>
      </c>
      <c r="AT519" s="14" t="s">
        <v>40</v>
      </c>
      <c r="AU519" s="14" t="s">
        <v>40</v>
      </c>
      <c r="AV519" s="14" t="s">
        <v>40</v>
      </c>
      <c r="AW519" s="14" t="s">
        <v>40</v>
      </c>
      <c r="AX519" s="14" t="s">
        <v>40</v>
      </c>
      <c r="AY519" s="14" t="s">
        <v>40</v>
      </c>
      <c r="AZ519" s="14" t="s">
        <v>40</v>
      </c>
      <c r="BA519" s="14" t="s">
        <v>40</v>
      </c>
      <c r="BB519" s="14" t="s">
        <v>40</v>
      </c>
      <c r="BC519" s="14" t="s">
        <v>40</v>
      </c>
      <c r="BD519" s="14" t="s">
        <v>40</v>
      </c>
      <c r="BE519" s="14" t="s">
        <v>40</v>
      </c>
      <c r="BF519" s="14" t="s">
        <v>40</v>
      </c>
      <c r="BG519" s="14" t="s">
        <v>40</v>
      </c>
      <c r="BH519" s="14" t="s">
        <v>40</v>
      </c>
      <c r="BI519" s="14"/>
      <c r="BJ519" s="15">
        <f t="shared" si="453"/>
        <v>1</v>
      </c>
      <c r="BK519" s="15">
        <f t="shared" si="454"/>
        <v>1</v>
      </c>
      <c r="BL519" s="15">
        <f t="shared" si="455"/>
        <v>1</v>
      </c>
      <c r="BM519" s="15">
        <f t="shared" si="456"/>
        <v>1</v>
      </c>
      <c r="BN519" s="15">
        <f t="shared" si="457"/>
        <v>1</v>
      </c>
      <c r="BO519" s="15">
        <f t="shared" si="458"/>
        <v>1</v>
      </c>
      <c r="BP519" s="15">
        <f t="shared" si="459"/>
        <v>1</v>
      </c>
      <c r="BQ519" s="15">
        <f t="shared" si="460"/>
        <v>1</v>
      </c>
      <c r="BR519" s="15">
        <f t="shared" si="461"/>
        <v>1</v>
      </c>
      <c r="BS519" s="15">
        <f t="shared" si="462"/>
        <v>1</v>
      </c>
      <c r="BT519" s="15">
        <f t="shared" si="463"/>
        <v>1</v>
      </c>
      <c r="BU519" s="15">
        <f t="shared" si="464"/>
        <v>1</v>
      </c>
      <c r="BV519" s="15">
        <f t="shared" si="465"/>
        <v>1</v>
      </c>
      <c r="BW519" s="15">
        <f t="shared" si="466"/>
        <v>1</v>
      </c>
      <c r="BX519" s="15">
        <f t="shared" si="467"/>
        <v>1</v>
      </c>
      <c r="BY519" s="15">
        <f t="shared" si="468"/>
        <v>1</v>
      </c>
      <c r="BZ519" s="15">
        <f t="shared" si="469"/>
        <v>1</v>
      </c>
      <c r="CA519" s="14" t="s">
        <v>75</v>
      </c>
      <c r="CB519" s="15">
        <f t="shared" si="482"/>
        <v>1</v>
      </c>
      <c r="CC519" s="14" t="str">
        <f t="shared" si="483"/>
        <v>N/A</v>
      </c>
      <c r="CD519" s="14" t="str">
        <f t="shared" si="484"/>
        <v>N/A</v>
      </c>
      <c r="CE519" s="14" t="str">
        <f t="shared" si="485"/>
        <v>N/A</v>
      </c>
      <c r="CF519" s="14" t="str">
        <f t="shared" si="486"/>
        <v>N/A</v>
      </c>
      <c r="CG519" t="str">
        <f t="shared" si="470"/>
        <v>S:1 G:0 GR:0</v>
      </c>
    </row>
    <row r="520" spans="1:85" x14ac:dyDescent="0.25">
      <c r="A520" s="13">
        <v>6023</v>
      </c>
      <c r="B520" s="14" t="s">
        <v>3124</v>
      </c>
      <c r="C520" s="14" t="s">
        <v>61</v>
      </c>
      <c r="D520" s="14" t="s">
        <v>55</v>
      </c>
      <c r="E520" s="14">
        <v>2025</v>
      </c>
      <c r="F520" s="14">
        <v>2025</v>
      </c>
      <c r="G520" s="14" t="s">
        <v>40</v>
      </c>
      <c r="H520" s="14" t="s">
        <v>2167</v>
      </c>
      <c r="I520" s="15">
        <v>5</v>
      </c>
      <c r="J520" s="14">
        <v>4</v>
      </c>
      <c r="K520" s="16">
        <f t="shared" si="436"/>
        <v>0.25</v>
      </c>
      <c r="L520" s="15">
        <f t="shared" si="437"/>
        <v>3</v>
      </c>
      <c r="M520" s="15">
        <f t="shared" si="438"/>
        <v>2</v>
      </c>
      <c r="N520" s="15">
        <f t="shared" si="439"/>
        <v>8</v>
      </c>
      <c r="O520" s="15">
        <v>8</v>
      </c>
      <c r="P520" s="15">
        <v>0</v>
      </c>
      <c r="Q520" s="15">
        <f t="shared" si="440"/>
        <v>0</v>
      </c>
      <c r="R520" s="14" t="s">
        <v>75</v>
      </c>
      <c r="S520" s="14">
        <f t="shared" si="441"/>
        <v>3</v>
      </c>
      <c r="T520" s="15">
        <v>0</v>
      </c>
      <c r="U520" s="15">
        <v>0</v>
      </c>
      <c r="V520" s="15">
        <v>0</v>
      </c>
      <c r="W520" s="15" t="str">
        <f t="shared" si="491"/>
        <v>N/A</v>
      </c>
      <c r="X520" s="15" t="str">
        <f t="shared" si="487"/>
        <v>N/A</v>
      </c>
      <c r="Y520" s="14" t="str">
        <f t="shared" si="442"/>
        <v>OK</v>
      </c>
      <c r="Z520" s="14" t="str">
        <f t="shared" si="443"/>
        <v>No</v>
      </c>
      <c r="AA520" s="17" t="str">
        <f>IF(C520="DM", "N/A", IF(Z520="No","N/A",VLOOKUP(B520,'Extension List'!$A$3:$AE$1952,19,FALSE)))</f>
        <v>N/A</v>
      </c>
      <c r="AB520" s="14" t="str">
        <f>IF(C520="DM", "N/A", IF(Z520="No","N/A",VLOOKUP(B520,'Extension List'!$A$3:$AE$1952,21,FALSE)))</f>
        <v>N/A</v>
      </c>
      <c r="AC520" s="14" t="str">
        <f t="shared" si="481"/>
        <v>N/A</v>
      </c>
      <c r="AD520" s="15" t="str">
        <f t="shared" si="444"/>
        <v>N/A</v>
      </c>
      <c r="AE520" s="15" t="str">
        <f t="shared" si="445"/>
        <v>N/A</v>
      </c>
      <c r="AF520" s="15" t="str">
        <f t="shared" si="446"/>
        <v>N/A</v>
      </c>
      <c r="AG520" s="15" t="str">
        <f t="shared" si="490"/>
        <v>N/A</v>
      </c>
      <c r="AH520" s="15" t="str">
        <f t="shared" si="490"/>
        <v>N/A</v>
      </c>
      <c r="AI520" s="15" t="str">
        <f t="shared" si="493"/>
        <v>N/A</v>
      </c>
      <c r="AJ520" s="15" t="str">
        <f t="shared" si="494"/>
        <v>N/A</v>
      </c>
      <c r="AK520" s="15" t="str">
        <f t="shared" si="492"/>
        <v>N/A</v>
      </c>
      <c r="AL520" s="15" t="str">
        <f t="shared" si="447"/>
        <v>N/A</v>
      </c>
      <c r="AM520" s="15">
        <f t="shared" si="448"/>
        <v>3</v>
      </c>
      <c r="AN520" s="15">
        <f t="shared" si="449"/>
        <v>3</v>
      </c>
      <c r="AO520" s="15">
        <f t="shared" si="450"/>
        <v>3</v>
      </c>
      <c r="AP520" s="15" t="str">
        <f t="shared" si="451"/>
        <v>N/A</v>
      </c>
      <c r="AQ520" s="15" t="str">
        <f t="shared" si="452"/>
        <v>N/A</v>
      </c>
      <c r="AR520" s="14" t="s">
        <v>40</v>
      </c>
      <c r="AS520" s="14" t="s">
        <v>40</v>
      </c>
      <c r="AT520" s="14" t="s">
        <v>40</v>
      </c>
      <c r="AU520" s="14" t="s">
        <v>40</v>
      </c>
      <c r="AV520" s="14" t="s">
        <v>40</v>
      </c>
      <c r="AW520" s="14" t="s">
        <v>40</v>
      </c>
      <c r="AX520" s="14" t="s">
        <v>40</v>
      </c>
      <c r="AY520" s="14" t="s">
        <v>40</v>
      </c>
      <c r="AZ520" s="14" t="s">
        <v>40</v>
      </c>
      <c r="BA520" s="14" t="s">
        <v>40</v>
      </c>
      <c r="BB520" s="14" t="s">
        <v>40</v>
      </c>
      <c r="BC520" s="14" t="s">
        <v>40</v>
      </c>
      <c r="BD520" s="14" t="s">
        <v>40</v>
      </c>
      <c r="BE520" s="14" t="s">
        <v>40</v>
      </c>
      <c r="BF520" s="14" t="s">
        <v>40</v>
      </c>
      <c r="BG520" s="14" t="s">
        <v>40</v>
      </c>
      <c r="BH520" s="14" t="s">
        <v>40</v>
      </c>
      <c r="BJ520" s="15">
        <f t="shared" si="453"/>
        <v>3</v>
      </c>
      <c r="BK520" s="15">
        <f t="shared" si="454"/>
        <v>3</v>
      </c>
      <c r="BL520" s="15">
        <f t="shared" si="455"/>
        <v>3</v>
      </c>
      <c r="BM520" s="15">
        <f t="shared" si="456"/>
        <v>3</v>
      </c>
      <c r="BN520" s="15">
        <f t="shared" si="457"/>
        <v>3</v>
      </c>
      <c r="BO520" s="15">
        <f t="shared" si="458"/>
        <v>3</v>
      </c>
      <c r="BP520" s="15">
        <f t="shared" si="459"/>
        <v>3</v>
      </c>
      <c r="BQ520" s="15">
        <f t="shared" si="460"/>
        <v>3</v>
      </c>
      <c r="BR520" s="15">
        <f t="shared" si="461"/>
        <v>3</v>
      </c>
      <c r="BS520" s="15">
        <f t="shared" si="462"/>
        <v>3</v>
      </c>
      <c r="BT520" s="15">
        <f t="shared" si="463"/>
        <v>3</v>
      </c>
      <c r="BU520" s="15">
        <f t="shared" si="464"/>
        <v>3</v>
      </c>
      <c r="BV520" s="15">
        <f t="shared" si="465"/>
        <v>3</v>
      </c>
      <c r="BW520" s="15">
        <f t="shared" si="466"/>
        <v>3</v>
      </c>
      <c r="BX520" s="15">
        <f t="shared" si="467"/>
        <v>3</v>
      </c>
      <c r="BY520" s="15">
        <f t="shared" si="468"/>
        <v>3</v>
      </c>
      <c r="BZ520" s="15">
        <f t="shared" si="469"/>
        <v>3</v>
      </c>
      <c r="CA520" s="14" t="s">
        <v>75</v>
      </c>
      <c r="CB520" s="15">
        <f t="shared" si="482"/>
        <v>3</v>
      </c>
      <c r="CC520" s="14">
        <f t="shared" si="483"/>
        <v>3</v>
      </c>
      <c r="CD520" s="14">
        <f t="shared" si="484"/>
        <v>3</v>
      </c>
      <c r="CE520" s="14" t="str">
        <f t="shared" si="485"/>
        <v>N/A</v>
      </c>
      <c r="CF520" s="14" t="str">
        <f t="shared" si="486"/>
        <v>N/A</v>
      </c>
      <c r="CG520" t="str">
        <f t="shared" si="470"/>
        <v>S:3 G:2 GR:0</v>
      </c>
    </row>
    <row r="521" spans="1:85" x14ac:dyDescent="0.25">
      <c r="A521" s="13">
        <v>6591</v>
      </c>
      <c r="B521" s="14" t="s">
        <v>3381</v>
      </c>
      <c r="C521" s="14" t="s">
        <v>62</v>
      </c>
      <c r="D521" s="14" t="s">
        <v>55</v>
      </c>
      <c r="E521" s="14">
        <f>VLOOKUP(B521, 'Rookie Year'!$A$2:$B$55555,2,FALSE)</f>
        <v>2026</v>
      </c>
      <c r="F521" s="14">
        <v>2026</v>
      </c>
      <c r="G521" s="14" t="s">
        <v>40</v>
      </c>
      <c r="H521" s="14" t="s">
        <v>2243</v>
      </c>
      <c r="I521" s="15">
        <v>1</v>
      </c>
      <c r="J521" s="14">
        <v>3</v>
      </c>
      <c r="K521" s="16">
        <f t="shared" si="436"/>
        <v>0</v>
      </c>
      <c r="L521" s="15">
        <f t="shared" si="437"/>
        <v>1</v>
      </c>
      <c r="M521" s="15">
        <f t="shared" si="438"/>
        <v>0</v>
      </c>
      <c r="N521" s="15">
        <f t="shared" si="439"/>
        <v>0</v>
      </c>
      <c r="O521" s="15">
        <v>0</v>
      </c>
      <c r="P521" s="15">
        <v>0</v>
      </c>
      <c r="Q521" s="15">
        <f t="shared" si="440"/>
        <v>0</v>
      </c>
      <c r="R521" s="14" t="s">
        <v>75</v>
      </c>
      <c r="S521" s="14">
        <f t="shared" si="441"/>
        <v>3</v>
      </c>
      <c r="T521" s="15">
        <f>IF($S521&lt;1, "N/A", $M521)</f>
        <v>0</v>
      </c>
      <c r="U521" s="15">
        <f>IF($S521&lt;2, "N/A", $M521)</f>
        <v>0</v>
      </c>
      <c r="V521" s="15">
        <f>IF($S521&lt;3, "N/A", $M521)</f>
        <v>0</v>
      </c>
      <c r="W521" s="15" t="str">
        <f t="shared" si="491"/>
        <v>N/A</v>
      </c>
      <c r="X521" s="15" t="str">
        <f t="shared" si="487"/>
        <v>N/A</v>
      </c>
      <c r="Y521" s="14" t="str">
        <f t="shared" si="442"/>
        <v>OK</v>
      </c>
      <c r="Z521" s="14" t="str">
        <f t="shared" si="443"/>
        <v>No</v>
      </c>
      <c r="AA521" s="17" t="str">
        <f>IF(C521="DM", "N/A", IF(Z521="No","N/A",VLOOKUP(B521,'Extension List'!$A$3:$AE$1952,19,FALSE)))</f>
        <v>N/A</v>
      </c>
      <c r="AB521" s="14" t="str">
        <f>IF(C521="DM", "N/A", IF(Z521="No","N/A",VLOOKUP(B521,'Extension List'!$A$3:$AE$1952,21,FALSE)))</f>
        <v>N/A</v>
      </c>
      <c r="AC521" s="14" t="str">
        <f t="shared" si="481"/>
        <v>N/A</v>
      </c>
      <c r="AD521" s="15" t="str">
        <f t="shared" si="444"/>
        <v>N/A</v>
      </c>
      <c r="AE521" s="15" t="str">
        <f t="shared" si="445"/>
        <v>N/A</v>
      </c>
      <c r="AF521" s="15" t="str">
        <f t="shared" si="446"/>
        <v>N/A</v>
      </c>
      <c r="AG521" s="15" t="str">
        <f t="shared" si="490"/>
        <v>N/A</v>
      </c>
      <c r="AH521" s="15" t="str">
        <f t="shared" si="490"/>
        <v>N/A</v>
      </c>
      <c r="AI521" s="15" t="str">
        <f t="shared" si="493"/>
        <v>N/A</v>
      </c>
      <c r="AJ521" s="15" t="str">
        <f t="shared" si="494"/>
        <v>N/A</v>
      </c>
      <c r="AK521" s="15" t="str">
        <f t="shared" si="492"/>
        <v>N/A</v>
      </c>
      <c r="AL521" s="15" t="str">
        <f t="shared" si="447"/>
        <v>N/A</v>
      </c>
      <c r="AM521" s="15">
        <f t="shared" si="448"/>
        <v>1</v>
      </c>
      <c r="AN521" s="15">
        <f t="shared" si="449"/>
        <v>1</v>
      </c>
      <c r="AO521" s="15">
        <f t="shared" si="450"/>
        <v>1</v>
      </c>
      <c r="AP521" s="15" t="str">
        <f t="shared" si="451"/>
        <v>N/A</v>
      </c>
      <c r="AQ521" s="15" t="str">
        <f t="shared" si="452"/>
        <v>N/A</v>
      </c>
      <c r="AR521" s="14" t="s">
        <v>40</v>
      </c>
      <c r="AS521" s="14" t="s">
        <v>40</v>
      </c>
      <c r="AT521" s="14" t="s">
        <v>40</v>
      </c>
      <c r="AU521" s="14" t="s">
        <v>40</v>
      </c>
      <c r="AV521" s="14" t="s">
        <v>40</v>
      </c>
      <c r="AW521" s="14" t="s">
        <v>40</v>
      </c>
      <c r="AX521" s="14" t="s">
        <v>40</v>
      </c>
      <c r="AY521" s="14" t="s">
        <v>40</v>
      </c>
      <c r="AZ521" s="14" t="s">
        <v>40</v>
      </c>
      <c r="BA521" s="14" t="s">
        <v>40</v>
      </c>
      <c r="BB521" s="14" t="s">
        <v>40</v>
      </c>
      <c r="BC521" s="14" t="s">
        <v>40</v>
      </c>
      <c r="BD521" s="14" t="s">
        <v>40</v>
      </c>
      <c r="BE521" s="14" t="s">
        <v>40</v>
      </c>
      <c r="BF521" s="14" t="s">
        <v>40</v>
      </c>
      <c r="BG521" s="14" t="s">
        <v>40</v>
      </c>
      <c r="BH521" s="14" t="s">
        <v>40</v>
      </c>
      <c r="BJ521" s="15">
        <f t="shared" si="453"/>
        <v>1</v>
      </c>
      <c r="BK521" s="15">
        <f t="shared" si="454"/>
        <v>1</v>
      </c>
      <c r="BL521" s="15">
        <f t="shared" si="455"/>
        <v>1</v>
      </c>
      <c r="BM521" s="15">
        <f t="shared" si="456"/>
        <v>1</v>
      </c>
      <c r="BN521" s="15">
        <f t="shared" si="457"/>
        <v>1</v>
      </c>
      <c r="BO521" s="15">
        <f t="shared" si="458"/>
        <v>1</v>
      </c>
      <c r="BP521" s="15">
        <f t="shared" si="459"/>
        <v>1</v>
      </c>
      <c r="BQ521" s="15">
        <f t="shared" si="460"/>
        <v>1</v>
      </c>
      <c r="BR521" s="15">
        <f t="shared" si="461"/>
        <v>1</v>
      </c>
      <c r="BS521" s="15">
        <f t="shared" si="462"/>
        <v>1</v>
      </c>
      <c r="BT521" s="15">
        <f t="shared" si="463"/>
        <v>1</v>
      </c>
      <c r="BU521" s="15">
        <f t="shared" si="464"/>
        <v>1</v>
      </c>
      <c r="BV521" s="15">
        <f t="shared" si="465"/>
        <v>1</v>
      </c>
      <c r="BW521" s="15">
        <f t="shared" si="466"/>
        <v>1</v>
      </c>
      <c r="BX521" s="15">
        <f t="shared" si="467"/>
        <v>1</v>
      </c>
      <c r="BY521" s="15">
        <f t="shared" si="468"/>
        <v>1</v>
      </c>
      <c r="BZ521" s="15">
        <f t="shared" si="469"/>
        <v>1</v>
      </c>
      <c r="CA521" s="14" t="s">
        <v>75</v>
      </c>
      <c r="CB521" s="15">
        <f t="shared" si="482"/>
        <v>1</v>
      </c>
      <c r="CC521" s="14">
        <f t="shared" si="483"/>
        <v>1</v>
      </c>
      <c r="CD521" s="14">
        <f t="shared" si="484"/>
        <v>1</v>
      </c>
      <c r="CE521" s="14" t="str">
        <f t="shared" si="485"/>
        <v>N/A</v>
      </c>
      <c r="CF521" s="14" t="str">
        <f t="shared" si="486"/>
        <v>N/A</v>
      </c>
      <c r="CG521" t="str">
        <f t="shared" si="470"/>
        <v>S:1 G:0 GR:0</v>
      </c>
    </row>
    <row r="522" spans="1:85" x14ac:dyDescent="0.25">
      <c r="A522" s="13">
        <v>5699</v>
      </c>
      <c r="B522" s="14" t="s">
        <v>3049</v>
      </c>
      <c r="C522" s="14" t="s">
        <v>62</v>
      </c>
      <c r="D522" s="14" t="s">
        <v>55</v>
      </c>
      <c r="E522" s="14">
        <f>VLOOKUP(B522, 'Rookie Year'!$A$2:$B$55555,2,FALSE)</f>
        <v>2024</v>
      </c>
      <c r="F522" s="14">
        <v>2024</v>
      </c>
      <c r="G522" s="14" t="s">
        <v>40</v>
      </c>
      <c r="H522" s="14" t="s">
        <v>2239</v>
      </c>
      <c r="I522" s="15">
        <v>1</v>
      </c>
      <c r="J522" s="14">
        <v>3</v>
      </c>
      <c r="K522" s="16">
        <f t="shared" si="436"/>
        <v>0</v>
      </c>
      <c r="L522" s="15">
        <f t="shared" si="437"/>
        <v>1</v>
      </c>
      <c r="M522" s="15">
        <f t="shared" si="438"/>
        <v>0</v>
      </c>
      <c r="N522" s="15">
        <f t="shared" si="439"/>
        <v>0</v>
      </c>
      <c r="O522" s="15">
        <v>0</v>
      </c>
      <c r="P522" s="15">
        <v>0</v>
      </c>
      <c r="Q522" s="15">
        <f t="shared" si="440"/>
        <v>0</v>
      </c>
      <c r="R522" s="14" t="s">
        <v>75</v>
      </c>
      <c r="S522" s="14">
        <f t="shared" si="441"/>
        <v>1</v>
      </c>
      <c r="T522" s="15">
        <v>0</v>
      </c>
      <c r="U522" s="15" t="str">
        <f>IF($S522&lt;2, "N/A", $M522)</f>
        <v>N/A</v>
      </c>
      <c r="V522" s="15" t="str">
        <f>IF($S522&lt;3, "N/A", $M522)</f>
        <v>N/A</v>
      </c>
      <c r="W522" s="15" t="str">
        <f t="shared" si="491"/>
        <v>N/A</v>
      </c>
      <c r="X522" s="15" t="str">
        <f t="shared" si="487"/>
        <v>N/A</v>
      </c>
      <c r="Y522" s="14" t="str">
        <f t="shared" si="442"/>
        <v>OK</v>
      </c>
      <c r="Z522" s="14" t="str">
        <f t="shared" si="443"/>
        <v>Yes</v>
      </c>
      <c r="AA522" s="17">
        <f>IF(C522="DM", "N/A", IF(Z522="No","N/A",VLOOKUP(B522,'Extension List'!$A$3:$AE$1952,19,FALSE)))</f>
        <v>3</v>
      </c>
      <c r="AB522" s="14">
        <f>IF(C522="DM", "N/A", IF(Z522="No","N/A",VLOOKUP(B522,'Extension List'!$A$3:$AE$1952,21,FALSE)))</f>
        <v>1</v>
      </c>
      <c r="AC522" s="14">
        <f t="shared" si="481"/>
        <v>0</v>
      </c>
      <c r="AD522" s="15" t="str">
        <f t="shared" si="444"/>
        <v>N/A</v>
      </c>
      <c r="AE522" s="15" t="str">
        <f t="shared" si="445"/>
        <v>N/A</v>
      </c>
      <c r="AF522" s="15" t="str">
        <f t="shared" si="446"/>
        <v>N/A</v>
      </c>
      <c r="AG522" s="15" t="str">
        <f t="shared" si="490"/>
        <v>N/A</v>
      </c>
      <c r="AH522" s="15" t="str">
        <f t="shared" si="490"/>
        <v>N/A</v>
      </c>
      <c r="AI522" s="15" t="str">
        <f t="shared" si="493"/>
        <v>N/A</v>
      </c>
      <c r="AJ522" s="15" t="str">
        <f t="shared" si="494"/>
        <v>N/A</v>
      </c>
      <c r="AK522" s="15" t="str">
        <f t="shared" si="492"/>
        <v>N/A</v>
      </c>
      <c r="AL522" s="15" t="str">
        <f t="shared" si="447"/>
        <v>N/A</v>
      </c>
      <c r="AM522" s="15">
        <f t="shared" si="448"/>
        <v>1</v>
      </c>
      <c r="AN522" s="15" t="str">
        <f t="shared" si="449"/>
        <v>N/A</v>
      </c>
      <c r="AO522" s="15" t="str">
        <f t="shared" si="450"/>
        <v>N/A</v>
      </c>
      <c r="AP522" s="15" t="str">
        <f t="shared" si="451"/>
        <v>N/A</v>
      </c>
      <c r="AQ522" s="15" t="str">
        <f t="shared" si="452"/>
        <v>N/A</v>
      </c>
      <c r="AR522" s="14" t="s">
        <v>40</v>
      </c>
      <c r="AS522" s="14" t="s">
        <v>40</v>
      </c>
      <c r="AT522" s="14" t="s">
        <v>40</v>
      </c>
      <c r="AU522" s="14" t="s">
        <v>40</v>
      </c>
      <c r="AV522" s="14" t="s">
        <v>40</v>
      </c>
      <c r="AW522" s="14" t="s">
        <v>40</v>
      </c>
      <c r="AX522" s="14" t="s">
        <v>40</v>
      </c>
      <c r="AY522" s="14" t="s">
        <v>40</v>
      </c>
      <c r="AZ522" s="14" t="s">
        <v>40</v>
      </c>
      <c r="BA522" s="14" t="s">
        <v>40</v>
      </c>
      <c r="BB522" s="14" t="s">
        <v>40</v>
      </c>
      <c r="BC522" s="14" t="s">
        <v>40</v>
      </c>
      <c r="BD522" s="14" t="s">
        <v>40</v>
      </c>
      <c r="BE522" s="14" t="s">
        <v>40</v>
      </c>
      <c r="BF522" s="14" t="s">
        <v>40</v>
      </c>
      <c r="BG522" s="14" t="s">
        <v>40</v>
      </c>
      <c r="BH522" s="14" t="s">
        <v>40</v>
      </c>
      <c r="BI522" s="14"/>
      <c r="BJ522" s="15">
        <f t="shared" si="453"/>
        <v>1</v>
      </c>
      <c r="BK522" s="15">
        <f t="shared" si="454"/>
        <v>1</v>
      </c>
      <c r="BL522" s="15">
        <f t="shared" si="455"/>
        <v>1</v>
      </c>
      <c r="BM522" s="15">
        <f t="shared" si="456"/>
        <v>1</v>
      </c>
      <c r="BN522" s="15">
        <f t="shared" si="457"/>
        <v>1</v>
      </c>
      <c r="BO522" s="15">
        <f t="shared" si="458"/>
        <v>1</v>
      </c>
      <c r="BP522" s="15">
        <f t="shared" si="459"/>
        <v>1</v>
      </c>
      <c r="BQ522" s="15">
        <f t="shared" si="460"/>
        <v>1</v>
      </c>
      <c r="BR522" s="15">
        <f t="shared" si="461"/>
        <v>1</v>
      </c>
      <c r="BS522" s="15">
        <f t="shared" si="462"/>
        <v>1</v>
      </c>
      <c r="BT522" s="15">
        <f t="shared" si="463"/>
        <v>1</v>
      </c>
      <c r="BU522" s="15">
        <f t="shared" si="464"/>
        <v>1</v>
      </c>
      <c r="BV522" s="15">
        <f t="shared" si="465"/>
        <v>1</v>
      </c>
      <c r="BW522" s="15">
        <f t="shared" si="466"/>
        <v>1</v>
      </c>
      <c r="BX522" s="15">
        <f t="shared" si="467"/>
        <v>1</v>
      </c>
      <c r="BY522" s="15">
        <f t="shared" si="468"/>
        <v>1</v>
      </c>
      <c r="BZ522" s="15">
        <f t="shared" si="469"/>
        <v>1</v>
      </c>
      <c r="CA522" s="14" t="s">
        <v>75</v>
      </c>
      <c r="CB522" s="15">
        <f t="shared" si="482"/>
        <v>1</v>
      </c>
      <c r="CC522" s="14" t="str">
        <f t="shared" si="483"/>
        <v>N/A</v>
      </c>
      <c r="CD522" s="14" t="str">
        <f t="shared" si="484"/>
        <v>N/A</v>
      </c>
      <c r="CE522" s="14" t="str">
        <f t="shared" si="485"/>
        <v>N/A</v>
      </c>
      <c r="CF522" s="14" t="str">
        <f t="shared" si="486"/>
        <v>N/A</v>
      </c>
      <c r="CG522" t="str">
        <f t="shared" si="470"/>
        <v>S:1 G:0 GR:0</v>
      </c>
    </row>
    <row r="523" spans="1:85" x14ac:dyDescent="0.25">
      <c r="A523" s="13">
        <v>5937</v>
      </c>
      <c r="B523" s="14" t="s">
        <v>2868</v>
      </c>
      <c r="C523" s="14" t="s">
        <v>62</v>
      </c>
      <c r="D523" s="14" t="s">
        <v>55</v>
      </c>
      <c r="E523" s="14">
        <f>VLOOKUP(B523, 'Rookie Year'!$A$2:$B$55555,2,FALSE)</f>
        <v>2020</v>
      </c>
      <c r="F523" s="14">
        <v>2025</v>
      </c>
      <c r="G523" s="14" t="s">
        <v>42</v>
      </c>
      <c r="H523" s="14" t="s">
        <v>1927</v>
      </c>
      <c r="I523" s="15">
        <v>7</v>
      </c>
      <c r="J523" s="14">
        <v>3</v>
      </c>
      <c r="K523" s="16">
        <f t="shared" si="436"/>
        <v>0.25</v>
      </c>
      <c r="L523" s="15">
        <f t="shared" si="437"/>
        <v>5</v>
      </c>
      <c r="M523" s="15">
        <f t="shared" si="438"/>
        <v>2</v>
      </c>
      <c r="N523" s="15">
        <f t="shared" si="439"/>
        <v>6</v>
      </c>
      <c r="O523" s="15">
        <v>6</v>
      </c>
      <c r="P523" s="15">
        <v>0</v>
      </c>
      <c r="Q523" s="15">
        <f t="shared" si="440"/>
        <v>0</v>
      </c>
      <c r="R523" s="14" t="s">
        <v>75</v>
      </c>
      <c r="S523" s="14">
        <f t="shared" si="441"/>
        <v>2</v>
      </c>
      <c r="T523" s="15">
        <v>0</v>
      </c>
      <c r="U523" s="15">
        <v>0</v>
      </c>
      <c r="V523" s="15" t="str">
        <f>IF($S523&lt;3, "N/A", $M523)</f>
        <v>N/A</v>
      </c>
      <c r="W523" s="15" t="str">
        <f t="shared" si="491"/>
        <v>N/A</v>
      </c>
      <c r="X523" s="15" t="str">
        <f t="shared" si="487"/>
        <v>N/A</v>
      </c>
      <c r="Y523" s="14" t="str">
        <f t="shared" si="442"/>
        <v>OK</v>
      </c>
      <c r="Z523" s="14" t="str">
        <f t="shared" si="443"/>
        <v>No</v>
      </c>
      <c r="AA523" s="17" t="str">
        <f>IF(C523="DM", "N/A", IF(Z523="No","N/A",VLOOKUP(B523,'Extension List'!$A$3:$AE$1952,19,FALSE)))</f>
        <v>N/A</v>
      </c>
      <c r="AB523" s="14" t="str">
        <f>IF(C523="DM", "N/A", IF(Z523="No","N/A",VLOOKUP(B523,'Extension List'!$A$3:$AE$1952,21,FALSE)))</f>
        <v>N/A</v>
      </c>
      <c r="AC523" s="14" t="str">
        <f t="shared" si="481"/>
        <v>N/A</v>
      </c>
      <c r="AD523" s="15" t="str">
        <f t="shared" si="444"/>
        <v>N/A</v>
      </c>
      <c r="AE523" s="15" t="str">
        <f t="shared" si="445"/>
        <v>N/A</v>
      </c>
      <c r="AF523" s="15" t="str">
        <f t="shared" si="446"/>
        <v>N/A</v>
      </c>
      <c r="AG523" s="15" t="str">
        <f t="shared" si="490"/>
        <v>N/A</v>
      </c>
      <c r="AH523" s="15" t="str">
        <f t="shared" si="490"/>
        <v>N/A</v>
      </c>
      <c r="AI523" s="15" t="str">
        <f t="shared" si="493"/>
        <v>N/A</v>
      </c>
      <c r="AJ523" s="15" t="str">
        <f t="shared" si="494"/>
        <v>N/A</v>
      </c>
      <c r="AK523" s="15" t="str">
        <f t="shared" si="492"/>
        <v>N/A</v>
      </c>
      <c r="AL523" s="15" t="str">
        <f t="shared" si="447"/>
        <v>N/A</v>
      </c>
      <c r="AM523" s="15">
        <f t="shared" si="448"/>
        <v>5</v>
      </c>
      <c r="AN523" s="15">
        <f t="shared" si="449"/>
        <v>5</v>
      </c>
      <c r="AO523" s="15" t="str">
        <f t="shared" si="450"/>
        <v>N/A</v>
      </c>
      <c r="AP523" s="15" t="str">
        <f t="shared" si="451"/>
        <v>N/A</v>
      </c>
      <c r="AQ523" s="15" t="str">
        <f t="shared" si="452"/>
        <v>N/A</v>
      </c>
      <c r="AR523" s="14" t="s">
        <v>40</v>
      </c>
      <c r="AS523" s="14" t="s">
        <v>40</v>
      </c>
      <c r="AT523" s="14" t="s">
        <v>40</v>
      </c>
      <c r="AU523" s="14" t="s">
        <v>40</v>
      </c>
      <c r="AV523" s="14" t="s">
        <v>40</v>
      </c>
      <c r="AW523" s="14" t="s">
        <v>40</v>
      </c>
      <c r="AX523" s="14" t="s">
        <v>40</v>
      </c>
      <c r="AY523" s="14" t="s">
        <v>40</v>
      </c>
      <c r="AZ523" s="14" t="s">
        <v>40</v>
      </c>
      <c r="BA523" s="14" t="s">
        <v>40</v>
      </c>
      <c r="BB523" s="14" t="s">
        <v>40</v>
      </c>
      <c r="BC523" s="14" t="s">
        <v>40</v>
      </c>
      <c r="BD523" s="14" t="s">
        <v>40</v>
      </c>
      <c r="BE523" s="14" t="s">
        <v>40</v>
      </c>
      <c r="BF523" s="14" t="s">
        <v>40</v>
      </c>
      <c r="BG523" s="14" t="s">
        <v>40</v>
      </c>
      <c r="BH523" s="14" t="s">
        <v>40</v>
      </c>
      <c r="BI523" s="14"/>
      <c r="BJ523" s="15">
        <f t="shared" si="453"/>
        <v>5</v>
      </c>
      <c r="BK523" s="15">
        <f t="shared" si="454"/>
        <v>5</v>
      </c>
      <c r="BL523" s="15">
        <f t="shared" si="455"/>
        <v>5</v>
      </c>
      <c r="BM523" s="15">
        <f t="shared" si="456"/>
        <v>5</v>
      </c>
      <c r="BN523" s="15">
        <f t="shared" si="457"/>
        <v>5</v>
      </c>
      <c r="BO523" s="15">
        <f t="shared" si="458"/>
        <v>5</v>
      </c>
      <c r="BP523" s="15">
        <f t="shared" si="459"/>
        <v>5</v>
      </c>
      <c r="BQ523" s="15">
        <f t="shared" si="460"/>
        <v>5</v>
      </c>
      <c r="BR523" s="15">
        <f t="shared" si="461"/>
        <v>5</v>
      </c>
      <c r="BS523" s="15">
        <f t="shared" si="462"/>
        <v>5</v>
      </c>
      <c r="BT523" s="15">
        <f t="shared" si="463"/>
        <v>5</v>
      </c>
      <c r="BU523" s="15">
        <f t="shared" si="464"/>
        <v>5</v>
      </c>
      <c r="BV523" s="15">
        <f t="shared" si="465"/>
        <v>5</v>
      </c>
      <c r="BW523" s="15">
        <f t="shared" si="466"/>
        <v>5</v>
      </c>
      <c r="BX523" s="15">
        <f t="shared" si="467"/>
        <v>5</v>
      </c>
      <c r="BY523" s="15">
        <f t="shared" si="468"/>
        <v>5</v>
      </c>
      <c r="BZ523" s="15">
        <f t="shared" si="469"/>
        <v>5</v>
      </c>
      <c r="CA523" s="14" t="s">
        <v>75</v>
      </c>
      <c r="CB523" s="15">
        <f t="shared" si="482"/>
        <v>5</v>
      </c>
      <c r="CC523" s="14">
        <f t="shared" si="483"/>
        <v>5</v>
      </c>
      <c r="CD523" s="14" t="str">
        <f t="shared" si="484"/>
        <v>N/A</v>
      </c>
      <c r="CE523" s="14" t="str">
        <f t="shared" si="485"/>
        <v>N/A</v>
      </c>
      <c r="CF523" s="14" t="str">
        <f t="shared" si="486"/>
        <v>N/A</v>
      </c>
      <c r="CG523" t="str">
        <f t="shared" si="470"/>
        <v>S:5 G:2 GR:0</v>
      </c>
    </row>
    <row r="524" spans="1:85" x14ac:dyDescent="0.25">
      <c r="A524" s="13">
        <v>6365</v>
      </c>
      <c r="B524" s="14" t="s">
        <v>2371</v>
      </c>
      <c r="C524" s="14" t="s">
        <v>62</v>
      </c>
      <c r="D524" s="14" t="s">
        <v>55</v>
      </c>
      <c r="E524" s="14">
        <f>VLOOKUP(B524, 'Rookie Year'!$A$2:$B$55555,2,FALSE)</f>
        <v>2021</v>
      </c>
      <c r="F524" s="14">
        <v>2026</v>
      </c>
      <c r="G524" s="14" t="s">
        <v>42</v>
      </c>
      <c r="H524" s="14" t="s">
        <v>1927</v>
      </c>
      <c r="I524" s="15">
        <v>19</v>
      </c>
      <c r="J524" s="14">
        <v>3</v>
      </c>
      <c r="K524" s="16">
        <f t="shared" si="436"/>
        <v>0.4</v>
      </c>
      <c r="L524" s="15">
        <f t="shared" si="437"/>
        <v>11</v>
      </c>
      <c r="M524" s="15">
        <f t="shared" si="438"/>
        <v>8</v>
      </c>
      <c r="N524" s="15">
        <f t="shared" si="439"/>
        <v>24</v>
      </c>
      <c r="O524" s="15">
        <v>0</v>
      </c>
      <c r="P524" s="15">
        <v>0</v>
      </c>
      <c r="Q524" s="15">
        <f t="shared" si="440"/>
        <v>24</v>
      </c>
      <c r="R524" s="14" t="s">
        <v>75</v>
      </c>
      <c r="S524" s="14">
        <f t="shared" si="441"/>
        <v>3</v>
      </c>
      <c r="T524" s="15">
        <v>16</v>
      </c>
      <c r="U524" s="15">
        <f>IF($S524&lt;2, "N/A", $M524)</f>
        <v>8</v>
      </c>
      <c r="V524" s="15">
        <v>0</v>
      </c>
      <c r="W524" s="15" t="str">
        <f t="shared" si="491"/>
        <v>N/A</v>
      </c>
      <c r="X524" s="15" t="str">
        <f t="shared" si="487"/>
        <v>N/A</v>
      </c>
      <c r="Y524" s="14" t="str">
        <f t="shared" si="442"/>
        <v>OK</v>
      </c>
      <c r="Z524" s="14" t="str">
        <f t="shared" si="443"/>
        <v>No</v>
      </c>
      <c r="AA524" s="17" t="str">
        <f>IF(C524="DM", "N/A", IF(Z524="No","N/A",VLOOKUP(B524,'Extension List'!$A$3:$AE$1952,19,FALSE)))</f>
        <v>N/A</v>
      </c>
      <c r="AB524" s="14" t="str">
        <f>IF(C524="DM", "N/A", IF(Z524="No","N/A",VLOOKUP(B524,'Extension List'!$A$3:$AE$1952,21,FALSE)))</f>
        <v>N/A</v>
      </c>
      <c r="AC524" s="14" t="str">
        <f t="shared" si="481"/>
        <v>N/A</v>
      </c>
      <c r="AD524" s="15" t="str">
        <f t="shared" si="444"/>
        <v>N/A</v>
      </c>
      <c r="AE524" s="15" t="str">
        <f t="shared" si="445"/>
        <v>N/A</v>
      </c>
      <c r="AF524" s="15" t="str">
        <f t="shared" si="446"/>
        <v>N/A</v>
      </c>
      <c r="AG524" s="15" t="str">
        <f t="shared" si="490"/>
        <v>N/A</v>
      </c>
      <c r="AH524" s="15" t="str">
        <f t="shared" si="490"/>
        <v>N/A</v>
      </c>
      <c r="AI524" s="15" t="str">
        <f t="shared" si="493"/>
        <v>N/A</v>
      </c>
      <c r="AJ524" s="15" t="str">
        <f t="shared" si="494"/>
        <v>N/A</v>
      </c>
      <c r="AK524" s="15" t="str">
        <f t="shared" si="492"/>
        <v>N/A</v>
      </c>
      <c r="AL524" s="15" t="str">
        <f t="shared" si="447"/>
        <v>N/A</v>
      </c>
      <c r="AM524" s="15">
        <f t="shared" si="448"/>
        <v>27</v>
      </c>
      <c r="AN524" s="15">
        <f t="shared" si="449"/>
        <v>19</v>
      </c>
      <c r="AO524" s="15">
        <f t="shared" si="450"/>
        <v>11</v>
      </c>
      <c r="AP524" s="15" t="str">
        <f t="shared" si="451"/>
        <v>N/A</v>
      </c>
      <c r="AQ524" s="15" t="str">
        <f t="shared" si="452"/>
        <v>N/A</v>
      </c>
      <c r="AR524" s="14" t="s">
        <v>40</v>
      </c>
      <c r="AS524" s="14" t="s">
        <v>40</v>
      </c>
      <c r="AT524" s="14" t="s">
        <v>40</v>
      </c>
      <c r="AU524" s="14" t="s">
        <v>40</v>
      </c>
      <c r="AV524" s="14" t="s">
        <v>40</v>
      </c>
      <c r="AW524" s="14" t="s">
        <v>40</v>
      </c>
      <c r="AX524" s="14" t="s">
        <v>40</v>
      </c>
      <c r="AY524" s="14" t="s">
        <v>40</v>
      </c>
      <c r="AZ524" s="14" t="s">
        <v>40</v>
      </c>
      <c r="BA524" s="14" t="s">
        <v>40</v>
      </c>
      <c r="BB524" s="14" t="s">
        <v>40</v>
      </c>
      <c r="BC524" s="14" t="s">
        <v>40</v>
      </c>
      <c r="BD524" s="14" t="s">
        <v>40</v>
      </c>
      <c r="BE524" s="14" t="s">
        <v>40</v>
      </c>
      <c r="BF524" s="14" t="s">
        <v>40</v>
      </c>
      <c r="BG524" s="14" t="s">
        <v>40</v>
      </c>
      <c r="BH524" s="14" t="s">
        <v>40</v>
      </c>
      <c r="BJ524" s="15">
        <f t="shared" si="453"/>
        <v>27</v>
      </c>
      <c r="BK524" s="15">
        <f t="shared" si="454"/>
        <v>27</v>
      </c>
      <c r="BL524" s="15">
        <f t="shared" si="455"/>
        <v>27</v>
      </c>
      <c r="BM524" s="15">
        <f t="shared" si="456"/>
        <v>27</v>
      </c>
      <c r="BN524" s="15">
        <f t="shared" si="457"/>
        <v>27</v>
      </c>
      <c r="BO524" s="15">
        <f t="shared" si="458"/>
        <v>27</v>
      </c>
      <c r="BP524" s="15">
        <f t="shared" si="459"/>
        <v>27</v>
      </c>
      <c r="BQ524" s="15">
        <f t="shared" si="460"/>
        <v>27</v>
      </c>
      <c r="BR524" s="15">
        <f t="shared" si="461"/>
        <v>27</v>
      </c>
      <c r="BS524" s="15">
        <f t="shared" si="462"/>
        <v>27</v>
      </c>
      <c r="BT524" s="15">
        <f t="shared" si="463"/>
        <v>27</v>
      </c>
      <c r="BU524" s="15">
        <f t="shared" si="464"/>
        <v>27</v>
      </c>
      <c r="BV524" s="15">
        <f t="shared" si="465"/>
        <v>27</v>
      </c>
      <c r="BW524" s="15">
        <f t="shared" si="466"/>
        <v>27</v>
      </c>
      <c r="BX524" s="15">
        <f t="shared" si="467"/>
        <v>27</v>
      </c>
      <c r="BY524" s="15">
        <f t="shared" si="468"/>
        <v>27</v>
      </c>
      <c r="BZ524" s="15">
        <f t="shared" si="469"/>
        <v>27</v>
      </c>
      <c r="CA524" s="14" t="s">
        <v>75</v>
      </c>
      <c r="CB524" s="15">
        <f t="shared" si="482"/>
        <v>27</v>
      </c>
      <c r="CC524" s="14">
        <f t="shared" si="483"/>
        <v>19</v>
      </c>
      <c r="CD524" s="14">
        <f t="shared" si="484"/>
        <v>11</v>
      </c>
      <c r="CE524" s="14" t="str">
        <f t="shared" si="485"/>
        <v>N/A</v>
      </c>
      <c r="CF524" s="14" t="str">
        <f t="shared" si="486"/>
        <v>N/A</v>
      </c>
      <c r="CG524" t="str">
        <f t="shared" si="470"/>
        <v>S:11 G:8 GR:24</v>
      </c>
    </row>
    <row r="525" spans="1:85" x14ac:dyDescent="0.25">
      <c r="A525" s="13">
        <v>5838</v>
      </c>
      <c r="B525" s="14" t="s">
        <v>2360</v>
      </c>
      <c r="C525" s="14" t="s">
        <v>62</v>
      </c>
      <c r="D525" s="14" t="s">
        <v>55</v>
      </c>
      <c r="E525" s="14">
        <f>VLOOKUP(B525, 'Rookie Year'!$A$2:$B$55555,2,FALSE)</f>
        <v>2021</v>
      </c>
      <c r="F525" s="14">
        <v>2025</v>
      </c>
      <c r="G525" s="14" t="s">
        <v>42</v>
      </c>
      <c r="H525" s="14" t="s">
        <v>2913</v>
      </c>
      <c r="I525" s="15">
        <v>27</v>
      </c>
      <c r="J525" s="14">
        <v>3</v>
      </c>
      <c r="K525" s="16">
        <f t="shared" si="436"/>
        <v>0.6</v>
      </c>
      <c r="L525" s="15">
        <f t="shared" si="437"/>
        <v>10</v>
      </c>
      <c r="M525" s="15">
        <f t="shared" si="438"/>
        <v>17</v>
      </c>
      <c r="N525" s="15">
        <f t="shared" si="439"/>
        <v>51</v>
      </c>
      <c r="O525" s="15">
        <v>25</v>
      </c>
      <c r="P525" s="15">
        <v>0</v>
      </c>
      <c r="Q525" s="15">
        <f t="shared" si="440"/>
        <v>26</v>
      </c>
      <c r="R525" s="14" t="s">
        <v>75</v>
      </c>
      <c r="S525" s="14">
        <f t="shared" si="441"/>
        <v>2</v>
      </c>
      <c r="T525" s="15">
        <v>17</v>
      </c>
      <c r="U525" s="15">
        <v>9</v>
      </c>
      <c r="V525" s="15" t="str">
        <f>IF($S525&lt;3, "N/A", $M525)</f>
        <v>N/A</v>
      </c>
      <c r="W525" s="15" t="str">
        <f t="shared" si="491"/>
        <v>N/A</v>
      </c>
      <c r="X525" s="15" t="str">
        <f t="shared" si="487"/>
        <v>N/A</v>
      </c>
      <c r="Y525" s="14" t="str">
        <f t="shared" si="442"/>
        <v>OK</v>
      </c>
      <c r="Z525" s="14" t="str">
        <f t="shared" si="443"/>
        <v>No</v>
      </c>
      <c r="AA525" s="17" t="str">
        <f>IF(C525="DM", "N/A", IF(Z525="No","N/A",VLOOKUP(B525,'Extension List'!$A$3:$AE$1952,19,FALSE)))</f>
        <v>N/A</v>
      </c>
      <c r="AB525" s="14" t="str">
        <f>IF(C525="DM", "N/A", IF(Z525="No","N/A",VLOOKUP(B525,'Extension List'!$A$3:$AE$1952,21,FALSE)))</f>
        <v>N/A</v>
      </c>
      <c r="AC525" s="14" t="str">
        <f t="shared" si="481"/>
        <v>N/A</v>
      </c>
      <c r="AD525" s="15" t="str">
        <f t="shared" si="444"/>
        <v>N/A</v>
      </c>
      <c r="AE525" s="15" t="str">
        <f t="shared" si="445"/>
        <v>N/A</v>
      </c>
      <c r="AF525" s="15" t="str">
        <f t="shared" si="446"/>
        <v>N/A</v>
      </c>
      <c r="AG525" s="15" t="str">
        <f t="shared" si="490"/>
        <v>N/A</v>
      </c>
      <c r="AH525" s="15" t="str">
        <f t="shared" si="490"/>
        <v>N/A</v>
      </c>
      <c r="AI525" s="15" t="str">
        <f t="shared" si="493"/>
        <v>N/A</v>
      </c>
      <c r="AJ525" s="15" t="str">
        <f t="shared" si="494"/>
        <v>N/A</v>
      </c>
      <c r="AK525" s="15" t="str">
        <f t="shared" si="492"/>
        <v>N/A</v>
      </c>
      <c r="AL525" s="15" t="str">
        <f t="shared" si="447"/>
        <v>N/A</v>
      </c>
      <c r="AM525" s="15">
        <f t="shared" si="448"/>
        <v>27</v>
      </c>
      <c r="AN525" s="15">
        <f t="shared" si="449"/>
        <v>19</v>
      </c>
      <c r="AO525" s="15" t="str">
        <f t="shared" si="450"/>
        <v>N/A</v>
      </c>
      <c r="AP525" s="15" t="str">
        <f t="shared" si="451"/>
        <v>N/A</v>
      </c>
      <c r="AQ525" s="15" t="str">
        <f t="shared" si="452"/>
        <v>N/A</v>
      </c>
      <c r="AR525" s="14" t="s">
        <v>40</v>
      </c>
      <c r="AS525" s="14" t="s">
        <v>40</v>
      </c>
      <c r="AT525" s="14" t="s">
        <v>40</v>
      </c>
      <c r="AU525" s="14" t="s">
        <v>40</v>
      </c>
      <c r="AV525" s="14" t="s">
        <v>40</v>
      </c>
      <c r="AW525" s="14" t="s">
        <v>40</v>
      </c>
      <c r="AX525" s="14" t="s">
        <v>40</v>
      </c>
      <c r="AY525" s="14" t="s">
        <v>40</v>
      </c>
      <c r="AZ525" s="14" t="s">
        <v>40</v>
      </c>
      <c r="BA525" s="14" t="s">
        <v>40</v>
      </c>
      <c r="BB525" s="14" t="s">
        <v>40</v>
      </c>
      <c r="BC525" s="14" t="s">
        <v>40</v>
      </c>
      <c r="BD525" s="14" t="s">
        <v>40</v>
      </c>
      <c r="BE525" s="14" t="s">
        <v>40</v>
      </c>
      <c r="BF525" s="14" t="s">
        <v>40</v>
      </c>
      <c r="BG525" s="14" t="s">
        <v>40</v>
      </c>
      <c r="BH525" s="14" t="s">
        <v>40</v>
      </c>
      <c r="BI525" s="14"/>
      <c r="BJ525" s="15">
        <f t="shared" si="453"/>
        <v>27</v>
      </c>
      <c r="BK525" s="15">
        <f t="shared" si="454"/>
        <v>27</v>
      </c>
      <c r="BL525" s="15">
        <f t="shared" si="455"/>
        <v>27</v>
      </c>
      <c r="BM525" s="15">
        <f t="shared" si="456"/>
        <v>27</v>
      </c>
      <c r="BN525" s="15">
        <f t="shared" si="457"/>
        <v>27</v>
      </c>
      <c r="BO525" s="15">
        <f t="shared" si="458"/>
        <v>27</v>
      </c>
      <c r="BP525" s="15">
        <f t="shared" si="459"/>
        <v>27</v>
      </c>
      <c r="BQ525" s="15">
        <f t="shared" si="460"/>
        <v>27</v>
      </c>
      <c r="BR525" s="15">
        <f t="shared" si="461"/>
        <v>27</v>
      </c>
      <c r="BS525" s="15">
        <f t="shared" si="462"/>
        <v>27</v>
      </c>
      <c r="BT525" s="15">
        <f t="shared" si="463"/>
        <v>27</v>
      </c>
      <c r="BU525" s="15">
        <f t="shared" si="464"/>
        <v>27</v>
      </c>
      <c r="BV525" s="15">
        <f t="shared" si="465"/>
        <v>27</v>
      </c>
      <c r="BW525" s="15">
        <f t="shared" si="466"/>
        <v>27</v>
      </c>
      <c r="BX525" s="15">
        <f t="shared" si="467"/>
        <v>27</v>
      </c>
      <c r="BY525" s="15">
        <f t="shared" si="468"/>
        <v>27</v>
      </c>
      <c r="BZ525" s="15">
        <f t="shared" si="469"/>
        <v>27</v>
      </c>
      <c r="CA525" s="14" t="s">
        <v>75</v>
      </c>
      <c r="CB525" s="15">
        <f t="shared" si="482"/>
        <v>27</v>
      </c>
      <c r="CC525" s="14">
        <f t="shared" si="483"/>
        <v>19</v>
      </c>
      <c r="CD525" s="14" t="str">
        <f t="shared" si="484"/>
        <v>N/A</v>
      </c>
      <c r="CE525" s="14" t="str">
        <f t="shared" si="485"/>
        <v>N/A</v>
      </c>
      <c r="CF525" s="14" t="str">
        <f t="shared" si="486"/>
        <v>N/A</v>
      </c>
      <c r="CG525" t="str">
        <f t="shared" si="470"/>
        <v>S:10 G:17 GR:26</v>
      </c>
    </row>
    <row r="526" spans="1:85" x14ac:dyDescent="0.25">
      <c r="A526" s="13">
        <v>6052</v>
      </c>
      <c r="B526" s="14" t="s">
        <v>3153</v>
      </c>
      <c r="C526" s="14" t="s">
        <v>62</v>
      </c>
      <c r="D526" s="14" t="s">
        <v>55</v>
      </c>
      <c r="E526" s="14">
        <v>2025</v>
      </c>
      <c r="F526" s="14">
        <v>2025</v>
      </c>
      <c r="G526" s="14" t="s">
        <v>40</v>
      </c>
      <c r="H526" s="14" t="s">
        <v>2197</v>
      </c>
      <c r="I526" s="15">
        <v>1</v>
      </c>
      <c r="J526" s="14">
        <v>3</v>
      </c>
      <c r="K526" s="16">
        <f t="shared" si="436"/>
        <v>0</v>
      </c>
      <c r="L526" s="15">
        <f t="shared" si="437"/>
        <v>1</v>
      </c>
      <c r="M526" s="15">
        <f t="shared" si="438"/>
        <v>0</v>
      </c>
      <c r="N526" s="15">
        <f t="shared" si="439"/>
        <v>0</v>
      </c>
      <c r="O526" s="15">
        <v>0</v>
      </c>
      <c r="P526" s="15">
        <v>0</v>
      </c>
      <c r="Q526" s="15">
        <f t="shared" si="440"/>
        <v>0</v>
      </c>
      <c r="R526" s="14" t="s">
        <v>75</v>
      </c>
      <c r="S526" s="14">
        <f t="shared" si="441"/>
        <v>2</v>
      </c>
      <c r="T526" s="15">
        <v>0</v>
      </c>
      <c r="U526" s="15">
        <v>0</v>
      </c>
      <c r="V526" s="15" t="str">
        <f>IF($S526&lt;3, "N/A", $M526)</f>
        <v>N/A</v>
      </c>
      <c r="W526" s="15" t="str">
        <f t="shared" si="491"/>
        <v>N/A</v>
      </c>
      <c r="X526" s="15" t="str">
        <f t="shared" si="487"/>
        <v>N/A</v>
      </c>
      <c r="Y526" s="14" t="str">
        <f t="shared" si="442"/>
        <v>OK</v>
      </c>
      <c r="Z526" s="14" t="str">
        <f t="shared" si="443"/>
        <v>No</v>
      </c>
      <c r="AA526" s="17" t="str">
        <f>IF(C526="DM", "N/A", IF(Z526="No","N/A",VLOOKUP(B526,'Extension List'!$A$3:$AE$1952,19,FALSE)))</f>
        <v>N/A</v>
      </c>
      <c r="AB526" s="14" t="str">
        <f>IF(C526="DM", "N/A", IF(Z526="No","N/A",VLOOKUP(B526,'Extension List'!$A$3:$AE$1952,21,FALSE)))</f>
        <v>N/A</v>
      </c>
      <c r="AC526" s="14" t="str">
        <f t="shared" si="481"/>
        <v>N/A</v>
      </c>
      <c r="AD526" s="15" t="str">
        <f t="shared" si="444"/>
        <v>N/A</v>
      </c>
      <c r="AE526" s="15" t="str">
        <f t="shared" si="445"/>
        <v>N/A</v>
      </c>
      <c r="AF526" s="15" t="str">
        <f t="shared" si="446"/>
        <v>N/A</v>
      </c>
      <c r="AG526" s="15" t="str">
        <f t="shared" si="490"/>
        <v>N/A</v>
      </c>
      <c r="AH526" s="15" t="str">
        <f t="shared" si="490"/>
        <v>N/A</v>
      </c>
      <c r="AI526" s="15" t="str">
        <f t="shared" si="493"/>
        <v>N/A</v>
      </c>
      <c r="AJ526" s="15" t="str">
        <f t="shared" si="494"/>
        <v>N/A</v>
      </c>
      <c r="AK526" s="15" t="str">
        <f t="shared" si="492"/>
        <v>N/A</v>
      </c>
      <c r="AL526" s="15" t="str">
        <f t="shared" si="447"/>
        <v>N/A</v>
      </c>
      <c r="AM526" s="15">
        <f t="shared" si="448"/>
        <v>1</v>
      </c>
      <c r="AN526" s="15">
        <f t="shared" si="449"/>
        <v>1</v>
      </c>
      <c r="AO526" s="15" t="str">
        <f t="shared" si="450"/>
        <v>N/A</v>
      </c>
      <c r="AP526" s="15" t="str">
        <f t="shared" si="451"/>
        <v>N/A</v>
      </c>
      <c r="AQ526" s="15" t="str">
        <f t="shared" si="452"/>
        <v>N/A</v>
      </c>
      <c r="AR526" s="14" t="s">
        <v>40</v>
      </c>
      <c r="AS526" s="14" t="s">
        <v>40</v>
      </c>
      <c r="AT526" s="14" t="s">
        <v>40</v>
      </c>
      <c r="AU526" s="14" t="s">
        <v>40</v>
      </c>
      <c r="AV526" s="14" t="s">
        <v>40</v>
      </c>
      <c r="AW526" s="14" t="s">
        <v>40</v>
      </c>
      <c r="AX526" s="14" t="s">
        <v>40</v>
      </c>
      <c r="AY526" s="14" t="s">
        <v>40</v>
      </c>
      <c r="AZ526" s="14" t="s">
        <v>40</v>
      </c>
      <c r="BA526" s="14" t="s">
        <v>40</v>
      </c>
      <c r="BB526" s="14" t="s">
        <v>40</v>
      </c>
      <c r="BC526" s="14" t="s">
        <v>40</v>
      </c>
      <c r="BD526" s="14" t="s">
        <v>40</v>
      </c>
      <c r="BE526" s="14" t="s">
        <v>40</v>
      </c>
      <c r="BF526" s="14" t="s">
        <v>40</v>
      </c>
      <c r="BG526" s="14" t="s">
        <v>40</v>
      </c>
      <c r="BH526" s="14" t="s">
        <v>40</v>
      </c>
      <c r="BJ526" s="15">
        <f t="shared" si="453"/>
        <v>1</v>
      </c>
      <c r="BK526" s="15">
        <f t="shared" si="454"/>
        <v>1</v>
      </c>
      <c r="BL526" s="15">
        <f t="shared" si="455"/>
        <v>1</v>
      </c>
      <c r="BM526" s="15">
        <f t="shared" si="456"/>
        <v>1</v>
      </c>
      <c r="BN526" s="15">
        <f t="shared" si="457"/>
        <v>1</v>
      </c>
      <c r="BO526" s="15">
        <f t="shared" si="458"/>
        <v>1</v>
      </c>
      <c r="BP526" s="15">
        <f t="shared" si="459"/>
        <v>1</v>
      </c>
      <c r="BQ526" s="15">
        <f t="shared" si="460"/>
        <v>1</v>
      </c>
      <c r="BR526" s="15">
        <f t="shared" si="461"/>
        <v>1</v>
      </c>
      <c r="BS526" s="15">
        <f t="shared" si="462"/>
        <v>1</v>
      </c>
      <c r="BT526" s="15">
        <f t="shared" si="463"/>
        <v>1</v>
      </c>
      <c r="BU526" s="15">
        <f t="shared" si="464"/>
        <v>1</v>
      </c>
      <c r="BV526" s="15">
        <f t="shared" si="465"/>
        <v>1</v>
      </c>
      <c r="BW526" s="15">
        <f t="shared" si="466"/>
        <v>1</v>
      </c>
      <c r="BX526" s="15">
        <f t="shared" si="467"/>
        <v>1</v>
      </c>
      <c r="BY526" s="15">
        <f t="shared" si="468"/>
        <v>1</v>
      </c>
      <c r="BZ526" s="15">
        <f t="shared" si="469"/>
        <v>1</v>
      </c>
      <c r="CA526" s="14" t="s">
        <v>75</v>
      </c>
      <c r="CB526" s="15">
        <f t="shared" si="482"/>
        <v>1</v>
      </c>
      <c r="CC526" s="14">
        <f t="shared" si="483"/>
        <v>1</v>
      </c>
      <c r="CD526" s="14" t="str">
        <f t="shared" si="484"/>
        <v>N/A</v>
      </c>
      <c r="CE526" s="14" t="str">
        <f t="shared" si="485"/>
        <v>N/A</v>
      </c>
      <c r="CF526" s="14" t="str">
        <f t="shared" si="486"/>
        <v>N/A</v>
      </c>
      <c r="CG526" t="str">
        <f t="shared" si="470"/>
        <v>S:1 G:0 GR:0</v>
      </c>
    </row>
    <row r="527" spans="1:85" x14ac:dyDescent="0.25">
      <c r="A527" s="13">
        <v>5634</v>
      </c>
      <c r="B527" s="14" t="s">
        <v>3050</v>
      </c>
      <c r="C527" s="14" t="s">
        <v>62</v>
      </c>
      <c r="D527" s="14" t="s">
        <v>55</v>
      </c>
      <c r="E527" s="14">
        <f>VLOOKUP(B527, 'Rookie Year'!$A$2:$B$55555,2,FALSE)</f>
        <v>2024</v>
      </c>
      <c r="F527" s="14">
        <v>2024</v>
      </c>
      <c r="G527" s="14" t="s">
        <v>40</v>
      </c>
      <c r="H527" s="14" t="s">
        <v>2185</v>
      </c>
      <c r="I527" s="15">
        <v>2</v>
      </c>
      <c r="J527" s="14">
        <v>3</v>
      </c>
      <c r="K527" s="16">
        <f t="shared" si="436"/>
        <v>0</v>
      </c>
      <c r="L527" s="15">
        <f t="shared" si="437"/>
        <v>2</v>
      </c>
      <c r="M527" s="15">
        <f t="shared" si="438"/>
        <v>0</v>
      </c>
      <c r="N527" s="15">
        <f t="shared" si="439"/>
        <v>0</v>
      </c>
      <c r="O527" s="15">
        <v>0</v>
      </c>
      <c r="P527" s="15">
        <v>0</v>
      </c>
      <c r="Q527" s="15">
        <f t="shared" si="440"/>
        <v>0</v>
      </c>
      <c r="R527" s="14" t="s">
        <v>75</v>
      </c>
      <c r="S527" s="14">
        <f t="shared" si="441"/>
        <v>1</v>
      </c>
      <c r="T527" s="15">
        <v>0</v>
      </c>
      <c r="U527" s="15" t="str">
        <f>IF($S527&lt;2, "N/A", $M527)</f>
        <v>N/A</v>
      </c>
      <c r="V527" s="15" t="str">
        <f>IF($S527&lt;3, "N/A", $M527)</f>
        <v>N/A</v>
      </c>
      <c r="W527" s="15" t="str">
        <f t="shared" si="491"/>
        <v>N/A</v>
      </c>
      <c r="X527" s="15" t="str">
        <f t="shared" si="487"/>
        <v>N/A</v>
      </c>
      <c r="Y527" s="14" t="str">
        <f t="shared" si="442"/>
        <v>OK</v>
      </c>
      <c r="Z527" s="14" t="str">
        <f t="shared" si="443"/>
        <v>Yes</v>
      </c>
      <c r="AA527" s="17">
        <f>IF(C527="DM", "N/A", IF(Z527="No","N/A",VLOOKUP(B527,'Extension List'!$A$3:$AE$1952,19,FALSE)))</f>
        <v>26</v>
      </c>
      <c r="AB527" s="14">
        <f>IF(C527="DM", "N/A", IF(Z527="No","N/A",VLOOKUP(B527,'Extension List'!$A$3:$AE$1952,21,FALSE)))</f>
        <v>4</v>
      </c>
      <c r="AC527" s="14">
        <f t="shared" ref="AC527:AC534" si="495">IF(AA527="N/A", "N/A", 0)</f>
        <v>0</v>
      </c>
      <c r="AD527" s="15" t="str">
        <f t="shared" si="444"/>
        <v>N/A</v>
      </c>
      <c r="AE527" s="15" t="str">
        <f t="shared" si="445"/>
        <v>N/A</v>
      </c>
      <c r="AF527" s="15" t="str">
        <f t="shared" si="446"/>
        <v>N/A</v>
      </c>
      <c r="AG527" s="15" t="str">
        <f t="shared" ref="AG527:AH534" si="496">IF($AF527="N/A", "N/A", "TBC")</f>
        <v>N/A</v>
      </c>
      <c r="AH527" s="15" t="str">
        <f t="shared" si="496"/>
        <v>N/A</v>
      </c>
      <c r="AI527" s="15" t="str">
        <f t="shared" si="493"/>
        <v>N/A</v>
      </c>
      <c r="AJ527" s="15" t="str">
        <f t="shared" si="494"/>
        <v>N/A</v>
      </c>
      <c r="AK527" s="15" t="str">
        <f t="shared" si="492"/>
        <v>N/A</v>
      </c>
      <c r="AL527" s="15" t="str">
        <f t="shared" si="447"/>
        <v>N/A</v>
      </c>
      <c r="AM527" s="15">
        <f t="shared" si="448"/>
        <v>2</v>
      </c>
      <c r="AN527" s="15" t="str">
        <f t="shared" si="449"/>
        <v>N/A</v>
      </c>
      <c r="AO527" s="15" t="str">
        <f t="shared" si="450"/>
        <v>N/A</v>
      </c>
      <c r="AP527" s="15" t="str">
        <f t="shared" si="451"/>
        <v>N/A</v>
      </c>
      <c r="AQ527" s="15" t="str">
        <f t="shared" si="452"/>
        <v>N/A</v>
      </c>
      <c r="AR527" s="14" t="s">
        <v>40</v>
      </c>
      <c r="AS527" s="14" t="s">
        <v>40</v>
      </c>
      <c r="AT527" s="14" t="s">
        <v>40</v>
      </c>
      <c r="AU527" s="14" t="s">
        <v>40</v>
      </c>
      <c r="AV527" s="14" t="s">
        <v>40</v>
      </c>
      <c r="AW527" s="14" t="s">
        <v>40</v>
      </c>
      <c r="AX527" s="14" t="s">
        <v>40</v>
      </c>
      <c r="AY527" s="14" t="s">
        <v>40</v>
      </c>
      <c r="AZ527" s="14" t="s">
        <v>40</v>
      </c>
      <c r="BA527" s="14" t="s">
        <v>40</v>
      </c>
      <c r="BB527" s="14" t="s">
        <v>40</v>
      </c>
      <c r="BC527" s="14" t="s">
        <v>40</v>
      </c>
      <c r="BD527" s="14" t="s">
        <v>40</v>
      </c>
      <c r="BE527" s="14" t="s">
        <v>40</v>
      </c>
      <c r="BF527" s="14" t="s">
        <v>40</v>
      </c>
      <c r="BG527" s="14" t="s">
        <v>40</v>
      </c>
      <c r="BH527" s="14" t="s">
        <v>40</v>
      </c>
      <c r="BI527" s="14"/>
      <c r="BJ527" s="15">
        <f t="shared" si="453"/>
        <v>2</v>
      </c>
      <c r="BK527" s="15">
        <f t="shared" si="454"/>
        <v>2</v>
      </c>
      <c r="BL527" s="15">
        <f t="shared" si="455"/>
        <v>2</v>
      </c>
      <c r="BM527" s="15">
        <f t="shared" si="456"/>
        <v>2</v>
      </c>
      <c r="BN527" s="15">
        <f t="shared" si="457"/>
        <v>2</v>
      </c>
      <c r="BO527" s="15">
        <f t="shared" si="458"/>
        <v>2</v>
      </c>
      <c r="BP527" s="15">
        <f t="shared" si="459"/>
        <v>2</v>
      </c>
      <c r="BQ527" s="15">
        <f t="shared" si="460"/>
        <v>2</v>
      </c>
      <c r="BR527" s="15">
        <f t="shared" si="461"/>
        <v>2</v>
      </c>
      <c r="BS527" s="15">
        <f t="shared" si="462"/>
        <v>2</v>
      </c>
      <c r="BT527" s="15">
        <f t="shared" si="463"/>
        <v>2</v>
      </c>
      <c r="BU527" s="15">
        <f t="shared" si="464"/>
        <v>2</v>
      </c>
      <c r="BV527" s="15">
        <f t="shared" si="465"/>
        <v>2</v>
      </c>
      <c r="BW527" s="15">
        <f t="shared" si="466"/>
        <v>2</v>
      </c>
      <c r="BX527" s="15">
        <f t="shared" si="467"/>
        <v>2</v>
      </c>
      <c r="BY527" s="15">
        <f t="shared" si="468"/>
        <v>2</v>
      </c>
      <c r="BZ527" s="15">
        <f t="shared" si="469"/>
        <v>2</v>
      </c>
      <c r="CA527" s="14" t="s">
        <v>75</v>
      </c>
      <c r="CB527" s="15">
        <f t="shared" si="482"/>
        <v>2</v>
      </c>
      <c r="CC527" s="14" t="str">
        <f t="shared" si="483"/>
        <v>N/A</v>
      </c>
      <c r="CD527" s="14" t="str">
        <f t="shared" si="484"/>
        <v>N/A</v>
      </c>
      <c r="CE527" s="14" t="str">
        <f t="shared" si="485"/>
        <v>N/A</v>
      </c>
      <c r="CF527" s="14" t="str">
        <f t="shared" si="486"/>
        <v>N/A</v>
      </c>
      <c r="CG527" t="str">
        <f t="shared" si="470"/>
        <v>S:2 G:0 GR:0</v>
      </c>
    </row>
    <row r="528" spans="1:85" x14ac:dyDescent="0.25">
      <c r="A528" s="13">
        <v>6601</v>
      </c>
      <c r="B528" s="14" t="s">
        <v>3391</v>
      </c>
      <c r="C528" s="14" t="s">
        <v>62</v>
      </c>
      <c r="D528" s="14" t="s">
        <v>55</v>
      </c>
      <c r="E528" s="14">
        <f>VLOOKUP(B528, 'Rookie Year'!$A$2:$B$55555,2,FALSE)</f>
        <v>2026</v>
      </c>
      <c r="F528" s="14">
        <v>2026</v>
      </c>
      <c r="G528" s="14" t="s">
        <v>40</v>
      </c>
      <c r="H528" s="14" t="s">
        <v>2655</v>
      </c>
      <c r="I528" s="15">
        <v>1</v>
      </c>
      <c r="J528" s="14">
        <v>3</v>
      </c>
      <c r="K528" s="16">
        <f t="shared" si="436"/>
        <v>0</v>
      </c>
      <c r="L528" s="15">
        <f t="shared" si="437"/>
        <v>1</v>
      </c>
      <c r="M528" s="15">
        <f t="shared" si="438"/>
        <v>0</v>
      </c>
      <c r="N528" s="15">
        <f t="shared" si="439"/>
        <v>0</v>
      </c>
      <c r="O528" s="15">
        <v>0</v>
      </c>
      <c r="P528" s="15">
        <v>0</v>
      </c>
      <c r="Q528" s="15">
        <f t="shared" si="440"/>
        <v>0</v>
      </c>
      <c r="R528" s="14" t="s">
        <v>75</v>
      </c>
      <c r="S528" s="14">
        <f t="shared" si="441"/>
        <v>3</v>
      </c>
      <c r="T528" s="15">
        <f>IF($S528&lt;1, "N/A", $M528)</f>
        <v>0</v>
      </c>
      <c r="U528" s="15">
        <f>IF($S528&lt;2, "N/A", $M528)</f>
        <v>0</v>
      </c>
      <c r="V528" s="15">
        <f>IF($S528&lt;3, "N/A", $M528)</f>
        <v>0</v>
      </c>
      <c r="W528" s="15" t="str">
        <f t="shared" si="491"/>
        <v>N/A</v>
      </c>
      <c r="X528" s="15" t="str">
        <f t="shared" si="487"/>
        <v>N/A</v>
      </c>
      <c r="Y528" s="14" t="str">
        <f t="shared" si="442"/>
        <v>OK</v>
      </c>
      <c r="Z528" s="14" t="str">
        <f t="shared" si="443"/>
        <v>No</v>
      </c>
      <c r="AA528" s="17" t="str">
        <f>IF(C528="DM", "N/A", IF(Z528="No","N/A",VLOOKUP(B528,'Extension List'!$A$3:$AE$1952,19,FALSE)))</f>
        <v>N/A</v>
      </c>
      <c r="AB528" s="14" t="str">
        <f>IF(C528="DM", "N/A", IF(Z528="No","N/A",VLOOKUP(B528,'Extension List'!$A$3:$AE$1952,21,FALSE)))</f>
        <v>N/A</v>
      </c>
      <c r="AC528" s="14" t="str">
        <f t="shared" si="495"/>
        <v>N/A</v>
      </c>
      <c r="AD528" s="15" t="str">
        <f t="shared" si="444"/>
        <v>N/A</v>
      </c>
      <c r="AE528" s="15" t="str">
        <f t="shared" si="445"/>
        <v>N/A</v>
      </c>
      <c r="AF528" s="15" t="str">
        <f t="shared" si="446"/>
        <v>N/A</v>
      </c>
      <c r="AG528" s="15" t="str">
        <f t="shared" si="496"/>
        <v>N/A</v>
      </c>
      <c r="AH528" s="15" t="str">
        <f t="shared" si="496"/>
        <v>N/A</v>
      </c>
      <c r="AI528" s="15" t="str">
        <f t="shared" si="493"/>
        <v>N/A</v>
      </c>
      <c r="AJ528" s="15" t="str">
        <f t="shared" si="494"/>
        <v>N/A</v>
      </c>
      <c r="AK528" s="15" t="str">
        <f t="shared" si="492"/>
        <v>N/A</v>
      </c>
      <c r="AL528" s="15" t="str">
        <f t="shared" si="447"/>
        <v>N/A</v>
      </c>
      <c r="AM528" s="15">
        <f t="shared" si="448"/>
        <v>1</v>
      </c>
      <c r="AN528" s="15">
        <f t="shared" si="449"/>
        <v>1</v>
      </c>
      <c r="AO528" s="15">
        <f t="shared" si="450"/>
        <v>1</v>
      </c>
      <c r="AP528" s="15" t="str">
        <f t="shared" si="451"/>
        <v>N/A</v>
      </c>
      <c r="AQ528" s="15" t="str">
        <f t="shared" si="452"/>
        <v>N/A</v>
      </c>
      <c r="AR528" s="14" t="s">
        <v>40</v>
      </c>
      <c r="AS528" s="14" t="s">
        <v>40</v>
      </c>
      <c r="AT528" s="14" t="s">
        <v>40</v>
      </c>
      <c r="AU528" s="14" t="s">
        <v>40</v>
      </c>
      <c r="AV528" s="14" t="s">
        <v>40</v>
      </c>
      <c r="AW528" s="14" t="s">
        <v>40</v>
      </c>
      <c r="AX528" s="14" t="s">
        <v>40</v>
      </c>
      <c r="AY528" s="14" t="s">
        <v>40</v>
      </c>
      <c r="AZ528" s="14" t="s">
        <v>40</v>
      </c>
      <c r="BA528" s="14" t="s">
        <v>40</v>
      </c>
      <c r="BB528" s="14" t="s">
        <v>40</v>
      </c>
      <c r="BC528" s="14" t="s">
        <v>40</v>
      </c>
      <c r="BD528" s="14" t="s">
        <v>40</v>
      </c>
      <c r="BE528" s="14" t="s">
        <v>40</v>
      </c>
      <c r="BF528" s="14" t="s">
        <v>40</v>
      </c>
      <c r="BG528" s="14" t="s">
        <v>40</v>
      </c>
      <c r="BH528" s="14" t="s">
        <v>40</v>
      </c>
      <c r="BJ528" s="15">
        <f t="shared" si="453"/>
        <v>1</v>
      </c>
      <c r="BK528" s="15">
        <f t="shared" si="454"/>
        <v>1</v>
      </c>
      <c r="BL528" s="15">
        <f t="shared" si="455"/>
        <v>1</v>
      </c>
      <c r="BM528" s="15">
        <f t="shared" si="456"/>
        <v>1</v>
      </c>
      <c r="BN528" s="15">
        <f t="shared" si="457"/>
        <v>1</v>
      </c>
      <c r="BO528" s="15">
        <f t="shared" si="458"/>
        <v>1</v>
      </c>
      <c r="BP528" s="15">
        <f t="shared" si="459"/>
        <v>1</v>
      </c>
      <c r="BQ528" s="15">
        <f t="shared" si="460"/>
        <v>1</v>
      </c>
      <c r="BR528" s="15">
        <f t="shared" si="461"/>
        <v>1</v>
      </c>
      <c r="BS528" s="15">
        <f t="shared" si="462"/>
        <v>1</v>
      </c>
      <c r="BT528" s="15">
        <f t="shared" si="463"/>
        <v>1</v>
      </c>
      <c r="BU528" s="15">
        <f t="shared" si="464"/>
        <v>1</v>
      </c>
      <c r="BV528" s="15">
        <f t="shared" si="465"/>
        <v>1</v>
      </c>
      <c r="BW528" s="15">
        <f t="shared" si="466"/>
        <v>1</v>
      </c>
      <c r="BX528" s="15">
        <f t="shared" si="467"/>
        <v>1</v>
      </c>
      <c r="BY528" s="15">
        <f t="shared" si="468"/>
        <v>1</v>
      </c>
      <c r="BZ528" s="15">
        <f t="shared" si="469"/>
        <v>1</v>
      </c>
      <c r="CA528" s="14" t="s">
        <v>75</v>
      </c>
      <c r="CB528" s="15">
        <f t="shared" si="482"/>
        <v>1</v>
      </c>
      <c r="CC528" s="14">
        <f t="shared" si="483"/>
        <v>1</v>
      </c>
      <c r="CD528" s="14">
        <f t="shared" si="484"/>
        <v>1</v>
      </c>
      <c r="CE528" s="14" t="str">
        <f t="shared" si="485"/>
        <v>N/A</v>
      </c>
      <c r="CF528" s="14" t="str">
        <f t="shared" si="486"/>
        <v>N/A</v>
      </c>
      <c r="CG528" t="str">
        <f t="shared" si="470"/>
        <v>S:1 G:0 GR:0</v>
      </c>
    </row>
    <row r="529" spans="1:85" x14ac:dyDescent="0.25">
      <c r="A529" s="13">
        <v>4806</v>
      </c>
      <c r="B529" s="14" t="s">
        <v>2627</v>
      </c>
      <c r="C529" s="14" t="s">
        <v>62</v>
      </c>
      <c r="D529" s="14" t="s">
        <v>55</v>
      </c>
      <c r="E529" s="14">
        <f>VLOOKUP(B529, 'Rookie Year'!$A$2:$B$55555,2,FALSE)</f>
        <v>2022</v>
      </c>
      <c r="F529" s="14">
        <v>2022</v>
      </c>
      <c r="G529" s="14" t="s">
        <v>40</v>
      </c>
      <c r="H529" s="14" t="s">
        <v>2232</v>
      </c>
      <c r="I529" s="15">
        <v>26</v>
      </c>
      <c r="J529" s="14">
        <v>5</v>
      </c>
      <c r="K529" s="16">
        <f t="shared" si="436"/>
        <v>0.6</v>
      </c>
      <c r="L529" s="15">
        <f t="shared" si="437"/>
        <v>10</v>
      </c>
      <c r="M529" s="15">
        <f t="shared" si="438"/>
        <v>16</v>
      </c>
      <c r="N529" s="15">
        <f t="shared" si="439"/>
        <v>80</v>
      </c>
      <c r="O529" s="15">
        <v>69</v>
      </c>
      <c r="P529" s="15">
        <v>0</v>
      </c>
      <c r="Q529" s="15">
        <f t="shared" si="440"/>
        <v>11</v>
      </c>
      <c r="R529" s="14">
        <v>2024</v>
      </c>
      <c r="S529" s="14">
        <f t="shared" si="441"/>
        <v>3</v>
      </c>
      <c r="T529" s="15">
        <v>11</v>
      </c>
      <c r="U529" s="15">
        <v>0</v>
      </c>
      <c r="V529" s="15">
        <v>0</v>
      </c>
      <c r="W529" s="15" t="str">
        <f t="shared" si="491"/>
        <v>N/A</v>
      </c>
      <c r="X529" s="15" t="str">
        <f t="shared" si="487"/>
        <v>N/A</v>
      </c>
      <c r="Y529" s="14" t="str">
        <f t="shared" si="442"/>
        <v>OK</v>
      </c>
      <c r="Z529" s="14" t="str">
        <f t="shared" si="443"/>
        <v>No</v>
      </c>
      <c r="AA529" s="17" t="str">
        <f>IF(C529="DM", "N/A", IF(Z529="No","N/A",VLOOKUP(B529,'Extension List'!$A$3:$AE$1952,19,FALSE)))</f>
        <v>N/A</v>
      </c>
      <c r="AB529" s="14" t="str">
        <f>IF(C529="DM", "N/A", IF(Z529="No","N/A",VLOOKUP(B529,'Extension List'!$A$3:$AE$1952,21,FALSE)))</f>
        <v>N/A</v>
      </c>
      <c r="AC529" s="14" t="str">
        <f t="shared" si="495"/>
        <v>N/A</v>
      </c>
      <c r="AD529" s="15" t="str">
        <f t="shared" si="444"/>
        <v>N/A</v>
      </c>
      <c r="AE529" s="15" t="str">
        <f t="shared" si="445"/>
        <v>N/A</v>
      </c>
      <c r="AF529" s="15" t="str">
        <f t="shared" si="446"/>
        <v>N/A</v>
      </c>
      <c r="AG529" s="15" t="str">
        <f t="shared" si="496"/>
        <v>N/A</v>
      </c>
      <c r="AH529" s="15" t="str">
        <f t="shared" si="496"/>
        <v>N/A</v>
      </c>
      <c r="AI529" s="15" t="str">
        <f t="shared" si="493"/>
        <v>N/A</v>
      </c>
      <c r="AJ529" s="15" t="str">
        <f t="shared" si="494"/>
        <v>N/A</v>
      </c>
      <c r="AK529" s="15" t="str">
        <f t="shared" si="492"/>
        <v>N/A</v>
      </c>
      <c r="AL529" s="15" t="str">
        <f t="shared" si="447"/>
        <v>N/A</v>
      </c>
      <c r="AM529" s="15">
        <f t="shared" si="448"/>
        <v>21</v>
      </c>
      <c r="AN529" s="15">
        <f t="shared" si="449"/>
        <v>10</v>
      </c>
      <c r="AO529" s="15">
        <f t="shared" si="450"/>
        <v>10</v>
      </c>
      <c r="AP529" s="15" t="str">
        <f t="shared" si="451"/>
        <v>N/A</v>
      </c>
      <c r="AQ529" s="15" t="str">
        <f t="shared" si="452"/>
        <v>N/A</v>
      </c>
      <c r="AR529" s="14" t="s">
        <v>40</v>
      </c>
      <c r="AS529" s="14" t="s">
        <v>40</v>
      </c>
      <c r="AT529" s="14" t="s">
        <v>40</v>
      </c>
      <c r="AU529" s="14" t="s">
        <v>40</v>
      </c>
      <c r="AV529" s="14" t="s">
        <v>40</v>
      </c>
      <c r="AW529" s="14" t="s">
        <v>40</v>
      </c>
      <c r="AX529" s="14" t="s">
        <v>40</v>
      </c>
      <c r="AY529" s="14" t="s">
        <v>40</v>
      </c>
      <c r="AZ529" s="14" t="s">
        <v>40</v>
      </c>
      <c r="BA529" s="14" t="s">
        <v>40</v>
      </c>
      <c r="BB529" s="14" t="s">
        <v>40</v>
      </c>
      <c r="BC529" s="14" t="s">
        <v>40</v>
      </c>
      <c r="BD529" s="14" t="s">
        <v>40</v>
      </c>
      <c r="BE529" s="14" t="s">
        <v>40</v>
      </c>
      <c r="BF529" s="14" t="s">
        <v>40</v>
      </c>
      <c r="BG529" s="14" t="s">
        <v>40</v>
      </c>
      <c r="BH529" s="14" t="s">
        <v>40</v>
      </c>
      <c r="BI529" s="14"/>
      <c r="BJ529" s="15">
        <f t="shared" si="453"/>
        <v>21</v>
      </c>
      <c r="BK529" s="15">
        <f t="shared" si="454"/>
        <v>21</v>
      </c>
      <c r="BL529" s="15">
        <f t="shared" si="455"/>
        <v>21</v>
      </c>
      <c r="BM529" s="15">
        <f t="shared" si="456"/>
        <v>21</v>
      </c>
      <c r="BN529" s="15">
        <f t="shared" si="457"/>
        <v>21</v>
      </c>
      <c r="BO529" s="15">
        <f t="shared" si="458"/>
        <v>21</v>
      </c>
      <c r="BP529" s="15">
        <f t="shared" si="459"/>
        <v>21</v>
      </c>
      <c r="BQ529" s="15">
        <f t="shared" si="460"/>
        <v>21</v>
      </c>
      <c r="BR529" s="15">
        <f t="shared" si="461"/>
        <v>21</v>
      </c>
      <c r="BS529" s="15">
        <f t="shared" si="462"/>
        <v>21</v>
      </c>
      <c r="BT529" s="15">
        <f t="shared" si="463"/>
        <v>21</v>
      </c>
      <c r="BU529" s="15">
        <f t="shared" si="464"/>
        <v>21</v>
      </c>
      <c r="BV529" s="15">
        <f t="shared" si="465"/>
        <v>21</v>
      </c>
      <c r="BW529" s="15">
        <f t="shared" si="466"/>
        <v>21</v>
      </c>
      <c r="BX529" s="15">
        <f t="shared" si="467"/>
        <v>21</v>
      </c>
      <c r="BY529" s="15">
        <f t="shared" si="468"/>
        <v>21</v>
      </c>
      <c r="BZ529" s="15">
        <f t="shared" si="469"/>
        <v>21</v>
      </c>
      <c r="CA529" s="14" t="s">
        <v>75</v>
      </c>
      <c r="CB529" s="15">
        <f t="shared" si="482"/>
        <v>21</v>
      </c>
      <c r="CC529" s="14">
        <f t="shared" si="483"/>
        <v>10</v>
      </c>
      <c r="CD529" s="14">
        <f t="shared" si="484"/>
        <v>10</v>
      </c>
      <c r="CE529" s="14" t="str">
        <f t="shared" si="485"/>
        <v>N/A</v>
      </c>
      <c r="CF529" s="14" t="str">
        <f t="shared" si="486"/>
        <v>N/A</v>
      </c>
      <c r="CG529" t="str">
        <f t="shared" si="470"/>
        <v>S:10 G:16 GR:11</v>
      </c>
    </row>
    <row r="530" spans="1:85" x14ac:dyDescent="0.25">
      <c r="A530" s="13">
        <v>6323</v>
      </c>
      <c r="B530" s="14" t="s">
        <v>2796</v>
      </c>
      <c r="C530" s="14" t="s">
        <v>62</v>
      </c>
      <c r="D530" s="14" t="s">
        <v>55</v>
      </c>
      <c r="E530" s="14">
        <f>VLOOKUP(B530, 'Rookie Year'!$A$2:$B$55555,2,FALSE)</f>
        <v>2023</v>
      </c>
      <c r="F530" s="14">
        <v>2026</v>
      </c>
      <c r="G530" s="14" t="s">
        <v>42</v>
      </c>
      <c r="H530" s="14" t="s">
        <v>2913</v>
      </c>
      <c r="I530" s="15">
        <v>3</v>
      </c>
      <c r="J530" s="14">
        <v>1</v>
      </c>
      <c r="K530" s="16">
        <f t="shared" si="436"/>
        <v>0.25</v>
      </c>
      <c r="L530" s="15">
        <f t="shared" si="437"/>
        <v>2</v>
      </c>
      <c r="M530" s="15">
        <f t="shared" si="438"/>
        <v>1</v>
      </c>
      <c r="N530" s="15">
        <f t="shared" si="439"/>
        <v>1</v>
      </c>
      <c r="O530" s="15">
        <v>0</v>
      </c>
      <c r="P530" s="15">
        <v>0</v>
      </c>
      <c r="Q530" s="15">
        <f t="shared" si="440"/>
        <v>1</v>
      </c>
      <c r="R530" s="14" t="s">
        <v>75</v>
      </c>
      <c r="S530" s="14">
        <f t="shared" si="441"/>
        <v>1</v>
      </c>
      <c r="T530" s="15">
        <f>IF($S530&lt;1, "N/A", $M530)</f>
        <v>1</v>
      </c>
      <c r="U530" s="15" t="str">
        <f>IF($S530&lt;2, "N/A", $M530)</f>
        <v>N/A</v>
      </c>
      <c r="V530" s="15" t="str">
        <f>IF($S530&lt;3, "N/A", $M530)</f>
        <v>N/A</v>
      </c>
      <c r="W530" s="15" t="str">
        <f t="shared" si="491"/>
        <v>N/A</v>
      </c>
      <c r="X530" s="15" t="str">
        <f t="shared" si="487"/>
        <v>N/A</v>
      </c>
      <c r="Y530" s="14" t="str">
        <f t="shared" si="442"/>
        <v>OK</v>
      </c>
      <c r="Z530" s="14" t="str">
        <f t="shared" si="443"/>
        <v>No</v>
      </c>
      <c r="AA530" s="17" t="str">
        <f>IF(C530="DM", "N/A", IF(Z530="No","N/A",VLOOKUP(B530,'Extension List'!$A$3:$AE$1952,19,FALSE)))</f>
        <v>N/A</v>
      </c>
      <c r="AB530" s="14" t="str">
        <f>IF(C530="DM", "N/A", IF(Z530="No","N/A",VLOOKUP(B530,'Extension List'!$A$3:$AE$1952,21,FALSE)))</f>
        <v>N/A</v>
      </c>
      <c r="AC530" s="14" t="str">
        <f t="shared" si="495"/>
        <v>N/A</v>
      </c>
      <c r="AD530" s="15" t="str">
        <f t="shared" si="444"/>
        <v>N/A</v>
      </c>
      <c r="AE530" s="15" t="str">
        <f t="shared" si="445"/>
        <v>N/A</v>
      </c>
      <c r="AF530" s="15" t="str">
        <f t="shared" si="446"/>
        <v>N/A</v>
      </c>
      <c r="AG530" s="15" t="str">
        <f t="shared" si="496"/>
        <v>N/A</v>
      </c>
      <c r="AH530" s="15" t="str">
        <f t="shared" si="496"/>
        <v>N/A</v>
      </c>
      <c r="AI530" s="15" t="str">
        <f t="shared" si="493"/>
        <v>N/A</v>
      </c>
      <c r="AJ530" s="15" t="str">
        <f t="shared" si="494"/>
        <v>N/A</v>
      </c>
      <c r="AK530" s="15" t="str">
        <f t="shared" si="492"/>
        <v>N/A</v>
      </c>
      <c r="AL530" s="15" t="str">
        <f t="shared" si="447"/>
        <v>N/A</v>
      </c>
      <c r="AM530" s="15">
        <f t="shared" si="448"/>
        <v>3</v>
      </c>
      <c r="AN530" s="15" t="str">
        <f t="shared" si="449"/>
        <v>N/A</v>
      </c>
      <c r="AO530" s="15" t="str">
        <f t="shared" si="450"/>
        <v>N/A</v>
      </c>
      <c r="AP530" s="15" t="str">
        <f t="shared" si="451"/>
        <v>N/A</v>
      </c>
      <c r="AQ530" s="15" t="str">
        <f t="shared" si="452"/>
        <v>N/A</v>
      </c>
      <c r="AR530" s="14" t="s">
        <v>40</v>
      </c>
      <c r="AS530" s="14" t="s">
        <v>40</v>
      </c>
      <c r="AT530" s="14" t="s">
        <v>40</v>
      </c>
      <c r="AU530" s="14" t="s">
        <v>40</v>
      </c>
      <c r="AV530" s="14" t="s">
        <v>40</v>
      </c>
      <c r="AW530" s="14" t="s">
        <v>40</v>
      </c>
      <c r="AX530" s="14" t="s">
        <v>40</v>
      </c>
      <c r="AY530" s="14" t="s">
        <v>40</v>
      </c>
      <c r="AZ530" s="14" t="s">
        <v>40</v>
      </c>
      <c r="BA530" s="14" t="s">
        <v>40</v>
      </c>
      <c r="BB530" s="14" t="s">
        <v>40</v>
      </c>
      <c r="BC530" s="14" t="s">
        <v>40</v>
      </c>
      <c r="BD530" s="14" t="s">
        <v>40</v>
      </c>
      <c r="BE530" s="14" t="s">
        <v>40</v>
      </c>
      <c r="BF530" s="14" t="s">
        <v>40</v>
      </c>
      <c r="BG530" s="14" t="s">
        <v>40</v>
      </c>
      <c r="BH530" s="14" t="s">
        <v>40</v>
      </c>
      <c r="BJ530" s="15">
        <f t="shared" si="453"/>
        <v>3</v>
      </c>
      <c r="BK530" s="15">
        <f t="shared" si="454"/>
        <v>3</v>
      </c>
      <c r="BL530" s="15">
        <f t="shared" si="455"/>
        <v>3</v>
      </c>
      <c r="BM530" s="15">
        <f t="shared" si="456"/>
        <v>3</v>
      </c>
      <c r="BN530" s="15">
        <f t="shared" si="457"/>
        <v>3</v>
      </c>
      <c r="BO530" s="15">
        <f t="shared" si="458"/>
        <v>3</v>
      </c>
      <c r="BP530" s="15">
        <f t="shared" si="459"/>
        <v>3</v>
      </c>
      <c r="BQ530" s="15">
        <f t="shared" si="460"/>
        <v>3</v>
      </c>
      <c r="BR530" s="15">
        <f t="shared" si="461"/>
        <v>3</v>
      </c>
      <c r="BS530" s="15">
        <f t="shared" si="462"/>
        <v>3</v>
      </c>
      <c r="BT530" s="15">
        <f t="shared" si="463"/>
        <v>3</v>
      </c>
      <c r="BU530" s="15">
        <f t="shared" si="464"/>
        <v>3</v>
      </c>
      <c r="BV530" s="15">
        <f t="shared" si="465"/>
        <v>3</v>
      </c>
      <c r="BW530" s="15">
        <f t="shared" si="466"/>
        <v>3</v>
      </c>
      <c r="BX530" s="15">
        <f t="shared" si="467"/>
        <v>3</v>
      </c>
      <c r="BY530" s="15">
        <f t="shared" si="468"/>
        <v>3</v>
      </c>
      <c r="BZ530" s="15">
        <f t="shared" si="469"/>
        <v>3</v>
      </c>
      <c r="CA530" s="14" t="s">
        <v>75</v>
      </c>
      <c r="CB530" s="15">
        <f t="shared" si="482"/>
        <v>3</v>
      </c>
      <c r="CC530" s="14" t="str">
        <f t="shared" si="483"/>
        <v>N/A</v>
      </c>
      <c r="CD530" s="14" t="str">
        <f t="shared" si="484"/>
        <v>N/A</v>
      </c>
      <c r="CE530" s="14" t="str">
        <f t="shared" si="485"/>
        <v>N/A</v>
      </c>
      <c r="CF530" s="14" t="str">
        <f t="shared" si="486"/>
        <v>N/A</v>
      </c>
      <c r="CG530" t="str">
        <f t="shared" si="470"/>
        <v>S:2 G:1 GR:1</v>
      </c>
    </row>
    <row r="531" spans="1:85" x14ac:dyDescent="0.25">
      <c r="A531" s="13">
        <v>6076</v>
      </c>
      <c r="B531" s="14" t="s">
        <v>3176</v>
      </c>
      <c r="C531" s="14" t="s">
        <v>62</v>
      </c>
      <c r="D531" s="14" t="s">
        <v>55</v>
      </c>
      <c r="E531" s="14">
        <v>2025</v>
      </c>
      <c r="F531" s="14">
        <v>2025</v>
      </c>
      <c r="G531" s="14" t="s">
        <v>40</v>
      </c>
      <c r="H531" s="14" t="s">
        <v>2216</v>
      </c>
      <c r="I531" s="15">
        <v>1</v>
      </c>
      <c r="J531" s="14">
        <v>3</v>
      </c>
      <c r="K531" s="16">
        <f t="shared" si="436"/>
        <v>0</v>
      </c>
      <c r="L531" s="15">
        <f t="shared" si="437"/>
        <v>1</v>
      </c>
      <c r="M531" s="15">
        <f t="shared" si="438"/>
        <v>0</v>
      </c>
      <c r="N531" s="15">
        <f t="shared" si="439"/>
        <v>0</v>
      </c>
      <c r="O531" s="15">
        <v>0</v>
      </c>
      <c r="P531" s="15">
        <v>0</v>
      </c>
      <c r="Q531" s="15">
        <f t="shared" si="440"/>
        <v>0</v>
      </c>
      <c r="R531" s="14" t="s">
        <v>75</v>
      </c>
      <c r="S531" s="14">
        <f t="shared" si="441"/>
        <v>2</v>
      </c>
      <c r="T531" s="15">
        <v>0</v>
      </c>
      <c r="U531" s="15">
        <v>0</v>
      </c>
      <c r="V531" s="15" t="str">
        <f>IF($S531&lt;3, "N/A", $M531)</f>
        <v>N/A</v>
      </c>
      <c r="W531" s="15" t="str">
        <f t="shared" si="491"/>
        <v>N/A</v>
      </c>
      <c r="X531" s="15" t="str">
        <f t="shared" ref="X531:X565" si="497">IF($S531&lt;5, "N/A", $M531)</f>
        <v>N/A</v>
      </c>
      <c r="Y531" s="14" t="str">
        <f t="shared" si="442"/>
        <v>OK</v>
      </c>
      <c r="Z531" s="14" t="str">
        <f t="shared" si="443"/>
        <v>No</v>
      </c>
      <c r="AA531" s="17" t="str">
        <f>IF(C531="DM", "N/A", IF(Z531="No","N/A",VLOOKUP(B531,'Extension List'!$A$3:$AE$1952,19,FALSE)))</f>
        <v>N/A</v>
      </c>
      <c r="AB531" s="14" t="str">
        <f>IF(C531="DM", "N/A", IF(Z531="No","N/A",VLOOKUP(B531,'Extension List'!$A$3:$AE$1952,21,FALSE)))</f>
        <v>N/A</v>
      </c>
      <c r="AC531" s="14" t="str">
        <f t="shared" si="495"/>
        <v>N/A</v>
      </c>
      <c r="AD531" s="15" t="str">
        <f t="shared" si="444"/>
        <v>N/A</v>
      </c>
      <c r="AE531" s="15" t="str">
        <f t="shared" si="445"/>
        <v>N/A</v>
      </c>
      <c r="AF531" s="15" t="str">
        <f t="shared" si="446"/>
        <v>N/A</v>
      </c>
      <c r="AG531" s="15" t="str">
        <f t="shared" si="496"/>
        <v>N/A</v>
      </c>
      <c r="AH531" s="15" t="str">
        <f t="shared" si="496"/>
        <v>N/A</v>
      </c>
      <c r="AI531" s="15" t="str">
        <f t="shared" si="493"/>
        <v>N/A</v>
      </c>
      <c r="AJ531" s="15" t="str">
        <f t="shared" si="494"/>
        <v>N/A</v>
      </c>
      <c r="AK531" s="15" t="str">
        <f t="shared" si="492"/>
        <v>N/A</v>
      </c>
      <c r="AL531" s="15" t="str">
        <f t="shared" si="447"/>
        <v>N/A</v>
      </c>
      <c r="AM531" s="15">
        <f t="shared" si="448"/>
        <v>1</v>
      </c>
      <c r="AN531" s="15">
        <f t="shared" si="449"/>
        <v>1</v>
      </c>
      <c r="AO531" s="15" t="str">
        <f t="shared" si="450"/>
        <v>N/A</v>
      </c>
      <c r="AP531" s="15" t="str">
        <f t="shared" si="451"/>
        <v>N/A</v>
      </c>
      <c r="AQ531" s="15" t="str">
        <f t="shared" si="452"/>
        <v>N/A</v>
      </c>
      <c r="AR531" s="14" t="s">
        <v>40</v>
      </c>
      <c r="AS531" s="14" t="s">
        <v>40</v>
      </c>
      <c r="AT531" s="14" t="s">
        <v>40</v>
      </c>
      <c r="AU531" s="14" t="s">
        <v>40</v>
      </c>
      <c r="AV531" s="14" t="s">
        <v>40</v>
      </c>
      <c r="AW531" s="14" t="s">
        <v>40</v>
      </c>
      <c r="AX531" s="14" t="s">
        <v>40</v>
      </c>
      <c r="AY531" s="14" t="s">
        <v>40</v>
      </c>
      <c r="AZ531" s="14" t="s">
        <v>40</v>
      </c>
      <c r="BA531" s="14" t="s">
        <v>40</v>
      </c>
      <c r="BB531" s="14" t="s">
        <v>40</v>
      </c>
      <c r="BC531" s="14" t="s">
        <v>40</v>
      </c>
      <c r="BD531" s="14" t="s">
        <v>40</v>
      </c>
      <c r="BE531" s="14" t="s">
        <v>40</v>
      </c>
      <c r="BF531" s="14" t="s">
        <v>40</v>
      </c>
      <c r="BG531" s="14" t="s">
        <v>40</v>
      </c>
      <c r="BH531" s="14" t="s">
        <v>40</v>
      </c>
      <c r="BJ531" s="15">
        <f t="shared" si="453"/>
        <v>1</v>
      </c>
      <c r="BK531" s="15">
        <f t="shared" si="454"/>
        <v>1</v>
      </c>
      <c r="BL531" s="15">
        <f t="shared" si="455"/>
        <v>1</v>
      </c>
      <c r="BM531" s="15">
        <f t="shared" si="456"/>
        <v>1</v>
      </c>
      <c r="BN531" s="15">
        <f t="shared" si="457"/>
        <v>1</v>
      </c>
      <c r="BO531" s="15">
        <f t="shared" si="458"/>
        <v>1</v>
      </c>
      <c r="BP531" s="15">
        <f t="shared" si="459"/>
        <v>1</v>
      </c>
      <c r="BQ531" s="15">
        <f t="shared" si="460"/>
        <v>1</v>
      </c>
      <c r="BR531" s="15">
        <f t="shared" si="461"/>
        <v>1</v>
      </c>
      <c r="BS531" s="15">
        <f t="shared" si="462"/>
        <v>1</v>
      </c>
      <c r="BT531" s="15">
        <f t="shared" si="463"/>
        <v>1</v>
      </c>
      <c r="BU531" s="15">
        <f t="shared" si="464"/>
        <v>1</v>
      </c>
      <c r="BV531" s="15">
        <f t="shared" si="465"/>
        <v>1</v>
      </c>
      <c r="BW531" s="15">
        <f t="shared" si="466"/>
        <v>1</v>
      </c>
      <c r="BX531" s="15">
        <f t="shared" si="467"/>
        <v>1</v>
      </c>
      <c r="BY531" s="15">
        <f t="shared" si="468"/>
        <v>1</v>
      </c>
      <c r="BZ531" s="15">
        <f t="shared" si="469"/>
        <v>1</v>
      </c>
      <c r="CA531" s="14" t="s">
        <v>75</v>
      </c>
      <c r="CB531" s="15">
        <f t="shared" si="482"/>
        <v>1</v>
      </c>
      <c r="CC531" s="14">
        <f t="shared" si="483"/>
        <v>1</v>
      </c>
      <c r="CD531" s="14" t="str">
        <f t="shared" si="484"/>
        <v>N/A</v>
      </c>
      <c r="CE531" s="14" t="str">
        <f t="shared" si="485"/>
        <v>N/A</v>
      </c>
      <c r="CF531" s="14" t="str">
        <f t="shared" si="486"/>
        <v>N/A</v>
      </c>
      <c r="CG531" t="str">
        <f t="shared" si="470"/>
        <v>S:1 G:0 GR:0</v>
      </c>
    </row>
    <row r="532" spans="1:85" x14ac:dyDescent="0.25">
      <c r="A532" s="13">
        <v>3613</v>
      </c>
      <c r="B532" s="14" t="s">
        <v>2028</v>
      </c>
      <c r="C532" s="14" t="s">
        <v>62</v>
      </c>
      <c r="D532" s="14" t="s">
        <v>55</v>
      </c>
      <c r="E532" s="14">
        <f>VLOOKUP(B532, 'Rookie Year'!$A$2:$B$55555,2,FALSE)</f>
        <v>2020</v>
      </c>
      <c r="F532" s="14">
        <v>2020</v>
      </c>
      <c r="G532" s="14" t="s">
        <v>40</v>
      </c>
      <c r="H532" s="14" t="s">
        <v>2149</v>
      </c>
      <c r="I532" s="15">
        <v>14</v>
      </c>
      <c r="J532" s="14">
        <v>4</v>
      </c>
      <c r="K532" s="16">
        <f t="shared" si="436"/>
        <v>0.4</v>
      </c>
      <c r="L532" s="15">
        <f t="shared" si="437"/>
        <v>8</v>
      </c>
      <c r="M532" s="15">
        <f t="shared" si="438"/>
        <v>6</v>
      </c>
      <c r="N532" s="15">
        <f t="shared" si="439"/>
        <v>24</v>
      </c>
      <c r="O532" s="15">
        <v>24</v>
      </c>
      <c r="P532" s="15">
        <v>0</v>
      </c>
      <c r="Q532" s="15">
        <f t="shared" si="440"/>
        <v>0</v>
      </c>
      <c r="R532" s="14">
        <v>2023</v>
      </c>
      <c r="S532" s="14">
        <f t="shared" si="441"/>
        <v>1</v>
      </c>
      <c r="T532" s="15">
        <v>0</v>
      </c>
      <c r="U532" s="15" t="str">
        <f>IF($S532&lt;2, "N/A", $M532)</f>
        <v>N/A</v>
      </c>
      <c r="V532" s="15" t="str">
        <f>IF($S532&lt;3, "N/A", $M532)</f>
        <v>N/A</v>
      </c>
      <c r="W532" s="15" t="str">
        <f t="shared" si="491"/>
        <v>N/A</v>
      </c>
      <c r="X532" s="15" t="str">
        <f t="shared" si="497"/>
        <v>N/A</v>
      </c>
      <c r="Y532" s="14" t="str">
        <f t="shared" si="442"/>
        <v>OK</v>
      </c>
      <c r="Z532" s="14" t="str">
        <f t="shared" si="443"/>
        <v>Yes</v>
      </c>
      <c r="AA532" s="17">
        <f>IF(C532="DM", "N/A", IF(Z532="No","N/A",VLOOKUP(B532,'Extension List'!$A$3:$AE$1952,19,FALSE)))</f>
        <v>28</v>
      </c>
      <c r="AB532" s="14">
        <f>IF(C532="DM", "N/A", IF(Z532="No","N/A",VLOOKUP(B532,'Extension List'!$A$3:$AE$1952,21,FALSE)))</f>
        <v>4</v>
      </c>
      <c r="AC532" s="14">
        <f t="shared" si="495"/>
        <v>0</v>
      </c>
      <c r="AD532" s="15" t="str">
        <f t="shared" si="444"/>
        <v>N/A</v>
      </c>
      <c r="AE532" s="15" t="str">
        <f t="shared" si="445"/>
        <v>N/A</v>
      </c>
      <c r="AF532" s="15" t="str">
        <f t="shared" si="446"/>
        <v>N/A</v>
      </c>
      <c r="AG532" s="15" t="str">
        <f t="shared" si="496"/>
        <v>N/A</v>
      </c>
      <c r="AH532" s="15" t="str">
        <f t="shared" si="496"/>
        <v>N/A</v>
      </c>
      <c r="AI532" s="15" t="str">
        <f t="shared" si="493"/>
        <v>N/A</v>
      </c>
      <c r="AJ532" s="15" t="str">
        <f t="shared" si="494"/>
        <v>N/A</v>
      </c>
      <c r="AK532" s="15" t="str">
        <f t="shared" si="492"/>
        <v>N/A</v>
      </c>
      <c r="AL532" s="15" t="str">
        <f t="shared" si="447"/>
        <v>N/A</v>
      </c>
      <c r="AM532" s="15">
        <f t="shared" si="448"/>
        <v>8</v>
      </c>
      <c r="AN532" s="15" t="str">
        <f t="shared" si="449"/>
        <v>N/A</v>
      </c>
      <c r="AO532" s="15" t="str">
        <f t="shared" si="450"/>
        <v>N/A</v>
      </c>
      <c r="AP532" s="15" t="str">
        <f t="shared" si="451"/>
        <v>N/A</v>
      </c>
      <c r="AQ532" s="15" t="str">
        <f t="shared" si="452"/>
        <v>N/A</v>
      </c>
      <c r="AR532" s="14" t="s">
        <v>40</v>
      </c>
      <c r="AS532" s="14" t="s">
        <v>40</v>
      </c>
      <c r="AT532" s="14" t="s">
        <v>40</v>
      </c>
      <c r="AU532" s="14" t="s">
        <v>40</v>
      </c>
      <c r="AV532" s="14" t="s">
        <v>40</v>
      </c>
      <c r="AW532" s="14" t="s">
        <v>40</v>
      </c>
      <c r="AX532" s="14" t="s">
        <v>40</v>
      </c>
      <c r="AY532" s="14" t="s">
        <v>40</v>
      </c>
      <c r="AZ532" s="14" t="s">
        <v>40</v>
      </c>
      <c r="BA532" s="14" t="s">
        <v>40</v>
      </c>
      <c r="BB532" s="14" t="s">
        <v>40</v>
      </c>
      <c r="BC532" s="14" t="s">
        <v>40</v>
      </c>
      <c r="BD532" s="14" t="s">
        <v>40</v>
      </c>
      <c r="BE532" s="14" t="s">
        <v>40</v>
      </c>
      <c r="BF532" s="14" t="s">
        <v>40</v>
      </c>
      <c r="BG532" s="14" t="s">
        <v>40</v>
      </c>
      <c r="BH532" s="14" t="s">
        <v>40</v>
      </c>
      <c r="BI532" s="14"/>
      <c r="BJ532" s="15">
        <f t="shared" si="453"/>
        <v>8</v>
      </c>
      <c r="BK532" s="15">
        <f t="shared" si="454"/>
        <v>8</v>
      </c>
      <c r="BL532" s="15">
        <f t="shared" si="455"/>
        <v>8</v>
      </c>
      <c r="BM532" s="15">
        <f t="shared" si="456"/>
        <v>8</v>
      </c>
      <c r="BN532" s="15">
        <f t="shared" si="457"/>
        <v>8</v>
      </c>
      <c r="BO532" s="15">
        <f t="shared" si="458"/>
        <v>8</v>
      </c>
      <c r="BP532" s="15">
        <f t="shared" si="459"/>
        <v>8</v>
      </c>
      <c r="BQ532" s="15">
        <f t="shared" si="460"/>
        <v>8</v>
      </c>
      <c r="BR532" s="15">
        <f t="shared" si="461"/>
        <v>8</v>
      </c>
      <c r="BS532" s="15">
        <f t="shared" si="462"/>
        <v>8</v>
      </c>
      <c r="BT532" s="15">
        <f t="shared" si="463"/>
        <v>8</v>
      </c>
      <c r="BU532" s="15">
        <f t="shared" si="464"/>
        <v>8</v>
      </c>
      <c r="BV532" s="15">
        <f t="shared" si="465"/>
        <v>8</v>
      </c>
      <c r="BW532" s="15">
        <f t="shared" si="466"/>
        <v>8</v>
      </c>
      <c r="BX532" s="15">
        <f t="shared" si="467"/>
        <v>8</v>
      </c>
      <c r="BY532" s="15">
        <f t="shared" si="468"/>
        <v>8</v>
      </c>
      <c r="BZ532" s="15">
        <f t="shared" si="469"/>
        <v>8</v>
      </c>
      <c r="CA532" s="14" t="s">
        <v>75</v>
      </c>
      <c r="CB532" s="15">
        <f t="shared" si="482"/>
        <v>8</v>
      </c>
      <c r="CC532" s="14" t="str">
        <f t="shared" si="483"/>
        <v>N/A</v>
      </c>
      <c r="CD532" s="14" t="str">
        <f t="shared" si="484"/>
        <v>N/A</v>
      </c>
      <c r="CE532" s="14" t="str">
        <f t="shared" si="485"/>
        <v>N/A</v>
      </c>
      <c r="CF532" s="14" t="str">
        <f t="shared" si="486"/>
        <v>N/A</v>
      </c>
      <c r="CG532" t="str">
        <f t="shared" si="470"/>
        <v>S:8 G:6 GR:0</v>
      </c>
    </row>
    <row r="533" spans="1:85" x14ac:dyDescent="0.25">
      <c r="A533" s="13">
        <v>6475</v>
      </c>
      <c r="B533" s="14" t="s">
        <v>2660</v>
      </c>
      <c r="C533" s="14" t="s">
        <v>62</v>
      </c>
      <c r="D533" s="14" t="s">
        <v>55</v>
      </c>
      <c r="E533" s="14">
        <f>VLOOKUP(B533, 'Rookie Year'!$A$2:$B$55555,2,FALSE)</f>
        <v>2022</v>
      </c>
      <c r="F533" s="14">
        <v>2026</v>
      </c>
      <c r="G533" s="14" t="s">
        <v>42</v>
      </c>
      <c r="H533" s="14" t="s">
        <v>1927</v>
      </c>
      <c r="I533" s="15">
        <v>21</v>
      </c>
      <c r="J533" s="14">
        <v>4</v>
      </c>
      <c r="K533" s="16">
        <f t="shared" si="436"/>
        <v>0.4</v>
      </c>
      <c r="L533" s="15">
        <f t="shared" si="437"/>
        <v>12</v>
      </c>
      <c r="M533" s="15">
        <f t="shared" si="438"/>
        <v>9</v>
      </c>
      <c r="N533" s="15">
        <f t="shared" si="439"/>
        <v>36</v>
      </c>
      <c r="O533" s="15">
        <v>0</v>
      </c>
      <c r="P533" s="15">
        <v>0</v>
      </c>
      <c r="Q533" s="15">
        <f t="shared" si="440"/>
        <v>36</v>
      </c>
      <c r="R533" s="14" t="s">
        <v>75</v>
      </c>
      <c r="S533" s="14">
        <f t="shared" si="441"/>
        <v>4</v>
      </c>
      <c r="T533" s="15">
        <v>18</v>
      </c>
      <c r="U533" s="15">
        <v>18</v>
      </c>
      <c r="V533" s="15">
        <v>0</v>
      </c>
      <c r="W533" s="15">
        <v>0</v>
      </c>
      <c r="X533" s="15" t="str">
        <f t="shared" si="497"/>
        <v>N/A</v>
      </c>
      <c r="Y533" s="14" t="str">
        <f t="shared" si="442"/>
        <v>OK</v>
      </c>
      <c r="Z533" s="14" t="str">
        <f t="shared" si="443"/>
        <v>No</v>
      </c>
      <c r="AA533" s="17" t="str">
        <f>IF(C533="DM", "N/A", IF(Z533="No","N/A",VLOOKUP(B533,'Extension List'!$A$3:$AE$1952,19,FALSE)))</f>
        <v>N/A</v>
      </c>
      <c r="AB533" s="14" t="str">
        <f>IF(C533="DM", "N/A", IF(Z533="No","N/A",VLOOKUP(B533,'Extension List'!$A$3:$AE$1952,21,FALSE)))</f>
        <v>N/A</v>
      </c>
      <c r="AC533" s="14" t="str">
        <f t="shared" si="495"/>
        <v>N/A</v>
      </c>
      <c r="AD533" s="15" t="str">
        <f t="shared" si="444"/>
        <v>N/A</v>
      </c>
      <c r="AE533" s="15" t="str">
        <f t="shared" si="445"/>
        <v>N/A</v>
      </c>
      <c r="AF533" s="15" t="str">
        <f t="shared" si="446"/>
        <v>N/A</v>
      </c>
      <c r="AG533" s="15" t="str">
        <f t="shared" si="496"/>
        <v>N/A</v>
      </c>
      <c r="AH533" s="15" t="str">
        <f t="shared" si="496"/>
        <v>N/A</v>
      </c>
      <c r="AI533" s="15" t="str">
        <f t="shared" si="493"/>
        <v>N/A</v>
      </c>
      <c r="AJ533" s="15" t="str">
        <f t="shared" si="494"/>
        <v>N/A</v>
      </c>
      <c r="AK533" s="15" t="str">
        <f t="shared" si="492"/>
        <v>N/A</v>
      </c>
      <c r="AL533" s="15" t="str">
        <f t="shared" si="447"/>
        <v>N/A</v>
      </c>
      <c r="AM533" s="15">
        <f t="shared" si="448"/>
        <v>30</v>
      </c>
      <c r="AN533" s="15">
        <f t="shared" si="449"/>
        <v>30</v>
      </c>
      <c r="AO533" s="15">
        <f t="shared" si="450"/>
        <v>12</v>
      </c>
      <c r="AP533" s="15">
        <f t="shared" si="451"/>
        <v>12</v>
      </c>
      <c r="AQ533" s="15" t="str">
        <f t="shared" si="452"/>
        <v>N/A</v>
      </c>
      <c r="AR533" s="14" t="s">
        <v>40</v>
      </c>
      <c r="AS533" s="14" t="s">
        <v>40</v>
      </c>
      <c r="AT533" s="14" t="s">
        <v>40</v>
      </c>
      <c r="AU533" s="14" t="s">
        <v>40</v>
      </c>
      <c r="AV533" s="14" t="s">
        <v>40</v>
      </c>
      <c r="AW533" s="14" t="s">
        <v>40</v>
      </c>
      <c r="AX533" s="14" t="s">
        <v>40</v>
      </c>
      <c r="AY533" s="14" t="s">
        <v>40</v>
      </c>
      <c r="AZ533" s="14" t="s">
        <v>40</v>
      </c>
      <c r="BA533" s="14" t="s">
        <v>40</v>
      </c>
      <c r="BB533" s="14" t="s">
        <v>40</v>
      </c>
      <c r="BC533" s="14" t="s">
        <v>40</v>
      </c>
      <c r="BD533" s="14" t="s">
        <v>40</v>
      </c>
      <c r="BE533" s="14" t="s">
        <v>40</v>
      </c>
      <c r="BF533" s="14" t="s">
        <v>40</v>
      </c>
      <c r="BG533" s="14" t="s">
        <v>40</v>
      </c>
      <c r="BH533" s="14" t="s">
        <v>40</v>
      </c>
      <c r="BJ533" s="15">
        <f t="shared" si="453"/>
        <v>30</v>
      </c>
      <c r="BK533" s="15">
        <f t="shared" si="454"/>
        <v>30</v>
      </c>
      <c r="BL533" s="15">
        <f t="shared" si="455"/>
        <v>30</v>
      </c>
      <c r="BM533" s="15">
        <f t="shared" si="456"/>
        <v>30</v>
      </c>
      <c r="BN533" s="15">
        <f t="shared" si="457"/>
        <v>30</v>
      </c>
      <c r="BO533" s="15">
        <f t="shared" si="458"/>
        <v>30</v>
      </c>
      <c r="BP533" s="15">
        <f t="shared" si="459"/>
        <v>30</v>
      </c>
      <c r="BQ533" s="15">
        <f t="shared" si="460"/>
        <v>30</v>
      </c>
      <c r="BR533" s="15">
        <f t="shared" si="461"/>
        <v>30</v>
      </c>
      <c r="BS533" s="15">
        <f t="shared" si="462"/>
        <v>30</v>
      </c>
      <c r="BT533" s="15">
        <f t="shared" si="463"/>
        <v>30</v>
      </c>
      <c r="BU533" s="15">
        <f t="shared" si="464"/>
        <v>30</v>
      </c>
      <c r="BV533" s="15">
        <f t="shared" si="465"/>
        <v>30</v>
      </c>
      <c r="BW533" s="15">
        <f t="shared" si="466"/>
        <v>30</v>
      </c>
      <c r="BX533" s="15">
        <f t="shared" si="467"/>
        <v>30</v>
      </c>
      <c r="BY533" s="15">
        <f t="shared" si="468"/>
        <v>30</v>
      </c>
      <c r="BZ533" s="15">
        <f t="shared" si="469"/>
        <v>30</v>
      </c>
      <c r="CA533" s="14" t="s">
        <v>75</v>
      </c>
      <c r="CB533" s="15">
        <f t="shared" si="482"/>
        <v>30</v>
      </c>
      <c r="CC533" s="14">
        <f t="shared" si="483"/>
        <v>30</v>
      </c>
      <c r="CD533" s="14">
        <f t="shared" si="484"/>
        <v>12</v>
      </c>
      <c r="CE533" s="14">
        <f t="shared" si="485"/>
        <v>12</v>
      </c>
      <c r="CF533" s="14" t="str">
        <f t="shared" si="486"/>
        <v>N/A</v>
      </c>
      <c r="CG533" t="str">
        <f t="shared" si="470"/>
        <v>S:12 G:9 GR:36</v>
      </c>
    </row>
    <row r="534" spans="1:85" x14ac:dyDescent="0.25">
      <c r="A534" s="13">
        <v>4146</v>
      </c>
      <c r="B534" s="14" t="s">
        <v>2332</v>
      </c>
      <c r="C534" s="14" t="s">
        <v>62</v>
      </c>
      <c r="D534" s="14" t="s">
        <v>55</v>
      </c>
      <c r="E534" s="14">
        <f>VLOOKUP(B534, 'Rookie Year'!$A$2:$B$55555,2,FALSE)</f>
        <v>2021</v>
      </c>
      <c r="F534" s="14">
        <v>2021</v>
      </c>
      <c r="G534" s="14" t="s">
        <v>40</v>
      </c>
      <c r="H534" s="14" t="s">
        <v>2149</v>
      </c>
      <c r="I534" s="15">
        <v>24</v>
      </c>
      <c r="J534" s="14">
        <v>5</v>
      </c>
      <c r="K534" s="16">
        <f t="shared" si="436"/>
        <v>0.4</v>
      </c>
      <c r="L534" s="15">
        <f t="shared" si="437"/>
        <v>14</v>
      </c>
      <c r="M534" s="15">
        <f t="shared" si="438"/>
        <v>10</v>
      </c>
      <c r="N534" s="15">
        <f t="shared" si="439"/>
        <v>50</v>
      </c>
      <c r="O534" s="15">
        <v>50</v>
      </c>
      <c r="P534" s="15">
        <v>0</v>
      </c>
      <c r="Q534" s="15">
        <f t="shared" si="440"/>
        <v>0</v>
      </c>
      <c r="R534" s="14">
        <v>2024</v>
      </c>
      <c r="S534" s="14">
        <f t="shared" si="441"/>
        <v>3</v>
      </c>
      <c r="T534" s="15">
        <v>0</v>
      </c>
      <c r="U534" s="15">
        <v>0</v>
      </c>
      <c r="V534" s="15">
        <v>0</v>
      </c>
      <c r="W534" s="15" t="str">
        <f>IF($S534&lt;4, "N/A", $M534)</f>
        <v>N/A</v>
      </c>
      <c r="X534" s="15" t="str">
        <f t="shared" si="497"/>
        <v>N/A</v>
      </c>
      <c r="Y534" s="14" t="str">
        <f t="shared" si="442"/>
        <v>OK</v>
      </c>
      <c r="Z534" s="14" t="str">
        <f t="shared" si="443"/>
        <v>No</v>
      </c>
      <c r="AA534" s="17" t="str">
        <f>IF(C534="DM", "N/A", IF(Z534="No","N/A",VLOOKUP(B534,'Extension List'!$A$3:$AE$1952,19,FALSE)))</f>
        <v>N/A</v>
      </c>
      <c r="AB534" s="14" t="str">
        <f>IF(C534="DM", "N/A", IF(Z534="No","N/A",VLOOKUP(B534,'Extension List'!$A$3:$AE$1952,21,FALSE)))</f>
        <v>N/A</v>
      </c>
      <c r="AC534" s="14" t="str">
        <f t="shared" si="495"/>
        <v>N/A</v>
      </c>
      <c r="AD534" s="15" t="str">
        <f t="shared" si="444"/>
        <v>N/A</v>
      </c>
      <c r="AE534" s="15" t="str">
        <f t="shared" si="445"/>
        <v>N/A</v>
      </c>
      <c r="AF534" s="15" t="str">
        <f t="shared" si="446"/>
        <v>N/A</v>
      </c>
      <c r="AG534" s="15" t="str">
        <f t="shared" si="496"/>
        <v>N/A</v>
      </c>
      <c r="AH534" s="15" t="str">
        <f t="shared" si="496"/>
        <v>N/A</v>
      </c>
      <c r="AI534" s="15" t="str">
        <f t="shared" si="493"/>
        <v>N/A</v>
      </c>
      <c r="AJ534" s="15" t="str">
        <f t="shared" si="494"/>
        <v>N/A</v>
      </c>
      <c r="AK534" s="15" t="str">
        <f t="shared" si="492"/>
        <v>N/A</v>
      </c>
      <c r="AL534" s="15" t="str">
        <f t="shared" si="447"/>
        <v>N/A</v>
      </c>
      <c r="AM534" s="15">
        <f t="shared" si="448"/>
        <v>14</v>
      </c>
      <c r="AN534" s="15">
        <f t="shared" si="449"/>
        <v>14</v>
      </c>
      <c r="AO534" s="15">
        <f t="shared" si="450"/>
        <v>14</v>
      </c>
      <c r="AP534" s="15" t="str">
        <f t="shared" si="451"/>
        <v>N/A</v>
      </c>
      <c r="AQ534" s="15" t="str">
        <f t="shared" si="452"/>
        <v>N/A</v>
      </c>
      <c r="AR534" s="14" t="s">
        <v>40</v>
      </c>
      <c r="AS534" s="14" t="s">
        <v>40</v>
      </c>
      <c r="AT534" s="14" t="s">
        <v>40</v>
      </c>
      <c r="AU534" s="14" t="s">
        <v>40</v>
      </c>
      <c r="AV534" s="14" t="s">
        <v>40</v>
      </c>
      <c r="AW534" s="14" t="s">
        <v>40</v>
      </c>
      <c r="AX534" s="14" t="s">
        <v>40</v>
      </c>
      <c r="AY534" s="14" t="s">
        <v>40</v>
      </c>
      <c r="AZ534" s="14" t="s">
        <v>40</v>
      </c>
      <c r="BA534" s="14" t="s">
        <v>40</v>
      </c>
      <c r="BB534" s="14" t="s">
        <v>40</v>
      </c>
      <c r="BC534" s="14" t="s">
        <v>40</v>
      </c>
      <c r="BD534" s="14" t="s">
        <v>40</v>
      </c>
      <c r="BE534" s="14" t="s">
        <v>40</v>
      </c>
      <c r="BF534" s="14" t="s">
        <v>40</v>
      </c>
      <c r="BG534" s="14" t="s">
        <v>40</v>
      </c>
      <c r="BH534" s="14" t="s">
        <v>40</v>
      </c>
      <c r="BI534" s="14"/>
      <c r="BJ534" s="15">
        <f t="shared" si="453"/>
        <v>14</v>
      </c>
      <c r="BK534" s="15">
        <f t="shared" si="454"/>
        <v>14</v>
      </c>
      <c r="BL534" s="15">
        <f t="shared" si="455"/>
        <v>14</v>
      </c>
      <c r="BM534" s="15">
        <f t="shared" si="456"/>
        <v>14</v>
      </c>
      <c r="BN534" s="15">
        <f t="shared" si="457"/>
        <v>14</v>
      </c>
      <c r="BO534" s="15">
        <f t="shared" si="458"/>
        <v>14</v>
      </c>
      <c r="BP534" s="15">
        <f t="shared" si="459"/>
        <v>14</v>
      </c>
      <c r="BQ534" s="15">
        <f t="shared" si="460"/>
        <v>14</v>
      </c>
      <c r="BR534" s="15">
        <f t="shared" si="461"/>
        <v>14</v>
      </c>
      <c r="BS534" s="15">
        <f t="shared" si="462"/>
        <v>14</v>
      </c>
      <c r="BT534" s="15">
        <f t="shared" si="463"/>
        <v>14</v>
      </c>
      <c r="BU534" s="15">
        <f t="shared" si="464"/>
        <v>14</v>
      </c>
      <c r="BV534" s="15">
        <f t="shared" si="465"/>
        <v>14</v>
      </c>
      <c r="BW534" s="15">
        <f t="shared" si="466"/>
        <v>14</v>
      </c>
      <c r="BX534" s="15">
        <f t="shared" si="467"/>
        <v>14</v>
      </c>
      <c r="BY534" s="15">
        <f t="shared" si="468"/>
        <v>14</v>
      </c>
      <c r="BZ534" s="15">
        <f t="shared" si="469"/>
        <v>14</v>
      </c>
      <c r="CA534" s="14" t="s">
        <v>75</v>
      </c>
      <c r="CB534" s="15">
        <f t="shared" si="482"/>
        <v>14</v>
      </c>
      <c r="CC534" s="14">
        <f t="shared" si="483"/>
        <v>14</v>
      </c>
      <c r="CD534" s="14">
        <f t="shared" si="484"/>
        <v>14</v>
      </c>
      <c r="CE534" s="14" t="str">
        <f t="shared" si="485"/>
        <v>N/A</v>
      </c>
      <c r="CF534" s="14" t="str">
        <f t="shared" si="486"/>
        <v>N/A</v>
      </c>
      <c r="CG534" t="str">
        <f t="shared" si="470"/>
        <v>S:14 G:10 GR:0</v>
      </c>
    </row>
    <row r="535" spans="1:85" x14ac:dyDescent="0.25">
      <c r="A535" s="13">
        <v>5152</v>
      </c>
      <c r="B535" s="14" t="s">
        <v>2735</v>
      </c>
      <c r="C535" s="14" t="s">
        <v>63</v>
      </c>
      <c r="D535" s="14" t="s">
        <v>55</v>
      </c>
      <c r="E535" s="14">
        <f>VLOOKUP(B535, 'Rookie Year'!$A$2:$B$55555,2,FALSE)</f>
        <v>2023</v>
      </c>
      <c r="F535" s="14">
        <v>2023</v>
      </c>
      <c r="G535" s="14" t="s">
        <v>40</v>
      </c>
      <c r="H535" s="14" t="s">
        <v>2146</v>
      </c>
      <c r="I535" s="15">
        <v>16</v>
      </c>
      <c r="J535" s="14">
        <v>4</v>
      </c>
      <c r="K535" s="16">
        <f t="shared" si="436"/>
        <v>0.25</v>
      </c>
      <c r="L535" s="15">
        <f t="shared" si="437"/>
        <v>12</v>
      </c>
      <c r="M535" s="15">
        <f t="shared" si="438"/>
        <v>4</v>
      </c>
      <c r="N535" s="15">
        <f t="shared" si="439"/>
        <v>16</v>
      </c>
      <c r="O535" s="15">
        <v>16</v>
      </c>
      <c r="P535" s="15">
        <v>0</v>
      </c>
      <c r="Q535" s="15">
        <f t="shared" si="440"/>
        <v>0</v>
      </c>
      <c r="R535" s="14" t="s">
        <v>75</v>
      </c>
      <c r="S535" s="14">
        <f t="shared" si="441"/>
        <v>1</v>
      </c>
      <c r="T535" s="15">
        <v>0</v>
      </c>
      <c r="U535" s="15" t="str">
        <f>IF($S535&lt;2, "N/A", $M535)</f>
        <v>N/A</v>
      </c>
      <c r="V535" s="15" t="str">
        <f>IF($S535&lt;3, "N/A", $M535)</f>
        <v>N/A</v>
      </c>
      <c r="W535" s="15" t="str">
        <f>IF($S535&lt;4, "N/A", $M535)</f>
        <v>N/A</v>
      </c>
      <c r="X535" s="15" t="str">
        <f t="shared" si="497"/>
        <v>N/A</v>
      </c>
      <c r="Y535" s="14" t="str">
        <f t="shared" si="442"/>
        <v>OK</v>
      </c>
      <c r="Z535" s="14" t="str">
        <f t="shared" si="443"/>
        <v>Yes</v>
      </c>
      <c r="AA535" s="17">
        <f>IF(C535="DM", "N/A", IF(Z535="No","N/A",VLOOKUP(B535,'Extension List'!$A$3:$AE$1952,19,FALSE)))</f>
        <v>39</v>
      </c>
      <c r="AB535" s="14">
        <f>IF(C535="DM", "N/A", IF(Z535="No","N/A",VLOOKUP(B535,'Extension List'!$A$3:$AE$1952,21,FALSE)))</f>
        <v>4</v>
      </c>
      <c r="AC535" s="14">
        <v>4</v>
      </c>
      <c r="AD535" s="15">
        <f t="shared" si="444"/>
        <v>15</v>
      </c>
      <c r="AE535" s="15">
        <f t="shared" si="445"/>
        <v>24</v>
      </c>
      <c r="AF535" s="15">
        <f t="shared" si="446"/>
        <v>96</v>
      </c>
      <c r="AG535" s="15">
        <v>30</v>
      </c>
      <c r="AH535" s="15">
        <v>30</v>
      </c>
      <c r="AI535" s="15">
        <v>20</v>
      </c>
      <c r="AJ535" s="15">
        <v>16</v>
      </c>
      <c r="AK535" s="15">
        <v>0</v>
      </c>
      <c r="AL535" s="15" t="str">
        <f t="shared" si="447"/>
        <v>OK</v>
      </c>
      <c r="AM535" s="15">
        <f t="shared" si="448"/>
        <v>42</v>
      </c>
      <c r="AN535" s="15">
        <f t="shared" si="449"/>
        <v>45</v>
      </c>
      <c r="AO535" s="15">
        <f t="shared" si="450"/>
        <v>35</v>
      </c>
      <c r="AP535" s="15">
        <f t="shared" si="451"/>
        <v>31</v>
      </c>
      <c r="AQ535" s="15">
        <f t="shared" si="452"/>
        <v>15</v>
      </c>
      <c r="AR535" s="14" t="s">
        <v>40</v>
      </c>
      <c r="AS535" s="14" t="s">
        <v>40</v>
      </c>
      <c r="AT535" s="14" t="s">
        <v>40</v>
      </c>
      <c r="AU535" s="14" t="s">
        <v>40</v>
      </c>
      <c r="AV535" s="14" t="s">
        <v>40</v>
      </c>
      <c r="AW535" s="14" t="s">
        <v>40</v>
      </c>
      <c r="AX535" s="14" t="s">
        <v>40</v>
      </c>
      <c r="AY535" s="14" t="s">
        <v>40</v>
      </c>
      <c r="AZ535" s="14" t="s">
        <v>40</v>
      </c>
      <c r="BA535" s="14" t="s">
        <v>40</v>
      </c>
      <c r="BB535" s="14" t="s">
        <v>40</v>
      </c>
      <c r="BC535" s="14" t="s">
        <v>40</v>
      </c>
      <c r="BD535" s="14" t="s">
        <v>40</v>
      </c>
      <c r="BE535" s="14" t="s">
        <v>40</v>
      </c>
      <c r="BF535" s="14" t="s">
        <v>40</v>
      </c>
      <c r="BG535" s="14" t="s">
        <v>40</v>
      </c>
      <c r="BH535" s="14" t="s">
        <v>40</v>
      </c>
      <c r="BI535" s="14"/>
      <c r="BJ535" s="15">
        <f t="shared" si="453"/>
        <v>42</v>
      </c>
      <c r="BK535" s="15">
        <f t="shared" si="454"/>
        <v>42</v>
      </c>
      <c r="BL535" s="15">
        <f t="shared" si="455"/>
        <v>42</v>
      </c>
      <c r="BM535" s="15">
        <f t="shared" si="456"/>
        <v>42</v>
      </c>
      <c r="BN535" s="15">
        <f t="shared" si="457"/>
        <v>42</v>
      </c>
      <c r="BO535" s="15">
        <f t="shared" si="458"/>
        <v>42</v>
      </c>
      <c r="BP535" s="15">
        <f t="shared" si="459"/>
        <v>42</v>
      </c>
      <c r="BQ535" s="15">
        <f t="shared" si="460"/>
        <v>42</v>
      </c>
      <c r="BR535" s="15">
        <f t="shared" si="461"/>
        <v>42</v>
      </c>
      <c r="BS535" s="15">
        <f t="shared" si="462"/>
        <v>42</v>
      </c>
      <c r="BT535" s="15">
        <f t="shared" si="463"/>
        <v>42</v>
      </c>
      <c r="BU535" s="15">
        <f t="shared" si="464"/>
        <v>42</v>
      </c>
      <c r="BV535" s="15">
        <f t="shared" si="465"/>
        <v>42</v>
      </c>
      <c r="BW535" s="15">
        <f t="shared" si="466"/>
        <v>42</v>
      </c>
      <c r="BX535" s="15">
        <f t="shared" si="467"/>
        <v>42</v>
      </c>
      <c r="BY535" s="15">
        <f t="shared" si="468"/>
        <v>42</v>
      </c>
      <c r="BZ535" s="15">
        <f t="shared" si="469"/>
        <v>42</v>
      </c>
      <c r="CA535" s="14" t="s">
        <v>75</v>
      </c>
      <c r="CB535" s="15">
        <f t="shared" si="482"/>
        <v>42</v>
      </c>
      <c r="CC535" s="14">
        <f t="shared" si="483"/>
        <v>45</v>
      </c>
      <c r="CD535" s="14">
        <f t="shared" si="484"/>
        <v>35</v>
      </c>
      <c r="CE535" s="14">
        <f t="shared" si="485"/>
        <v>31</v>
      </c>
      <c r="CF535" s="14">
        <f t="shared" si="486"/>
        <v>15</v>
      </c>
      <c r="CG535" t="str">
        <f t="shared" si="470"/>
        <v>S:12/15 G:24 GR:96</v>
      </c>
    </row>
    <row r="536" spans="1:85" x14ac:dyDescent="0.25">
      <c r="A536" s="13">
        <v>6506</v>
      </c>
      <c r="B536" s="14" t="s">
        <v>3296</v>
      </c>
      <c r="C536" s="14" t="s">
        <v>63</v>
      </c>
      <c r="D536" s="14" t="s">
        <v>55</v>
      </c>
      <c r="E536" s="14">
        <f>VLOOKUP(B536, 'Rookie Year'!$A$2:$B$55555,2,FALSE)</f>
        <v>2026</v>
      </c>
      <c r="F536" s="14">
        <v>2026</v>
      </c>
      <c r="G536" s="14" t="s">
        <v>40</v>
      </c>
      <c r="H536" s="14" t="s">
        <v>2170</v>
      </c>
      <c r="I536" s="15">
        <v>4</v>
      </c>
      <c r="J536" s="14">
        <v>4</v>
      </c>
      <c r="K536" s="16">
        <f t="shared" ref="K536:K599" si="498">IF(AND(G536&lt;&gt;"N",R536="N/A"), IF(I536&lt;4, 0, 0.25),IF(I536=1, IF(J536=1,0.25, 0.25), IF(I536&lt;13, 0.25, IF(I536&lt;26, 0.4, IF(I536&lt;51, 0.6, 0.75)))))</f>
        <v>0.25</v>
      </c>
      <c r="L536" s="15">
        <f t="shared" ref="L536:L599" si="499">I536-M536</f>
        <v>3</v>
      </c>
      <c r="M536" s="15">
        <f t="shared" ref="M536:M599" si="500">ROUNDUP(I536*K536,0)</f>
        <v>1</v>
      </c>
      <c r="N536" s="15">
        <f t="shared" ref="N536:N599" si="501">M536*J536</f>
        <v>4</v>
      </c>
      <c r="O536" s="15">
        <v>0</v>
      </c>
      <c r="P536" s="15">
        <v>0</v>
      </c>
      <c r="Q536" s="15">
        <f t="shared" ref="Q536:Q599" si="502">N536-O536-P536</f>
        <v>4</v>
      </c>
      <c r="R536" s="14" t="s">
        <v>75</v>
      </c>
      <c r="S536" s="14">
        <f t="shared" ref="S536:S599" si="503">IF(R536="N/A", J536-($B$1-F536), J536-($B$1-R536))</f>
        <v>4</v>
      </c>
      <c r="T536" s="15">
        <v>4</v>
      </c>
      <c r="U536" s="15">
        <v>0</v>
      </c>
      <c r="V536" s="15">
        <v>0</v>
      </c>
      <c r="W536" s="15">
        <v>0</v>
      </c>
      <c r="X536" s="15" t="str">
        <f t="shared" si="497"/>
        <v>N/A</v>
      </c>
      <c r="Y536" s="14" t="str">
        <f t="shared" ref="Y536:Y599" si="504">IF(SUM(T536:X536)&lt;&gt;Q536, "CHECK", "OK")</f>
        <v>OK</v>
      </c>
      <c r="Z536" s="14" t="str">
        <f t="shared" ref="Z536:Z599" si="505">IF(C536="DM", "No", IF(F536=$B$1, "No", IF(S536=1, "Yes", "No")))</f>
        <v>No</v>
      </c>
      <c r="AA536" s="17" t="str">
        <f>IF(C536="DM", "N/A", IF(Z536="No","N/A",VLOOKUP(B536,'Extension List'!$A$3:$AE$1952,19,FALSE)))</f>
        <v>N/A</v>
      </c>
      <c r="AB536" s="14" t="str">
        <f>IF(C536="DM", "N/A", IF(Z536="No","N/A",VLOOKUP(B536,'Extension List'!$A$3:$AE$1952,21,FALSE)))</f>
        <v>N/A</v>
      </c>
      <c r="AC536" s="14" t="str">
        <f>IF(AA536="N/A", "N/A", 0)</f>
        <v>N/A</v>
      </c>
      <c r="AD536" s="15" t="str">
        <f t="shared" ref="AD536:AD599" si="506">IF(AE536="N/A", "N/A", AA536-AE536)</f>
        <v>N/A</v>
      </c>
      <c r="AE536" s="15" t="str">
        <f t="shared" ref="AE536:AE599" si="507">IF(AA536="N/A", "N/A", IF(AC536&gt;0, IF(AA536&lt;13, ROUNDUP(0.25*AA536,0), IF(AA536&lt;26, ROUNDUP(0.4*AA536,0), IF(AA536&lt;51, ROUNDUP(0.6*AA536,0), ROUNDUP(0.75*AA536,0)))), "N/A"))</f>
        <v>N/A</v>
      </c>
      <c r="AF536" s="15" t="str">
        <f t="shared" ref="AF536:AF599" si="508">IF(AD536="N/A","N/A", (AE536*AC536)+Q536)</f>
        <v>N/A</v>
      </c>
      <c r="AG536" s="15" t="str">
        <f t="shared" ref="AG536:AH540" si="509">IF($AF536="N/A", "N/A", "TBC")</f>
        <v>N/A</v>
      </c>
      <c r="AH536" s="15" t="str">
        <f t="shared" si="509"/>
        <v>N/A</v>
      </c>
      <c r="AI536" s="15" t="str">
        <f t="shared" ref="AI536:AI568" si="510">IF($AF536="N/A","N/A",IF(AC536&gt;1,"TBC","N/A"))</f>
        <v>N/A</v>
      </c>
      <c r="AJ536" s="15" t="str">
        <f t="shared" ref="AJ536:AJ568" si="511">IF($AF536="N/A","N/A",IF(AC536&gt;2,"TBC","N/A"))</f>
        <v>N/A</v>
      </c>
      <c r="AK536" s="15" t="str">
        <f t="shared" ref="AK536:AK568" si="512">IF($AF536="N/A","N/A",IF(AC536&gt;3,"TBC","N/A"))</f>
        <v>N/A</v>
      </c>
      <c r="AL536" s="15" t="str">
        <f t="shared" ref="AL536:AL599" si="513">IF(AC536="N/A","N/A",IF(AC536&gt;0,IF(SUM(AG536:AK536)&lt;&gt;AF536,"CHECK","OK"),"N/A"))</f>
        <v>N/A</v>
      </c>
      <c r="AM536" s="15">
        <f t="shared" ref="AM536:AM599" si="514">IF(AD536="N/A", L536+T536, L536+AG536)</f>
        <v>7</v>
      </c>
      <c r="AN536" s="15">
        <f t="shared" ref="AN536:AN599" si="515">IF(AD536="N/A", IF(U536="N/A", "N/A", L536+U536), AD536+AH536)</f>
        <v>3</v>
      </c>
      <c r="AO536" s="15">
        <f t="shared" ref="AO536:AO599" si="516">IF(AD536="N/A", IF(V536="N/A", "N/A", L536+V536), IF(AI536="N/A", "N/A", AD536+AI536))</f>
        <v>3</v>
      </c>
      <c r="AP536" s="15">
        <f t="shared" ref="AP536:AP599" si="517">IF(AD536="N/A", IF(W536="N/A", "N/A", L536+W536), IF(AJ536="N/A", "N/A", AD536+AJ536))</f>
        <v>3</v>
      </c>
      <c r="AQ536" s="15" t="str">
        <f t="shared" ref="AQ536:AQ599" si="518">IF(AD536="N/A", IF(X536="N/A", "N/A", L536+X536), IF(AK536="N/A", "N/A", AD536+AK536))</f>
        <v>N/A</v>
      </c>
      <c r="AR536" s="14" t="s">
        <v>40</v>
      </c>
      <c r="AS536" s="14" t="s">
        <v>40</v>
      </c>
      <c r="AT536" s="14" t="s">
        <v>40</v>
      </c>
      <c r="AU536" s="14" t="s">
        <v>40</v>
      </c>
      <c r="AV536" s="14" t="s">
        <v>40</v>
      </c>
      <c r="AW536" s="14" t="s">
        <v>40</v>
      </c>
      <c r="AX536" s="14" t="s">
        <v>40</v>
      </c>
      <c r="AY536" s="14" t="s">
        <v>40</v>
      </c>
      <c r="AZ536" s="14" t="s">
        <v>40</v>
      </c>
      <c r="BA536" s="14" t="s">
        <v>40</v>
      </c>
      <c r="BB536" s="14" t="s">
        <v>40</v>
      </c>
      <c r="BC536" s="14" t="s">
        <v>40</v>
      </c>
      <c r="BD536" s="14" t="s">
        <v>40</v>
      </c>
      <c r="BE536" s="14" t="s">
        <v>40</v>
      </c>
      <c r="BF536" s="14" t="s">
        <v>40</v>
      </c>
      <c r="BG536" s="14" t="s">
        <v>40</v>
      </c>
      <c r="BH536" s="14" t="s">
        <v>40</v>
      </c>
      <c r="BJ536" s="15">
        <f t="shared" ref="BJ536:BJ599" si="519">IF(AR536="R", $CA536, IF(OR(AR536="P", AR536="T", AR536="N"), 0, IF($C536="DM", $T536, IF(OR(AR536="Y", AR536="IR"),$AM536,IF(AR536="C", IF($BI536="Y", IF($AF536="N/A", $Q536, $AF536), IF($AG536="N/A", $T536,$AG536)))))))</f>
        <v>7</v>
      </c>
      <c r="BK536" s="15">
        <f t="shared" ref="BK536:BK599" si="520">IF(AS536="R", $CA536, IF(OR(AS536="P", AS536="T", AS536="N"), 0, IF($C536="DM", $T536, IF(OR(AS536="Y", AS536="IR"),$AM536,IF(AS536="C", IF($BI536="Y", IF($AF536="N/A", $Q536, $AF536), IF($AG536="N/A", $T536,$AG536)))))))</f>
        <v>7</v>
      </c>
      <c r="BL536" s="15">
        <f t="shared" ref="BL536:BL599" si="521">IF(AT536="R", $CA536, IF(OR(AT536="P", AT536="T", AT536="N"), 0, IF($C536="DM", $T536, IF(OR(AT536="Y", AT536="IR"),$AM536,IF(AT536="C", IF($BI536="Y", IF($AF536="N/A", $Q536, $AF536), IF($AG536="N/A", $T536,$AG536)))))))</f>
        <v>7</v>
      </c>
      <c r="BM536" s="15">
        <f t="shared" ref="BM536:BM599" si="522">IF(AU536="R", $CA536, IF(OR(AU536="P", AU536="T", AU536="N"), 0, IF($C536="DM", $T536, IF(OR(AU536="Y", AU536="IR"),$AM536,IF(AU536="C", IF($BI536="Y", IF($AF536="N/A", $Q536, $AF536), IF($AG536="N/A", $T536,$AG536)))))))</f>
        <v>7</v>
      </c>
      <c r="BN536" s="15">
        <f t="shared" ref="BN536:BN599" si="523">IF(AV536="R", $CA536, IF(OR(AV536="P", AV536="T", AV536="N"), 0, IF($C536="DM", $T536, IF(OR(AV536="Y", AV536="IR"),$AM536,IF(AV536="C", IF($BI536="Y", IF($AF536="N/A", $Q536, $AF536), IF($AG536="N/A", $T536,$AG536)))))))</f>
        <v>7</v>
      </c>
      <c r="BO536" s="15">
        <f t="shared" ref="BO536:BO599" si="524">IF(AW536="R", $CA536, IF(OR(AW536="P", AW536="T", AW536="N"), 0, IF($C536="DM", $T536, IF(OR(AW536="Y", AW536="IR"),$AM536,IF(AW536="C", IF($BI536="Y", IF($AF536="N/A", $Q536, $AF536), IF($AG536="N/A", $T536,$AG536)))))))</f>
        <v>7</v>
      </c>
      <c r="BP536" s="15">
        <f t="shared" ref="BP536:BP599" si="525">IF(AX536="R", $CA536, IF(OR(AX536="P", AX536="T", AX536="N"), 0, IF($C536="DM", $T536, IF(OR(AX536="Y", AX536="IR"),$AM536,IF(AX536="C", IF($BI536="Y", IF($AF536="N/A", $Q536, $AF536), IF($AG536="N/A", $T536,$AG536)))))))</f>
        <v>7</v>
      </c>
      <c r="BQ536" s="15">
        <f t="shared" ref="BQ536:BQ599" si="526">IF(AY536="R", $CA536, IF(OR(AY536="P", AY536="T", AY536="N"), 0, IF($C536="DM", $T536, IF(OR(AY536="Y", AY536="IR"),$AM536,IF(AY536="C", IF($BI536="Y", IF($AF536="N/A", $Q536, $AF536), IF($AG536="N/A", $T536,$AG536)))))))</f>
        <v>7</v>
      </c>
      <c r="BR536" s="15">
        <f t="shared" ref="BR536:BR599" si="527">IF(AZ536="R", $CA536, IF(OR(AZ536="P", AZ536="T", AZ536="N"), 0, IF($C536="DM", $T536, IF(OR(AZ536="Y", AZ536="IR"),$AM536,IF(AZ536="C", IF($BI536="Y", IF($AF536="N/A", $Q536, $AF536), IF($AG536="N/A", $T536,$AG536)))))))</f>
        <v>7</v>
      </c>
      <c r="BS536" s="15">
        <f t="shared" ref="BS536:BS599" si="528">IF(BA536="R", $CA536, IF(OR(BA536="P", BA536="T", BA536="N"), 0, IF($C536="DM", $T536, IF(OR(BA536="Y", BA536="IR"),$AM536,IF(BA536="C", IF($BI536="Y", IF($AF536="N/A", $Q536, $AF536), IF($AG536="N/A", $T536,$AG536)))))))</f>
        <v>7</v>
      </c>
      <c r="BT536" s="15">
        <f t="shared" ref="BT536:BT599" si="529">IF(BB536="R", $CA536, IF(OR(BB536="P", BB536="T", BB536="N"), 0, IF($C536="DM", $T536, IF(OR(BB536="Y", BB536="IR"),$AM536,IF(BB536="C", IF($BI536="Y", IF($BA536="C", IF($AF536="N/A", $Q536, $AF536), IF($AF536="N/A", $T536, $AM536)), IF($AG536="N/A", $T536,$AG536)))))))</f>
        <v>7</v>
      </c>
      <c r="BU536" s="15">
        <f t="shared" ref="BU536:BU599" si="530">IF(BC536="R", $CA536, IF(OR(BC536="P", BC536="T", BC536="N"), 0, IF($C536="DM", $T536, IF(OR(BC536="Y", BC536="IR"),$AM536,IF(BC536="C", IF($BI536="Y", IF($BA536="C", IF($AF536="N/A", $Q536, $AF536), IF($AF536="N/A", $T536, $AM536)), IF($AG536="N/A", $T536,$AG536)))))))</f>
        <v>7</v>
      </c>
      <c r="BV536" s="15">
        <f t="shared" ref="BV536:BV599" si="531">IF(BD536="R", $CA536, IF(OR(BD536="P", BD536="T", BD536="N"), 0, IF($C536="DM", $T536, IF(OR(BD536="Y", BD536="IR"),$AM536,IF(BD536="C", IF($BI536="Y", IF($BA536="C", IF($AF536="N/A", $Q536, $AF536), IF($AF536="N/A", $T536, $AM536)), IF($AG536="N/A", $T536,$AG536)))))))</f>
        <v>7</v>
      </c>
      <c r="BW536" s="15">
        <f t="shared" ref="BW536:BW599" si="532">IF(BE536="R", $CA536, IF(OR(BE536="P", BE536="T", BE536="N"), 0, IF($C536="DM", $T536, IF(OR(BE536="Y", BE536="IR"),$AM536,IF(BE536="C", IF($BI536="Y", IF($BA536="C", IF($AF536="N/A", $Q536, $AF536), IF($AF536="N/A", $T536, $AM536)), IF($AG536="N/A", $T536,$AG536)))))))</f>
        <v>7</v>
      </c>
      <c r="BX536" s="15">
        <f t="shared" ref="BX536:BX599" si="533">IF(BF536="R", $CA536, IF(OR(BF536="P", BF536="T", BF536="N"), 0, IF($C536="DM", $T536, IF(OR(BF536="Y", BF536="IR"),$AM536,IF(BF536="C", IF($BI536="Y", IF($BA536="C", IF($AF536="N/A", $Q536, $AF536), IF($AF536="N/A", $T536, $AM536)), IF($AG536="N/A", $T536,$AG536)))))))</f>
        <v>7</v>
      </c>
      <c r="BY536" s="15">
        <f t="shared" ref="BY536:BY599" si="534">IF(BG536="R", $CA536, IF(OR(BG536="P", BG536="T", BG536="N"), 0, IF($C536="DM", $T536, IF(OR(BG536="Y", BG536="IR"),$AM536,IF(BG536="C", IF($BI536="Y", IF($BA536="C", IF($AF536="N/A", $Q536, $AF536), IF($AF536="N/A", $T536, $AM536)), IF($AG536="N/A", $T536,$AG536)))))))</f>
        <v>7</v>
      </c>
      <c r="BZ536" s="15">
        <f t="shared" ref="BZ536:BZ599" si="535">IF(BH536="R", $CA536, IF(OR(BH536="P", BH536="T", BH536="N"), 0, IF($C536="DM", $T536, IF(OR(BH536="Y", BH536="IR"),$AM536,IF(BH536="C", IF($BI536="Y", IF($BA536="C", IF($AF536="N/A", $Q536, $AF536), IF($AF536="N/A", $T536, $AM536)), IF($AG536="N/A", $T536,$AG536)))))))</f>
        <v>7</v>
      </c>
      <c r="CA536" s="14" t="s">
        <v>75</v>
      </c>
      <c r="CB536" s="15">
        <f t="shared" si="482"/>
        <v>7</v>
      </c>
      <c r="CC536" s="14">
        <f t="shared" si="483"/>
        <v>3</v>
      </c>
      <c r="CD536" s="14">
        <f t="shared" si="484"/>
        <v>3</v>
      </c>
      <c r="CE536" s="14">
        <f t="shared" si="485"/>
        <v>3</v>
      </c>
      <c r="CF536" s="14" t="str">
        <f t="shared" si="486"/>
        <v>N/A</v>
      </c>
      <c r="CG536" t="str">
        <f t="shared" ref="CG536:CG599" si="536">IF(AC536="N/A", "S:"&amp;L536&amp;" G:"&amp;M536&amp;" GR:"&amp;Q536, IF(AC536=0, "S:"&amp;L536&amp;" G:"&amp;M536&amp;" GR:"&amp;Q536, "S:"&amp;L536&amp;"/"&amp;AD536&amp;" G:"&amp;AE536&amp;" GR:"&amp;AF536))</f>
        <v>S:3 G:1 GR:4</v>
      </c>
    </row>
    <row r="537" spans="1:85" x14ac:dyDescent="0.25">
      <c r="A537" s="13">
        <v>6066</v>
      </c>
      <c r="B537" s="14" t="s">
        <v>3167</v>
      </c>
      <c r="C537" s="14" t="s">
        <v>63</v>
      </c>
      <c r="D537" s="14" t="s">
        <v>55</v>
      </c>
      <c r="E537" s="14">
        <v>2025</v>
      </c>
      <c r="F537" s="14">
        <v>2025</v>
      </c>
      <c r="G537" s="14" t="s">
        <v>40</v>
      </c>
      <c r="H537" s="14" t="s">
        <v>2208</v>
      </c>
      <c r="I537" s="15">
        <v>1</v>
      </c>
      <c r="J537" s="14">
        <v>3</v>
      </c>
      <c r="K537" s="16">
        <f t="shared" si="498"/>
        <v>0</v>
      </c>
      <c r="L537" s="15">
        <f t="shared" si="499"/>
        <v>1</v>
      </c>
      <c r="M537" s="15">
        <f t="shared" si="500"/>
        <v>0</v>
      </c>
      <c r="N537" s="15">
        <f t="shared" si="501"/>
        <v>0</v>
      </c>
      <c r="O537" s="15">
        <v>0</v>
      </c>
      <c r="P537" s="15">
        <v>0</v>
      </c>
      <c r="Q537" s="15">
        <f t="shared" si="502"/>
        <v>0</v>
      </c>
      <c r="R537" s="14" t="s">
        <v>75</v>
      </c>
      <c r="S537" s="14">
        <f t="shared" si="503"/>
        <v>2</v>
      </c>
      <c r="T537" s="15">
        <v>0</v>
      </c>
      <c r="U537" s="15">
        <v>0</v>
      </c>
      <c r="V537" s="15" t="str">
        <f t="shared" ref="V537:V545" si="537">IF($S537&lt;3, "N/A", $M537)</f>
        <v>N/A</v>
      </c>
      <c r="W537" s="15" t="str">
        <f t="shared" ref="W537:W551" si="538">IF($S537&lt;4, "N/A", $M537)</f>
        <v>N/A</v>
      </c>
      <c r="X537" s="15" t="str">
        <f t="shared" si="497"/>
        <v>N/A</v>
      </c>
      <c r="Y537" s="14" t="str">
        <f t="shared" si="504"/>
        <v>OK</v>
      </c>
      <c r="Z537" s="14" t="str">
        <f t="shared" si="505"/>
        <v>No</v>
      </c>
      <c r="AA537" s="17" t="str">
        <f>IF(C537="DM", "N/A", IF(Z537="No","N/A",VLOOKUP(B537,'Extension List'!$A$3:$AE$1952,19,FALSE)))</f>
        <v>N/A</v>
      </c>
      <c r="AB537" s="14" t="str">
        <f>IF(C537="DM", "N/A", IF(Z537="No","N/A",VLOOKUP(B537,'Extension List'!$A$3:$AE$1952,21,FALSE)))</f>
        <v>N/A</v>
      </c>
      <c r="AC537" s="14" t="str">
        <f>IF(AA537="N/A", "N/A", 0)</f>
        <v>N/A</v>
      </c>
      <c r="AD537" s="15" t="str">
        <f t="shared" si="506"/>
        <v>N/A</v>
      </c>
      <c r="AE537" s="15" t="str">
        <f t="shared" si="507"/>
        <v>N/A</v>
      </c>
      <c r="AF537" s="15" t="str">
        <f t="shared" si="508"/>
        <v>N/A</v>
      </c>
      <c r="AG537" s="15" t="str">
        <f t="shared" si="509"/>
        <v>N/A</v>
      </c>
      <c r="AH537" s="15" t="str">
        <f t="shared" si="509"/>
        <v>N/A</v>
      </c>
      <c r="AI537" s="15" t="str">
        <f t="shared" si="510"/>
        <v>N/A</v>
      </c>
      <c r="AJ537" s="15" t="str">
        <f t="shared" si="511"/>
        <v>N/A</v>
      </c>
      <c r="AK537" s="15" t="str">
        <f t="shared" si="512"/>
        <v>N/A</v>
      </c>
      <c r="AL537" s="15" t="str">
        <f t="shared" si="513"/>
        <v>N/A</v>
      </c>
      <c r="AM537" s="15">
        <f t="shared" si="514"/>
        <v>1</v>
      </c>
      <c r="AN537" s="15">
        <f t="shared" si="515"/>
        <v>1</v>
      </c>
      <c r="AO537" s="15" t="str">
        <f t="shared" si="516"/>
        <v>N/A</v>
      </c>
      <c r="AP537" s="15" t="str">
        <f t="shared" si="517"/>
        <v>N/A</v>
      </c>
      <c r="AQ537" s="15" t="str">
        <f t="shared" si="518"/>
        <v>N/A</v>
      </c>
      <c r="AR537" s="14" t="s">
        <v>40</v>
      </c>
      <c r="AS537" s="14" t="s">
        <v>40</v>
      </c>
      <c r="AT537" s="14" t="s">
        <v>40</v>
      </c>
      <c r="AU537" s="14" t="s">
        <v>40</v>
      </c>
      <c r="AV537" s="14" t="s">
        <v>40</v>
      </c>
      <c r="AW537" s="14" t="s">
        <v>40</v>
      </c>
      <c r="AX537" s="14" t="s">
        <v>40</v>
      </c>
      <c r="AY537" s="14" t="s">
        <v>40</v>
      </c>
      <c r="AZ537" s="14" t="s">
        <v>40</v>
      </c>
      <c r="BA537" s="14" t="s">
        <v>40</v>
      </c>
      <c r="BB537" s="14" t="s">
        <v>40</v>
      </c>
      <c r="BC537" s="14" t="s">
        <v>40</v>
      </c>
      <c r="BD537" s="14" t="s">
        <v>40</v>
      </c>
      <c r="BE537" s="14" t="s">
        <v>40</v>
      </c>
      <c r="BF537" s="14" t="s">
        <v>40</v>
      </c>
      <c r="BG537" s="14" t="s">
        <v>40</v>
      </c>
      <c r="BH537" s="14" t="s">
        <v>40</v>
      </c>
      <c r="BJ537" s="15">
        <f t="shared" si="519"/>
        <v>1</v>
      </c>
      <c r="BK537" s="15">
        <f t="shared" si="520"/>
        <v>1</v>
      </c>
      <c r="BL537" s="15">
        <f t="shared" si="521"/>
        <v>1</v>
      </c>
      <c r="BM537" s="15">
        <f t="shared" si="522"/>
        <v>1</v>
      </c>
      <c r="BN537" s="15">
        <f t="shared" si="523"/>
        <v>1</v>
      </c>
      <c r="BO537" s="15">
        <f t="shared" si="524"/>
        <v>1</v>
      </c>
      <c r="BP537" s="15">
        <f t="shared" si="525"/>
        <v>1</v>
      </c>
      <c r="BQ537" s="15">
        <f t="shared" si="526"/>
        <v>1</v>
      </c>
      <c r="BR537" s="15">
        <f t="shared" si="527"/>
        <v>1</v>
      </c>
      <c r="BS537" s="15">
        <f t="shared" si="528"/>
        <v>1</v>
      </c>
      <c r="BT537" s="15">
        <f t="shared" si="529"/>
        <v>1</v>
      </c>
      <c r="BU537" s="15">
        <f t="shared" si="530"/>
        <v>1</v>
      </c>
      <c r="BV537" s="15">
        <f t="shared" si="531"/>
        <v>1</v>
      </c>
      <c r="BW537" s="15">
        <f t="shared" si="532"/>
        <v>1</v>
      </c>
      <c r="BX537" s="15">
        <f t="shared" si="533"/>
        <v>1</v>
      </c>
      <c r="BY537" s="15">
        <f t="shared" si="534"/>
        <v>1</v>
      </c>
      <c r="BZ537" s="15">
        <f t="shared" si="535"/>
        <v>1</v>
      </c>
      <c r="CA537" s="14" t="s">
        <v>75</v>
      </c>
      <c r="CB537" s="15">
        <f t="shared" si="482"/>
        <v>1</v>
      </c>
      <c r="CC537" s="14">
        <f t="shared" si="483"/>
        <v>1</v>
      </c>
      <c r="CD537" s="14" t="str">
        <f t="shared" si="484"/>
        <v>N/A</v>
      </c>
      <c r="CE537" s="14" t="str">
        <f t="shared" si="485"/>
        <v>N/A</v>
      </c>
      <c r="CF537" s="14" t="str">
        <f t="shared" si="486"/>
        <v>N/A</v>
      </c>
      <c r="CG537" t="str">
        <f t="shared" si="536"/>
        <v>S:1 G:0 GR:0</v>
      </c>
    </row>
    <row r="538" spans="1:85" x14ac:dyDescent="0.25">
      <c r="A538" s="13">
        <v>5758</v>
      </c>
      <c r="B538" s="14" t="s">
        <v>2133</v>
      </c>
      <c r="C538" s="14" t="s">
        <v>63</v>
      </c>
      <c r="D538" s="14" t="s">
        <v>55</v>
      </c>
      <c r="E538" s="14">
        <f>VLOOKUP(B538, 'Rookie Year'!$A$2:$B$55555,2,FALSE)</f>
        <v>2020</v>
      </c>
      <c r="F538" s="14">
        <v>2025</v>
      </c>
      <c r="G538" s="14" t="s">
        <v>42</v>
      </c>
      <c r="H538" s="14" t="s">
        <v>2913</v>
      </c>
      <c r="I538" s="15">
        <v>19</v>
      </c>
      <c r="J538" s="14">
        <v>2</v>
      </c>
      <c r="K538" s="16">
        <f t="shared" si="498"/>
        <v>0.4</v>
      </c>
      <c r="L538" s="15">
        <f t="shared" si="499"/>
        <v>11</v>
      </c>
      <c r="M538" s="15">
        <f t="shared" si="500"/>
        <v>8</v>
      </c>
      <c r="N538" s="15">
        <f t="shared" si="501"/>
        <v>16</v>
      </c>
      <c r="O538" s="15">
        <v>16</v>
      </c>
      <c r="P538" s="15">
        <v>0</v>
      </c>
      <c r="Q538" s="15">
        <f t="shared" si="502"/>
        <v>0</v>
      </c>
      <c r="R538" s="14" t="s">
        <v>75</v>
      </c>
      <c r="S538" s="14">
        <f t="shared" si="503"/>
        <v>1</v>
      </c>
      <c r="T538" s="15">
        <v>0</v>
      </c>
      <c r="U538" s="15" t="str">
        <f>IF($S538&lt;2, "N/A", $M538)</f>
        <v>N/A</v>
      </c>
      <c r="V538" s="15" t="str">
        <f t="shared" si="537"/>
        <v>N/A</v>
      </c>
      <c r="W538" s="15" t="str">
        <f t="shared" si="538"/>
        <v>N/A</v>
      </c>
      <c r="X538" s="15" t="str">
        <f t="shared" si="497"/>
        <v>N/A</v>
      </c>
      <c r="Y538" s="14" t="str">
        <f t="shared" si="504"/>
        <v>OK</v>
      </c>
      <c r="Z538" s="14" t="str">
        <f t="shared" si="505"/>
        <v>Yes</v>
      </c>
      <c r="AA538" s="17">
        <f>IF(C538="DM", "N/A", IF(Z538="No","N/A",VLOOKUP(B538,'Extension List'!$A$3:$AE$1952,19,FALSE)))</f>
        <v>20</v>
      </c>
      <c r="AB538" s="14">
        <f>IF(C538="DM", "N/A", IF(Z538="No","N/A",VLOOKUP(B538,'Extension List'!$A$3:$AE$1952,21,FALSE)))</f>
        <v>4</v>
      </c>
      <c r="AC538" s="14">
        <f>IF(AA538="N/A", "N/A", 0)</f>
        <v>0</v>
      </c>
      <c r="AD538" s="15" t="str">
        <f t="shared" si="506"/>
        <v>N/A</v>
      </c>
      <c r="AE538" s="15" t="str">
        <f t="shared" si="507"/>
        <v>N/A</v>
      </c>
      <c r="AF538" s="15" t="str">
        <f t="shared" si="508"/>
        <v>N/A</v>
      </c>
      <c r="AG538" s="15" t="str">
        <f t="shared" si="509"/>
        <v>N/A</v>
      </c>
      <c r="AH538" s="15" t="str">
        <f t="shared" si="509"/>
        <v>N/A</v>
      </c>
      <c r="AI538" s="15" t="str">
        <f t="shared" si="510"/>
        <v>N/A</v>
      </c>
      <c r="AJ538" s="15" t="str">
        <f t="shared" si="511"/>
        <v>N/A</v>
      </c>
      <c r="AK538" s="15" t="str">
        <f t="shared" si="512"/>
        <v>N/A</v>
      </c>
      <c r="AL538" s="15" t="str">
        <f t="shared" si="513"/>
        <v>N/A</v>
      </c>
      <c r="AM538" s="15">
        <f t="shared" si="514"/>
        <v>11</v>
      </c>
      <c r="AN538" s="15" t="str">
        <f t="shared" si="515"/>
        <v>N/A</v>
      </c>
      <c r="AO538" s="15" t="str">
        <f t="shared" si="516"/>
        <v>N/A</v>
      </c>
      <c r="AP538" s="15" t="str">
        <f t="shared" si="517"/>
        <v>N/A</v>
      </c>
      <c r="AQ538" s="15" t="str">
        <f t="shared" si="518"/>
        <v>N/A</v>
      </c>
      <c r="AR538" s="14" t="s">
        <v>40</v>
      </c>
      <c r="AS538" s="14" t="s">
        <v>40</v>
      </c>
      <c r="AT538" s="14" t="s">
        <v>40</v>
      </c>
      <c r="AU538" s="14" t="s">
        <v>40</v>
      </c>
      <c r="AV538" s="14" t="s">
        <v>40</v>
      </c>
      <c r="AW538" s="14" t="s">
        <v>40</v>
      </c>
      <c r="AX538" s="14" t="s">
        <v>40</v>
      </c>
      <c r="AY538" s="14" t="s">
        <v>40</v>
      </c>
      <c r="AZ538" s="14" t="s">
        <v>40</v>
      </c>
      <c r="BA538" s="14" t="s">
        <v>40</v>
      </c>
      <c r="BB538" s="14" t="s">
        <v>40</v>
      </c>
      <c r="BC538" s="14" t="s">
        <v>40</v>
      </c>
      <c r="BD538" s="14" t="s">
        <v>40</v>
      </c>
      <c r="BE538" s="14" t="s">
        <v>40</v>
      </c>
      <c r="BF538" s="14" t="s">
        <v>40</v>
      </c>
      <c r="BG538" s="14" t="s">
        <v>40</v>
      </c>
      <c r="BH538" s="14" t="s">
        <v>40</v>
      </c>
      <c r="BI538" s="14"/>
      <c r="BJ538" s="15">
        <f t="shared" si="519"/>
        <v>11</v>
      </c>
      <c r="BK538" s="15">
        <f t="shared" si="520"/>
        <v>11</v>
      </c>
      <c r="BL538" s="15">
        <f t="shared" si="521"/>
        <v>11</v>
      </c>
      <c r="BM538" s="15">
        <f t="shared" si="522"/>
        <v>11</v>
      </c>
      <c r="BN538" s="15">
        <f t="shared" si="523"/>
        <v>11</v>
      </c>
      <c r="BO538" s="15">
        <f t="shared" si="524"/>
        <v>11</v>
      </c>
      <c r="BP538" s="15">
        <f t="shared" si="525"/>
        <v>11</v>
      </c>
      <c r="BQ538" s="15">
        <f t="shared" si="526"/>
        <v>11</v>
      </c>
      <c r="BR538" s="15">
        <f t="shared" si="527"/>
        <v>11</v>
      </c>
      <c r="BS538" s="15">
        <f t="shared" si="528"/>
        <v>11</v>
      </c>
      <c r="BT538" s="15">
        <f t="shared" si="529"/>
        <v>11</v>
      </c>
      <c r="BU538" s="15">
        <f t="shared" si="530"/>
        <v>11</v>
      </c>
      <c r="BV538" s="15">
        <f t="shared" si="531"/>
        <v>11</v>
      </c>
      <c r="BW538" s="15">
        <f t="shared" si="532"/>
        <v>11</v>
      </c>
      <c r="BX538" s="15">
        <f t="shared" si="533"/>
        <v>11</v>
      </c>
      <c r="BY538" s="15">
        <f t="shared" si="534"/>
        <v>11</v>
      </c>
      <c r="BZ538" s="15">
        <f t="shared" si="535"/>
        <v>11</v>
      </c>
      <c r="CA538" s="14" t="s">
        <v>75</v>
      </c>
      <c r="CB538" s="15">
        <f t="shared" si="482"/>
        <v>11</v>
      </c>
      <c r="CC538" s="14" t="str">
        <f t="shared" si="483"/>
        <v>N/A</v>
      </c>
      <c r="CD538" s="14" t="str">
        <f t="shared" si="484"/>
        <v>N/A</v>
      </c>
      <c r="CE538" s="14" t="str">
        <f t="shared" si="485"/>
        <v>N/A</v>
      </c>
      <c r="CF538" s="14" t="str">
        <f t="shared" si="486"/>
        <v>N/A</v>
      </c>
      <c r="CG538" t="str">
        <f t="shared" si="536"/>
        <v>S:11 G:8 GR:0</v>
      </c>
    </row>
    <row r="539" spans="1:85" x14ac:dyDescent="0.25">
      <c r="A539" s="13">
        <v>5410</v>
      </c>
      <c r="B539" s="14" t="s">
        <v>2736</v>
      </c>
      <c r="C539" s="14" t="s">
        <v>63</v>
      </c>
      <c r="D539" s="14" t="s">
        <v>55</v>
      </c>
      <c r="E539" s="14">
        <f>VLOOKUP(B539, 'Rookie Year'!$A$2:$B$55555,2,FALSE)</f>
        <v>2023</v>
      </c>
      <c r="F539" s="14">
        <v>2023</v>
      </c>
      <c r="G539" s="14" t="s">
        <v>40</v>
      </c>
      <c r="H539" s="14" t="s">
        <v>2147</v>
      </c>
      <c r="I539" s="15">
        <v>15</v>
      </c>
      <c r="J539" s="14">
        <v>4</v>
      </c>
      <c r="K539" s="16">
        <f t="shared" si="498"/>
        <v>0.25</v>
      </c>
      <c r="L539" s="15">
        <f t="shared" si="499"/>
        <v>11</v>
      </c>
      <c r="M539" s="15">
        <f t="shared" si="500"/>
        <v>4</v>
      </c>
      <c r="N539" s="15">
        <f t="shared" si="501"/>
        <v>16</v>
      </c>
      <c r="O539" s="15">
        <v>16</v>
      </c>
      <c r="P539" s="15">
        <v>0</v>
      </c>
      <c r="Q539" s="15">
        <f t="shared" si="502"/>
        <v>0</v>
      </c>
      <c r="R539" s="14" t="s">
        <v>75</v>
      </c>
      <c r="S539" s="14">
        <f t="shared" si="503"/>
        <v>1</v>
      </c>
      <c r="T539" s="15">
        <v>0</v>
      </c>
      <c r="U539" s="15" t="str">
        <f>IF($S539&lt;2, "N/A", $M539)</f>
        <v>N/A</v>
      </c>
      <c r="V539" s="15" t="str">
        <f t="shared" si="537"/>
        <v>N/A</v>
      </c>
      <c r="W539" s="15" t="str">
        <f t="shared" si="538"/>
        <v>N/A</v>
      </c>
      <c r="X539" s="15" t="str">
        <f t="shared" si="497"/>
        <v>N/A</v>
      </c>
      <c r="Y539" s="14" t="str">
        <f t="shared" si="504"/>
        <v>OK</v>
      </c>
      <c r="Z539" s="14" t="str">
        <f t="shared" si="505"/>
        <v>Yes</v>
      </c>
      <c r="AA539" s="17">
        <f>IF(C539="DM", "N/A", IF(Z539="No","N/A",VLOOKUP(B539,'Extension List'!$A$3:$AE$1952,19,FALSE)))</f>
        <v>19</v>
      </c>
      <c r="AB539" s="14">
        <f>IF(C539="DM", "N/A", IF(Z539="No","N/A",VLOOKUP(B539,'Extension List'!$A$3:$AE$1952,21,FALSE)))</f>
        <v>4</v>
      </c>
      <c r="AC539" s="14">
        <f>IF(AA539="N/A", "N/A", 0)</f>
        <v>0</v>
      </c>
      <c r="AD539" s="15" t="str">
        <f t="shared" si="506"/>
        <v>N/A</v>
      </c>
      <c r="AE539" s="15" t="str">
        <f t="shared" si="507"/>
        <v>N/A</v>
      </c>
      <c r="AF539" s="15" t="str">
        <f t="shared" si="508"/>
        <v>N/A</v>
      </c>
      <c r="AG539" s="15" t="str">
        <f t="shared" si="509"/>
        <v>N/A</v>
      </c>
      <c r="AH539" s="15" t="str">
        <f t="shared" si="509"/>
        <v>N/A</v>
      </c>
      <c r="AI539" s="15" t="str">
        <f t="shared" si="510"/>
        <v>N/A</v>
      </c>
      <c r="AJ539" s="15" t="str">
        <f t="shared" si="511"/>
        <v>N/A</v>
      </c>
      <c r="AK539" s="15" t="str">
        <f t="shared" si="512"/>
        <v>N/A</v>
      </c>
      <c r="AL539" s="15" t="str">
        <f t="shared" si="513"/>
        <v>N/A</v>
      </c>
      <c r="AM539" s="15">
        <f t="shared" si="514"/>
        <v>11</v>
      </c>
      <c r="AN539" s="15" t="str">
        <f t="shared" si="515"/>
        <v>N/A</v>
      </c>
      <c r="AO539" s="15" t="str">
        <f t="shared" si="516"/>
        <v>N/A</v>
      </c>
      <c r="AP539" s="15" t="str">
        <f t="shared" si="517"/>
        <v>N/A</v>
      </c>
      <c r="AQ539" s="15" t="str">
        <f t="shared" si="518"/>
        <v>N/A</v>
      </c>
      <c r="AR539" s="14" t="s">
        <v>40</v>
      </c>
      <c r="AS539" s="14" t="s">
        <v>40</v>
      </c>
      <c r="AT539" s="14" t="s">
        <v>40</v>
      </c>
      <c r="AU539" s="14" t="s">
        <v>40</v>
      </c>
      <c r="AV539" s="14" t="s">
        <v>40</v>
      </c>
      <c r="AW539" s="14" t="s">
        <v>40</v>
      </c>
      <c r="AX539" s="14" t="s">
        <v>40</v>
      </c>
      <c r="AY539" s="14" t="s">
        <v>40</v>
      </c>
      <c r="AZ539" s="14" t="s">
        <v>40</v>
      </c>
      <c r="BA539" s="14" t="s">
        <v>40</v>
      </c>
      <c r="BB539" s="14" t="s">
        <v>40</v>
      </c>
      <c r="BC539" s="14" t="s">
        <v>40</v>
      </c>
      <c r="BD539" s="14" t="s">
        <v>40</v>
      </c>
      <c r="BE539" s="14" t="s">
        <v>40</v>
      </c>
      <c r="BF539" s="14" t="s">
        <v>40</v>
      </c>
      <c r="BG539" s="14" t="s">
        <v>40</v>
      </c>
      <c r="BH539" s="14" t="s">
        <v>40</v>
      </c>
      <c r="BI539" s="14"/>
      <c r="BJ539" s="15">
        <f t="shared" si="519"/>
        <v>11</v>
      </c>
      <c r="BK539" s="15">
        <f t="shared" si="520"/>
        <v>11</v>
      </c>
      <c r="BL539" s="15">
        <f t="shared" si="521"/>
        <v>11</v>
      </c>
      <c r="BM539" s="15">
        <f t="shared" si="522"/>
        <v>11</v>
      </c>
      <c r="BN539" s="15">
        <f t="shared" si="523"/>
        <v>11</v>
      </c>
      <c r="BO539" s="15">
        <f t="shared" si="524"/>
        <v>11</v>
      </c>
      <c r="BP539" s="15">
        <f t="shared" si="525"/>
        <v>11</v>
      </c>
      <c r="BQ539" s="15">
        <f t="shared" si="526"/>
        <v>11</v>
      </c>
      <c r="BR539" s="15">
        <f t="shared" si="527"/>
        <v>11</v>
      </c>
      <c r="BS539" s="15">
        <f t="shared" si="528"/>
        <v>11</v>
      </c>
      <c r="BT539" s="15">
        <f t="shared" si="529"/>
        <v>11</v>
      </c>
      <c r="BU539" s="15">
        <f t="shared" si="530"/>
        <v>11</v>
      </c>
      <c r="BV539" s="15">
        <f t="shared" si="531"/>
        <v>11</v>
      </c>
      <c r="BW539" s="15">
        <f t="shared" si="532"/>
        <v>11</v>
      </c>
      <c r="BX539" s="15">
        <f t="shared" si="533"/>
        <v>11</v>
      </c>
      <c r="BY539" s="15">
        <f t="shared" si="534"/>
        <v>11</v>
      </c>
      <c r="BZ539" s="15">
        <f t="shared" si="535"/>
        <v>11</v>
      </c>
      <c r="CA539" s="14" t="s">
        <v>75</v>
      </c>
      <c r="CB539" s="15">
        <f t="shared" si="482"/>
        <v>11</v>
      </c>
      <c r="CC539" s="14" t="str">
        <f t="shared" si="483"/>
        <v>N/A</v>
      </c>
      <c r="CD539" s="14" t="str">
        <f t="shared" si="484"/>
        <v>N/A</v>
      </c>
      <c r="CE539" s="14" t="str">
        <f t="shared" si="485"/>
        <v>N/A</v>
      </c>
      <c r="CF539" s="14" t="str">
        <f t="shared" si="486"/>
        <v>N/A</v>
      </c>
      <c r="CG539" t="str">
        <f t="shared" si="536"/>
        <v>S:11 G:4 GR:0</v>
      </c>
    </row>
    <row r="540" spans="1:85" x14ac:dyDescent="0.25">
      <c r="A540" s="13">
        <v>5604</v>
      </c>
      <c r="B540" s="14" t="s">
        <v>3052</v>
      </c>
      <c r="C540" s="14" t="s">
        <v>63</v>
      </c>
      <c r="D540" s="14" t="s">
        <v>55</v>
      </c>
      <c r="E540" s="14">
        <f>VLOOKUP(B540, 'Rookie Year'!$A$2:$B$55555,2,FALSE)</f>
        <v>2024</v>
      </c>
      <c r="F540" s="14">
        <v>2024</v>
      </c>
      <c r="G540" s="14" t="s">
        <v>40</v>
      </c>
      <c r="H540" s="14" t="s">
        <v>2155</v>
      </c>
      <c r="I540" s="15">
        <v>9</v>
      </c>
      <c r="J540" s="14">
        <v>4</v>
      </c>
      <c r="K540" s="16">
        <f t="shared" si="498"/>
        <v>0.25</v>
      </c>
      <c r="L540" s="15">
        <f t="shared" si="499"/>
        <v>6</v>
      </c>
      <c r="M540" s="15">
        <f t="shared" si="500"/>
        <v>3</v>
      </c>
      <c r="N540" s="15">
        <f t="shared" si="501"/>
        <v>12</v>
      </c>
      <c r="O540" s="15">
        <v>12</v>
      </c>
      <c r="P540" s="15">
        <v>0</v>
      </c>
      <c r="Q540" s="15">
        <f t="shared" si="502"/>
        <v>0</v>
      </c>
      <c r="R540" s="14" t="s">
        <v>75</v>
      </c>
      <c r="S540" s="14">
        <f t="shared" si="503"/>
        <v>2</v>
      </c>
      <c r="T540" s="15">
        <v>0</v>
      </c>
      <c r="U540" s="15">
        <v>0</v>
      </c>
      <c r="V540" s="15" t="str">
        <f t="shared" si="537"/>
        <v>N/A</v>
      </c>
      <c r="W540" s="15" t="str">
        <f t="shared" si="538"/>
        <v>N/A</v>
      </c>
      <c r="X540" s="15" t="str">
        <f t="shared" si="497"/>
        <v>N/A</v>
      </c>
      <c r="Y540" s="14" t="str">
        <f t="shared" si="504"/>
        <v>OK</v>
      </c>
      <c r="Z540" s="14" t="str">
        <f t="shared" si="505"/>
        <v>No</v>
      </c>
      <c r="AA540" s="17" t="str">
        <f>IF(C540="DM", "N/A", IF(Z540="No","N/A",VLOOKUP(B540,'Extension List'!$A$3:$AE$1952,19,FALSE)))</f>
        <v>N/A</v>
      </c>
      <c r="AB540" s="14" t="str">
        <f>IF(C540="DM", "N/A", IF(Z540="No","N/A",VLOOKUP(B540,'Extension List'!$A$3:$AE$1952,21,FALSE)))</f>
        <v>N/A</v>
      </c>
      <c r="AC540" s="14" t="str">
        <f>IF(AA540="N/A", "N/A", 0)</f>
        <v>N/A</v>
      </c>
      <c r="AD540" s="15" t="str">
        <f t="shared" si="506"/>
        <v>N/A</v>
      </c>
      <c r="AE540" s="15" t="str">
        <f t="shared" si="507"/>
        <v>N/A</v>
      </c>
      <c r="AF540" s="15" t="str">
        <f t="shared" si="508"/>
        <v>N/A</v>
      </c>
      <c r="AG540" s="15" t="str">
        <f t="shared" si="509"/>
        <v>N/A</v>
      </c>
      <c r="AH540" s="15" t="str">
        <f t="shared" si="509"/>
        <v>N/A</v>
      </c>
      <c r="AI540" s="15" t="str">
        <f t="shared" si="510"/>
        <v>N/A</v>
      </c>
      <c r="AJ540" s="15" t="str">
        <f t="shared" si="511"/>
        <v>N/A</v>
      </c>
      <c r="AK540" s="15" t="str">
        <f t="shared" si="512"/>
        <v>N/A</v>
      </c>
      <c r="AL540" s="15" t="str">
        <f t="shared" si="513"/>
        <v>N/A</v>
      </c>
      <c r="AM540" s="15">
        <f t="shared" si="514"/>
        <v>6</v>
      </c>
      <c r="AN540" s="15">
        <f t="shared" si="515"/>
        <v>6</v>
      </c>
      <c r="AO540" s="15" t="str">
        <f t="shared" si="516"/>
        <v>N/A</v>
      </c>
      <c r="AP540" s="15" t="str">
        <f t="shared" si="517"/>
        <v>N/A</v>
      </c>
      <c r="AQ540" s="15" t="str">
        <f t="shared" si="518"/>
        <v>N/A</v>
      </c>
      <c r="AR540" s="14" t="s">
        <v>44</v>
      </c>
      <c r="AS540" s="14" t="s">
        <v>44</v>
      </c>
      <c r="AT540" s="14" t="s">
        <v>44</v>
      </c>
      <c r="AU540" s="14" t="s">
        <v>44</v>
      </c>
      <c r="AV540" s="14" t="s">
        <v>44</v>
      </c>
      <c r="AW540" s="14" t="s">
        <v>44</v>
      </c>
      <c r="AX540" s="14" t="s">
        <v>44</v>
      </c>
      <c r="AY540" s="14" t="s">
        <v>44</v>
      </c>
      <c r="AZ540" s="14" t="s">
        <v>44</v>
      </c>
      <c r="BA540" s="14" t="s">
        <v>44</v>
      </c>
      <c r="BB540" s="14" t="s">
        <v>44</v>
      </c>
      <c r="BC540" s="14" t="s">
        <v>44</v>
      </c>
      <c r="BD540" s="14" t="s">
        <v>44</v>
      </c>
      <c r="BE540" s="14" t="s">
        <v>44</v>
      </c>
      <c r="BF540" s="14" t="s">
        <v>44</v>
      </c>
      <c r="BG540" s="14" t="s">
        <v>44</v>
      </c>
      <c r="BH540" s="14" t="s">
        <v>44</v>
      </c>
      <c r="BI540" s="14"/>
      <c r="BJ540" s="15">
        <f t="shared" si="519"/>
        <v>0</v>
      </c>
      <c r="BK540" s="15">
        <f t="shared" si="520"/>
        <v>0</v>
      </c>
      <c r="BL540" s="15">
        <f t="shared" si="521"/>
        <v>0</v>
      </c>
      <c r="BM540" s="15">
        <f t="shared" si="522"/>
        <v>0</v>
      </c>
      <c r="BN540" s="15">
        <f t="shared" si="523"/>
        <v>0</v>
      </c>
      <c r="BO540" s="15">
        <f t="shared" si="524"/>
        <v>0</v>
      </c>
      <c r="BP540" s="15">
        <f t="shared" si="525"/>
        <v>0</v>
      </c>
      <c r="BQ540" s="15">
        <f t="shared" si="526"/>
        <v>0</v>
      </c>
      <c r="BR540" s="15">
        <f t="shared" si="527"/>
        <v>0</v>
      </c>
      <c r="BS540" s="15">
        <f t="shared" si="528"/>
        <v>0</v>
      </c>
      <c r="BT540" s="15">
        <f t="shared" si="529"/>
        <v>0</v>
      </c>
      <c r="BU540" s="15">
        <f t="shared" si="530"/>
        <v>0</v>
      </c>
      <c r="BV540" s="15">
        <f t="shared" si="531"/>
        <v>0</v>
      </c>
      <c r="BW540" s="15">
        <f t="shared" si="532"/>
        <v>0</v>
      </c>
      <c r="BX540" s="15">
        <f t="shared" si="533"/>
        <v>0</v>
      </c>
      <c r="BY540" s="15">
        <f t="shared" si="534"/>
        <v>0</v>
      </c>
      <c r="BZ540" s="15">
        <f t="shared" si="535"/>
        <v>0</v>
      </c>
      <c r="CA540" s="14" t="s">
        <v>75</v>
      </c>
      <c r="CB540" s="15">
        <f t="shared" si="482"/>
        <v>0</v>
      </c>
      <c r="CC540" s="14">
        <f t="shared" si="483"/>
        <v>0</v>
      </c>
      <c r="CD540" s="14" t="str">
        <f t="shared" si="484"/>
        <v>N/A</v>
      </c>
      <c r="CE540" s="14" t="str">
        <f t="shared" si="485"/>
        <v>N/A</v>
      </c>
      <c r="CF540" s="14" t="str">
        <f t="shared" si="486"/>
        <v>N/A</v>
      </c>
      <c r="CG540" t="str">
        <f t="shared" si="536"/>
        <v>S:6 G:3 GR:0</v>
      </c>
    </row>
    <row r="541" spans="1:85" x14ac:dyDescent="0.25">
      <c r="A541" s="13">
        <v>5637</v>
      </c>
      <c r="B541" s="14" t="s">
        <v>3053</v>
      </c>
      <c r="C541" s="14" t="s">
        <v>63</v>
      </c>
      <c r="D541" s="14" t="s">
        <v>55</v>
      </c>
      <c r="E541" s="14">
        <f>VLOOKUP(B541, 'Rookie Year'!$A$2:$B$55555,2,FALSE)</f>
        <v>2024</v>
      </c>
      <c r="F541" s="14">
        <v>2024</v>
      </c>
      <c r="G541" s="14" t="s">
        <v>40</v>
      </c>
      <c r="H541" s="14" t="s">
        <v>2188</v>
      </c>
      <c r="I541" s="15">
        <v>2</v>
      </c>
      <c r="J541" s="14">
        <v>3</v>
      </c>
      <c r="K541" s="16">
        <f t="shared" si="498"/>
        <v>0</v>
      </c>
      <c r="L541" s="15">
        <f t="shared" si="499"/>
        <v>2</v>
      </c>
      <c r="M541" s="15">
        <f t="shared" si="500"/>
        <v>0</v>
      </c>
      <c r="N541" s="15">
        <f t="shared" si="501"/>
        <v>0</v>
      </c>
      <c r="O541" s="15">
        <v>0</v>
      </c>
      <c r="P541" s="15">
        <v>0</v>
      </c>
      <c r="Q541" s="15">
        <f t="shared" si="502"/>
        <v>0</v>
      </c>
      <c r="R541" s="14" t="s">
        <v>75</v>
      </c>
      <c r="S541" s="14">
        <f t="shared" si="503"/>
        <v>1</v>
      </c>
      <c r="T541" s="15">
        <v>0</v>
      </c>
      <c r="U541" s="15" t="str">
        <f>IF($S541&lt;2, "N/A", $M541)</f>
        <v>N/A</v>
      </c>
      <c r="V541" s="15" t="str">
        <f t="shared" si="537"/>
        <v>N/A</v>
      </c>
      <c r="W541" s="15" t="str">
        <f t="shared" si="538"/>
        <v>N/A</v>
      </c>
      <c r="X541" s="15" t="str">
        <f t="shared" si="497"/>
        <v>N/A</v>
      </c>
      <c r="Y541" s="14" t="str">
        <f t="shared" si="504"/>
        <v>OK</v>
      </c>
      <c r="Z541" s="14" t="str">
        <f t="shared" si="505"/>
        <v>Yes</v>
      </c>
      <c r="AA541" s="17">
        <f>IF(C541="DM", "N/A", IF(Z541="No","N/A",VLOOKUP(B541,'Extension List'!$A$3:$AE$1952,19,FALSE)))</f>
        <v>5</v>
      </c>
      <c r="AB541" s="14">
        <f>IF(C541="DM", "N/A", IF(Z541="No","N/A",VLOOKUP(B541,'Extension List'!$A$3:$AE$1952,21,FALSE)))</f>
        <v>1</v>
      </c>
      <c r="AC541" s="14">
        <v>1</v>
      </c>
      <c r="AD541" s="15">
        <f t="shared" si="506"/>
        <v>3</v>
      </c>
      <c r="AE541" s="15">
        <f t="shared" si="507"/>
        <v>2</v>
      </c>
      <c r="AF541" s="15">
        <f t="shared" si="508"/>
        <v>2</v>
      </c>
      <c r="AG541" s="15">
        <v>2</v>
      </c>
      <c r="AH541" s="15">
        <v>0</v>
      </c>
      <c r="AI541" s="15" t="str">
        <f t="shared" si="510"/>
        <v>N/A</v>
      </c>
      <c r="AJ541" s="15" t="str">
        <f t="shared" si="511"/>
        <v>N/A</v>
      </c>
      <c r="AK541" s="15" t="str">
        <f t="shared" si="512"/>
        <v>N/A</v>
      </c>
      <c r="AL541" s="15" t="str">
        <f t="shared" si="513"/>
        <v>OK</v>
      </c>
      <c r="AM541" s="15">
        <f t="shared" si="514"/>
        <v>4</v>
      </c>
      <c r="AN541" s="15">
        <f t="shared" si="515"/>
        <v>3</v>
      </c>
      <c r="AO541" s="15" t="str">
        <f t="shared" si="516"/>
        <v>N/A</v>
      </c>
      <c r="AP541" s="15" t="str">
        <f t="shared" si="517"/>
        <v>N/A</v>
      </c>
      <c r="AQ541" s="15" t="str">
        <f t="shared" si="518"/>
        <v>N/A</v>
      </c>
      <c r="AR541" s="14" t="s">
        <v>40</v>
      </c>
      <c r="AS541" s="14" t="s">
        <v>40</v>
      </c>
      <c r="AT541" s="14" t="s">
        <v>40</v>
      </c>
      <c r="AU541" s="14" t="s">
        <v>40</v>
      </c>
      <c r="AV541" s="14" t="s">
        <v>40</v>
      </c>
      <c r="AW541" s="14" t="s">
        <v>40</v>
      </c>
      <c r="AX541" s="14" t="s">
        <v>40</v>
      </c>
      <c r="AY541" s="14" t="s">
        <v>40</v>
      </c>
      <c r="AZ541" s="14" t="s">
        <v>40</v>
      </c>
      <c r="BA541" s="14" t="s">
        <v>40</v>
      </c>
      <c r="BB541" s="14" t="s">
        <v>40</v>
      </c>
      <c r="BC541" s="14" t="s">
        <v>40</v>
      </c>
      <c r="BD541" s="14" t="s">
        <v>40</v>
      </c>
      <c r="BE541" s="14" t="s">
        <v>40</v>
      </c>
      <c r="BF541" s="14" t="s">
        <v>40</v>
      </c>
      <c r="BG541" s="14" t="s">
        <v>40</v>
      </c>
      <c r="BH541" s="14" t="s">
        <v>40</v>
      </c>
      <c r="BI541" s="14"/>
      <c r="BJ541" s="15">
        <f t="shared" si="519"/>
        <v>4</v>
      </c>
      <c r="BK541" s="15">
        <f t="shared" si="520"/>
        <v>4</v>
      </c>
      <c r="BL541" s="15">
        <f t="shared" si="521"/>
        <v>4</v>
      </c>
      <c r="BM541" s="15">
        <f t="shared" si="522"/>
        <v>4</v>
      </c>
      <c r="BN541" s="15">
        <f t="shared" si="523"/>
        <v>4</v>
      </c>
      <c r="BO541" s="15">
        <f t="shared" si="524"/>
        <v>4</v>
      </c>
      <c r="BP541" s="15">
        <f t="shared" si="525"/>
        <v>4</v>
      </c>
      <c r="BQ541" s="15">
        <f t="shared" si="526"/>
        <v>4</v>
      </c>
      <c r="BR541" s="15">
        <f t="shared" si="527"/>
        <v>4</v>
      </c>
      <c r="BS541" s="15">
        <f t="shared" si="528"/>
        <v>4</v>
      </c>
      <c r="BT541" s="15">
        <f t="shared" si="529"/>
        <v>4</v>
      </c>
      <c r="BU541" s="15">
        <f t="shared" si="530"/>
        <v>4</v>
      </c>
      <c r="BV541" s="15">
        <f t="shared" si="531"/>
        <v>4</v>
      </c>
      <c r="BW541" s="15">
        <f t="shared" si="532"/>
        <v>4</v>
      </c>
      <c r="BX541" s="15">
        <f t="shared" si="533"/>
        <v>4</v>
      </c>
      <c r="BY541" s="15">
        <f t="shared" si="534"/>
        <v>4</v>
      </c>
      <c r="BZ541" s="15">
        <f t="shared" si="535"/>
        <v>4</v>
      </c>
      <c r="CA541" s="14" t="s">
        <v>75</v>
      </c>
      <c r="CB541" s="15">
        <f t="shared" si="482"/>
        <v>4</v>
      </c>
      <c r="CC541" s="14">
        <f t="shared" si="483"/>
        <v>3</v>
      </c>
      <c r="CD541" s="14" t="str">
        <f t="shared" si="484"/>
        <v>N/A</v>
      </c>
      <c r="CE541" s="14" t="str">
        <f t="shared" si="485"/>
        <v>N/A</v>
      </c>
      <c r="CF541" s="14" t="str">
        <f t="shared" si="486"/>
        <v>N/A</v>
      </c>
      <c r="CG541" t="str">
        <f t="shared" si="536"/>
        <v>S:2/3 G:2 GR:2</v>
      </c>
    </row>
    <row r="542" spans="1:85" x14ac:dyDescent="0.25">
      <c r="A542" s="13">
        <v>6563</v>
      </c>
      <c r="B542" s="14" t="s">
        <v>3353</v>
      </c>
      <c r="C542" s="14" t="s">
        <v>63</v>
      </c>
      <c r="D542" s="14" t="s">
        <v>55</v>
      </c>
      <c r="E542" s="14">
        <f>VLOOKUP(B542, 'Rookie Year'!$A$2:$B$55555,2,FALSE)</f>
        <v>2026</v>
      </c>
      <c r="F542" s="14">
        <v>2026</v>
      </c>
      <c r="G542" s="14" t="s">
        <v>40</v>
      </c>
      <c r="H542" s="14" t="s">
        <v>2221</v>
      </c>
      <c r="I542" s="15">
        <v>1</v>
      </c>
      <c r="J542" s="14">
        <v>3</v>
      </c>
      <c r="K542" s="16">
        <f t="shared" si="498"/>
        <v>0</v>
      </c>
      <c r="L542" s="15">
        <f t="shared" si="499"/>
        <v>1</v>
      </c>
      <c r="M542" s="15">
        <f t="shared" si="500"/>
        <v>0</v>
      </c>
      <c r="N542" s="15">
        <f t="shared" si="501"/>
        <v>0</v>
      </c>
      <c r="O542" s="15">
        <v>0</v>
      </c>
      <c r="P542" s="15">
        <v>0</v>
      </c>
      <c r="Q542" s="15">
        <f t="shared" si="502"/>
        <v>0</v>
      </c>
      <c r="R542" s="14" t="s">
        <v>75</v>
      </c>
      <c r="S542" s="14">
        <f t="shared" si="503"/>
        <v>3</v>
      </c>
      <c r="T542" s="15">
        <f>IF($S542&lt;1, "N/A", $M542)</f>
        <v>0</v>
      </c>
      <c r="U542" s="15">
        <f>IF($S542&lt;2, "N/A", $M542)</f>
        <v>0</v>
      </c>
      <c r="V542" s="15">
        <f t="shared" si="537"/>
        <v>0</v>
      </c>
      <c r="W542" s="15" t="str">
        <f t="shared" si="538"/>
        <v>N/A</v>
      </c>
      <c r="X542" s="15" t="str">
        <f t="shared" si="497"/>
        <v>N/A</v>
      </c>
      <c r="Y542" s="14" t="str">
        <f t="shared" si="504"/>
        <v>OK</v>
      </c>
      <c r="Z542" s="14" t="str">
        <f t="shared" si="505"/>
        <v>No</v>
      </c>
      <c r="AA542" s="17" t="str">
        <f>IF(C542="DM", "N/A", IF(Z542="No","N/A",VLOOKUP(B542,'Extension List'!$A$3:$AE$1952,19,FALSE)))</f>
        <v>N/A</v>
      </c>
      <c r="AB542" s="14" t="str">
        <f>IF(C542="DM", "N/A", IF(Z542="No","N/A",VLOOKUP(B542,'Extension List'!$A$3:$AE$1952,21,FALSE)))</f>
        <v>N/A</v>
      </c>
      <c r="AC542" s="14" t="str">
        <f t="shared" ref="AC542:AC568" si="539">IF(AA542="N/A", "N/A", 0)</f>
        <v>N/A</v>
      </c>
      <c r="AD542" s="15" t="str">
        <f t="shared" si="506"/>
        <v>N/A</v>
      </c>
      <c r="AE542" s="15" t="str">
        <f t="shared" si="507"/>
        <v>N/A</v>
      </c>
      <c r="AF542" s="15" t="str">
        <f t="shared" si="508"/>
        <v>N/A</v>
      </c>
      <c r="AG542" s="15" t="str">
        <f t="shared" ref="AG542:AH568" si="540">IF($AF542="N/A", "N/A", "TBC")</f>
        <v>N/A</v>
      </c>
      <c r="AH542" s="15" t="str">
        <f t="shared" si="540"/>
        <v>N/A</v>
      </c>
      <c r="AI542" s="15" t="str">
        <f t="shared" si="510"/>
        <v>N/A</v>
      </c>
      <c r="AJ542" s="15" t="str">
        <f t="shared" si="511"/>
        <v>N/A</v>
      </c>
      <c r="AK542" s="15" t="str">
        <f t="shared" si="512"/>
        <v>N/A</v>
      </c>
      <c r="AL542" s="15" t="str">
        <f t="shared" si="513"/>
        <v>N/A</v>
      </c>
      <c r="AM542" s="15">
        <f t="shared" si="514"/>
        <v>1</v>
      </c>
      <c r="AN542" s="15">
        <f t="shared" si="515"/>
        <v>1</v>
      </c>
      <c r="AO542" s="15">
        <f t="shared" si="516"/>
        <v>1</v>
      </c>
      <c r="AP542" s="15" t="str">
        <f t="shared" si="517"/>
        <v>N/A</v>
      </c>
      <c r="AQ542" s="15" t="str">
        <f t="shared" si="518"/>
        <v>N/A</v>
      </c>
      <c r="AR542" s="14" t="s">
        <v>40</v>
      </c>
      <c r="AS542" s="14" t="s">
        <v>40</v>
      </c>
      <c r="AT542" s="14" t="s">
        <v>40</v>
      </c>
      <c r="AU542" s="14" t="s">
        <v>40</v>
      </c>
      <c r="AV542" s="14" t="s">
        <v>40</v>
      </c>
      <c r="AW542" s="14" t="s">
        <v>40</v>
      </c>
      <c r="AX542" s="14" t="s">
        <v>40</v>
      </c>
      <c r="AY542" s="14" t="s">
        <v>40</v>
      </c>
      <c r="AZ542" s="14" t="s">
        <v>40</v>
      </c>
      <c r="BA542" s="14" t="s">
        <v>40</v>
      </c>
      <c r="BB542" s="14" t="s">
        <v>40</v>
      </c>
      <c r="BC542" s="14" t="s">
        <v>40</v>
      </c>
      <c r="BD542" s="14" t="s">
        <v>40</v>
      </c>
      <c r="BE542" s="14" t="s">
        <v>40</v>
      </c>
      <c r="BF542" s="14" t="s">
        <v>40</v>
      </c>
      <c r="BG542" s="14" t="s">
        <v>40</v>
      </c>
      <c r="BH542" s="14" t="s">
        <v>40</v>
      </c>
      <c r="BJ542" s="15">
        <f t="shared" si="519"/>
        <v>1</v>
      </c>
      <c r="BK542" s="15">
        <f t="shared" si="520"/>
        <v>1</v>
      </c>
      <c r="BL542" s="15">
        <f t="shared" si="521"/>
        <v>1</v>
      </c>
      <c r="BM542" s="15">
        <f t="shared" si="522"/>
        <v>1</v>
      </c>
      <c r="BN542" s="15">
        <f t="shared" si="523"/>
        <v>1</v>
      </c>
      <c r="BO542" s="15">
        <f t="shared" si="524"/>
        <v>1</v>
      </c>
      <c r="BP542" s="15">
        <f t="shared" si="525"/>
        <v>1</v>
      </c>
      <c r="BQ542" s="15">
        <f t="shared" si="526"/>
        <v>1</v>
      </c>
      <c r="BR542" s="15">
        <f t="shared" si="527"/>
        <v>1</v>
      </c>
      <c r="BS542" s="15">
        <f t="shared" si="528"/>
        <v>1</v>
      </c>
      <c r="BT542" s="15">
        <f t="shared" si="529"/>
        <v>1</v>
      </c>
      <c r="BU542" s="15">
        <f t="shared" si="530"/>
        <v>1</v>
      </c>
      <c r="BV542" s="15">
        <f t="shared" si="531"/>
        <v>1</v>
      </c>
      <c r="BW542" s="15">
        <f t="shared" si="532"/>
        <v>1</v>
      </c>
      <c r="BX542" s="15">
        <f t="shared" si="533"/>
        <v>1</v>
      </c>
      <c r="BY542" s="15">
        <f t="shared" si="534"/>
        <v>1</v>
      </c>
      <c r="BZ542" s="15">
        <f t="shared" si="535"/>
        <v>1</v>
      </c>
      <c r="CA542" s="14" t="s">
        <v>75</v>
      </c>
      <c r="CB542" s="15">
        <f t="shared" si="482"/>
        <v>1</v>
      </c>
      <c r="CC542" s="14">
        <f t="shared" si="483"/>
        <v>1</v>
      </c>
      <c r="CD542" s="14">
        <f t="shared" si="484"/>
        <v>1</v>
      </c>
      <c r="CE542" s="14" t="str">
        <f t="shared" si="485"/>
        <v>N/A</v>
      </c>
      <c r="CF542" s="14" t="str">
        <f t="shared" si="486"/>
        <v>N/A</v>
      </c>
      <c r="CG542" t="str">
        <f t="shared" si="536"/>
        <v>S:1 G:0 GR:0</v>
      </c>
    </row>
    <row r="543" spans="1:85" x14ac:dyDescent="0.25">
      <c r="A543" s="13">
        <v>3682</v>
      </c>
      <c r="B543" s="14" t="s">
        <v>2096</v>
      </c>
      <c r="C543" s="14" t="s">
        <v>63</v>
      </c>
      <c r="D543" s="14" t="s">
        <v>55</v>
      </c>
      <c r="E543" s="14">
        <f>VLOOKUP(B543, 'Rookie Year'!$A$2:$B$55555,2,FALSE)</f>
        <v>2020</v>
      </c>
      <c r="F543" s="14">
        <v>2020</v>
      </c>
      <c r="G543" s="14" t="s">
        <v>40</v>
      </c>
      <c r="H543" s="14" t="s">
        <v>2214</v>
      </c>
      <c r="I543" s="15">
        <v>18</v>
      </c>
      <c r="J543" s="14">
        <v>5</v>
      </c>
      <c r="K543" s="16">
        <f t="shared" si="498"/>
        <v>0.4</v>
      </c>
      <c r="L543" s="15">
        <f t="shared" si="499"/>
        <v>10</v>
      </c>
      <c r="M543" s="15">
        <f t="shared" si="500"/>
        <v>8</v>
      </c>
      <c r="N543" s="15">
        <f t="shared" si="501"/>
        <v>40</v>
      </c>
      <c r="O543" s="15">
        <v>40</v>
      </c>
      <c r="P543" s="15">
        <v>0</v>
      </c>
      <c r="Q543" s="15">
        <f t="shared" si="502"/>
        <v>0</v>
      </c>
      <c r="R543" s="14">
        <v>2022</v>
      </c>
      <c r="S543" s="14">
        <f t="shared" si="503"/>
        <v>1</v>
      </c>
      <c r="T543" s="15">
        <v>0</v>
      </c>
      <c r="U543" s="15" t="str">
        <f>IF($S543&lt;2, "N/A", $M543)</f>
        <v>N/A</v>
      </c>
      <c r="V543" s="15" t="str">
        <f t="shared" si="537"/>
        <v>N/A</v>
      </c>
      <c r="W543" s="15" t="str">
        <f t="shared" si="538"/>
        <v>N/A</v>
      </c>
      <c r="X543" s="15" t="str">
        <f t="shared" si="497"/>
        <v>N/A</v>
      </c>
      <c r="Y543" s="14" t="str">
        <f t="shared" si="504"/>
        <v>OK</v>
      </c>
      <c r="Z543" s="14" t="str">
        <f t="shared" si="505"/>
        <v>Yes</v>
      </c>
      <c r="AA543" s="17">
        <f>IF(C543="DM", "N/A", IF(Z543="No","N/A",VLOOKUP(B543,'Extension List'!$A$3:$AE$1952,19,FALSE)))</f>
        <v>19</v>
      </c>
      <c r="AB543" s="14">
        <f>IF(C543="DM", "N/A", IF(Z543="No","N/A",VLOOKUP(B543,'Extension List'!$A$3:$AE$1952,21,FALSE)))</f>
        <v>4</v>
      </c>
      <c r="AC543" s="14">
        <f t="shared" si="539"/>
        <v>0</v>
      </c>
      <c r="AD543" s="15" t="str">
        <f t="shared" si="506"/>
        <v>N/A</v>
      </c>
      <c r="AE543" s="15" t="str">
        <f t="shared" si="507"/>
        <v>N/A</v>
      </c>
      <c r="AF543" s="15" t="str">
        <f t="shared" si="508"/>
        <v>N/A</v>
      </c>
      <c r="AG543" s="15" t="str">
        <f t="shared" si="540"/>
        <v>N/A</v>
      </c>
      <c r="AH543" s="15" t="str">
        <f t="shared" si="540"/>
        <v>N/A</v>
      </c>
      <c r="AI543" s="15" t="str">
        <f t="shared" si="510"/>
        <v>N/A</v>
      </c>
      <c r="AJ543" s="15" t="str">
        <f t="shared" si="511"/>
        <v>N/A</v>
      </c>
      <c r="AK543" s="15" t="str">
        <f t="shared" si="512"/>
        <v>N/A</v>
      </c>
      <c r="AL543" s="15" t="str">
        <f t="shared" si="513"/>
        <v>N/A</v>
      </c>
      <c r="AM543" s="15">
        <f t="shared" si="514"/>
        <v>10</v>
      </c>
      <c r="AN543" s="15" t="str">
        <f t="shared" si="515"/>
        <v>N/A</v>
      </c>
      <c r="AO543" s="15" t="str">
        <f t="shared" si="516"/>
        <v>N/A</v>
      </c>
      <c r="AP543" s="15" t="str">
        <f t="shared" si="517"/>
        <v>N/A</v>
      </c>
      <c r="AQ543" s="15" t="str">
        <f t="shared" si="518"/>
        <v>N/A</v>
      </c>
      <c r="AR543" s="14" t="s">
        <v>44</v>
      </c>
      <c r="AS543" s="14" t="s">
        <v>44</v>
      </c>
      <c r="AT543" s="14" t="s">
        <v>44</v>
      </c>
      <c r="AU543" s="14" t="s">
        <v>44</v>
      </c>
      <c r="AV543" s="14" t="s">
        <v>44</v>
      </c>
      <c r="AW543" s="14" t="s">
        <v>44</v>
      </c>
      <c r="AX543" s="14" t="s">
        <v>44</v>
      </c>
      <c r="AY543" s="14" t="s">
        <v>44</v>
      </c>
      <c r="AZ543" s="14" t="s">
        <v>44</v>
      </c>
      <c r="BA543" s="14" t="s">
        <v>44</v>
      </c>
      <c r="BB543" s="14" t="s">
        <v>44</v>
      </c>
      <c r="BC543" s="14" t="s">
        <v>44</v>
      </c>
      <c r="BD543" s="14" t="s">
        <v>44</v>
      </c>
      <c r="BE543" s="14" t="s">
        <v>44</v>
      </c>
      <c r="BF543" s="14" t="s">
        <v>44</v>
      </c>
      <c r="BG543" s="14" t="s">
        <v>44</v>
      </c>
      <c r="BH543" s="14" t="s">
        <v>44</v>
      </c>
      <c r="BI543" s="14"/>
      <c r="BJ543" s="15">
        <f t="shared" si="519"/>
        <v>0</v>
      </c>
      <c r="BK543" s="15">
        <f t="shared" si="520"/>
        <v>0</v>
      </c>
      <c r="BL543" s="15">
        <f t="shared" si="521"/>
        <v>0</v>
      </c>
      <c r="BM543" s="15">
        <f t="shared" si="522"/>
        <v>0</v>
      </c>
      <c r="BN543" s="15">
        <f t="shared" si="523"/>
        <v>0</v>
      </c>
      <c r="BO543" s="15">
        <f t="shared" si="524"/>
        <v>0</v>
      </c>
      <c r="BP543" s="15">
        <f t="shared" si="525"/>
        <v>0</v>
      </c>
      <c r="BQ543" s="15">
        <f t="shared" si="526"/>
        <v>0</v>
      </c>
      <c r="BR543" s="15">
        <f t="shared" si="527"/>
        <v>0</v>
      </c>
      <c r="BS543" s="15">
        <f t="shared" si="528"/>
        <v>0</v>
      </c>
      <c r="BT543" s="15">
        <f t="shared" si="529"/>
        <v>0</v>
      </c>
      <c r="BU543" s="15">
        <f t="shared" si="530"/>
        <v>0</v>
      </c>
      <c r="BV543" s="15">
        <f t="shared" si="531"/>
        <v>0</v>
      </c>
      <c r="BW543" s="15">
        <f t="shared" si="532"/>
        <v>0</v>
      </c>
      <c r="BX543" s="15">
        <f t="shared" si="533"/>
        <v>0</v>
      </c>
      <c r="BY543" s="15">
        <f t="shared" si="534"/>
        <v>0</v>
      </c>
      <c r="BZ543" s="15">
        <f t="shared" si="535"/>
        <v>0</v>
      </c>
      <c r="CA543" s="14" t="s">
        <v>75</v>
      </c>
      <c r="CB543" s="15">
        <f t="shared" si="482"/>
        <v>0</v>
      </c>
      <c r="CC543" s="14" t="str">
        <f t="shared" si="483"/>
        <v>N/A</v>
      </c>
      <c r="CD543" s="14" t="str">
        <f t="shared" si="484"/>
        <v>N/A</v>
      </c>
      <c r="CE543" s="14" t="str">
        <f t="shared" si="485"/>
        <v>N/A</v>
      </c>
      <c r="CF543" s="14" t="str">
        <f t="shared" si="486"/>
        <v>N/A</v>
      </c>
      <c r="CG543" t="str">
        <f t="shared" si="536"/>
        <v>S:10 G:8 GR:0</v>
      </c>
    </row>
    <row r="544" spans="1:85" x14ac:dyDescent="0.25">
      <c r="A544" s="13">
        <v>5593</v>
      </c>
      <c r="B544" s="14" t="s">
        <v>3076</v>
      </c>
      <c r="C544" s="14" t="s">
        <v>63</v>
      </c>
      <c r="D544" s="14" t="s">
        <v>55</v>
      </c>
      <c r="E544" s="14">
        <f>VLOOKUP(B544, 'Rookie Year'!$A$2:$B$55555,2,FALSE)</f>
        <v>2024</v>
      </c>
      <c r="F544" s="14">
        <v>2024</v>
      </c>
      <c r="G544" s="14" t="s">
        <v>40</v>
      </c>
      <c r="H544" s="14" t="s">
        <v>2144</v>
      </c>
      <c r="I544" s="15">
        <v>18</v>
      </c>
      <c r="J544" s="14">
        <v>4</v>
      </c>
      <c r="K544" s="16">
        <f t="shared" si="498"/>
        <v>0.25</v>
      </c>
      <c r="L544" s="15">
        <f t="shared" si="499"/>
        <v>13</v>
      </c>
      <c r="M544" s="15">
        <f t="shared" si="500"/>
        <v>5</v>
      </c>
      <c r="N544" s="15">
        <f t="shared" si="501"/>
        <v>20</v>
      </c>
      <c r="O544" s="15">
        <v>20</v>
      </c>
      <c r="P544" s="15">
        <v>0</v>
      </c>
      <c r="Q544" s="15">
        <f t="shared" si="502"/>
        <v>0</v>
      </c>
      <c r="R544" s="14" t="s">
        <v>75</v>
      </c>
      <c r="S544" s="14">
        <f t="shared" si="503"/>
        <v>2</v>
      </c>
      <c r="T544" s="15">
        <v>0</v>
      </c>
      <c r="U544" s="15">
        <v>0</v>
      </c>
      <c r="V544" s="15" t="str">
        <f t="shared" si="537"/>
        <v>N/A</v>
      </c>
      <c r="W544" s="15" t="str">
        <f t="shared" si="538"/>
        <v>N/A</v>
      </c>
      <c r="X544" s="15" t="str">
        <f t="shared" si="497"/>
        <v>N/A</v>
      </c>
      <c r="Y544" s="14" t="str">
        <f t="shared" si="504"/>
        <v>OK</v>
      </c>
      <c r="Z544" s="14" t="str">
        <f t="shared" si="505"/>
        <v>No</v>
      </c>
      <c r="AA544" s="17" t="str">
        <f>IF(C544="DM", "N/A", IF(Z544="No","N/A",VLOOKUP(B544,'Extension List'!$A$3:$AE$1952,19,FALSE)))</f>
        <v>N/A</v>
      </c>
      <c r="AB544" s="14" t="str">
        <f>IF(C544="DM", "N/A", IF(Z544="No","N/A",VLOOKUP(B544,'Extension List'!$A$3:$AE$1952,21,FALSE)))</f>
        <v>N/A</v>
      </c>
      <c r="AC544" s="14" t="str">
        <f t="shared" si="539"/>
        <v>N/A</v>
      </c>
      <c r="AD544" s="15" t="str">
        <f t="shared" si="506"/>
        <v>N/A</v>
      </c>
      <c r="AE544" s="15" t="str">
        <f t="shared" si="507"/>
        <v>N/A</v>
      </c>
      <c r="AF544" s="15" t="str">
        <f t="shared" si="508"/>
        <v>N/A</v>
      </c>
      <c r="AG544" s="15" t="str">
        <f t="shared" si="540"/>
        <v>N/A</v>
      </c>
      <c r="AH544" s="15" t="str">
        <f t="shared" si="540"/>
        <v>N/A</v>
      </c>
      <c r="AI544" s="15" t="str">
        <f t="shared" si="510"/>
        <v>N/A</v>
      </c>
      <c r="AJ544" s="15" t="str">
        <f t="shared" si="511"/>
        <v>N/A</v>
      </c>
      <c r="AK544" s="15" t="str">
        <f t="shared" si="512"/>
        <v>N/A</v>
      </c>
      <c r="AL544" s="15" t="str">
        <f t="shared" si="513"/>
        <v>N/A</v>
      </c>
      <c r="AM544" s="15">
        <f t="shared" si="514"/>
        <v>13</v>
      </c>
      <c r="AN544" s="15">
        <f t="shared" si="515"/>
        <v>13</v>
      </c>
      <c r="AO544" s="15" t="str">
        <f t="shared" si="516"/>
        <v>N/A</v>
      </c>
      <c r="AP544" s="15" t="str">
        <f t="shared" si="517"/>
        <v>N/A</v>
      </c>
      <c r="AQ544" s="15" t="str">
        <f t="shared" si="518"/>
        <v>N/A</v>
      </c>
      <c r="AR544" s="14" t="s">
        <v>40</v>
      </c>
      <c r="AS544" s="14" t="s">
        <v>40</v>
      </c>
      <c r="AT544" s="14" t="s">
        <v>40</v>
      </c>
      <c r="AU544" s="14" t="s">
        <v>40</v>
      </c>
      <c r="AV544" s="14" t="s">
        <v>40</v>
      </c>
      <c r="AW544" s="14" t="s">
        <v>40</v>
      </c>
      <c r="AX544" s="14" t="s">
        <v>40</v>
      </c>
      <c r="AY544" s="14" t="s">
        <v>40</v>
      </c>
      <c r="AZ544" s="14" t="s">
        <v>40</v>
      </c>
      <c r="BA544" s="14" t="s">
        <v>40</v>
      </c>
      <c r="BB544" s="14" t="s">
        <v>40</v>
      </c>
      <c r="BC544" s="14" t="s">
        <v>40</v>
      </c>
      <c r="BD544" s="14" t="s">
        <v>40</v>
      </c>
      <c r="BE544" s="14" t="s">
        <v>40</v>
      </c>
      <c r="BF544" s="14" t="s">
        <v>40</v>
      </c>
      <c r="BG544" s="14" t="s">
        <v>40</v>
      </c>
      <c r="BH544" s="14" t="s">
        <v>40</v>
      </c>
      <c r="BI544" s="14"/>
      <c r="BJ544" s="15">
        <f t="shared" si="519"/>
        <v>13</v>
      </c>
      <c r="BK544" s="15">
        <f t="shared" si="520"/>
        <v>13</v>
      </c>
      <c r="BL544" s="15">
        <f t="shared" si="521"/>
        <v>13</v>
      </c>
      <c r="BM544" s="15">
        <f t="shared" si="522"/>
        <v>13</v>
      </c>
      <c r="BN544" s="15">
        <f t="shared" si="523"/>
        <v>13</v>
      </c>
      <c r="BO544" s="15">
        <f t="shared" si="524"/>
        <v>13</v>
      </c>
      <c r="BP544" s="15">
        <f t="shared" si="525"/>
        <v>13</v>
      </c>
      <c r="BQ544" s="15">
        <f t="shared" si="526"/>
        <v>13</v>
      </c>
      <c r="BR544" s="15">
        <f t="shared" si="527"/>
        <v>13</v>
      </c>
      <c r="BS544" s="15">
        <f t="shared" si="528"/>
        <v>13</v>
      </c>
      <c r="BT544" s="15">
        <f t="shared" si="529"/>
        <v>13</v>
      </c>
      <c r="BU544" s="15">
        <f t="shared" si="530"/>
        <v>13</v>
      </c>
      <c r="BV544" s="15">
        <f t="shared" si="531"/>
        <v>13</v>
      </c>
      <c r="BW544" s="15">
        <f t="shared" si="532"/>
        <v>13</v>
      </c>
      <c r="BX544" s="15">
        <f t="shared" si="533"/>
        <v>13</v>
      </c>
      <c r="BY544" s="15">
        <f t="shared" si="534"/>
        <v>13</v>
      </c>
      <c r="BZ544" s="15">
        <f t="shared" si="535"/>
        <v>13</v>
      </c>
      <c r="CA544" s="14" t="s">
        <v>75</v>
      </c>
      <c r="CB544" s="15">
        <f t="shared" si="482"/>
        <v>13</v>
      </c>
      <c r="CC544" s="14">
        <f t="shared" si="483"/>
        <v>13</v>
      </c>
      <c r="CD544" s="14" t="str">
        <f t="shared" si="484"/>
        <v>N/A</v>
      </c>
      <c r="CE544" s="14" t="str">
        <f t="shared" si="485"/>
        <v>N/A</v>
      </c>
      <c r="CF544" s="14" t="str">
        <f t="shared" si="486"/>
        <v>N/A</v>
      </c>
      <c r="CG544" t="str">
        <f t="shared" si="536"/>
        <v>S:13 G:5 GR:0</v>
      </c>
    </row>
    <row r="545" spans="1:85" x14ac:dyDescent="0.25">
      <c r="A545" s="13">
        <v>5172</v>
      </c>
      <c r="B545" s="14" t="s">
        <v>2754</v>
      </c>
      <c r="C545" s="14" t="s">
        <v>63</v>
      </c>
      <c r="D545" s="14" t="s">
        <v>55</v>
      </c>
      <c r="E545" s="14">
        <f>VLOOKUP(B545, 'Rookie Year'!$A$2:$B$55555,2,FALSE)</f>
        <v>2023</v>
      </c>
      <c r="F545" s="14">
        <v>2023</v>
      </c>
      <c r="G545" s="14" t="s">
        <v>40</v>
      </c>
      <c r="H545" s="14" t="s">
        <v>2166</v>
      </c>
      <c r="I545" s="15">
        <v>5</v>
      </c>
      <c r="J545" s="14">
        <v>4</v>
      </c>
      <c r="K545" s="16">
        <f t="shared" si="498"/>
        <v>0.25</v>
      </c>
      <c r="L545" s="15">
        <f t="shared" si="499"/>
        <v>3</v>
      </c>
      <c r="M545" s="15">
        <f t="shared" si="500"/>
        <v>2</v>
      </c>
      <c r="N545" s="15">
        <f t="shared" si="501"/>
        <v>8</v>
      </c>
      <c r="O545" s="15">
        <v>8</v>
      </c>
      <c r="P545" s="15">
        <v>0</v>
      </c>
      <c r="Q545" s="15">
        <f t="shared" si="502"/>
        <v>0</v>
      </c>
      <c r="R545" s="14" t="s">
        <v>75</v>
      </c>
      <c r="S545" s="14">
        <f t="shared" si="503"/>
        <v>1</v>
      </c>
      <c r="T545" s="15">
        <v>0</v>
      </c>
      <c r="U545" s="15" t="str">
        <f>IF($S545&lt;2, "N/A", $M545)</f>
        <v>N/A</v>
      </c>
      <c r="V545" s="15" t="str">
        <f t="shared" si="537"/>
        <v>N/A</v>
      </c>
      <c r="W545" s="15" t="str">
        <f t="shared" si="538"/>
        <v>N/A</v>
      </c>
      <c r="X545" s="15" t="str">
        <f t="shared" si="497"/>
        <v>N/A</v>
      </c>
      <c r="Y545" s="14" t="str">
        <f t="shared" si="504"/>
        <v>OK</v>
      </c>
      <c r="Z545" s="14" t="str">
        <f t="shared" si="505"/>
        <v>Yes</v>
      </c>
      <c r="AA545" s="17">
        <f>IF(C545="DM", "N/A", IF(Z545="No","N/A",VLOOKUP(B545,'Extension List'!$A$3:$AE$1952,19,FALSE)))</f>
        <v>39</v>
      </c>
      <c r="AB545" s="14">
        <f>IF(C545="DM", "N/A", IF(Z545="No","N/A",VLOOKUP(B545,'Extension List'!$A$3:$AE$1952,21,FALSE)))</f>
        <v>4</v>
      </c>
      <c r="AC545" s="14">
        <f t="shared" si="539"/>
        <v>0</v>
      </c>
      <c r="AD545" s="15" t="str">
        <f t="shared" si="506"/>
        <v>N/A</v>
      </c>
      <c r="AE545" s="15" t="str">
        <f t="shared" si="507"/>
        <v>N/A</v>
      </c>
      <c r="AF545" s="15" t="str">
        <f t="shared" si="508"/>
        <v>N/A</v>
      </c>
      <c r="AG545" s="15" t="str">
        <f t="shared" si="540"/>
        <v>N/A</v>
      </c>
      <c r="AH545" s="15" t="str">
        <f t="shared" si="540"/>
        <v>N/A</v>
      </c>
      <c r="AI545" s="15" t="str">
        <f t="shared" si="510"/>
        <v>N/A</v>
      </c>
      <c r="AJ545" s="15" t="str">
        <f t="shared" si="511"/>
        <v>N/A</v>
      </c>
      <c r="AK545" s="15" t="str">
        <f t="shared" si="512"/>
        <v>N/A</v>
      </c>
      <c r="AL545" s="15" t="str">
        <f t="shared" si="513"/>
        <v>N/A</v>
      </c>
      <c r="AM545" s="15">
        <f t="shared" si="514"/>
        <v>3</v>
      </c>
      <c r="AN545" s="15" t="str">
        <f t="shared" si="515"/>
        <v>N/A</v>
      </c>
      <c r="AO545" s="15" t="str">
        <f t="shared" si="516"/>
        <v>N/A</v>
      </c>
      <c r="AP545" s="15" t="str">
        <f t="shared" si="517"/>
        <v>N/A</v>
      </c>
      <c r="AQ545" s="15" t="str">
        <f t="shared" si="518"/>
        <v>N/A</v>
      </c>
      <c r="AR545" s="14" t="s">
        <v>40</v>
      </c>
      <c r="AS545" s="14" t="s">
        <v>40</v>
      </c>
      <c r="AT545" s="14" t="s">
        <v>40</v>
      </c>
      <c r="AU545" s="14" t="s">
        <v>40</v>
      </c>
      <c r="AV545" s="14" t="s">
        <v>40</v>
      </c>
      <c r="AW545" s="14" t="s">
        <v>40</v>
      </c>
      <c r="AX545" s="14" t="s">
        <v>40</v>
      </c>
      <c r="AY545" s="14" t="s">
        <v>40</v>
      </c>
      <c r="AZ545" s="14" t="s">
        <v>40</v>
      </c>
      <c r="BA545" s="14" t="s">
        <v>40</v>
      </c>
      <c r="BB545" s="14" t="s">
        <v>40</v>
      </c>
      <c r="BC545" s="14" t="s">
        <v>40</v>
      </c>
      <c r="BD545" s="14" t="s">
        <v>40</v>
      </c>
      <c r="BE545" s="14" t="s">
        <v>40</v>
      </c>
      <c r="BF545" s="14" t="s">
        <v>40</v>
      </c>
      <c r="BG545" s="14" t="s">
        <v>40</v>
      </c>
      <c r="BH545" s="14" t="s">
        <v>40</v>
      </c>
      <c r="BI545" s="14"/>
      <c r="BJ545" s="15">
        <f t="shared" si="519"/>
        <v>3</v>
      </c>
      <c r="BK545" s="15">
        <f t="shared" si="520"/>
        <v>3</v>
      </c>
      <c r="BL545" s="15">
        <f t="shared" si="521"/>
        <v>3</v>
      </c>
      <c r="BM545" s="15">
        <f t="shared" si="522"/>
        <v>3</v>
      </c>
      <c r="BN545" s="15">
        <f t="shared" si="523"/>
        <v>3</v>
      </c>
      <c r="BO545" s="15">
        <f t="shared" si="524"/>
        <v>3</v>
      </c>
      <c r="BP545" s="15">
        <f t="shared" si="525"/>
        <v>3</v>
      </c>
      <c r="BQ545" s="15">
        <f t="shared" si="526"/>
        <v>3</v>
      </c>
      <c r="BR545" s="15">
        <f t="shared" si="527"/>
        <v>3</v>
      </c>
      <c r="BS545" s="15">
        <f t="shared" si="528"/>
        <v>3</v>
      </c>
      <c r="BT545" s="15">
        <f t="shared" si="529"/>
        <v>3</v>
      </c>
      <c r="BU545" s="15">
        <f t="shared" si="530"/>
        <v>3</v>
      </c>
      <c r="BV545" s="15">
        <f t="shared" si="531"/>
        <v>3</v>
      </c>
      <c r="BW545" s="15">
        <f t="shared" si="532"/>
        <v>3</v>
      </c>
      <c r="BX545" s="15">
        <f t="shared" si="533"/>
        <v>3</v>
      </c>
      <c r="BY545" s="15">
        <f t="shared" si="534"/>
        <v>3</v>
      </c>
      <c r="BZ545" s="15">
        <f t="shared" si="535"/>
        <v>3</v>
      </c>
      <c r="CA545" s="14" t="s">
        <v>75</v>
      </c>
      <c r="CB545" s="15">
        <f t="shared" si="482"/>
        <v>3</v>
      </c>
      <c r="CC545" s="14" t="str">
        <f t="shared" si="483"/>
        <v>N/A</v>
      </c>
      <c r="CD545" s="14" t="str">
        <f t="shared" si="484"/>
        <v>N/A</v>
      </c>
      <c r="CE545" s="14" t="str">
        <f t="shared" si="485"/>
        <v>N/A</v>
      </c>
      <c r="CF545" s="14" t="str">
        <f t="shared" si="486"/>
        <v>N/A</v>
      </c>
      <c r="CG545" t="str">
        <f t="shared" si="536"/>
        <v>S:3 G:2 GR:0</v>
      </c>
    </row>
    <row r="546" spans="1:85" x14ac:dyDescent="0.25">
      <c r="A546" s="13">
        <v>6376</v>
      </c>
      <c r="B546" s="14" t="s">
        <v>2728</v>
      </c>
      <c r="C546" s="14" t="s">
        <v>63</v>
      </c>
      <c r="D546" s="14" t="s">
        <v>55</v>
      </c>
      <c r="E546" s="14">
        <f>VLOOKUP(B546, 'Rookie Year'!$A$2:$B$55555,2,FALSE)</f>
        <v>2022</v>
      </c>
      <c r="F546" s="14">
        <v>2026</v>
      </c>
      <c r="G546" s="14" t="s">
        <v>42</v>
      </c>
      <c r="H546" s="14" t="s">
        <v>1927</v>
      </c>
      <c r="I546" s="15">
        <v>14</v>
      </c>
      <c r="J546" s="14">
        <v>3</v>
      </c>
      <c r="K546" s="16">
        <f t="shared" si="498"/>
        <v>0.4</v>
      </c>
      <c r="L546" s="15">
        <f t="shared" si="499"/>
        <v>8</v>
      </c>
      <c r="M546" s="15">
        <f t="shared" si="500"/>
        <v>6</v>
      </c>
      <c r="N546" s="15">
        <f t="shared" si="501"/>
        <v>18</v>
      </c>
      <c r="O546" s="15">
        <v>0</v>
      </c>
      <c r="P546" s="15">
        <v>0</v>
      </c>
      <c r="Q546" s="15">
        <f t="shared" si="502"/>
        <v>18</v>
      </c>
      <c r="R546" s="14" t="s">
        <v>75</v>
      </c>
      <c r="S546" s="14">
        <f t="shared" si="503"/>
        <v>3</v>
      </c>
      <c r="T546" s="15">
        <v>9</v>
      </c>
      <c r="U546" s="15">
        <v>9</v>
      </c>
      <c r="V546" s="15">
        <v>0</v>
      </c>
      <c r="W546" s="15" t="str">
        <f t="shared" si="538"/>
        <v>N/A</v>
      </c>
      <c r="X546" s="15" t="str">
        <f t="shared" si="497"/>
        <v>N/A</v>
      </c>
      <c r="Y546" s="14" t="str">
        <f t="shared" si="504"/>
        <v>OK</v>
      </c>
      <c r="Z546" s="14" t="str">
        <f t="shared" si="505"/>
        <v>No</v>
      </c>
      <c r="AA546" s="17" t="str">
        <f>IF(C546="DM", "N/A", IF(Z546="No","N/A",VLOOKUP(B546,'Extension List'!$A$3:$AE$1952,19,FALSE)))</f>
        <v>N/A</v>
      </c>
      <c r="AB546" s="14" t="str">
        <f>IF(C546="DM", "N/A", IF(Z546="No","N/A",VLOOKUP(B546,'Extension List'!$A$3:$AE$1952,21,FALSE)))</f>
        <v>N/A</v>
      </c>
      <c r="AC546" s="14" t="str">
        <f t="shared" si="539"/>
        <v>N/A</v>
      </c>
      <c r="AD546" s="15" t="str">
        <f t="shared" si="506"/>
        <v>N/A</v>
      </c>
      <c r="AE546" s="15" t="str">
        <f t="shared" si="507"/>
        <v>N/A</v>
      </c>
      <c r="AF546" s="15" t="str">
        <f t="shared" si="508"/>
        <v>N/A</v>
      </c>
      <c r="AG546" s="15" t="str">
        <f t="shared" si="540"/>
        <v>N/A</v>
      </c>
      <c r="AH546" s="15" t="str">
        <f t="shared" si="540"/>
        <v>N/A</v>
      </c>
      <c r="AI546" s="15" t="str">
        <f t="shared" si="510"/>
        <v>N/A</v>
      </c>
      <c r="AJ546" s="15" t="str">
        <f t="shared" si="511"/>
        <v>N/A</v>
      </c>
      <c r="AK546" s="15" t="str">
        <f t="shared" si="512"/>
        <v>N/A</v>
      </c>
      <c r="AL546" s="15" t="str">
        <f t="shared" si="513"/>
        <v>N/A</v>
      </c>
      <c r="AM546" s="15">
        <f t="shared" si="514"/>
        <v>17</v>
      </c>
      <c r="AN546" s="15">
        <f t="shared" si="515"/>
        <v>17</v>
      </c>
      <c r="AO546" s="15">
        <f t="shared" si="516"/>
        <v>8</v>
      </c>
      <c r="AP546" s="15" t="str">
        <f t="shared" si="517"/>
        <v>N/A</v>
      </c>
      <c r="AQ546" s="15" t="str">
        <f t="shared" si="518"/>
        <v>N/A</v>
      </c>
      <c r="AR546" s="14" t="s">
        <v>40</v>
      </c>
      <c r="AS546" s="14" t="s">
        <v>40</v>
      </c>
      <c r="AT546" s="14" t="s">
        <v>40</v>
      </c>
      <c r="AU546" s="14" t="s">
        <v>40</v>
      </c>
      <c r="AV546" s="14" t="s">
        <v>40</v>
      </c>
      <c r="AW546" s="14" t="s">
        <v>40</v>
      </c>
      <c r="AX546" s="14" t="s">
        <v>40</v>
      </c>
      <c r="AY546" s="14" t="s">
        <v>40</v>
      </c>
      <c r="AZ546" s="14" t="s">
        <v>40</v>
      </c>
      <c r="BA546" s="14" t="s">
        <v>40</v>
      </c>
      <c r="BB546" s="14" t="s">
        <v>40</v>
      </c>
      <c r="BC546" s="14" t="s">
        <v>40</v>
      </c>
      <c r="BD546" s="14" t="s">
        <v>40</v>
      </c>
      <c r="BE546" s="14" t="s">
        <v>40</v>
      </c>
      <c r="BF546" s="14" t="s">
        <v>40</v>
      </c>
      <c r="BG546" s="14" t="s">
        <v>40</v>
      </c>
      <c r="BH546" s="14" t="s">
        <v>40</v>
      </c>
      <c r="BJ546" s="15">
        <f t="shared" si="519"/>
        <v>17</v>
      </c>
      <c r="BK546" s="15">
        <f t="shared" si="520"/>
        <v>17</v>
      </c>
      <c r="BL546" s="15">
        <f t="shared" si="521"/>
        <v>17</v>
      </c>
      <c r="BM546" s="15">
        <f t="shared" si="522"/>
        <v>17</v>
      </c>
      <c r="BN546" s="15">
        <f t="shared" si="523"/>
        <v>17</v>
      </c>
      <c r="BO546" s="15">
        <f t="shared" si="524"/>
        <v>17</v>
      </c>
      <c r="BP546" s="15">
        <f t="shared" si="525"/>
        <v>17</v>
      </c>
      <c r="BQ546" s="15">
        <f t="shared" si="526"/>
        <v>17</v>
      </c>
      <c r="BR546" s="15">
        <f t="shared" si="527"/>
        <v>17</v>
      </c>
      <c r="BS546" s="15">
        <f t="shared" si="528"/>
        <v>17</v>
      </c>
      <c r="BT546" s="15">
        <f t="shared" si="529"/>
        <v>17</v>
      </c>
      <c r="BU546" s="15">
        <f t="shared" si="530"/>
        <v>17</v>
      </c>
      <c r="BV546" s="15">
        <f t="shared" si="531"/>
        <v>17</v>
      </c>
      <c r="BW546" s="15">
        <f t="shared" si="532"/>
        <v>17</v>
      </c>
      <c r="BX546" s="15">
        <f t="shared" si="533"/>
        <v>17</v>
      </c>
      <c r="BY546" s="15">
        <f t="shared" si="534"/>
        <v>17</v>
      </c>
      <c r="BZ546" s="15">
        <f t="shared" si="535"/>
        <v>17</v>
      </c>
      <c r="CA546" s="14" t="s">
        <v>75</v>
      </c>
      <c r="CB546" s="15">
        <f t="shared" si="482"/>
        <v>17</v>
      </c>
      <c r="CC546" s="14">
        <f t="shared" si="483"/>
        <v>17</v>
      </c>
      <c r="CD546" s="14">
        <f t="shared" si="484"/>
        <v>8</v>
      </c>
      <c r="CE546" s="14" t="str">
        <f t="shared" si="485"/>
        <v>N/A</v>
      </c>
      <c r="CF546" s="14" t="str">
        <f t="shared" si="486"/>
        <v>N/A</v>
      </c>
      <c r="CG546" t="str">
        <f t="shared" si="536"/>
        <v>S:8 G:6 GR:18</v>
      </c>
    </row>
    <row r="547" spans="1:85" x14ac:dyDescent="0.25">
      <c r="A547" s="13">
        <v>6538</v>
      </c>
      <c r="B547" s="14" t="s">
        <v>3328</v>
      </c>
      <c r="C547" s="14" t="s">
        <v>63</v>
      </c>
      <c r="D547" s="14" t="s">
        <v>55</v>
      </c>
      <c r="E547" s="14">
        <f>VLOOKUP(B547, 'Rookie Year'!$A$2:$B$55555,2,FALSE)</f>
        <v>2026</v>
      </c>
      <c r="F547" s="14">
        <v>2026</v>
      </c>
      <c r="G547" s="14" t="s">
        <v>40</v>
      </c>
      <c r="H547" s="14" t="s">
        <v>2201</v>
      </c>
      <c r="I547" s="15">
        <v>1</v>
      </c>
      <c r="J547" s="14">
        <v>3</v>
      </c>
      <c r="K547" s="16">
        <f t="shared" si="498"/>
        <v>0</v>
      </c>
      <c r="L547" s="15">
        <f t="shared" si="499"/>
        <v>1</v>
      </c>
      <c r="M547" s="15">
        <f t="shared" si="500"/>
        <v>0</v>
      </c>
      <c r="N547" s="15">
        <f t="shared" si="501"/>
        <v>0</v>
      </c>
      <c r="O547" s="15">
        <v>0</v>
      </c>
      <c r="P547" s="15">
        <v>0</v>
      </c>
      <c r="Q547" s="15">
        <f t="shared" si="502"/>
        <v>0</v>
      </c>
      <c r="R547" s="14" t="s">
        <v>75</v>
      </c>
      <c r="S547" s="14">
        <f t="shared" si="503"/>
        <v>3</v>
      </c>
      <c r="T547" s="15">
        <f>IF($S547&lt;1, "N/A", $M547)</f>
        <v>0</v>
      </c>
      <c r="U547" s="15">
        <f>IF($S547&lt;2, "N/A", $M547)</f>
        <v>0</v>
      </c>
      <c r="V547" s="15">
        <f t="shared" ref="V547:V554" si="541">IF($S547&lt;3, "N/A", $M547)</f>
        <v>0</v>
      </c>
      <c r="W547" s="15" t="str">
        <f t="shared" si="538"/>
        <v>N/A</v>
      </c>
      <c r="X547" s="15" t="str">
        <f t="shared" si="497"/>
        <v>N/A</v>
      </c>
      <c r="Y547" s="14" t="str">
        <f t="shared" si="504"/>
        <v>OK</v>
      </c>
      <c r="Z547" s="14" t="str">
        <f t="shared" si="505"/>
        <v>No</v>
      </c>
      <c r="AA547" s="17" t="str">
        <f>IF(C547="DM", "N/A", IF(Z547="No","N/A",VLOOKUP(B547,'Extension List'!$A$3:$AE$1952,19,FALSE)))</f>
        <v>N/A</v>
      </c>
      <c r="AB547" s="14" t="str">
        <f>IF(C547="DM", "N/A", IF(Z547="No","N/A",VLOOKUP(B547,'Extension List'!$A$3:$AE$1952,21,FALSE)))</f>
        <v>N/A</v>
      </c>
      <c r="AC547" s="14" t="str">
        <f t="shared" si="539"/>
        <v>N/A</v>
      </c>
      <c r="AD547" s="15" t="str">
        <f t="shared" si="506"/>
        <v>N/A</v>
      </c>
      <c r="AE547" s="15" t="str">
        <f t="shared" si="507"/>
        <v>N/A</v>
      </c>
      <c r="AF547" s="15" t="str">
        <f t="shared" si="508"/>
        <v>N/A</v>
      </c>
      <c r="AG547" s="15" t="str">
        <f t="shared" si="540"/>
        <v>N/A</v>
      </c>
      <c r="AH547" s="15" t="str">
        <f t="shared" si="540"/>
        <v>N/A</v>
      </c>
      <c r="AI547" s="15" t="str">
        <f t="shared" si="510"/>
        <v>N/A</v>
      </c>
      <c r="AJ547" s="15" t="str">
        <f t="shared" si="511"/>
        <v>N/A</v>
      </c>
      <c r="AK547" s="15" t="str">
        <f t="shared" si="512"/>
        <v>N/A</v>
      </c>
      <c r="AL547" s="15" t="str">
        <f t="shared" si="513"/>
        <v>N/A</v>
      </c>
      <c r="AM547" s="15">
        <f t="shared" si="514"/>
        <v>1</v>
      </c>
      <c r="AN547" s="15">
        <f t="shared" si="515"/>
        <v>1</v>
      </c>
      <c r="AO547" s="15">
        <f t="shared" si="516"/>
        <v>1</v>
      </c>
      <c r="AP547" s="15" t="str">
        <f t="shared" si="517"/>
        <v>N/A</v>
      </c>
      <c r="AQ547" s="15" t="str">
        <f t="shared" si="518"/>
        <v>N/A</v>
      </c>
      <c r="AR547" s="14" t="s">
        <v>40</v>
      </c>
      <c r="AS547" s="14" t="s">
        <v>40</v>
      </c>
      <c r="AT547" s="14" t="s">
        <v>40</v>
      </c>
      <c r="AU547" s="14" t="s">
        <v>40</v>
      </c>
      <c r="AV547" s="14" t="s">
        <v>40</v>
      </c>
      <c r="AW547" s="14" t="s">
        <v>40</v>
      </c>
      <c r="AX547" s="14" t="s">
        <v>40</v>
      </c>
      <c r="AY547" s="14" t="s">
        <v>40</v>
      </c>
      <c r="AZ547" s="14" t="s">
        <v>40</v>
      </c>
      <c r="BA547" s="14" t="s">
        <v>40</v>
      </c>
      <c r="BB547" s="14" t="s">
        <v>40</v>
      </c>
      <c r="BC547" s="14" t="s">
        <v>40</v>
      </c>
      <c r="BD547" s="14" t="s">
        <v>40</v>
      </c>
      <c r="BE547" s="14" t="s">
        <v>40</v>
      </c>
      <c r="BF547" s="14" t="s">
        <v>40</v>
      </c>
      <c r="BG547" s="14" t="s">
        <v>40</v>
      </c>
      <c r="BH547" s="14" t="s">
        <v>40</v>
      </c>
      <c r="BJ547" s="15">
        <f t="shared" si="519"/>
        <v>1</v>
      </c>
      <c r="BK547" s="15">
        <f t="shared" si="520"/>
        <v>1</v>
      </c>
      <c r="BL547" s="15">
        <f t="shared" si="521"/>
        <v>1</v>
      </c>
      <c r="BM547" s="15">
        <f t="shared" si="522"/>
        <v>1</v>
      </c>
      <c r="BN547" s="15">
        <f t="shared" si="523"/>
        <v>1</v>
      </c>
      <c r="BO547" s="15">
        <f t="shared" si="524"/>
        <v>1</v>
      </c>
      <c r="BP547" s="15">
        <f t="shared" si="525"/>
        <v>1</v>
      </c>
      <c r="BQ547" s="15">
        <f t="shared" si="526"/>
        <v>1</v>
      </c>
      <c r="BR547" s="15">
        <f t="shared" si="527"/>
        <v>1</v>
      </c>
      <c r="BS547" s="15">
        <f t="shared" si="528"/>
        <v>1</v>
      </c>
      <c r="BT547" s="15">
        <f t="shared" si="529"/>
        <v>1</v>
      </c>
      <c r="BU547" s="15">
        <f t="shared" si="530"/>
        <v>1</v>
      </c>
      <c r="BV547" s="15">
        <f t="shared" si="531"/>
        <v>1</v>
      </c>
      <c r="BW547" s="15">
        <f t="shared" si="532"/>
        <v>1</v>
      </c>
      <c r="BX547" s="15">
        <f t="shared" si="533"/>
        <v>1</v>
      </c>
      <c r="BY547" s="15">
        <f t="shared" si="534"/>
        <v>1</v>
      </c>
      <c r="BZ547" s="15">
        <f t="shared" si="535"/>
        <v>1</v>
      </c>
      <c r="CA547" s="14" t="s">
        <v>75</v>
      </c>
      <c r="CB547" s="15">
        <f t="shared" si="482"/>
        <v>1</v>
      </c>
      <c r="CC547" s="14">
        <f t="shared" si="483"/>
        <v>1</v>
      </c>
      <c r="CD547" s="14">
        <f t="shared" si="484"/>
        <v>1</v>
      </c>
      <c r="CE547" s="14" t="str">
        <f t="shared" si="485"/>
        <v>N/A</v>
      </c>
      <c r="CF547" s="14" t="str">
        <f t="shared" si="486"/>
        <v>N/A</v>
      </c>
      <c r="CG547" t="str">
        <f t="shared" si="536"/>
        <v>S:1 G:0 GR:0</v>
      </c>
    </row>
    <row r="548" spans="1:85" x14ac:dyDescent="0.25">
      <c r="A548" s="13">
        <v>5645</v>
      </c>
      <c r="B548" s="14" t="s">
        <v>3054</v>
      </c>
      <c r="C548" s="14" t="s">
        <v>63</v>
      </c>
      <c r="D548" s="14" t="s">
        <v>55</v>
      </c>
      <c r="E548" s="14">
        <f>VLOOKUP(B548, 'Rookie Year'!$A$2:$B$55555,2,FALSE)</f>
        <v>2024</v>
      </c>
      <c r="F548" s="14">
        <v>2024</v>
      </c>
      <c r="G548" s="14" t="s">
        <v>40</v>
      </c>
      <c r="H548" s="14" t="s">
        <v>2196</v>
      </c>
      <c r="I548" s="15">
        <v>1</v>
      </c>
      <c r="J548" s="14">
        <v>3</v>
      </c>
      <c r="K548" s="16">
        <f t="shared" si="498"/>
        <v>0</v>
      </c>
      <c r="L548" s="15">
        <f t="shared" si="499"/>
        <v>1</v>
      </c>
      <c r="M548" s="15">
        <f t="shared" si="500"/>
        <v>0</v>
      </c>
      <c r="N548" s="15">
        <f t="shared" si="501"/>
        <v>0</v>
      </c>
      <c r="O548" s="15">
        <v>0</v>
      </c>
      <c r="P548" s="15">
        <v>0</v>
      </c>
      <c r="Q548" s="15">
        <f t="shared" si="502"/>
        <v>0</v>
      </c>
      <c r="R548" s="14" t="s">
        <v>75</v>
      </c>
      <c r="S548" s="14">
        <f t="shared" si="503"/>
        <v>1</v>
      </c>
      <c r="T548" s="15">
        <v>0</v>
      </c>
      <c r="U548" s="15" t="str">
        <f>IF($S548&lt;2, "N/A", $M548)</f>
        <v>N/A</v>
      </c>
      <c r="V548" s="15" t="str">
        <f t="shared" si="541"/>
        <v>N/A</v>
      </c>
      <c r="W548" s="15" t="str">
        <f t="shared" si="538"/>
        <v>N/A</v>
      </c>
      <c r="X548" s="15" t="str">
        <f t="shared" si="497"/>
        <v>N/A</v>
      </c>
      <c r="Y548" s="14" t="str">
        <f t="shared" si="504"/>
        <v>OK</v>
      </c>
      <c r="Z548" s="14" t="str">
        <f t="shared" si="505"/>
        <v>Yes</v>
      </c>
      <c r="AA548" s="17">
        <f>IF(C548="DM", "N/A", IF(Z548="No","N/A",VLOOKUP(B548,'Extension List'!$A$3:$AE$1952,19,FALSE)))</f>
        <v>5</v>
      </c>
      <c r="AB548" s="14">
        <f>IF(C548="DM", "N/A", IF(Z548="No","N/A",VLOOKUP(B548,'Extension List'!$A$3:$AE$1952,21,FALSE)))</f>
        <v>1</v>
      </c>
      <c r="AC548" s="14">
        <f t="shared" si="539"/>
        <v>0</v>
      </c>
      <c r="AD548" s="15" t="str">
        <f t="shared" si="506"/>
        <v>N/A</v>
      </c>
      <c r="AE548" s="15" t="str">
        <f t="shared" si="507"/>
        <v>N/A</v>
      </c>
      <c r="AF548" s="15" t="str">
        <f t="shared" si="508"/>
        <v>N/A</v>
      </c>
      <c r="AG548" s="15" t="str">
        <f t="shared" si="540"/>
        <v>N/A</v>
      </c>
      <c r="AH548" s="15" t="str">
        <f t="shared" si="540"/>
        <v>N/A</v>
      </c>
      <c r="AI548" s="15" t="str">
        <f t="shared" si="510"/>
        <v>N/A</v>
      </c>
      <c r="AJ548" s="15" t="str">
        <f t="shared" si="511"/>
        <v>N/A</v>
      </c>
      <c r="AK548" s="15" t="str">
        <f t="shared" si="512"/>
        <v>N/A</v>
      </c>
      <c r="AL548" s="15" t="str">
        <f t="shared" si="513"/>
        <v>N/A</v>
      </c>
      <c r="AM548" s="15">
        <f t="shared" si="514"/>
        <v>1</v>
      </c>
      <c r="AN548" s="15" t="str">
        <f t="shared" si="515"/>
        <v>N/A</v>
      </c>
      <c r="AO548" s="15" t="str">
        <f t="shared" si="516"/>
        <v>N/A</v>
      </c>
      <c r="AP548" s="15" t="str">
        <f t="shared" si="517"/>
        <v>N/A</v>
      </c>
      <c r="AQ548" s="15" t="str">
        <f t="shared" si="518"/>
        <v>N/A</v>
      </c>
      <c r="AR548" s="14" t="s">
        <v>40</v>
      </c>
      <c r="AS548" s="14" t="s">
        <v>40</v>
      </c>
      <c r="AT548" s="14" t="s">
        <v>40</v>
      </c>
      <c r="AU548" s="14" t="s">
        <v>40</v>
      </c>
      <c r="AV548" s="14" t="s">
        <v>40</v>
      </c>
      <c r="AW548" s="14" t="s">
        <v>40</v>
      </c>
      <c r="AX548" s="14" t="s">
        <v>40</v>
      </c>
      <c r="AY548" s="14" t="s">
        <v>40</v>
      </c>
      <c r="AZ548" s="14" t="s">
        <v>40</v>
      </c>
      <c r="BA548" s="14" t="s">
        <v>40</v>
      </c>
      <c r="BB548" s="14" t="s">
        <v>40</v>
      </c>
      <c r="BC548" s="14" t="s">
        <v>40</v>
      </c>
      <c r="BD548" s="14" t="s">
        <v>40</v>
      </c>
      <c r="BE548" s="14" t="s">
        <v>40</v>
      </c>
      <c r="BF548" s="14" t="s">
        <v>40</v>
      </c>
      <c r="BG548" s="14" t="s">
        <v>40</v>
      </c>
      <c r="BH548" s="14" t="s">
        <v>40</v>
      </c>
      <c r="BI548" s="14"/>
      <c r="BJ548" s="15">
        <f t="shared" si="519"/>
        <v>1</v>
      </c>
      <c r="BK548" s="15">
        <f t="shared" si="520"/>
        <v>1</v>
      </c>
      <c r="BL548" s="15">
        <f t="shared" si="521"/>
        <v>1</v>
      </c>
      <c r="BM548" s="15">
        <f t="shared" si="522"/>
        <v>1</v>
      </c>
      <c r="BN548" s="15">
        <f t="shared" si="523"/>
        <v>1</v>
      </c>
      <c r="BO548" s="15">
        <f t="shared" si="524"/>
        <v>1</v>
      </c>
      <c r="BP548" s="15">
        <f t="shared" si="525"/>
        <v>1</v>
      </c>
      <c r="BQ548" s="15">
        <f t="shared" si="526"/>
        <v>1</v>
      </c>
      <c r="BR548" s="15">
        <f t="shared" si="527"/>
        <v>1</v>
      </c>
      <c r="BS548" s="15">
        <f t="shared" si="528"/>
        <v>1</v>
      </c>
      <c r="BT548" s="15">
        <f t="shared" si="529"/>
        <v>1</v>
      </c>
      <c r="BU548" s="15">
        <f t="shared" si="530"/>
        <v>1</v>
      </c>
      <c r="BV548" s="15">
        <f t="shared" si="531"/>
        <v>1</v>
      </c>
      <c r="BW548" s="15">
        <f t="shared" si="532"/>
        <v>1</v>
      </c>
      <c r="BX548" s="15">
        <f t="shared" si="533"/>
        <v>1</v>
      </c>
      <c r="BY548" s="15">
        <f t="shared" si="534"/>
        <v>1</v>
      </c>
      <c r="BZ548" s="15">
        <f t="shared" si="535"/>
        <v>1</v>
      </c>
      <c r="CA548" s="14" t="s">
        <v>75</v>
      </c>
      <c r="CB548" s="15">
        <f t="shared" si="482"/>
        <v>1</v>
      </c>
      <c r="CC548" s="14" t="str">
        <f t="shared" si="483"/>
        <v>N/A</v>
      </c>
      <c r="CD548" s="14" t="str">
        <f t="shared" si="484"/>
        <v>N/A</v>
      </c>
      <c r="CE548" s="14" t="str">
        <f t="shared" si="485"/>
        <v>N/A</v>
      </c>
      <c r="CF548" s="14" t="str">
        <f t="shared" si="486"/>
        <v>N/A</v>
      </c>
      <c r="CG548" t="str">
        <f t="shared" si="536"/>
        <v>S:1 G:0 GR:0</v>
      </c>
    </row>
    <row r="549" spans="1:85" x14ac:dyDescent="0.25">
      <c r="A549" s="13">
        <v>6088</v>
      </c>
      <c r="B549" s="14" t="s">
        <v>3187</v>
      </c>
      <c r="C549" s="14" t="s">
        <v>63</v>
      </c>
      <c r="D549" s="14" t="s">
        <v>55</v>
      </c>
      <c r="E549" s="14">
        <v>2025</v>
      </c>
      <c r="F549" s="14">
        <v>2025</v>
      </c>
      <c r="G549" s="14" t="s">
        <v>40</v>
      </c>
      <c r="H549" s="14" t="s">
        <v>2225</v>
      </c>
      <c r="I549" s="15">
        <v>1</v>
      </c>
      <c r="J549" s="14">
        <v>3</v>
      </c>
      <c r="K549" s="16">
        <f t="shared" si="498"/>
        <v>0</v>
      </c>
      <c r="L549" s="15">
        <f t="shared" si="499"/>
        <v>1</v>
      </c>
      <c r="M549" s="15">
        <f t="shared" si="500"/>
        <v>0</v>
      </c>
      <c r="N549" s="15">
        <f t="shared" si="501"/>
        <v>0</v>
      </c>
      <c r="O549" s="15">
        <v>0</v>
      </c>
      <c r="P549" s="15">
        <v>0</v>
      </c>
      <c r="Q549" s="15">
        <f t="shared" si="502"/>
        <v>0</v>
      </c>
      <c r="R549" s="14" t="s">
        <v>75</v>
      </c>
      <c r="S549" s="14">
        <f t="shared" si="503"/>
        <v>2</v>
      </c>
      <c r="T549" s="15">
        <v>0</v>
      </c>
      <c r="U549" s="15">
        <v>0</v>
      </c>
      <c r="V549" s="15" t="str">
        <f t="shared" si="541"/>
        <v>N/A</v>
      </c>
      <c r="W549" s="15" t="str">
        <f t="shared" si="538"/>
        <v>N/A</v>
      </c>
      <c r="X549" s="15" t="str">
        <f t="shared" si="497"/>
        <v>N/A</v>
      </c>
      <c r="Y549" s="14" t="str">
        <f t="shared" si="504"/>
        <v>OK</v>
      </c>
      <c r="Z549" s="14" t="str">
        <f t="shared" si="505"/>
        <v>No</v>
      </c>
      <c r="AA549" s="17" t="str">
        <f>IF(C549="DM", "N/A", IF(Z549="No","N/A",VLOOKUP(B549,'Extension List'!$A$3:$AE$1952,19,FALSE)))</f>
        <v>N/A</v>
      </c>
      <c r="AB549" s="14" t="str">
        <f>IF(C549="DM", "N/A", IF(Z549="No","N/A",VLOOKUP(B549,'Extension List'!$A$3:$AE$1952,21,FALSE)))</f>
        <v>N/A</v>
      </c>
      <c r="AC549" s="14" t="str">
        <f t="shared" si="539"/>
        <v>N/A</v>
      </c>
      <c r="AD549" s="15" t="str">
        <f t="shared" si="506"/>
        <v>N/A</v>
      </c>
      <c r="AE549" s="15" t="str">
        <f t="shared" si="507"/>
        <v>N/A</v>
      </c>
      <c r="AF549" s="15" t="str">
        <f t="shared" si="508"/>
        <v>N/A</v>
      </c>
      <c r="AG549" s="15" t="str">
        <f t="shared" si="540"/>
        <v>N/A</v>
      </c>
      <c r="AH549" s="15" t="str">
        <f t="shared" si="540"/>
        <v>N/A</v>
      </c>
      <c r="AI549" s="15" t="str">
        <f t="shared" si="510"/>
        <v>N/A</v>
      </c>
      <c r="AJ549" s="15" t="str">
        <f t="shared" si="511"/>
        <v>N/A</v>
      </c>
      <c r="AK549" s="15" t="str">
        <f t="shared" si="512"/>
        <v>N/A</v>
      </c>
      <c r="AL549" s="15" t="str">
        <f t="shared" si="513"/>
        <v>N/A</v>
      </c>
      <c r="AM549" s="15">
        <f t="shared" si="514"/>
        <v>1</v>
      </c>
      <c r="AN549" s="15">
        <f t="shared" si="515"/>
        <v>1</v>
      </c>
      <c r="AO549" s="15" t="str">
        <f t="shared" si="516"/>
        <v>N/A</v>
      </c>
      <c r="AP549" s="15" t="str">
        <f t="shared" si="517"/>
        <v>N/A</v>
      </c>
      <c r="AQ549" s="15" t="str">
        <f t="shared" si="518"/>
        <v>N/A</v>
      </c>
      <c r="AR549" s="14" t="s">
        <v>44</v>
      </c>
      <c r="AS549" s="14" t="s">
        <v>44</v>
      </c>
      <c r="AT549" s="14" t="s">
        <v>44</v>
      </c>
      <c r="AU549" s="14" t="s">
        <v>44</v>
      </c>
      <c r="AV549" s="14" t="s">
        <v>44</v>
      </c>
      <c r="AW549" s="14" t="s">
        <v>44</v>
      </c>
      <c r="AX549" s="14" t="s">
        <v>44</v>
      </c>
      <c r="AY549" s="14" t="s">
        <v>44</v>
      </c>
      <c r="AZ549" s="14" t="s">
        <v>44</v>
      </c>
      <c r="BA549" s="14" t="s">
        <v>44</v>
      </c>
      <c r="BB549" s="14" t="s">
        <v>44</v>
      </c>
      <c r="BC549" s="14" t="s">
        <v>44</v>
      </c>
      <c r="BD549" s="14" t="s">
        <v>44</v>
      </c>
      <c r="BE549" s="14" t="s">
        <v>44</v>
      </c>
      <c r="BF549" s="14" t="s">
        <v>44</v>
      </c>
      <c r="BG549" s="14" t="s">
        <v>44</v>
      </c>
      <c r="BH549" s="14" t="s">
        <v>44</v>
      </c>
      <c r="BJ549" s="15">
        <f t="shared" si="519"/>
        <v>0</v>
      </c>
      <c r="BK549" s="15">
        <f t="shared" si="520"/>
        <v>0</v>
      </c>
      <c r="BL549" s="15">
        <f t="shared" si="521"/>
        <v>0</v>
      </c>
      <c r="BM549" s="15">
        <f t="shared" si="522"/>
        <v>0</v>
      </c>
      <c r="BN549" s="15">
        <f t="shared" si="523"/>
        <v>0</v>
      </c>
      <c r="BO549" s="15">
        <f t="shared" si="524"/>
        <v>0</v>
      </c>
      <c r="BP549" s="15">
        <f t="shared" si="525"/>
        <v>0</v>
      </c>
      <c r="BQ549" s="15">
        <f t="shared" si="526"/>
        <v>0</v>
      </c>
      <c r="BR549" s="15">
        <f t="shared" si="527"/>
        <v>0</v>
      </c>
      <c r="BS549" s="15">
        <f t="shared" si="528"/>
        <v>0</v>
      </c>
      <c r="BT549" s="15">
        <f t="shared" si="529"/>
        <v>0</v>
      </c>
      <c r="BU549" s="15">
        <f t="shared" si="530"/>
        <v>0</v>
      </c>
      <c r="BV549" s="15">
        <f t="shared" si="531"/>
        <v>0</v>
      </c>
      <c r="BW549" s="15">
        <f t="shared" si="532"/>
        <v>0</v>
      </c>
      <c r="BX549" s="15">
        <f t="shared" si="533"/>
        <v>0</v>
      </c>
      <c r="BY549" s="15">
        <f t="shared" si="534"/>
        <v>0</v>
      </c>
      <c r="BZ549" s="15">
        <f t="shared" si="535"/>
        <v>0</v>
      </c>
      <c r="CA549" s="14" t="s">
        <v>75</v>
      </c>
      <c r="CB549" s="15">
        <f t="shared" si="482"/>
        <v>0</v>
      </c>
      <c r="CC549" s="14">
        <f t="shared" si="483"/>
        <v>0</v>
      </c>
      <c r="CD549" s="14" t="str">
        <f t="shared" si="484"/>
        <v>N/A</v>
      </c>
      <c r="CE549" s="14" t="str">
        <f t="shared" si="485"/>
        <v>N/A</v>
      </c>
      <c r="CF549" s="14" t="str">
        <f t="shared" si="486"/>
        <v>N/A</v>
      </c>
      <c r="CG549" t="str">
        <f t="shared" si="536"/>
        <v>S:1 G:0 GR:0</v>
      </c>
    </row>
    <row r="550" spans="1:85" x14ac:dyDescent="0.25">
      <c r="A550" s="13">
        <v>6317</v>
      </c>
      <c r="B550" s="14" t="s">
        <v>2545</v>
      </c>
      <c r="C550" s="14" t="s">
        <v>63</v>
      </c>
      <c r="D550" s="14" t="s">
        <v>55</v>
      </c>
      <c r="E550" s="14">
        <f>VLOOKUP(B550, 'Rookie Year'!$A$2:$B$55555,2,FALSE)</f>
        <v>2022</v>
      </c>
      <c r="F550" s="14">
        <v>2026</v>
      </c>
      <c r="G550" s="14" t="s">
        <v>42</v>
      </c>
      <c r="H550" s="14" t="s">
        <v>2913</v>
      </c>
      <c r="I550" s="15">
        <v>5</v>
      </c>
      <c r="J550" s="14">
        <v>2</v>
      </c>
      <c r="K550" s="16">
        <f t="shared" si="498"/>
        <v>0.25</v>
      </c>
      <c r="L550" s="15">
        <f t="shared" si="499"/>
        <v>3</v>
      </c>
      <c r="M550" s="15">
        <f t="shared" si="500"/>
        <v>2</v>
      </c>
      <c r="N550" s="15">
        <f t="shared" si="501"/>
        <v>4</v>
      </c>
      <c r="O550" s="15">
        <v>0</v>
      </c>
      <c r="P550" s="15">
        <v>0</v>
      </c>
      <c r="Q550" s="15">
        <f t="shared" si="502"/>
        <v>4</v>
      </c>
      <c r="R550" s="14" t="s">
        <v>75</v>
      </c>
      <c r="S550" s="14">
        <f t="shared" si="503"/>
        <v>2</v>
      </c>
      <c r="T550" s="15">
        <f>IF($S550&lt;1, "N/A", $M550)</f>
        <v>2</v>
      </c>
      <c r="U550" s="15">
        <f>IF($S550&lt;2, "N/A", $M550)</f>
        <v>2</v>
      </c>
      <c r="V550" s="15" t="str">
        <f t="shared" si="541"/>
        <v>N/A</v>
      </c>
      <c r="W550" s="15" t="str">
        <f t="shared" si="538"/>
        <v>N/A</v>
      </c>
      <c r="X550" s="15" t="str">
        <f t="shared" si="497"/>
        <v>N/A</v>
      </c>
      <c r="Y550" s="14" t="str">
        <f t="shared" si="504"/>
        <v>OK</v>
      </c>
      <c r="Z550" s="14" t="str">
        <f t="shared" si="505"/>
        <v>No</v>
      </c>
      <c r="AA550" s="17" t="str">
        <f>IF(C550="DM", "N/A", IF(Z550="No","N/A",VLOOKUP(B550,'Extension List'!$A$3:$AE$1952,19,FALSE)))</f>
        <v>N/A</v>
      </c>
      <c r="AB550" s="14" t="str">
        <f>IF(C550="DM", "N/A", IF(Z550="No","N/A",VLOOKUP(B550,'Extension List'!$A$3:$AE$1952,21,FALSE)))</f>
        <v>N/A</v>
      </c>
      <c r="AC550" s="14" t="str">
        <f t="shared" si="539"/>
        <v>N/A</v>
      </c>
      <c r="AD550" s="15" t="str">
        <f t="shared" si="506"/>
        <v>N/A</v>
      </c>
      <c r="AE550" s="15" t="str">
        <f t="shared" si="507"/>
        <v>N/A</v>
      </c>
      <c r="AF550" s="15" t="str">
        <f t="shared" si="508"/>
        <v>N/A</v>
      </c>
      <c r="AG550" s="15" t="str">
        <f t="shared" si="540"/>
        <v>N/A</v>
      </c>
      <c r="AH550" s="15" t="str">
        <f t="shared" si="540"/>
        <v>N/A</v>
      </c>
      <c r="AI550" s="15" t="str">
        <f t="shared" si="510"/>
        <v>N/A</v>
      </c>
      <c r="AJ550" s="15" t="str">
        <f t="shared" si="511"/>
        <v>N/A</v>
      </c>
      <c r="AK550" s="15" t="str">
        <f t="shared" si="512"/>
        <v>N/A</v>
      </c>
      <c r="AL550" s="15" t="str">
        <f t="shared" si="513"/>
        <v>N/A</v>
      </c>
      <c r="AM550" s="15">
        <f t="shared" si="514"/>
        <v>5</v>
      </c>
      <c r="AN550" s="15">
        <f t="shared" si="515"/>
        <v>5</v>
      </c>
      <c r="AO550" s="15" t="str">
        <f t="shared" si="516"/>
        <v>N/A</v>
      </c>
      <c r="AP550" s="15" t="str">
        <f t="shared" si="517"/>
        <v>N/A</v>
      </c>
      <c r="AQ550" s="15" t="str">
        <f t="shared" si="518"/>
        <v>N/A</v>
      </c>
      <c r="AR550" s="14" t="s">
        <v>40</v>
      </c>
      <c r="AS550" s="14" t="s">
        <v>40</v>
      </c>
      <c r="AT550" s="14" t="s">
        <v>40</v>
      </c>
      <c r="AU550" s="14" t="s">
        <v>40</v>
      </c>
      <c r="AV550" s="14" t="s">
        <v>40</v>
      </c>
      <c r="AW550" s="14" t="s">
        <v>40</v>
      </c>
      <c r="AX550" s="14" t="s">
        <v>40</v>
      </c>
      <c r="AY550" s="14" t="s">
        <v>40</v>
      </c>
      <c r="AZ550" s="14" t="s">
        <v>40</v>
      </c>
      <c r="BA550" s="14" t="s">
        <v>40</v>
      </c>
      <c r="BB550" s="14" t="s">
        <v>40</v>
      </c>
      <c r="BC550" s="14" t="s">
        <v>40</v>
      </c>
      <c r="BD550" s="14" t="s">
        <v>40</v>
      </c>
      <c r="BE550" s="14" t="s">
        <v>40</v>
      </c>
      <c r="BF550" s="14" t="s">
        <v>40</v>
      </c>
      <c r="BG550" s="14" t="s">
        <v>40</v>
      </c>
      <c r="BH550" s="14" t="s">
        <v>40</v>
      </c>
      <c r="BJ550" s="15">
        <f t="shared" si="519"/>
        <v>5</v>
      </c>
      <c r="BK550" s="15">
        <f t="shared" si="520"/>
        <v>5</v>
      </c>
      <c r="BL550" s="15">
        <f t="shared" si="521"/>
        <v>5</v>
      </c>
      <c r="BM550" s="15">
        <f t="shared" si="522"/>
        <v>5</v>
      </c>
      <c r="BN550" s="15">
        <f t="shared" si="523"/>
        <v>5</v>
      </c>
      <c r="BO550" s="15">
        <f t="shared" si="524"/>
        <v>5</v>
      </c>
      <c r="BP550" s="15">
        <f t="shared" si="525"/>
        <v>5</v>
      </c>
      <c r="BQ550" s="15">
        <f t="shared" si="526"/>
        <v>5</v>
      </c>
      <c r="BR550" s="15">
        <f t="shared" si="527"/>
        <v>5</v>
      </c>
      <c r="BS550" s="15">
        <f t="shared" si="528"/>
        <v>5</v>
      </c>
      <c r="BT550" s="15">
        <f t="shared" si="529"/>
        <v>5</v>
      </c>
      <c r="BU550" s="15">
        <f t="shared" si="530"/>
        <v>5</v>
      </c>
      <c r="BV550" s="15">
        <f t="shared" si="531"/>
        <v>5</v>
      </c>
      <c r="BW550" s="15">
        <f t="shared" si="532"/>
        <v>5</v>
      </c>
      <c r="BX550" s="15">
        <f t="shared" si="533"/>
        <v>5</v>
      </c>
      <c r="BY550" s="15">
        <f t="shared" si="534"/>
        <v>5</v>
      </c>
      <c r="BZ550" s="15">
        <f t="shared" si="535"/>
        <v>5</v>
      </c>
      <c r="CA550" s="14" t="s">
        <v>75</v>
      </c>
      <c r="CB550" s="15">
        <f t="shared" si="482"/>
        <v>5</v>
      </c>
      <c r="CC550" s="14">
        <f t="shared" si="483"/>
        <v>5</v>
      </c>
      <c r="CD550" s="14" t="str">
        <f t="shared" si="484"/>
        <v>N/A</v>
      </c>
      <c r="CE550" s="14" t="str">
        <f t="shared" si="485"/>
        <v>N/A</v>
      </c>
      <c r="CF550" s="14" t="str">
        <f t="shared" si="486"/>
        <v>N/A</v>
      </c>
      <c r="CG550" t="str">
        <f t="shared" si="536"/>
        <v>S:3 G:2 GR:4</v>
      </c>
    </row>
    <row r="551" spans="1:85" x14ac:dyDescent="0.25">
      <c r="A551" s="13">
        <v>6082</v>
      </c>
      <c r="B551" s="14" t="s">
        <v>3182</v>
      </c>
      <c r="C551" s="14" t="s">
        <v>63</v>
      </c>
      <c r="D551" s="14" t="s">
        <v>55</v>
      </c>
      <c r="E551" s="14">
        <v>2025</v>
      </c>
      <c r="F551" s="14">
        <v>2025</v>
      </c>
      <c r="G551" s="14" t="s">
        <v>40</v>
      </c>
      <c r="H551" s="14" t="s">
        <v>3212</v>
      </c>
      <c r="I551" s="15">
        <v>1</v>
      </c>
      <c r="J551" s="14">
        <v>3</v>
      </c>
      <c r="K551" s="16">
        <f t="shared" si="498"/>
        <v>0</v>
      </c>
      <c r="L551" s="15">
        <f t="shared" si="499"/>
        <v>1</v>
      </c>
      <c r="M551" s="15">
        <f t="shared" si="500"/>
        <v>0</v>
      </c>
      <c r="N551" s="15">
        <f t="shared" si="501"/>
        <v>0</v>
      </c>
      <c r="O551" s="15">
        <v>0</v>
      </c>
      <c r="P551" s="15">
        <v>0</v>
      </c>
      <c r="Q551" s="15">
        <f t="shared" si="502"/>
        <v>0</v>
      </c>
      <c r="R551" s="14" t="s">
        <v>75</v>
      </c>
      <c r="S551" s="14">
        <f t="shared" si="503"/>
        <v>2</v>
      </c>
      <c r="T551" s="15">
        <v>0</v>
      </c>
      <c r="U551" s="15">
        <v>0</v>
      </c>
      <c r="V551" s="15" t="str">
        <f t="shared" si="541"/>
        <v>N/A</v>
      </c>
      <c r="W551" s="15" t="str">
        <f t="shared" si="538"/>
        <v>N/A</v>
      </c>
      <c r="X551" s="15" t="str">
        <f t="shared" si="497"/>
        <v>N/A</v>
      </c>
      <c r="Y551" s="14" t="str">
        <f t="shared" si="504"/>
        <v>OK</v>
      </c>
      <c r="Z551" s="14" t="str">
        <f t="shared" si="505"/>
        <v>No</v>
      </c>
      <c r="AA551" s="17" t="str">
        <f>IF(C551="DM", "N/A", IF(Z551="No","N/A",VLOOKUP(B551,'Extension List'!$A$3:$AE$1952,19,FALSE)))</f>
        <v>N/A</v>
      </c>
      <c r="AB551" s="14" t="str">
        <f>IF(C551="DM", "N/A", IF(Z551="No","N/A",VLOOKUP(B551,'Extension List'!$A$3:$AE$1952,21,FALSE)))</f>
        <v>N/A</v>
      </c>
      <c r="AC551" s="14" t="str">
        <f t="shared" si="539"/>
        <v>N/A</v>
      </c>
      <c r="AD551" s="15" t="str">
        <f t="shared" si="506"/>
        <v>N/A</v>
      </c>
      <c r="AE551" s="15" t="str">
        <f t="shared" si="507"/>
        <v>N/A</v>
      </c>
      <c r="AF551" s="15" t="str">
        <f t="shared" si="508"/>
        <v>N/A</v>
      </c>
      <c r="AG551" s="15" t="str">
        <f t="shared" si="540"/>
        <v>N/A</v>
      </c>
      <c r="AH551" s="15" t="str">
        <f t="shared" si="540"/>
        <v>N/A</v>
      </c>
      <c r="AI551" s="15" t="str">
        <f t="shared" si="510"/>
        <v>N/A</v>
      </c>
      <c r="AJ551" s="15" t="str">
        <f t="shared" si="511"/>
        <v>N/A</v>
      </c>
      <c r="AK551" s="15" t="str">
        <f t="shared" si="512"/>
        <v>N/A</v>
      </c>
      <c r="AL551" s="15" t="str">
        <f t="shared" si="513"/>
        <v>N/A</v>
      </c>
      <c r="AM551" s="15">
        <f t="shared" si="514"/>
        <v>1</v>
      </c>
      <c r="AN551" s="15">
        <f t="shared" si="515"/>
        <v>1</v>
      </c>
      <c r="AO551" s="15" t="str">
        <f t="shared" si="516"/>
        <v>N/A</v>
      </c>
      <c r="AP551" s="15" t="str">
        <f t="shared" si="517"/>
        <v>N/A</v>
      </c>
      <c r="AQ551" s="15" t="str">
        <f t="shared" si="518"/>
        <v>N/A</v>
      </c>
      <c r="AR551" s="14" t="s">
        <v>40</v>
      </c>
      <c r="AS551" s="14" t="s">
        <v>40</v>
      </c>
      <c r="AT551" s="14" t="s">
        <v>40</v>
      </c>
      <c r="AU551" s="14" t="s">
        <v>40</v>
      </c>
      <c r="AV551" s="14" t="s">
        <v>40</v>
      </c>
      <c r="AW551" s="14" t="s">
        <v>40</v>
      </c>
      <c r="AX551" s="14" t="s">
        <v>40</v>
      </c>
      <c r="AY551" s="14" t="s">
        <v>40</v>
      </c>
      <c r="AZ551" s="14" t="s">
        <v>40</v>
      </c>
      <c r="BA551" s="14" t="s">
        <v>40</v>
      </c>
      <c r="BB551" s="14" t="s">
        <v>40</v>
      </c>
      <c r="BC551" s="14" t="s">
        <v>40</v>
      </c>
      <c r="BD551" s="14" t="s">
        <v>40</v>
      </c>
      <c r="BE551" s="14" t="s">
        <v>40</v>
      </c>
      <c r="BF551" s="14" t="s">
        <v>40</v>
      </c>
      <c r="BG551" s="14" t="s">
        <v>40</v>
      </c>
      <c r="BH551" s="14" t="s">
        <v>40</v>
      </c>
      <c r="BJ551" s="15">
        <f t="shared" si="519"/>
        <v>1</v>
      </c>
      <c r="BK551" s="15">
        <f t="shared" si="520"/>
        <v>1</v>
      </c>
      <c r="BL551" s="15">
        <f t="shared" si="521"/>
        <v>1</v>
      </c>
      <c r="BM551" s="15">
        <f t="shared" si="522"/>
        <v>1</v>
      </c>
      <c r="BN551" s="15">
        <f t="shared" si="523"/>
        <v>1</v>
      </c>
      <c r="BO551" s="15">
        <f t="shared" si="524"/>
        <v>1</v>
      </c>
      <c r="BP551" s="15">
        <f t="shared" si="525"/>
        <v>1</v>
      </c>
      <c r="BQ551" s="15">
        <f t="shared" si="526"/>
        <v>1</v>
      </c>
      <c r="BR551" s="15">
        <f t="shared" si="527"/>
        <v>1</v>
      </c>
      <c r="BS551" s="15">
        <f t="shared" si="528"/>
        <v>1</v>
      </c>
      <c r="BT551" s="15">
        <f t="shared" si="529"/>
        <v>1</v>
      </c>
      <c r="BU551" s="15">
        <f t="shared" si="530"/>
        <v>1</v>
      </c>
      <c r="BV551" s="15">
        <f t="shared" si="531"/>
        <v>1</v>
      </c>
      <c r="BW551" s="15">
        <f t="shared" si="532"/>
        <v>1</v>
      </c>
      <c r="BX551" s="15">
        <f t="shared" si="533"/>
        <v>1</v>
      </c>
      <c r="BY551" s="15">
        <f t="shared" si="534"/>
        <v>1</v>
      </c>
      <c r="BZ551" s="15">
        <f t="shared" si="535"/>
        <v>1</v>
      </c>
      <c r="CA551" s="14" t="s">
        <v>75</v>
      </c>
      <c r="CB551" s="15">
        <f t="shared" si="482"/>
        <v>1</v>
      </c>
      <c r="CC551" s="14">
        <f t="shared" si="483"/>
        <v>1</v>
      </c>
      <c r="CD551" s="14" t="str">
        <f t="shared" si="484"/>
        <v>N/A</v>
      </c>
      <c r="CE551" s="14" t="str">
        <f t="shared" si="485"/>
        <v>N/A</v>
      </c>
      <c r="CF551" s="14" t="str">
        <f t="shared" si="486"/>
        <v>N/A</v>
      </c>
      <c r="CG551" t="str">
        <f t="shared" si="536"/>
        <v>S:1 G:0 GR:0</v>
      </c>
    </row>
    <row r="552" spans="1:85" x14ac:dyDescent="0.25">
      <c r="A552" s="13">
        <v>6375</v>
      </c>
      <c r="B552" s="14" t="s">
        <v>2776</v>
      </c>
      <c r="C552" s="14" t="s">
        <v>63</v>
      </c>
      <c r="D552" s="14" t="s">
        <v>55</v>
      </c>
      <c r="E552" s="14">
        <f>VLOOKUP(B552, 'Rookie Year'!$A$2:$B$55555,2,FALSE)</f>
        <v>2023</v>
      </c>
      <c r="F552" s="14">
        <v>2026</v>
      </c>
      <c r="G552" s="14" t="s">
        <v>42</v>
      </c>
      <c r="H552" s="14" t="s">
        <v>1927</v>
      </c>
      <c r="I552" s="15">
        <v>23</v>
      </c>
      <c r="J552" s="14">
        <v>4</v>
      </c>
      <c r="K552" s="16">
        <f t="shared" si="498"/>
        <v>0.4</v>
      </c>
      <c r="L552" s="15">
        <f t="shared" si="499"/>
        <v>13</v>
      </c>
      <c r="M552" s="15">
        <f t="shared" si="500"/>
        <v>10</v>
      </c>
      <c r="N552" s="15">
        <f t="shared" si="501"/>
        <v>40</v>
      </c>
      <c r="O552" s="15">
        <v>0</v>
      </c>
      <c r="P552" s="15">
        <v>0</v>
      </c>
      <c r="Q552" s="15">
        <f t="shared" si="502"/>
        <v>40</v>
      </c>
      <c r="R552" s="14" t="s">
        <v>75</v>
      </c>
      <c r="S552" s="14">
        <f t="shared" si="503"/>
        <v>4</v>
      </c>
      <c r="T552" s="15">
        <f>IF($S552&lt;1, "N/A", $M552)</f>
        <v>10</v>
      </c>
      <c r="U552" s="15">
        <v>20</v>
      </c>
      <c r="V552" s="15">
        <f t="shared" si="541"/>
        <v>10</v>
      </c>
      <c r="W552" s="15">
        <v>0</v>
      </c>
      <c r="X552" s="15" t="str">
        <f t="shared" si="497"/>
        <v>N/A</v>
      </c>
      <c r="Y552" s="14" t="str">
        <f t="shared" si="504"/>
        <v>OK</v>
      </c>
      <c r="Z552" s="14" t="str">
        <f t="shared" si="505"/>
        <v>No</v>
      </c>
      <c r="AA552" s="17" t="str">
        <f>IF(C552="DM", "N/A", IF(Z552="No","N/A",VLOOKUP(B552,'Extension List'!$A$3:$AE$1952,19,FALSE)))</f>
        <v>N/A</v>
      </c>
      <c r="AB552" s="14" t="str">
        <f>IF(C552="DM", "N/A", IF(Z552="No","N/A",VLOOKUP(B552,'Extension List'!$A$3:$AE$1952,21,FALSE)))</f>
        <v>N/A</v>
      </c>
      <c r="AC552" s="14" t="str">
        <f t="shared" si="539"/>
        <v>N/A</v>
      </c>
      <c r="AD552" s="15" t="str">
        <f t="shared" si="506"/>
        <v>N/A</v>
      </c>
      <c r="AE552" s="15" t="str">
        <f t="shared" si="507"/>
        <v>N/A</v>
      </c>
      <c r="AF552" s="15" t="str">
        <f t="shared" si="508"/>
        <v>N/A</v>
      </c>
      <c r="AG552" s="15" t="str">
        <f t="shared" si="540"/>
        <v>N/A</v>
      </c>
      <c r="AH552" s="15" t="str">
        <f t="shared" si="540"/>
        <v>N/A</v>
      </c>
      <c r="AI552" s="15" t="str">
        <f t="shared" si="510"/>
        <v>N/A</v>
      </c>
      <c r="AJ552" s="15" t="str">
        <f t="shared" si="511"/>
        <v>N/A</v>
      </c>
      <c r="AK552" s="15" t="str">
        <f t="shared" si="512"/>
        <v>N/A</v>
      </c>
      <c r="AL552" s="15" t="str">
        <f t="shared" si="513"/>
        <v>N/A</v>
      </c>
      <c r="AM552" s="15">
        <f t="shared" si="514"/>
        <v>23</v>
      </c>
      <c r="AN552" s="15">
        <f t="shared" si="515"/>
        <v>33</v>
      </c>
      <c r="AO552" s="15">
        <f t="shared" si="516"/>
        <v>23</v>
      </c>
      <c r="AP552" s="15">
        <f t="shared" si="517"/>
        <v>13</v>
      </c>
      <c r="AQ552" s="15" t="str">
        <f t="shared" si="518"/>
        <v>N/A</v>
      </c>
      <c r="AR552" s="14" t="s">
        <v>40</v>
      </c>
      <c r="AS552" s="14" t="s">
        <v>40</v>
      </c>
      <c r="AT552" s="14" t="s">
        <v>40</v>
      </c>
      <c r="AU552" s="14" t="s">
        <v>40</v>
      </c>
      <c r="AV552" s="14" t="s">
        <v>40</v>
      </c>
      <c r="AW552" s="14" t="s">
        <v>40</v>
      </c>
      <c r="AX552" s="14" t="s">
        <v>40</v>
      </c>
      <c r="AY552" s="14" t="s">
        <v>40</v>
      </c>
      <c r="AZ552" s="14" t="s">
        <v>40</v>
      </c>
      <c r="BA552" s="14" t="s">
        <v>40</v>
      </c>
      <c r="BB552" s="14" t="s">
        <v>40</v>
      </c>
      <c r="BC552" s="14" t="s">
        <v>40</v>
      </c>
      <c r="BD552" s="14" t="s">
        <v>40</v>
      </c>
      <c r="BE552" s="14" t="s">
        <v>40</v>
      </c>
      <c r="BF552" s="14" t="s">
        <v>40</v>
      </c>
      <c r="BG552" s="14" t="s">
        <v>40</v>
      </c>
      <c r="BH552" s="14" t="s">
        <v>40</v>
      </c>
      <c r="BJ552" s="15">
        <f t="shared" si="519"/>
        <v>23</v>
      </c>
      <c r="BK552" s="15">
        <f t="shared" si="520"/>
        <v>23</v>
      </c>
      <c r="BL552" s="15">
        <f t="shared" si="521"/>
        <v>23</v>
      </c>
      <c r="BM552" s="15">
        <f t="shared" si="522"/>
        <v>23</v>
      </c>
      <c r="BN552" s="15">
        <f t="shared" si="523"/>
        <v>23</v>
      </c>
      <c r="BO552" s="15">
        <f t="shared" si="524"/>
        <v>23</v>
      </c>
      <c r="BP552" s="15">
        <f t="shared" si="525"/>
        <v>23</v>
      </c>
      <c r="BQ552" s="15">
        <f t="shared" si="526"/>
        <v>23</v>
      </c>
      <c r="BR552" s="15">
        <f t="shared" si="527"/>
        <v>23</v>
      </c>
      <c r="BS552" s="15">
        <f t="shared" si="528"/>
        <v>23</v>
      </c>
      <c r="BT552" s="15">
        <f t="shared" si="529"/>
        <v>23</v>
      </c>
      <c r="BU552" s="15">
        <f t="shared" si="530"/>
        <v>23</v>
      </c>
      <c r="BV552" s="15">
        <f t="shared" si="531"/>
        <v>23</v>
      </c>
      <c r="BW552" s="15">
        <f t="shared" si="532"/>
        <v>23</v>
      </c>
      <c r="BX552" s="15">
        <f t="shared" si="533"/>
        <v>23</v>
      </c>
      <c r="BY552" s="15">
        <f t="shared" si="534"/>
        <v>23</v>
      </c>
      <c r="BZ552" s="15">
        <f t="shared" si="535"/>
        <v>23</v>
      </c>
      <c r="CA552" s="14" t="s">
        <v>75</v>
      </c>
      <c r="CB552" s="15">
        <f t="shared" si="482"/>
        <v>23</v>
      </c>
      <c r="CC552" s="14">
        <f t="shared" si="483"/>
        <v>33</v>
      </c>
      <c r="CD552" s="14">
        <f t="shared" si="484"/>
        <v>23</v>
      </c>
      <c r="CE552" s="14">
        <f t="shared" si="485"/>
        <v>13</v>
      </c>
      <c r="CF552" s="14" t="str">
        <f t="shared" si="486"/>
        <v>N/A</v>
      </c>
      <c r="CG552" t="str">
        <f t="shared" si="536"/>
        <v>S:13 G:10 GR:40</v>
      </c>
    </row>
    <row r="553" spans="1:85" x14ac:dyDescent="0.25">
      <c r="A553" s="13">
        <v>5177</v>
      </c>
      <c r="B553" s="14" t="s">
        <v>2759</v>
      </c>
      <c r="C553" s="14" t="s">
        <v>64</v>
      </c>
      <c r="D553" s="14" t="s">
        <v>55</v>
      </c>
      <c r="E553" s="14">
        <f>VLOOKUP(B553, 'Rookie Year'!$A$2:$B$55555,2,FALSE)</f>
        <v>2023</v>
      </c>
      <c r="F553" s="14">
        <v>2023</v>
      </c>
      <c r="G553" s="14" t="s">
        <v>40</v>
      </c>
      <c r="H553" s="14" t="s">
        <v>2171</v>
      </c>
      <c r="I553" s="15">
        <v>4</v>
      </c>
      <c r="J553" s="14">
        <v>4</v>
      </c>
      <c r="K553" s="16">
        <f t="shared" si="498"/>
        <v>0.25</v>
      </c>
      <c r="L553" s="15">
        <f t="shared" si="499"/>
        <v>3</v>
      </c>
      <c r="M553" s="15">
        <f t="shared" si="500"/>
        <v>1</v>
      </c>
      <c r="N553" s="15">
        <f t="shared" si="501"/>
        <v>4</v>
      </c>
      <c r="O553" s="15">
        <v>4</v>
      </c>
      <c r="P553" s="15">
        <v>0</v>
      </c>
      <c r="Q553" s="15">
        <f t="shared" si="502"/>
        <v>0</v>
      </c>
      <c r="R553" s="14" t="s">
        <v>75</v>
      </c>
      <c r="S553" s="14">
        <f t="shared" si="503"/>
        <v>1</v>
      </c>
      <c r="T553" s="15">
        <v>0</v>
      </c>
      <c r="U553" s="15" t="str">
        <f>IF($S553&lt;2, "N/A", $M553)</f>
        <v>N/A</v>
      </c>
      <c r="V553" s="15" t="str">
        <f t="shared" si="541"/>
        <v>N/A</v>
      </c>
      <c r="W553" s="15" t="str">
        <f t="shared" ref="W553:W565" si="542">IF($S553&lt;4, "N/A", $M553)</f>
        <v>N/A</v>
      </c>
      <c r="X553" s="15" t="str">
        <f t="shared" si="497"/>
        <v>N/A</v>
      </c>
      <c r="Y553" s="14" t="str">
        <f t="shared" si="504"/>
        <v>OK</v>
      </c>
      <c r="Z553" s="14" t="str">
        <f t="shared" si="505"/>
        <v>Yes</v>
      </c>
      <c r="AA553" s="17">
        <f>IF(C553="DM", "N/A", IF(Z553="No","N/A",VLOOKUP(B553,'Extension List'!$A$3:$AE$1952,19,FALSE)))</f>
        <v>37</v>
      </c>
      <c r="AB553" s="14">
        <f>IF(C553="DM", "N/A", IF(Z553="No","N/A",VLOOKUP(B553,'Extension List'!$A$3:$AE$1952,21,FALSE)))</f>
        <v>4</v>
      </c>
      <c r="AC553" s="14">
        <f t="shared" si="539"/>
        <v>0</v>
      </c>
      <c r="AD553" s="15" t="str">
        <f t="shared" si="506"/>
        <v>N/A</v>
      </c>
      <c r="AE553" s="15" t="str">
        <f t="shared" si="507"/>
        <v>N/A</v>
      </c>
      <c r="AF553" s="15" t="str">
        <f t="shared" si="508"/>
        <v>N/A</v>
      </c>
      <c r="AG553" s="15" t="str">
        <f t="shared" si="540"/>
        <v>N/A</v>
      </c>
      <c r="AH553" s="15" t="str">
        <f t="shared" si="540"/>
        <v>N/A</v>
      </c>
      <c r="AI553" s="15" t="str">
        <f t="shared" si="510"/>
        <v>N/A</v>
      </c>
      <c r="AJ553" s="15" t="str">
        <f t="shared" si="511"/>
        <v>N/A</v>
      </c>
      <c r="AK553" s="15" t="str">
        <f t="shared" si="512"/>
        <v>N/A</v>
      </c>
      <c r="AL553" s="15" t="str">
        <f t="shared" si="513"/>
        <v>N/A</v>
      </c>
      <c r="AM553" s="15">
        <f t="shared" si="514"/>
        <v>3</v>
      </c>
      <c r="AN553" s="15" t="str">
        <f t="shared" si="515"/>
        <v>N/A</v>
      </c>
      <c r="AO553" s="15" t="str">
        <f t="shared" si="516"/>
        <v>N/A</v>
      </c>
      <c r="AP553" s="15" t="str">
        <f t="shared" si="517"/>
        <v>N/A</v>
      </c>
      <c r="AQ553" s="15" t="str">
        <f t="shared" si="518"/>
        <v>N/A</v>
      </c>
      <c r="AR553" s="14" t="s">
        <v>40</v>
      </c>
      <c r="AS553" s="14" t="s">
        <v>40</v>
      </c>
      <c r="AT553" s="14" t="s">
        <v>40</v>
      </c>
      <c r="AU553" s="14" t="s">
        <v>40</v>
      </c>
      <c r="AV553" s="14" t="s">
        <v>40</v>
      </c>
      <c r="AW553" s="14" t="s">
        <v>40</v>
      </c>
      <c r="AX553" s="14" t="s">
        <v>40</v>
      </c>
      <c r="AY553" s="14" t="s">
        <v>40</v>
      </c>
      <c r="AZ553" s="14" t="s">
        <v>40</v>
      </c>
      <c r="BA553" s="14" t="s">
        <v>40</v>
      </c>
      <c r="BB553" s="14" t="s">
        <v>40</v>
      </c>
      <c r="BC553" s="14" t="s">
        <v>40</v>
      </c>
      <c r="BD553" s="14" t="s">
        <v>40</v>
      </c>
      <c r="BE553" s="14" t="s">
        <v>40</v>
      </c>
      <c r="BF553" s="14" t="s">
        <v>40</v>
      </c>
      <c r="BG553" s="14" t="s">
        <v>40</v>
      </c>
      <c r="BH553" s="14" t="s">
        <v>40</v>
      </c>
      <c r="BI553" s="14"/>
      <c r="BJ553" s="15">
        <f t="shared" si="519"/>
        <v>3</v>
      </c>
      <c r="BK553" s="15">
        <f t="shared" si="520"/>
        <v>3</v>
      </c>
      <c r="BL553" s="15">
        <f t="shared" si="521"/>
        <v>3</v>
      </c>
      <c r="BM553" s="15">
        <f t="shared" si="522"/>
        <v>3</v>
      </c>
      <c r="BN553" s="15">
        <f t="shared" si="523"/>
        <v>3</v>
      </c>
      <c r="BO553" s="15">
        <f t="shared" si="524"/>
        <v>3</v>
      </c>
      <c r="BP553" s="15">
        <f t="shared" si="525"/>
        <v>3</v>
      </c>
      <c r="BQ553" s="15">
        <f t="shared" si="526"/>
        <v>3</v>
      </c>
      <c r="BR553" s="15">
        <f t="shared" si="527"/>
        <v>3</v>
      </c>
      <c r="BS553" s="15">
        <f t="shared" si="528"/>
        <v>3</v>
      </c>
      <c r="BT553" s="15">
        <f t="shared" si="529"/>
        <v>3</v>
      </c>
      <c r="BU553" s="15">
        <f t="shared" si="530"/>
        <v>3</v>
      </c>
      <c r="BV553" s="15">
        <f t="shared" si="531"/>
        <v>3</v>
      </c>
      <c r="BW553" s="15">
        <f t="shared" si="532"/>
        <v>3</v>
      </c>
      <c r="BX553" s="15">
        <f t="shared" si="533"/>
        <v>3</v>
      </c>
      <c r="BY553" s="15">
        <f t="shared" si="534"/>
        <v>3</v>
      </c>
      <c r="BZ553" s="15">
        <f t="shared" si="535"/>
        <v>3</v>
      </c>
      <c r="CA553" s="14" t="s">
        <v>75</v>
      </c>
      <c r="CB553" s="15">
        <f t="shared" si="482"/>
        <v>3</v>
      </c>
      <c r="CC553" s="14" t="str">
        <f t="shared" si="483"/>
        <v>N/A</v>
      </c>
      <c r="CD553" s="14" t="str">
        <f t="shared" si="484"/>
        <v>N/A</v>
      </c>
      <c r="CE553" s="14" t="str">
        <f t="shared" si="485"/>
        <v>N/A</v>
      </c>
      <c r="CF553" s="14" t="str">
        <f t="shared" si="486"/>
        <v>N/A</v>
      </c>
      <c r="CG553" t="str">
        <f t="shared" si="536"/>
        <v>S:3 G:1 GR:0</v>
      </c>
    </row>
    <row r="554" spans="1:85" x14ac:dyDescent="0.25">
      <c r="A554" s="13">
        <v>6390</v>
      </c>
      <c r="B554" s="14" t="s">
        <v>2642</v>
      </c>
      <c r="C554" s="14" t="s">
        <v>64</v>
      </c>
      <c r="D554" s="14" t="s">
        <v>55</v>
      </c>
      <c r="E554" s="14">
        <f>VLOOKUP(B554, 'Rookie Year'!$A$2:$B$55555,2,FALSE)</f>
        <v>2022</v>
      </c>
      <c r="F554" s="14">
        <v>2026</v>
      </c>
      <c r="G554" s="14" t="s">
        <v>42</v>
      </c>
      <c r="H554" s="14" t="s">
        <v>1927</v>
      </c>
      <c r="I554" s="15">
        <v>4</v>
      </c>
      <c r="J554" s="14">
        <v>2</v>
      </c>
      <c r="K554" s="16">
        <f t="shared" si="498"/>
        <v>0.25</v>
      </c>
      <c r="L554" s="15">
        <f t="shared" si="499"/>
        <v>3</v>
      </c>
      <c r="M554" s="15">
        <f t="shared" si="500"/>
        <v>1</v>
      </c>
      <c r="N554" s="15">
        <f t="shared" si="501"/>
        <v>2</v>
      </c>
      <c r="O554" s="15">
        <v>0</v>
      </c>
      <c r="P554" s="15">
        <v>0</v>
      </c>
      <c r="Q554" s="15">
        <f t="shared" si="502"/>
        <v>2</v>
      </c>
      <c r="R554" s="14" t="s">
        <v>75</v>
      </c>
      <c r="S554" s="14">
        <f t="shared" si="503"/>
        <v>2</v>
      </c>
      <c r="T554" s="15">
        <v>2</v>
      </c>
      <c r="U554" s="15">
        <v>0</v>
      </c>
      <c r="V554" s="15" t="str">
        <f t="shared" si="541"/>
        <v>N/A</v>
      </c>
      <c r="W554" s="15" t="str">
        <f t="shared" si="542"/>
        <v>N/A</v>
      </c>
      <c r="X554" s="15" t="str">
        <f t="shared" si="497"/>
        <v>N/A</v>
      </c>
      <c r="Y554" s="14" t="str">
        <f t="shared" si="504"/>
        <v>OK</v>
      </c>
      <c r="Z554" s="14" t="str">
        <f t="shared" si="505"/>
        <v>No</v>
      </c>
      <c r="AA554" s="17" t="str">
        <f>IF(C554="DM", "N/A", IF(Z554="No","N/A",VLOOKUP(B554,'Extension List'!$A$3:$AE$1952,19,FALSE)))</f>
        <v>N/A</v>
      </c>
      <c r="AB554" s="14" t="str">
        <f>IF(C554="DM", "N/A", IF(Z554="No","N/A",VLOOKUP(B554,'Extension List'!$A$3:$AE$1952,21,FALSE)))</f>
        <v>N/A</v>
      </c>
      <c r="AC554" s="14" t="str">
        <f t="shared" si="539"/>
        <v>N/A</v>
      </c>
      <c r="AD554" s="15" t="str">
        <f t="shared" si="506"/>
        <v>N/A</v>
      </c>
      <c r="AE554" s="15" t="str">
        <f t="shared" si="507"/>
        <v>N/A</v>
      </c>
      <c r="AF554" s="15" t="str">
        <f t="shared" si="508"/>
        <v>N/A</v>
      </c>
      <c r="AG554" s="15" t="str">
        <f t="shared" si="540"/>
        <v>N/A</v>
      </c>
      <c r="AH554" s="15" t="str">
        <f t="shared" si="540"/>
        <v>N/A</v>
      </c>
      <c r="AI554" s="15" t="str">
        <f t="shared" si="510"/>
        <v>N/A</v>
      </c>
      <c r="AJ554" s="15" t="str">
        <f t="shared" si="511"/>
        <v>N/A</v>
      </c>
      <c r="AK554" s="15" t="str">
        <f t="shared" si="512"/>
        <v>N/A</v>
      </c>
      <c r="AL554" s="15" t="str">
        <f t="shared" si="513"/>
        <v>N/A</v>
      </c>
      <c r="AM554" s="15">
        <f t="shared" si="514"/>
        <v>5</v>
      </c>
      <c r="AN554" s="15">
        <f t="shared" si="515"/>
        <v>3</v>
      </c>
      <c r="AO554" s="15" t="str">
        <f t="shared" si="516"/>
        <v>N/A</v>
      </c>
      <c r="AP554" s="15" t="str">
        <f t="shared" si="517"/>
        <v>N/A</v>
      </c>
      <c r="AQ554" s="15" t="str">
        <f t="shared" si="518"/>
        <v>N/A</v>
      </c>
      <c r="AR554" s="14" t="s">
        <v>40</v>
      </c>
      <c r="AS554" s="14" t="s">
        <v>40</v>
      </c>
      <c r="AT554" s="14" t="s">
        <v>40</v>
      </c>
      <c r="AU554" s="14" t="s">
        <v>40</v>
      </c>
      <c r="AV554" s="14" t="s">
        <v>40</v>
      </c>
      <c r="AW554" s="14" t="s">
        <v>40</v>
      </c>
      <c r="AX554" s="14" t="s">
        <v>40</v>
      </c>
      <c r="AY554" s="14" t="s">
        <v>40</v>
      </c>
      <c r="AZ554" s="14" t="s">
        <v>40</v>
      </c>
      <c r="BA554" s="14" t="s">
        <v>40</v>
      </c>
      <c r="BB554" s="14" t="s">
        <v>40</v>
      </c>
      <c r="BC554" s="14" t="s">
        <v>40</v>
      </c>
      <c r="BD554" s="14" t="s">
        <v>40</v>
      </c>
      <c r="BE554" s="14" t="s">
        <v>40</v>
      </c>
      <c r="BF554" s="14" t="s">
        <v>40</v>
      </c>
      <c r="BG554" s="14" t="s">
        <v>40</v>
      </c>
      <c r="BH554" s="14" t="s">
        <v>40</v>
      </c>
      <c r="BJ554" s="15">
        <f t="shared" si="519"/>
        <v>5</v>
      </c>
      <c r="BK554" s="15">
        <f t="shared" si="520"/>
        <v>5</v>
      </c>
      <c r="BL554" s="15">
        <f t="shared" si="521"/>
        <v>5</v>
      </c>
      <c r="BM554" s="15">
        <f t="shared" si="522"/>
        <v>5</v>
      </c>
      <c r="BN554" s="15">
        <f t="shared" si="523"/>
        <v>5</v>
      </c>
      <c r="BO554" s="15">
        <f t="shared" si="524"/>
        <v>5</v>
      </c>
      <c r="BP554" s="15">
        <f t="shared" si="525"/>
        <v>5</v>
      </c>
      <c r="BQ554" s="15">
        <f t="shared" si="526"/>
        <v>5</v>
      </c>
      <c r="BR554" s="15">
        <f t="shared" si="527"/>
        <v>5</v>
      </c>
      <c r="BS554" s="15">
        <f t="shared" si="528"/>
        <v>5</v>
      </c>
      <c r="BT554" s="15">
        <f t="shared" si="529"/>
        <v>5</v>
      </c>
      <c r="BU554" s="15">
        <f t="shared" si="530"/>
        <v>5</v>
      </c>
      <c r="BV554" s="15">
        <f t="shared" si="531"/>
        <v>5</v>
      </c>
      <c r="BW554" s="15">
        <f t="shared" si="532"/>
        <v>5</v>
      </c>
      <c r="BX554" s="15">
        <f t="shared" si="533"/>
        <v>5</v>
      </c>
      <c r="BY554" s="15">
        <f t="shared" si="534"/>
        <v>5</v>
      </c>
      <c r="BZ554" s="15">
        <f t="shared" si="535"/>
        <v>5</v>
      </c>
      <c r="CA554" s="14" t="s">
        <v>75</v>
      </c>
      <c r="CB554" s="15">
        <f t="shared" si="482"/>
        <v>5</v>
      </c>
      <c r="CC554" s="14">
        <f t="shared" si="483"/>
        <v>3</v>
      </c>
      <c r="CD554" s="14" t="str">
        <f t="shared" si="484"/>
        <v>N/A</v>
      </c>
      <c r="CE554" s="14" t="str">
        <f t="shared" si="485"/>
        <v>N/A</v>
      </c>
      <c r="CF554" s="14" t="str">
        <f t="shared" si="486"/>
        <v>N/A</v>
      </c>
      <c r="CG554" t="str">
        <f t="shared" si="536"/>
        <v>S:3 G:1 GR:2</v>
      </c>
    </row>
    <row r="555" spans="1:85" x14ac:dyDescent="0.25">
      <c r="A555" s="13">
        <v>6003</v>
      </c>
      <c r="B555" s="14" t="s">
        <v>3104</v>
      </c>
      <c r="C555" s="14" t="s">
        <v>64</v>
      </c>
      <c r="D555" s="14" t="s">
        <v>55</v>
      </c>
      <c r="E555" s="14">
        <v>2025</v>
      </c>
      <c r="F555" s="14">
        <v>2025</v>
      </c>
      <c r="G555" s="14" t="s">
        <v>40</v>
      </c>
      <c r="H555" s="14" t="s">
        <v>2147</v>
      </c>
      <c r="I555" s="15">
        <v>15</v>
      </c>
      <c r="J555" s="14">
        <v>4</v>
      </c>
      <c r="K555" s="16">
        <f t="shared" si="498"/>
        <v>0.25</v>
      </c>
      <c r="L555" s="15">
        <f t="shared" si="499"/>
        <v>11</v>
      </c>
      <c r="M555" s="15">
        <f t="shared" si="500"/>
        <v>4</v>
      </c>
      <c r="N555" s="15">
        <f t="shared" si="501"/>
        <v>16</v>
      </c>
      <c r="O555" s="15">
        <v>16</v>
      </c>
      <c r="P555" s="15">
        <v>0</v>
      </c>
      <c r="Q555" s="15">
        <f t="shared" si="502"/>
        <v>0</v>
      </c>
      <c r="R555" s="14" t="s">
        <v>75</v>
      </c>
      <c r="S555" s="14">
        <f t="shared" si="503"/>
        <v>3</v>
      </c>
      <c r="T555" s="15">
        <v>0</v>
      </c>
      <c r="U555" s="15">
        <v>0</v>
      </c>
      <c r="V555" s="15">
        <v>0</v>
      </c>
      <c r="W555" s="15" t="str">
        <f t="shared" si="542"/>
        <v>N/A</v>
      </c>
      <c r="X555" s="15" t="str">
        <f t="shared" si="497"/>
        <v>N/A</v>
      </c>
      <c r="Y555" s="14" t="str">
        <f t="shared" si="504"/>
        <v>OK</v>
      </c>
      <c r="Z555" s="14" t="str">
        <f t="shared" si="505"/>
        <v>No</v>
      </c>
      <c r="AA555" s="17" t="str">
        <f>IF(C555="DM", "N/A", IF(Z555="No","N/A",VLOOKUP(B555,'Extension List'!$A$3:$AE$1952,19,FALSE)))</f>
        <v>N/A</v>
      </c>
      <c r="AB555" s="14" t="str">
        <f>IF(C555="DM", "N/A", IF(Z555="No","N/A",VLOOKUP(B555,'Extension List'!$A$3:$AE$1952,21,FALSE)))</f>
        <v>N/A</v>
      </c>
      <c r="AC555" s="14" t="str">
        <f t="shared" si="539"/>
        <v>N/A</v>
      </c>
      <c r="AD555" s="15" t="str">
        <f t="shared" si="506"/>
        <v>N/A</v>
      </c>
      <c r="AE555" s="15" t="str">
        <f t="shared" si="507"/>
        <v>N/A</v>
      </c>
      <c r="AF555" s="15" t="str">
        <f t="shared" si="508"/>
        <v>N/A</v>
      </c>
      <c r="AG555" s="15" t="str">
        <f t="shared" si="540"/>
        <v>N/A</v>
      </c>
      <c r="AH555" s="15" t="str">
        <f t="shared" si="540"/>
        <v>N/A</v>
      </c>
      <c r="AI555" s="15" t="str">
        <f t="shared" si="510"/>
        <v>N/A</v>
      </c>
      <c r="AJ555" s="15" t="str">
        <f t="shared" si="511"/>
        <v>N/A</v>
      </c>
      <c r="AK555" s="15" t="str">
        <f t="shared" si="512"/>
        <v>N/A</v>
      </c>
      <c r="AL555" s="15" t="str">
        <f t="shared" si="513"/>
        <v>N/A</v>
      </c>
      <c r="AM555" s="15">
        <f t="shared" si="514"/>
        <v>11</v>
      </c>
      <c r="AN555" s="15">
        <f t="shared" si="515"/>
        <v>11</v>
      </c>
      <c r="AO555" s="15">
        <f t="shared" si="516"/>
        <v>11</v>
      </c>
      <c r="AP555" s="15" t="str">
        <f t="shared" si="517"/>
        <v>N/A</v>
      </c>
      <c r="AQ555" s="15" t="str">
        <f t="shared" si="518"/>
        <v>N/A</v>
      </c>
      <c r="AR555" s="14" t="s">
        <v>40</v>
      </c>
      <c r="AS555" s="14" t="s">
        <v>40</v>
      </c>
      <c r="AT555" s="14" t="s">
        <v>40</v>
      </c>
      <c r="AU555" s="14" t="s">
        <v>40</v>
      </c>
      <c r="AV555" s="14" t="s">
        <v>40</v>
      </c>
      <c r="AW555" s="14" t="s">
        <v>40</v>
      </c>
      <c r="AX555" s="14" t="s">
        <v>40</v>
      </c>
      <c r="AY555" s="14" t="s">
        <v>40</v>
      </c>
      <c r="AZ555" s="14" t="s">
        <v>40</v>
      </c>
      <c r="BA555" s="14" t="s">
        <v>40</v>
      </c>
      <c r="BB555" s="14" t="s">
        <v>40</v>
      </c>
      <c r="BC555" s="14" t="s">
        <v>40</v>
      </c>
      <c r="BD555" s="14" t="s">
        <v>40</v>
      </c>
      <c r="BE555" s="14" t="s">
        <v>40</v>
      </c>
      <c r="BF555" s="14" t="s">
        <v>40</v>
      </c>
      <c r="BG555" s="14" t="s">
        <v>40</v>
      </c>
      <c r="BH555" s="14" t="s">
        <v>40</v>
      </c>
      <c r="BJ555" s="15">
        <f t="shared" si="519"/>
        <v>11</v>
      </c>
      <c r="BK555" s="15">
        <f t="shared" si="520"/>
        <v>11</v>
      </c>
      <c r="BL555" s="15">
        <f t="shared" si="521"/>
        <v>11</v>
      </c>
      <c r="BM555" s="15">
        <f t="shared" si="522"/>
        <v>11</v>
      </c>
      <c r="BN555" s="15">
        <f t="shared" si="523"/>
        <v>11</v>
      </c>
      <c r="BO555" s="15">
        <f t="shared" si="524"/>
        <v>11</v>
      </c>
      <c r="BP555" s="15">
        <f t="shared" si="525"/>
        <v>11</v>
      </c>
      <c r="BQ555" s="15">
        <f t="shared" si="526"/>
        <v>11</v>
      </c>
      <c r="BR555" s="15">
        <f t="shared" si="527"/>
        <v>11</v>
      </c>
      <c r="BS555" s="15">
        <f t="shared" si="528"/>
        <v>11</v>
      </c>
      <c r="BT555" s="15">
        <f t="shared" si="529"/>
        <v>11</v>
      </c>
      <c r="BU555" s="15">
        <f t="shared" si="530"/>
        <v>11</v>
      </c>
      <c r="BV555" s="15">
        <f t="shared" si="531"/>
        <v>11</v>
      </c>
      <c r="BW555" s="15">
        <f t="shared" si="532"/>
        <v>11</v>
      </c>
      <c r="BX555" s="15">
        <f t="shared" si="533"/>
        <v>11</v>
      </c>
      <c r="BY555" s="15">
        <f t="shared" si="534"/>
        <v>11</v>
      </c>
      <c r="BZ555" s="15">
        <f t="shared" si="535"/>
        <v>11</v>
      </c>
      <c r="CA555" s="14" t="s">
        <v>75</v>
      </c>
      <c r="CB555" s="15">
        <f t="shared" si="482"/>
        <v>11</v>
      </c>
      <c r="CC555" s="14">
        <f t="shared" si="483"/>
        <v>11</v>
      </c>
      <c r="CD555" s="14">
        <f t="shared" si="484"/>
        <v>11</v>
      </c>
      <c r="CE555" s="14" t="str">
        <f t="shared" si="485"/>
        <v>N/A</v>
      </c>
      <c r="CF555" s="14" t="str">
        <f t="shared" si="486"/>
        <v>N/A</v>
      </c>
      <c r="CG555" t="str">
        <f t="shared" si="536"/>
        <v>S:11 G:4 GR:0</v>
      </c>
    </row>
    <row r="556" spans="1:85" x14ac:dyDescent="0.25">
      <c r="A556" s="13">
        <v>4675</v>
      </c>
      <c r="B556" s="14" t="s">
        <v>1968</v>
      </c>
      <c r="C556" s="14" t="s">
        <v>67</v>
      </c>
      <c r="D556" s="14" t="s">
        <v>55</v>
      </c>
      <c r="E556" s="14">
        <f>VLOOKUP(B556, 'Rookie Year'!$A$2:$B$55555,2,FALSE)</f>
        <v>2019</v>
      </c>
      <c r="F556" s="14">
        <v>2022</v>
      </c>
      <c r="G556" s="14" t="s">
        <v>42</v>
      </c>
      <c r="H556" s="14" t="s">
        <v>1927</v>
      </c>
      <c r="I556" s="15">
        <v>4</v>
      </c>
      <c r="J556" s="14">
        <v>3</v>
      </c>
      <c r="K556" s="16">
        <f t="shared" si="498"/>
        <v>0.25</v>
      </c>
      <c r="L556" s="15">
        <f t="shared" si="499"/>
        <v>3</v>
      </c>
      <c r="M556" s="15">
        <f t="shared" si="500"/>
        <v>1</v>
      </c>
      <c r="N556" s="15">
        <f t="shared" si="501"/>
        <v>3</v>
      </c>
      <c r="O556" s="15">
        <v>3</v>
      </c>
      <c r="P556" s="15">
        <v>0</v>
      </c>
      <c r="Q556" s="15">
        <f t="shared" si="502"/>
        <v>0</v>
      </c>
      <c r="R556" s="14">
        <v>2024</v>
      </c>
      <c r="S556" s="14">
        <f t="shared" si="503"/>
        <v>1</v>
      </c>
      <c r="T556" s="15">
        <v>0</v>
      </c>
      <c r="U556" s="15" t="str">
        <f>IF($S556&lt;2, "N/A", $M556)</f>
        <v>N/A</v>
      </c>
      <c r="V556" s="15" t="str">
        <f>IF($S556&lt;3, "N/A", $M556)</f>
        <v>N/A</v>
      </c>
      <c r="W556" s="15" t="str">
        <f t="shared" si="542"/>
        <v>N/A</v>
      </c>
      <c r="X556" s="15" t="str">
        <f t="shared" si="497"/>
        <v>N/A</v>
      </c>
      <c r="Y556" s="14" t="str">
        <f t="shared" si="504"/>
        <v>OK</v>
      </c>
      <c r="Z556" s="14" t="str">
        <f t="shared" si="505"/>
        <v>Yes</v>
      </c>
      <c r="AA556" s="17">
        <f>IF(C556="DM", "N/A", IF(Z556="No","N/A",VLOOKUP(B556,'Extension List'!$A$3:$AE$1952,19,FALSE)))</f>
        <v>29</v>
      </c>
      <c r="AB556" s="14">
        <f>IF(C556="DM", "N/A", IF(Z556="No","N/A",VLOOKUP(B556,'Extension List'!$A$3:$AE$1952,21,FALSE)))</f>
        <v>4</v>
      </c>
      <c r="AC556" s="14">
        <f t="shared" si="539"/>
        <v>0</v>
      </c>
      <c r="AD556" s="15" t="str">
        <f t="shared" si="506"/>
        <v>N/A</v>
      </c>
      <c r="AE556" s="15" t="str">
        <f t="shared" si="507"/>
        <v>N/A</v>
      </c>
      <c r="AF556" s="15" t="str">
        <f t="shared" si="508"/>
        <v>N/A</v>
      </c>
      <c r="AG556" s="15" t="str">
        <f t="shared" si="540"/>
        <v>N/A</v>
      </c>
      <c r="AH556" s="15" t="str">
        <f t="shared" si="540"/>
        <v>N/A</v>
      </c>
      <c r="AI556" s="15" t="str">
        <f t="shared" si="510"/>
        <v>N/A</v>
      </c>
      <c r="AJ556" s="15" t="str">
        <f t="shared" si="511"/>
        <v>N/A</v>
      </c>
      <c r="AK556" s="15" t="str">
        <f t="shared" si="512"/>
        <v>N/A</v>
      </c>
      <c r="AL556" s="15" t="str">
        <f t="shared" si="513"/>
        <v>N/A</v>
      </c>
      <c r="AM556" s="15">
        <f t="shared" si="514"/>
        <v>3</v>
      </c>
      <c r="AN556" s="15" t="str">
        <f t="shared" si="515"/>
        <v>N/A</v>
      </c>
      <c r="AO556" s="15" t="str">
        <f t="shared" si="516"/>
        <v>N/A</v>
      </c>
      <c r="AP556" s="15" t="str">
        <f t="shared" si="517"/>
        <v>N/A</v>
      </c>
      <c r="AQ556" s="15" t="str">
        <f t="shared" si="518"/>
        <v>N/A</v>
      </c>
      <c r="AR556" s="14" t="s">
        <v>40</v>
      </c>
      <c r="AS556" s="14" t="s">
        <v>40</v>
      </c>
      <c r="AT556" s="14" t="s">
        <v>40</v>
      </c>
      <c r="AU556" s="14" t="s">
        <v>40</v>
      </c>
      <c r="AV556" s="14" t="s">
        <v>40</v>
      </c>
      <c r="AW556" s="14" t="s">
        <v>40</v>
      </c>
      <c r="AX556" s="14" t="s">
        <v>40</v>
      </c>
      <c r="AY556" s="14" t="s">
        <v>40</v>
      </c>
      <c r="AZ556" s="14" t="s">
        <v>40</v>
      </c>
      <c r="BA556" s="14" t="s">
        <v>40</v>
      </c>
      <c r="BB556" s="14" t="s">
        <v>40</v>
      </c>
      <c r="BC556" s="14" t="s">
        <v>40</v>
      </c>
      <c r="BD556" s="14" t="s">
        <v>40</v>
      </c>
      <c r="BE556" s="14" t="s">
        <v>40</v>
      </c>
      <c r="BF556" s="14" t="s">
        <v>40</v>
      </c>
      <c r="BG556" s="14" t="s">
        <v>40</v>
      </c>
      <c r="BH556" s="14" t="s">
        <v>40</v>
      </c>
      <c r="BI556" s="14"/>
      <c r="BJ556" s="15">
        <f t="shared" si="519"/>
        <v>3</v>
      </c>
      <c r="BK556" s="15">
        <f t="shared" si="520"/>
        <v>3</v>
      </c>
      <c r="BL556" s="15">
        <f t="shared" si="521"/>
        <v>3</v>
      </c>
      <c r="BM556" s="15">
        <f t="shared" si="522"/>
        <v>3</v>
      </c>
      <c r="BN556" s="15">
        <f t="shared" si="523"/>
        <v>3</v>
      </c>
      <c r="BO556" s="15">
        <f t="shared" si="524"/>
        <v>3</v>
      </c>
      <c r="BP556" s="15">
        <f t="shared" si="525"/>
        <v>3</v>
      </c>
      <c r="BQ556" s="15">
        <f t="shared" si="526"/>
        <v>3</v>
      </c>
      <c r="BR556" s="15">
        <f t="shared" si="527"/>
        <v>3</v>
      </c>
      <c r="BS556" s="15">
        <f t="shared" si="528"/>
        <v>3</v>
      </c>
      <c r="BT556" s="15">
        <f t="shared" si="529"/>
        <v>3</v>
      </c>
      <c r="BU556" s="15">
        <f t="shared" si="530"/>
        <v>3</v>
      </c>
      <c r="BV556" s="15">
        <f t="shared" si="531"/>
        <v>3</v>
      </c>
      <c r="BW556" s="15">
        <f t="shared" si="532"/>
        <v>3</v>
      </c>
      <c r="BX556" s="15">
        <f t="shared" si="533"/>
        <v>3</v>
      </c>
      <c r="BY556" s="15">
        <f t="shared" si="534"/>
        <v>3</v>
      </c>
      <c r="BZ556" s="15">
        <f t="shared" si="535"/>
        <v>3</v>
      </c>
      <c r="CA556" s="14" t="s">
        <v>75</v>
      </c>
      <c r="CB556" s="15">
        <f t="shared" si="482"/>
        <v>3</v>
      </c>
      <c r="CC556" s="14" t="str">
        <f t="shared" si="483"/>
        <v>N/A</v>
      </c>
      <c r="CD556" s="14" t="str">
        <f t="shared" si="484"/>
        <v>N/A</v>
      </c>
      <c r="CE556" s="14" t="str">
        <f t="shared" si="485"/>
        <v>N/A</v>
      </c>
      <c r="CF556" s="14" t="str">
        <f t="shared" si="486"/>
        <v>N/A</v>
      </c>
      <c r="CG556" t="str">
        <f t="shared" si="536"/>
        <v>S:3 G:1 GR:0</v>
      </c>
    </row>
    <row r="557" spans="1:85" x14ac:dyDescent="0.25">
      <c r="A557" s="13">
        <v>6408</v>
      </c>
      <c r="B557" s="14" t="s">
        <v>1976</v>
      </c>
      <c r="C557" s="14" t="s">
        <v>67</v>
      </c>
      <c r="D557" s="14" t="s">
        <v>55</v>
      </c>
      <c r="E557" s="14">
        <f>VLOOKUP(B557, 'Rookie Year'!$A$2:$B$55555,2,FALSE)</f>
        <v>2016</v>
      </c>
      <c r="F557" s="14">
        <v>2026</v>
      </c>
      <c r="G557" s="14" t="s">
        <v>42</v>
      </c>
      <c r="H557" s="14" t="s">
        <v>1927</v>
      </c>
      <c r="I557" s="15">
        <v>4</v>
      </c>
      <c r="J557" s="14">
        <v>3</v>
      </c>
      <c r="K557" s="16">
        <f t="shared" si="498"/>
        <v>0.25</v>
      </c>
      <c r="L557" s="15">
        <f t="shared" si="499"/>
        <v>3</v>
      </c>
      <c r="M557" s="15">
        <f t="shared" si="500"/>
        <v>1</v>
      </c>
      <c r="N557" s="15">
        <f t="shared" si="501"/>
        <v>3</v>
      </c>
      <c r="O557" s="15">
        <v>0</v>
      </c>
      <c r="P557" s="15">
        <v>0</v>
      </c>
      <c r="Q557" s="15">
        <f t="shared" si="502"/>
        <v>3</v>
      </c>
      <c r="R557" s="14" t="s">
        <v>75</v>
      </c>
      <c r="S557" s="14">
        <f t="shared" si="503"/>
        <v>3</v>
      </c>
      <c r="T557" s="15">
        <v>3</v>
      </c>
      <c r="U557" s="15">
        <v>0</v>
      </c>
      <c r="V557" s="15">
        <v>0</v>
      </c>
      <c r="W557" s="15" t="str">
        <f t="shared" si="542"/>
        <v>N/A</v>
      </c>
      <c r="X557" s="15" t="str">
        <f t="shared" si="497"/>
        <v>N/A</v>
      </c>
      <c r="Y557" s="14" t="str">
        <f t="shared" si="504"/>
        <v>OK</v>
      </c>
      <c r="Z557" s="14" t="str">
        <f t="shared" si="505"/>
        <v>No</v>
      </c>
      <c r="AA557" s="17" t="str">
        <f>IF(C557="DM", "N/A", IF(Z557="No","N/A",VLOOKUP(B557,'Extension List'!$A$3:$AE$1952,19,FALSE)))</f>
        <v>N/A</v>
      </c>
      <c r="AB557" s="14" t="str">
        <f>IF(C557="DM", "N/A", IF(Z557="No","N/A",VLOOKUP(B557,'Extension List'!$A$3:$AE$1952,21,FALSE)))</f>
        <v>N/A</v>
      </c>
      <c r="AC557" s="14" t="str">
        <f t="shared" si="539"/>
        <v>N/A</v>
      </c>
      <c r="AD557" s="15" t="str">
        <f t="shared" si="506"/>
        <v>N/A</v>
      </c>
      <c r="AE557" s="15" t="str">
        <f t="shared" si="507"/>
        <v>N/A</v>
      </c>
      <c r="AF557" s="15" t="str">
        <f t="shared" si="508"/>
        <v>N/A</v>
      </c>
      <c r="AG557" s="15" t="str">
        <f t="shared" si="540"/>
        <v>N/A</v>
      </c>
      <c r="AH557" s="15" t="str">
        <f t="shared" si="540"/>
        <v>N/A</v>
      </c>
      <c r="AI557" s="15" t="str">
        <f t="shared" si="510"/>
        <v>N/A</v>
      </c>
      <c r="AJ557" s="15" t="str">
        <f t="shared" si="511"/>
        <v>N/A</v>
      </c>
      <c r="AK557" s="15" t="str">
        <f t="shared" si="512"/>
        <v>N/A</v>
      </c>
      <c r="AL557" s="15" t="str">
        <f t="shared" si="513"/>
        <v>N/A</v>
      </c>
      <c r="AM557" s="15">
        <f t="shared" si="514"/>
        <v>6</v>
      </c>
      <c r="AN557" s="15">
        <f t="shared" si="515"/>
        <v>3</v>
      </c>
      <c r="AO557" s="15">
        <f t="shared" si="516"/>
        <v>3</v>
      </c>
      <c r="AP557" s="15" t="str">
        <f t="shared" si="517"/>
        <v>N/A</v>
      </c>
      <c r="AQ557" s="15" t="str">
        <f t="shared" si="518"/>
        <v>N/A</v>
      </c>
      <c r="AR557" s="14" t="s">
        <v>40</v>
      </c>
      <c r="AS557" s="14" t="s">
        <v>40</v>
      </c>
      <c r="AT557" s="14" t="s">
        <v>40</v>
      </c>
      <c r="AU557" s="14" t="s">
        <v>40</v>
      </c>
      <c r="AV557" s="14" t="s">
        <v>40</v>
      </c>
      <c r="AW557" s="14" t="s">
        <v>40</v>
      </c>
      <c r="AX557" s="14" t="s">
        <v>40</v>
      </c>
      <c r="AY557" s="14" t="s">
        <v>40</v>
      </c>
      <c r="AZ557" s="14" t="s">
        <v>40</v>
      </c>
      <c r="BA557" s="14" t="s">
        <v>40</v>
      </c>
      <c r="BB557" s="14" t="s">
        <v>40</v>
      </c>
      <c r="BC557" s="14" t="s">
        <v>40</v>
      </c>
      <c r="BD557" s="14" t="s">
        <v>40</v>
      </c>
      <c r="BE557" s="14" t="s">
        <v>40</v>
      </c>
      <c r="BF557" s="14" t="s">
        <v>40</v>
      </c>
      <c r="BG557" s="14" t="s">
        <v>40</v>
      </c>
      <c r="BH557" s="14" t="s">
        <v>40</v>
      </c>
      <c r="BJ557" s="15">
        <f t="shared" si="519"/>
        <v>6</v>
      </c>
      <c r="BK557" s="15">
        <f t="shared" si="520"/>
        <v>6</v>
      </c>
      <c r="BL557" s="15">
        <f t="shared" si="521"/>
        <v>6</v>
      </c>
      <c r="BM557" s="15">
        <f t="shared" si="522"/>
        <v>6</v>
      </c>
      <c r="BN557" s="15">
        <f t="shared" si="523"/>
        <v>6</v>
      </c>
      <c r="BO557" s="15">
        <f t="shared" si="524"/>
        <v>6</v>
      </c>
      <c r="BP557" s="15">
        <f t="shared" si="525"/>
        <v>6</v>
      </c>
      <c r="BQ557" s="15">
        <f t="shared" si="526"/>
        <v>6</v>
      </c>
      <c r="BR557" s="15">
        <f t="shared" si="527"/>
        <v>6</v>
      </c>
      <c r="BS557" s="15">
        <f t="shared" si="528"/>
        <v>6</v>
      </c>
      <c r="BT557" s="15">
        <f t="shared" si="529"/>
        <v>6</v>
      </c>
      <c r="BU557" s="15">
        <f t="shared" si="530"/>
        <v>6</v>
      </c>
      <c r="BV557" s="15">
        <f t="shared" si="531"/>
        <v>6</v>
      </c>
      <c r="BW557" s="15">
        <f t="shared" si="532"/>
        <v>6</v>
      </c>
      <c r="BX557" s="15">
        <f t="shared" si="533"/>
        <v>6</v>
      </c>
      <c r="BY557" s="15">
        <f t="shared" si="534"/>
        <v>6</v>
      </c>
      <c r="BZ557" s="15">
        <f t="shared" si="535"/>
        <v>6</v>
      </c>
      <c r="CA557" s="14" t="s">
        <v>75</v>
      </c>
      <c r="CB557" s="15">
        <f t="shared" si="482"/>
        <v>6</v>
      </c>
      <c r="CC557" s="14">
        <f t="shared" si="483"/>
        <v>3</v>
      </c>
      <c r="CD557" s="14">
        <f t="shared" si="484"/>
        <v>3</v>
      </c>
      <c r="CE557" s="14" t="str">
        <f t="shared" si="485"/>
        <v>N/A</v>
      </c>
      <c r="CF557" s="14" t="str">
        <f t="shared" si="486"/>
        <v>N/A</v>
      </c>
      <c r="CG557" t="str">
        <f t="shared" si="536"/>
        <v>S:3 G:1 GR:3</v>
      </c>
    </row>
    <row r="558" spans="1:85" x14ac:dyDescent="0.25">
      <c r="A558" s="13">
        <v>6324</v>
      </c>
      <c r="B558" s="14" t="s">
        <v>2629</v>
      </c>
      <c r="C558" s="14" t="s">
        <v>67</v>
      </c>
      <c r="D558" s="14" t="s">
        <v>55</v>
      </c>
      <c r="E558" s="14">
        <f>VLOOKUP(B558, 'Rookie Year'!$A$2:$B$55555,2,FALSE)</f>
        <v>2022</v>
      </c>
      <c r="F558" s="14">
        <v>2026</v>
      </c>
      <c r="G558" s="14" t="s">
        <v>42</v>
      </c>
      <c r="H558" s="14" t="s">
        <v>2913</v>
      </c>
      <c r="I558" s="15">
        <v>5</v>
      </c>
      <c r="J558" s="14">
        <v>3</v>
      </c>
      <c r="K558" s="16">
        <f t="shared" si="498"/>
        <v>0.25</v>
      </c>
      <c r="L558" s="15">
        <f t="shared" si="499"/>
        <v>3</v>
      </c>
      <c r="M558" s="15">
        <f t="shared" si="500"/>
        <v>2</v>
      </c>
      <c r="N558" s="15">
        <f t="shared" si="501"/>
        <v>6</v>
      </c>
      <c r="O558" s="15">
        <v>0</v>
      </c>
      <c r="P558" s="15">
        <v>0</v>
      </c>
      <c r="Q558" s="15">
        <f t="shared" si="502"/>
        <v>6</v>
      </c>
      <c r="R558" s="14" t="s">
        <v>75</v>
      </c>
      <c r="S558" s="14">
        <f t="shared" si="503"/>
        <v>3</v>
      </c>
      <c r="T558" s="15">
        <v>6</v>
      </c>
      <c r="U558" s="15">
        <v>0</v>
      </c>
      <c r="V558" s="15">
        <v>0</v>
      </c>
      <c r="W558" s="15" t="str">
        <f t="shared" si="542"/>
        <v>N/A</v>
      </c>
      <c r="X558" s="15" t="str">
        <f t="shared" si="497"/>
        <v>N/A</v>
      </c>
      <c r="Y558" s="14" t="str">
        <f t="shared" si="504"/>
        <v>OK</v>
      </c>
      <c r="Z558" s="14" t="str">
        <f t="shared" si="505"/>
        <v>No</v>
      </c>
      <c r="AA558" s="17" t="str">
        <f>IF(C558="DM", "N/A", IF(Z558="No","N/A",VLOOKUP(B558,'Extension List'!$A$3:$AE$1952,19,FALSE)))</f>
        <v>N/A</v>
      </c>
      <c r="AB558" s="14" t="str">
        <f>IF(C558="DM", "N/A", IF(Z558="No","N/A",VLOOKUP(B558,'Extension List'!$A$3:$AE$1952,21,FALSE)))</f>
        <v>N/A</v>
      </c>
      <c r="AC558" s="14" t="str">
        <f t="shared" si="539"/>
        <v>N/A</v>
      </c>
      <c r="AD558" s="15" t="str">
        <f t="shared" si="506"/>
        <v>N/A</v>
      </c>
      <c r="AE558" s="15" t="str">
        <f t="shared" si="507"/>
        <v>N/A</v>
      </c>
      <c r="AF558" s="15" t="str">
        <f t="shared" si="508"/>
        <v>N/A</v>
      </c>
      <c r="AG558" s="15" t="str">
        <f t="shared" si="540"/>
        <v>N/A</v>
      </c>
      <c r="AH558" s="15" t="str">
        <f t="shared" si="540"/>
        <v>N/A</v>
      </c>
      <c r="AI558" s="15" t="str">
        <f t="shared" si="510"/>
        <v>N/A</v>
      </c>
      <c r="AJ558" s="15" t="str">
        <f t="shared" si="511"/>
        <v>N/A</v>
      </c>
      <c r="AK558" s="15" t="str">
        <f t="shared" si="512"/>
        <v>N/A</v>
      </c>
      <c r="AL558" s="15" t="str">
        <f t="shared" si="513"/>
        <v>N/A</v>
      </c>
      <c r="AM558" s="15">
        <f t="shared" si="514"/>
        <v>9</v>
      </c>
      <c r="AN558" s="15">
        <f t="shared" si="515"/>
        <v>3</v>
      </c>
      <c r="AO558" s="15">
        <f t="shared" si="516"/>
        <v>3</v>
      </c>
      <c r="AP558" s="15" t="str">
        <f t="shared" si="517"/>
        <v>N/A</v>
      </c>
      <c r="AQ558" s="15" t="str">
        <f t="shared" si="518"/>
        <v>N/A</v>
      </c>
      <c r="AR558" s="14" t="s">
        <v>40</v>
      </c>
      <c r="AS558" s="14" t="s">
        <v>40</v>
      </c>
      <c r="AT558" s="14" t="s">
        <v>40</v>
      </c>
      <c r="AU558" s="14" t="s">
        <v>40</v>
      </c>
      <c r="AV558" s="14" t="s">
        <v>40</v>
      </c>
      <c r="AW558" s="14" t="s">
        <v>40</v>
      </c>
      <c r="AX558" s="14" t="s">
        <v>40</v>
      </c>
      <c r="AY558" s="14" t="s">
        <v>40</v>
      </c>
      <c r="AZ558" s="14" t="s">
        <v>40</v>
      </c>
      <c r="BA558" s="14" t="s">
        <v>40</v>
      </c>
      <c r="BB558" s="14" t="s">
        <v>40</v>
      </c>
      <c r="BC558" s="14" t="s">
        <v>40</v>
      </c>
      <c r="BD558" s="14" t="s">
        <v>40</v>
      </c>
      <c r="BE558" s="14" t="s">
        <v>40</v>
      </c>
      <c r="BF558" s="14" t="s">
        <v>40</v>
      </c>
      <c r="BG558" s="14" t="s">
        <v>40</v>
      </c>
      <c r="BH558" s="14" t="s">
        <v>40</v>
      </c>
      <c r="BJ558" s="15">
        <f t="shared" si="519"/>
        <v>9</v>
      </c>
      <c r="BK558" s="15">
        <f t="shared" si="520"/>
        <v>9</v>
      </c>
      <c r="BL558" s="15">
        <f t="shared" si="521"/>
        <v>9</v>
      </c>
      <c r="BM558" s="15">
        <f t="shared" si="522"/>
        <v>9</v>
      </c>
      <c r="BN558" s="15">
        <f t="shared" si="523"/>
        <v>9</v>
      </c>
      <c r="BO558" s="15">
        <f t="shared" si="524"/>
        <v>9</v>
      </c>
      <c r="BP558" s="15">
        <f t="shared" si="525"/>
        <v>9</v>
      </c>
      <c r="BQ558" s="15">
        <f t="shared" si="526"/>
        <v>9</v>
      </c>
      <c r="BR558" s="15">
        <f t="shared" si="527"/>
        <v>9</v>
      </c>
      <c r="BS558" s="15">
        <f t="shared" si="528"/>
        <v>9</v>
      </c>
      <c r="BT558" s="15">
        <f t="shared" si="529"/>
        <v>9</v>
      </c>
      <c r="BU558" s="15">
        <f t="shared" si="530"/>
        <v>9</v>
      </c>
      <c r="BV558" s="15">
        <f t="shared" si="531"/>
        <v>9</v>
      </c>
      <c r="BW558" s="15">
        <f t="shared" si="532"/>
        <v>9</v>
      </c>
      <c r="BX558" s="15">
        <f t="shared" si="533"/>
        <v>9</v>
      </c>
      <c r="BY558" s="15">
        <f t="shared" si="534"/>
        <v>9</v>
      </c>
      <c r="BZ558" s="15">
        <f t="shared" si="535"/>
        <v>9</v>
      </c>
      <c r="CA558" s="14" t="s">
        <v>75</v>
      </c>
      <c r="CB558" s="15">
        <f t="shared" si="482"/>
        <v>9</v>
      </c>
      <c r="CC558" s="14">
        <f t="shared" si="483"/>
        <v>3</v>
      </c>
      <c r="CD558" s="14">
        <f t="shared" si="484"/>
        <v>3</v>
      </c>
      <c r="CE558" s="14" t="str">
        <f t="shared" si="485"/>
        <v>N/A</v>
      </c>
      <c r="CF558" s="14" t="str">
        <f t="shared" si="486"/>
        <v>N/A</v>
      </c>
      <c r="CG558" t="str">
        <f t="shared" si="536"/>
        <v>S:3 G:2 GR:6</v>
      </c>
    </row>
    <row r="559" spans="1:85" x14ac:dyDescent="0.25">
      <c r="A559" s="13">
        <v>6560</v>
      </c>
      <c r="B559" s="14" t="s">
        <v>3350</v>
      </c>
      <c r="C559" s="14" t="s">
        <v>67</v>
      </c>
      <c r="D559" s="14" t="s">
        <v>55</v>
      </c>
      <c r="E559" s="14">
        <f>VLOOKUP(B559, 'Rookie Year'!$A$2:$B$55555,2,FALSE)</f>
        <v>2026</v>
      </c>
      <c r="F559" s="14">
        <v>2026</v>
      </c>
      <c r="G559" s="14" t="s">
        <v>40</v>
      </c>
      <c r="H559" s="14" t="s">
        <v>2220</v>
      </c>
      <c r="I559" s="15">
        <v>1</v>
      </c>
      <c r="J559" s="14">
        <v>3</v>
      </c>
      <c r="K559" s="16">
        <f t="shared" si="498"/>
        <v>0</v>
      </c>
      <c r="L559" s="15">
        <f t="shared" si="499"/>
        <v>1</v>
      </c>
      <c r="M559" s="15">
        <f t="shared" si="500"/>
        <v>0</v>
      </c>
      <c r="N559" s="15">
        <f t="shared" si="501"/>
        <v>0</v>
      </c>
      <c r="O559" s="15">
        <v>0</v>
      </c>
      <c r="P559" s="15">
        <v>0</v>
      </c>
      <c r="Q559" s="15">
        <f t="shared" si="502"/>
        <v>0</v>
      </c>
      <c r="R559" s="14" t="s">
        <v>75</v>
      </c>
      <c r="S559" s="14">
        <f t="shared" si="503"/>
        <v>3</v>
      </c>
      <c r="T559" s="15">
        <f>IF($S559&lt;1, "N/A", $M559)</f>
        <v>0</v>
      </c>
      <c r="U559" s="15">
        <f>IF($S559&lt;2, "N/A", $M559)</f>
        <v>0</v>
      </c>
      <c r="V559" s="15">
        <f>IF($S559&lt;3, "N/A", $M559)</f>
        <v>0</v>
      </c>
      <c r="W559" s="15" t="str">
        <f t="shared" si="542"/>
        <v>N/A</v>
      </c>
      <c r="X559" s="15" t="str">
        <f t="shared" si="497"/>
        <v>N/A</v>
      </c>
      <c r="Y559" s="14" t="str">
        <f t="shared" si="504"/>
        <v>OK</v>
      </c>
      <c r="Z559" s="14" t="str">
        <f t="shared" si="505"/>
        <v>No</v>
      </c>
      <c r="AA559" s="17" t="str">
        <f>IF(C559="DM", "N/A", IF(Z559="No","N/A",VLOOKUP(B559,'Extension List'!$A$3:$AE$1952,19,FALSE)))</f>
        <v>N/A</v>
      </c>
      <c r="AB559" s="14" t="str">
        <f>IF(C559="DM", "N/A", IF(Z559="No","N/A",VLOOKUP(B559,'Extension List'!$A$3:$AE$1952,21,FALSE)))</f>
        <v>N/A</v>
      </c>
      <c r="AC559" s="14" t="str">
        <f t="shared" si="539"/>
        <v>N/A</v>
      </c>
      <c r="AD559" s="15" t="str">
        <f t="shared" si="506"/>
        <v>N/A</v>
      </c>
      <c r="AE559" s="15" t="str">
        <f t="shared" si="507"/>
        <v>N/A</v>
      </c>
      <c r="AF559" s="15" t="str">
        <f t="shared" si="508"/>
        <v>N/A</v>
      </c>
      <c r="AG559" s="15" t="str">
        <f t="shared" si="540"/>
        <v>N/A</v>
      </c>
      <c r="AH559" s="15" t="str">
        <f t="shared" si="540"/>
        <v>N/A</v>
      </c>
      <c r="AI559" s="15" t="str">
        <f t="shared" si="510"/>
        <v>N/A</v>
      </c>
      <c r="AJ559" s="15" t="str">
        <f t="shared" si="511"/>
        <v>N/A</v>
      </c>
      <c r="AK559" s="15" t="str">
        <f t="shared" si="512"/>
        <v>N/A</v>
      </c>
      <c r="AL559" s="15" t="str">
        <f t="shared" si="513"/>
        <v>N/A</v>
      </c>
      <c r="AM559" s="15">
        <f t="shared" si="514"/>
        <v>1</v>
      </c>
      <c r="AN559" s="15">
        <f t="shared" si="515"/>
        <v>1</v>
      </c>
      <c r="AO559" s="15">
        <f t="shared" si="516"/>
        <v>1</v>
      </c>
      <c r="AP559" s="15" t="str">
        <f t="shared" si="517"/>
        <v>N/A</v>
      </c>
      <c r="AQ559" s="15" t="str">
        <f t="shared" si="518"/>
        <v>N/A</v>
      </c>
      <c r="AR559" s="14" t="s">
        <v>40</v>
      </c>
      <c r="AS559" s="14" t="s">
        <v>40</v>
      </c>
      <c r="AT559" s="14" t="s">
        <v>40</v>
      </c>
      <c r="AU559" s="14" t="s">
        <v>40</v>
      </c>
      <c r="AV559" s="14" t="s">
        <v>40</v>
      </c>
      <c r="AW559" s="14" t="s">
        <v>40</v>
      </c>
      <c r="AX559" s="14" t="s">
        <v>40</v>
      </c>
      <c r="AY559" s="14" t="s">
        <v>40</v>
      </c>
      <c r="AZ559" s="14" t="s">
        <v>40</v>
      </c>
      <c r="BA559" s="14" t="s">
        <v>40</v>
      </c>
      <c r="BB559" s="14" t="s">
        <v>40</v>
      </c>
      <c r="BC559" s="14" t="s">
        <v>40</v>
      </c>
      <c r="BD559" s="14" t="s">
        <v>40</v>
      </c>
      <c r="BE559" s="14" t="s">
        <v>40</v>
      </c>
      <c r="BF559" s="14" t="s">
        <v>40</v>
      </c>
      <c r="BG559" s="14" t="s">
        <v>40</v>
      </c>
      <c r="BH559" s="14" t="s">
        <v>40</v>
      </c>
      <c r="BJ559" s="15">
        <f t="shared" si="519"/>
        <v>1</v>
      </c>
      <c r="BK559" s="15">
        <f t="shared" si="520"/>
        <v>1</v>
      </c>
      <c r="BL559" s="15">
        <f t="shared" si="521"/>
        <v>1</v>
      </c>
      <c r="BM559" s="15">
        <f t="shared" si="522"/>
        <v>1</v>
      </c>
      <c r="BN559" s="15">
        <f t="shared" si="523"/>
        <v>1</v>
      </c>
      <c r="BO559" s="15">
        <f t="shared" si="524"/>
        <v>1</v>
      </c>
      <c r="BP559" s="15">
        <f t="shared" si="525"/>
        <v>1</v>
      </c>
      <c r="BQ559" s="15">
        <f t="shared" si="526"/>
        <v>1</v>
      </c>
      <c r="BR559" s="15">
        <f t="shared" si="527"/>
        <v>1</v>
      </c>
      <c r="BS559" s="15">
        <f t="shared" si="528"/>
        <v>1</v>
      </c>
      <c r="BT559" s="15">
        <f t="shared" si="529"/>
        <v>1</v>
      </c>
      <c r="BU559" s="15">
        <f t="shared" si="530"/>
        <v>1</v>
      </c>
      <c r="BV559" s="15">
        <f t="shared" si="531"/>
        <v>1</v>
      </c>
      <c r="BW559" s="15">
        <f t="shared" si="532"/>
        <v>1</v>
      </c>
      <c r="BX559" s="15">
        <f t="shared" si="533"/>
        <v>1</v>
      </c>
      <c r="BY559" s="15">
        <f t="shared" si="534"/>
        <v>1</v>
      </c>
      <c r="BZ559" s="15">
        <f t="shared" si="535"/>
        <v>1</v>
      </c>
      <c r="CA559" s="14" t="s">
        <v>75</v>
      </c>
      <c r="CB559" s="15">
        <f t="shared" si="482"/>
        <v>1</v>
      </c>
      <c r="CC559" s="14">
        <f t="shared" si="483"/>
        <v>1</v>
      </c>
      <c r="CD559" s="14">
        <f t="shared" si="484"/>
        <v>1</v>
      </c>
      <c r="CE559" s="14" t="str">
        <f t="shared" si="485"/>
        <v>N/A</v>
      </c>
      <c r="CF559" s="14" t="str">
        <f t="shared" si="486"/>
        <v>N/A</v>
      </c>
      <c r="CG559" t="str">
        <f t="shared" si="536"/>
        <v>S:1 G:0 GR:0</v>
      </c>
    </row>
    <row r="560" spans="1:85" x14ac:dyDescent="0.25">
      <c r="A560" s="13">
        <v>5182</v>
      </c>
      <c r="B560" s="14" t="s">
        <v>2764</v>
      </c>
      <c r="C560" s="14" t="s">
        <v>68</v>
      </c>
      <c r="D560" s="14" t="s">
        <v>55</v>
      </c>
      <c r="E560" s="14">
        <f>VLOOKUP(B560, 'Rookie Year'!$A$2:$B$55555,2,FALSE)</f>
        <v>2023</v>
      </c>
      <c r="F560" s="14">
        <v>2023</v>
      </c>
      <c r="G560" s="14" t="s">
        <v>40</v>
      </c>
      <c r="H560" s="14" t="s">
        <v>2176</v>
      </c>
      <c r="I560" s="15">
        <v>3</v>
      </c>
      <c r="J560" s="14">
        <v>4</v>
      </c>
      <c r="K560" s="16">
        <f t="shared" si="498"/>
        <v>0</v>
      </c>
      <c r="L560" s="15">
        <f t="shared" si="499"/>
        <v>3</v>
      </c>
      <c r="M560" s="15">
        <f t="shared" si="500"/>
        <v>0</v>
      </c>
      <c r="N560" s="15">
        <f t="shared" si="501"/>
        <v>0</v>
      </c>
      <c r="O560" s="15">
        <v>0</v>
      </c>
      <c r="P560" s="15">
        <v>0</v>
      </c>
      <c r="Q560" s="15">
        <f t="shared" si="502"/>
        <v>0</v>
      </c>
      <c r="R560" s="14" t="s">
        <v>75</v>
      </c>
      <c r="S560" s="14">
        <f t="shared" si="503"/>
        <v>1</v>
      </c>
      <c r="T560" s="15">
        <v>0</v>
      </c>
      <c r="U560" s="15" t="str">
        <f>IF($S560&lt;2, "N/A", $M560)</f>
        <v>N/A</v>
      </c>
      <c r="V560" s="15" t="str">
        <f>IF($S560&lt;3, "N/A", $M560)</f>
        <v>N/A</v>
      </c>
      <c r="W560" s="15" t="str">
        <f t="shared" si="542"/>
        <v>N/A</v>
      </c>
      <c r="X560" s="15" t="str">
        <f t="shared" si="497"/>
        <v>N/A</v>
      </c>
      <c r="Y560" s="14" t="str">
        <f t="shared" si="504"/>
        <v>OK</v>
      </c>
      <c r="Z560" s="14" t="str">
        <f t="shared" si="505"/>
        <v>Yes</v>
      </c>
      <c r="AA560" s="17">
        <f>IF(C560="DM", "N/A", IF(Z560="No","N/A",VLOOKUP(B560,'Extension List'!$A$3:$AE$1952,19,FALSE)))</f>
        <v>3</v>
      </c>
      <c r="AB560" s="14">
        <f>IF(C560="DM", "N/A", IF(Z560="No","N/A",VLOOKUP(B560,'Extension List'!$A$3:$AE$1952,21,FALSE)))</f>
        <v>1</v>
      </c>
      <c r="AC560" s="14">
        <f t="shared" si="539"/>
        <v>0</v>
      </c>
      <c r="AD560" s="15" t="str">
        <f t="shared" si="506"/>
        <v>N/A</v>
      </c>
      <c r="AE560" s="15" t="str">
        <f t="shared" si="507"/>
        <v>N/A</v>
      </c>
      <c r="AF560" s="15" t="str">
        <f t="shared" si="508"/>
        <v>N/A</v>
      </c>
      <c r="AG560" s="15" t="str">
        <f t="shared" si="540"/>
        <v>N/A</v>
      </c>
      <c r="AH560" s="15" t="str">
        <f t="shared" si="540"/>
        <v>N/A</v>
      </c>
      <c r="AI560" s="15" t="str">
        <f t="shared" si="510"/>
        <v>N/A</v>
      </c>
      <c r="AJ560" s="15" t="str">
        <f t="shared" si="511"/>
        <v>N/A</v>
      </c>
      <c r="AK560" s="15" t="str">
        <f t="shared" si="512"/>
        <v>N/A</v>
      </c>
      <c r="AL560" s="15" t="str">
        <f t="shared" si="513"/>
        <v>N/A</v>
      </c>
      <c r="AM560" s="15">
        <f t="shared" si="514"/>
        <v>3</v>
      </c>
      <c r="AN560" s="15" t="str">
        <f t="shared" si="515"/>
        <v>N/A</v>
      </c>
      <c r="AO560" s="15" t="str">
        <f t="shared" si="516"/>
        <v>N/A</v>
      </c>
      <c r="AP560" s="15" t="str">
        <f t="shared" si="517"/>
        <v>N/A</v>
      </c>
      <c r="AQ560" s="15" t="str">
        <f t="shared" si="518"/>
        <v>N/A</v>
      </c>
      <c r="AR560" s="14" t="s">
        <v>44</v>
      </c>
      <c r="AS560" s="14" t="s">
        <v>44</v>
      </c>
      <c r="AT560" s="14" t="s">
        <v>44</v>
      </c>
      <c r="AU560" s="14" t="s">
        <v>44</v>
      </c>
      <c r="AV560" s="14" t="s">
        <v>44</v>
      </c>
      <c r="AW560" s="14" t="s">
        <v>44</v>
      </c>
      <c r="AX560" s="14" t="s">
        <v>44</v>
      </c>
      <c r="AY560" s="14" t="s">
        <v>44</v>
      </c>
      <c r="AZ560" s="14" t="s">
        <v>44</v>
      </c>
      <c r="BA560" s="14" t="s">
        <v>44</v>
      </c>
      <c r="BB560" s="14" t="s">
        <v>44</v>
      </c>
      <c r="BC560" s="14" t="s">
        <v>44</v>
      </c>
      <c r="BD560" s="14" t="s">
        <v>44</v>
      </c>
      <c r="BE560" s="14" t="s">
        <v>44</v>
      </c>
      <c r="BF560" s="14" t="s">
        <v>44</v>
      </c>
      <c r="BG560" s="14" t="s">
        <v>44</v>
      </c>
      <c r="BH560" s="14" t="s">
        <v>44</v>
      </c>
      <c r="BI560" s="14"/>
      <c r="BJ560" s="15">
        <f t="shared" si="519"/>
        <v>0</v>
      </c>
      <c r="BK560" s="15">
        <f t="shared" si="520"/>
        <v>0</v>
      </c>
      <c r="BL560" s="15">
        <f t="shared" si="521"/>
        <v>0</v>
      </c>
      <c r="BM560" s="15">
        <f t="shared" si="522"/>
        <v>0</v>
      </c>
      <c r="BN560" s="15">
        <f t="shared" si="523"/>
        <v>0</v>
      </c>
      <c r="BO560" s="15">
        <f t="shared" si="524"/>
        <v>0</v>
      </c>
      <c r="BP560" s="15">
        <f t="shared" si="525"/>
        <v>0</v>
      </c>
      <c r="BQ560" s="15">
        <f t="shared" si="526"/>
        <v>0</v>
      </c>
      <c r="BR560" s="15">
        <f t="shared" si="527"/>
        <v>0</v>
      </c>
      <c r="BS560" s="15">
        <f t="shared" si="528"/>
        <v>0</v>
      </c>
      <c r="BT560" s="15">
        <f t="shared" si="529"/>
        <v>0</v>
      </c>
      <c r="BU560" s="15">
        <f t="shared" si="530"/>
        <v>0</v>
      </c>
      <c r="BV560" s="15">
        <f t="shared" si="531"/>
        <v>0</v>
      </c>
      <c r="BW560" s="15">
        <f t="shared" si="532"/>
        <v>0</v>
      </c>
      <c r="BX560" s="15">
        <f t="shared" si="533"/>
        <v>0</v>
      </c>
      <c r="BY560" s="15">
        <f t="shared" si="534"/>
        <v>0</v>
      </c>
      <c r="BZ560" s="15">
        <f t="shared" si="535"/>
        <v>0</v>
      </c>
      <c r="CA560" s="14" t="s">
        <v>75</v>
      </c>
      <c r="CB560" s="15">
        <f t="shared" si="482"/>
        <v>0</v>
      </c>
      <c r="CC560" s="14" t="str">
        <f t="shared" si="483"/>
        <v>N/A</v>
      </c>
      <c r="CD560" s="14" t="str">
        <f t="shared" si="484"/>
        <v>N/A</v>
      </c>
      <c r="CE560" s="14" t="str">
        <f t="shared" si="485"/>
        <v>N/A</v>
      </c>
      <c r="CF560" s="14" t="str">
        <f t="shared" si="486"/>
        <v>N/A</v>
      </c>
      <c r="CG560" t="str">
        <f t="shared" si="536"/>
        <v>S:3 G:0 GR:0</v>
      </c>
    </row>
    <row r="561" spans="1:85" x14ac:dyDescent="0.25">
      <c r="A561" s="13">
        <v>4682</v>
      </c>
      <c r="B561" s="14" t="s">
        <v>450</v>
      </c>
      <c r="C561" s="14" t="s">
        <v>68</v>
      </c>
      <c r="D561" s="14" t="s">
        <v>55</v>
      </c>
      <c r="E561" s="14">
        <f>VLOOKUP(B561, 'Rookie Year'!$A$2:$B$55555,2,FALSE)</f>
        <v>2019</v>
      </c>
      <c r="F561" s="14">
        <v>2022</v>
      </c>
      <c r="G561" s="14" t="s">
        <v>42</v>
      </c>
      <c r="H561" s="14" t="s">
        <v>1927</v>
      </c>
      <c r="I561" s="15">
        <v>36</v>
      </c>
      <c r="J561" s="14">
        <v>5</v>
      </c>
      <c r="K561" s="16">
        <f t="shared" si="498"/>
        <v>0.6</v>
      </c>
      <c r="L561" s="15">
        <f t="shared" si="499"/>
        <v>14</v>
      </c>
      <c r="M561" s="15">
        <f t="shared" si="500"/>
        <v>22</v>
      </c>
      <c r="N561" s="15">
        <f t="shared" si="501"/>
        <v>110</v>
      </c>
      <c r="O561" s="15">
        <v>52</v>
      </c>
      <c r="P561" s="15">
        <v>0</v>
      </c>
      <c r="Q561" s="15">
        <f t="shared" si="502"/>
        <v>58</v>
      </c>
      <c r="R561" s="14">
        <v>2024</v>
      </c>
      <c r="S561" s="14">
        <f t="shared" si="503"/>
        <v>3</v>
      </c>
      <c r="T561" s="15">
        <v>50</v>
      </c>
      <c r="U561" s="15">
        <v>8</v>
      </c>
      <c r="V561" s="15">
        <v>0</v>
      </c>
      <c r="W561" s="15" t="str">
        <f t="shared" si="542"/>
        <v>N/A</v>
      </c>
      <c r="X561" s="15" t="str">
        <f t="shared" si="497"/>
        <v>N/A</v>
      </c>
      <c r="Y561" s="14" t="str">
        <f t="shared" si="504"/>
        <v>OK</v>
      </c>
      <c r="Z561" s="14" t="str">
        <f t="shared" si="505"/>
        <v>No</v>
      </c>
      <c r="AA561" s="17" t="str">
        <f>IF(C561="DM", "N/A", IF(Z561="No","N/A",VLOOKUP(B561,'Extension List'!$A$3:$AE$1952,19,FALSE)))</f>
        <v>N/A</v>
      </c>
      <c r="AB561" s="14" t="str">
        <f>IF(C561="DM", "N/A", IF(Z561="No","N/A",VLOOKUP(B561,'Extension List'!$A$3:$AE$1952,21,FALSE)))</f>
        <v>N/A</v>
      </c>
      <c r="AC561" s="14" t="str">
        <f t="shared" si="539"/>
        <v>N/A</v>
      </c>
      <c r="AD561" s="15" t="str">
        <f t="shared" si="506"/>
        <v>N/A</v>
      </c>
      <c r="AE561" s="15" t="str">
        <f t="shared" si="507"/>
        <v>N/A</v>
      </c>
      <c r="AF561" s="15" t="str">
        <f t="shared" si="508"/>
        <v>N/A</v>
      </c>
      <c r="AG561" s="15" t="str">
        <f t="shared" si="540"/>
        <v>N/A</v>
      </c>
      <c r="AH561" s="15" t="str">
        <f t="shared" si="540"/>
        <v>N/A</v>
      </c>
      <c r="AI561" s="15" t="str">
        <f t="shared" si="510"/>
        <v>N/A</v>
      </c>
      <c r="AJ561" s="15" t="str">
        <f t="shared" si="511"/>
        <v>N/A</v>
      </c>
      <c r="AK561" s="15" t="str">
        <f t="shared" si="512"/>
        <v>N/A</v>
      </c>
      <c r="AL561" s="15" t="str">
        <f t="shared" si="513"/>
        <v>N/A</v>
      </c>
      <c r="AM561" s="15">
        <f t="shared" si="514"/>
        <v>64</v>
      </c>
      <c r="AN561" s="15">
        <f t="shared" si="515"/>
        <v>22</v>
      </c>
      <c r="AO561" s="15">
        <f t="shared" si="516"/>
        <v>14</v>
      </c>
      <c r="AP561" s="15" t="str">
        <f t="shared" si="517"/>
        <v>N/A</v>
      </c>
      <c r="AQ561" s="15" t="str">
        <f t="shared" si="518"/>
        <v>N/A</v>
      </c>
      <c r="AR561" s="14" t="s">
        <v>40</v>
      </c>
      <c r="AS561" s="14" t="s">
        <v>40</v>
      </c>
      <c r="AT561" s="14" t="s">
        <v>40</v>
      </c>
      <c r="AU561" s="14" t="s">
        <v>40</v>
      </c>
      <c r="AV561" s="14" t="s">
        <v>40</v>
      </c>
      <c r="AW561" s="14" t="s">
        <v>40</v>
      </c>
      <c r="AX561" s="14" t="s">
        <v>40</v>
      </c>
      <c r="AY561" s="14" t="s">
        <v>40</v>
      </c>
      <c r="AZ561" s="14" t="s">
        <v>40</v>
      </c>
      <c r="BA561" s="14" t="s">
        <v>40</v>
      </c>
      <c r="BB561" s="14" t="s">
        <v>40</v>
      </c>
      <c r="BC561" s="14" t="s">
        <v>40</v>
      </c>
      <c r="BD561" s="14" t="s">
        <v>40</v>
      </c>
      <c r="BE561" s="14" t="s">
        <v>40</v>
      </c>
      <c r="BF561" s="14" t="s">
        <v>40</v>
      </c>
      <c r="BG561" s="14" t="s">
        <v>40</v>
      </c>
      <c r="BH561" s="14" t="s">
        <v>40</v>
      </c>
      <c r="BI561" s="14"/>
      <c r="BJ561" s="15">
        <f t="shared" si="519"/>
        <v>64</v>
      </c>
      <c r="BK561" s="15">
        <f t="shared" si="520"/>
        <v>64</v>
      </c>
      <c r="BL561" s="15">
        <f t="shared" si="521"/>
        <v>64</v>
      </c>
      <c r="BM561" s="15">
        <f t="shared" si="522"/>
        <v>64</v>
      </c>
      <c r="BN561" s="15">
        <f t="shared" si="523"/>
        <v>64</v>
      </c>
      <c r="BO561" s="15">
        <f t="shared" si="524"/>
        <v>64</v>
      </c>
      <c r="BP561" s="15">
        <f t="shared" si="525"/>
        <v>64</v>
      </c>
      <c r="BQ561" s="15">
        <f t="shared" si="526"/>
        <v>64</v>
      </c>
      <c r="BR561" s="15">
        <f t="shared" si="527"/>
        <v>64</v>
      </c>
      <c r="BS561" s="15">
        <f t="shared" si="528"/>
        <v>64</v>
      </c>
      <c r="BT561" s="15">
        <f t="shared" si="529"/>
        <v>64</v>
      </c>
      <c r="BU561" s="15">
        <f t="shared" si="530"/>
        <v>64</v>
      </c>
      <c r="BV561" s="15">
        <f t="shared" si="531"/>
        <v>64</v>
      </c>
      <c r="BW561" s="15">
        <f t="shared" si="532"/>
        <v>64</v>
      </c>
      <c r="BX561" s="15">
        <f t="shared" si="533"/>
        <v>64</v>
      </c>
      <c r="BY561" s="15">
        <f t="shared" si="534"/>
        <v>64</v>
      </c>
      <c r="BZ561" s="15">
        <f t="shared" si="535"/>
        <v>64</v>
      </c>
      <c r="CA561" s="14" t="s">
        <v>75</v>
      </c>
      <c r="CB561" s="15">
        <f t="shared" si="482"/>
        <v>64</v>
      </c>
      <c r="CC561" s="14">
        <f t="shared" si="483"/>
        <v>22</v>
      </c>
      <c r="CD561" s="14">
        <f t="shared" si="484"/>
        <v>14</v>
      </c>
      <c r="CE561" s="14" t="str">
        <f t="shared" si="485"/>
        <v>N/A</v>
      </c>
      <c r="CF561" s="14" t="str">
        <f t="shared" si="486"/>
        <v>N/A</v>
      </c>
      <c r="CG561" t="str">
        <f t="shared" si="536"/>
        <v>S:14 G:22 GR:58</v>
      </c>
    </row>
    <row r="562" spans="1:85" x14ac:dyDescent="0.25">
      <c r="A562" s="13">
        <v>6581</v>
      </c>
      <c r="B562" s="14" t="s">
        <v>3371</v>
      </c>
      <c r="C562" s="14" t="s">
        <v>68</v>
      </c>
      <c r="D562" s="14" t="s">
        <v>55</v>
      </c>
      <c r="E562" s="14">
        <f>VLOOKUP(B562, 'Rookie Year'!$A$2:$B$55555,2,FALSE)</f>
        <v>2026</v>
      </c>
      <c r="F562" s="14">
        <v>2026</v>
      </c>
      <c r="G562" s="14" t="s">
        <v>40</v>
      </c>
      <c r="H562" s="14" t="s">
        <v>2654</v>
      </c>
      <c r="I562" s="15">
        <v>1</v>
      </c>
      <c r="J562" s="14">
        <v>3</v>
      </c>
      <c r="K562" s="16">
        <f t="shared" si="498"/>
        <v>0</v>
      </c>
      <c r="L562" s="15">
        <f t="shared" si="499"/>
        <v>1</v>
      </c>
      <c r="M562" s="15">
        <f t="shared" si="500"/>
        <v>0</v>
      </c>
      <c r="N562" s="15">
        <f t="shared" si="501"/>
        <v>0</v>
      </c>
      <c r="O562" s="15">
        <v>0</v>
      </c>
      <c r="P562" s="15">
        <v>0</v>
      </c>
      <c r="Q562" s="15">
        <f t="shared" si="502"/>
        <v>0</v>
      </c>
      <c r="R562" s="14" t="s">
        <v>75</v>
      </c>
      <c r="S562" s="14">
        <f t="shared" si="503"/>
        <v>3</v>
      </c>
      <c r="T562" s="15">
        <f>IF($S562&lt;1, "N/A", $M562)</f>
        <v>0</v>
      </c>
      <c r="U562" s="15">
        <f>IF($S562&lt;2, "N/A", $M562)</f>
        <v>0</v>
      </c>
      <c r="V562" s="15">
        <f>IF($S562&lt;3, "N/A", $M562)</f>
        <v>0</v>
      </c>
      <c r="W562" s="15" t="str">
        <f t="shared" si="542"/>
        <v>N/A</v>
      </c>
      <c r="X562" s="15" t="str">
        <f t="shared" si="497"/>
        <v>N/A</v>
      </c>
      <c r="Y562" s="14" t="str">
        <f t="shared" si="504"/>
        <v>OK</v>
      </c>
      <c r="Z562" s="14" t="str">
        <f t="shared" si="505"/>
        <v>No</v>
      </c>
      <c r="AA562" s="17" t="str">
        <f>IF(C562="DM", "N/A", IF(Z562="No","N/A",VLOOKUP(B562,'Extension List'!$A$3:$AE$1952,19,FALSE)))</f>
        <v>N/A</v>
      </c>
      <c r="AB562" s="14" t="str">
        <f>IF(C562="DM", "N/A", IF(Z562="No","N/A",VLOOKUP(B562,'Extension List'!$A$3:$AE$1952,21,FALSE)))</f>
        <v>N/A</v>
      </c>
      <c r="AC562" s="14" t="str">
        <f t="shared" si="539"/>
        <v>N/A</v>
      </c>
      <c r="AD562" s="15" t="str">
        <f t="shared" si="506"/>
        <v>N/A</v>
      </c>
      <c r="AE562" s="15" t="str">
        <f t="shared" si="507"/>
        <v>N/A</v>
      </c>
      <c r="AF562" s="15" t="str">
        <f t="shared" si="508"/>
        <v>N/A</v>
      </c>
      <c r="AG562" s="15" t="str">
        <f t="shared" si="540"/>
        <v>N/A</v>
      </c>
      <c r="AH562" s="15" t="str">
        <f t="shared" si="540"/>
        <v>N/A</v>
      </c>
      <c r="AI562" s="15" t="str">
        <f t="shared" si="510"/>
        <v>N/A</v>
      </c>
      <c r="AJ562" s="15" t="str">
        <f t="shared" si="511"/>
        <v>N/A</v>
      </c>
      <c r="AK562" s="15" t="str">
        <f t="shared" si="512"/>
        <v>N/A</v>
      </c>
      <c r="AL562" s="15" t="str">
        <f t="shared" si="513"/>
        <v>N/A</v>
      </c>
      <c r="AM562" s="15">
        <f t="shared" si="514"/>
        <v>1</v>
      </c>
      <c r="AN562" s="15">
        <f t="shared" si="515"/>
        <v>1</v>
      </c>
      <c r="AO562" s="15">
        <f t="shared" si="516"/>
        <v>1</v>
      </c>
      <c r="AP562" s="15" t="str">
        <f t="shared" si="517"/>
        <v>N/A</v>
      </c>
      <c r="AQ562" s="15" t="str">
        <f t="shared" si="518"/>
        <v>N/A</v>
      </c>
      <c r="AR562" s="14" t="s">
        <v>40</v>
      </c>
      <c r="AS562" s="14" t="s">
        <v>40</v>
      </c>
      <c r="AT562" s="14" t="s">
        <v>40</v>
      </c>
      <c r="AU562" s="14" t="s">
        <v>40</v>
      </c>
      <c r="AV562" s="14" t="s">
        <v>40</v>
      </c>
      <c r="AW562" s="14" t="s">
        <v>40</v>
      </c>
      <c r="AX562" s="14" t="s">
        <v>40</v>
      </c>
      <c r="AY562" s="14" t="s">
        <v>40</v>
      </c>
      <c r="AZ562" s="14" t="s">
        <v>40</v>
      </c>
      <c r="BA562" s="14" t="s">
        <v>40</v>
      </c>
      <c r="BB562" s="14" t="s">
        <v>40</v>
      </c>
      <c r="BC562" s="14" t="s">
        <v>40</v>
      </c>
      <c r="BD562" s="14" t="s">
        <v>40</v>
      </c>
      <c r="BE562" s="14" t="s">
        <v>40</v>
      </c>
      <c r="BF562" s="14" t="s">
        <v>40</v>
      </c>
      <c r="BG562" s="14" t="s">
        <v>40</v>
      </c>
      <c r="BH562" s="14" t="s">
        <v>40</v>
      </c>
      <c r="BJ562" s="15">
        <f t="shared" si="519"/>
        <v>1</v>
      </c>
      <c r="BK562" s="15">
        <f t="shared" si="520"/>
        <v>1</v>
      </c>
      <c r="BL562" s="15">
        <f t="shared" si="521"/>
        <v>1</v>
      </c>
      <c r="BM562" s="15">
        <f t="shared" si="522"/>
        <v>1</v>
      </c>
      <c r="BN562" s="15">
        <f t="shared" si="523"/>
        <v>1</v>
      </c>
      <c r="BO562" s="15">
        <f t="shared" si="524"/>
        <v>1</v>
      </c>
      <c r="BP562" s="15">
        <f t="shared" si="525"/>
        <v>1</v>
      </c>
      <c r="BQ562" s="15">
        <f t="shared" si="526"/>
        <v>1</v>
      </c>
      <c r="BR562" s="15">
        <f t="shared" si="527"/>
        <v>1</v>
      </c>
      <c r="BS562" s="15">
        <f t="shared" si="528"/>
        <v>1</v>
      </c>
      <c r="BT562" s="15">
        <f t="shared" si="529"/>
        <v>1</v>
      </c>
      <c r="BU562" s="15">
        <f t="shared" si="530"/>
        <v>1</v>
      </c>
      <c r="BV562" s="15">
        <f t="shared" si="531"/>
        <v>1</v>
      </c>
      <c r="BW562" s="15">
        <f t="shared" si="532"/>
        <v>1</v>
      </c>
      <c r="BX562" s="15">
        <f t="shared" si="533"/>
        <v>1</v>
      </c>
      <c r="BY562" s="15">
        <f t="shared" si="534"/>
        <v>1</v>
      </c>
      <c r="BZ562" s="15">
        <f t="shared" si="535"/>
        <v>1</v>
      </c>
      <c r="CA562" s="14" t="s">
        <v>75</v>
      </c>
      <c r="CB562" s="15">
        <f t="shared" ref="CB562:CB625" si="543">BZ562</f>
        <v>1</v>
      </c>
      <c r="CC562" s="14">
        <f t="shared" ref="CC562:CC625" si="544">IF(OR($BH562="T", $BH562="R"), 0, IF($BH562="C", IF($BI562="Y", IF($BA562="C", 0, IF(AF562="N/A", Q562-T562, AF562-AG562)), IF($AF562="N/A", U562, AH562)), AN562))</f>
        <v>1</v>
      </c>
      <c r="CD562" s="14">
        <f t="shared" ref="CD562:CD625" si="545">IF(OR($BH562="T", $BH562="R"), 0, IF($BH562="C", IF($BI562="Y", 0, IF($AF562="N/A", V562, AI562)), AO562))</f>
        <v>1</v>
      </c>
      <c r="CE562" s="14" t="str">
        <f t="shared" ref="CE562:CE625" si="546">IF(OR($BH562="T", $BH562="R"), 0, IF($BH562="C", IF($BI562="Y", 0, IF($AF562="N/A", W562, AJ562)), AP562))</f>
        <v>N/A</v>
      </c>
      <c r="CF562" s="14" t="str">
        <f t="shared" ref="CF562:CF625" si="547">IF(OR($BH562="T", $BH562="R"), 0, IF($BH562="C", IF($BI562="Y", 0, IF($AF562="N/A", X562, AK562)), AQ562))</f>
        <v>N/A</v>
      </c>
      <c r="CG562" t="str">
        <f t="shared" si="536"/>
        <v>S:1 G:0 GR:0</v>
      </c>
    </row>
    <row r="563" spans="1:85" x14ac:dyDescent="0.25">
      <c r="A563" s="13">
        <v>1960</v>
      </c>
      <c r="B563" s="14" t="s">
        <v>650</v>
      </c>
      <c r="C563" s="14" t="s">
        <v>68</v>
      </c>
      <c r="D563" s="14" t="s">
        <v>55</v>
      </c>
      <c r="E563" s="14">
        <f>VLOOKUP(B563, 'Rookie Year'!$A$2:$B$55555,2,FALSE)</f>
        <v>2017</v>
      </c>
      <c r="F563" s="14">
        <v>2017</v>
      </c>
      <c r="G563" s="14" t="s">
        <v>40</v>
      </c>
      <c r="H563" s="14" t="s">
        <v>1926</v>
      </c>
      <c r="I563" s="15">
        <v>22</v>
      </c>
      <c r="J563" s="14">
        <v>5</v>
      </c>
      <c r="K563" s="16">
        <f t="shared" si="498"/>
        <v>0.4</v>
      </c>
      <c r="L563" s="15">
        <f t="shared" si="499"/>
        <v>13</v>
      </c>
      <c r="M563" s="15">
        <f t="shared" si="500"/>
        <v>9</v>
      </c>
      <c r="N563" s="15">
        <f t="shared" si="501"/>
        <v>45</v>
      </c>
      <c r="O563" s="15">
        <v>45</v>
      </c>
      <c r="P563" s="15">
        <v>0</v>
      </c>
      <c r="Q563" s="15">
        <f t="shared" si="502"/>
        <v>0</v>
      </c>
      <c r="R563" s="14">
        <v>2024</v>
      </c>
      <c r="S563" s="14">
        <f t="shared" si="503"/>
        <v>3</v>
      </c>
      <c r="T563" s="15">
        <v>0</v>
      </c>
      <c r="U563" s="15">
        <v>0</v>
      </c>
      <c r="V563" s="15">
        <v>0</v>
      </c>
      <c r="W563" s="15" t="str">
        <f t="shared" si="542"/>
        <v>N/A</v>
      </c>
      <c r="X563" s="15" t="str">
        <f t="shared" si="497"/>
        <v>N/A</v>
      </c>
      <c r="Y563" s="14" t="str">
        <f t="shared" si="504"/>
        <v>OK</v>
      </c>
      <c r="Z563" s="14" t="str">
        <f t="shared" si="505"/>
        <v>No</v>
      </c>
      <c r="AA563" s="17" t="str">
        <f>IF(C563="DM", "N/A", IF(Z563="No","N/A",VLOOKUP(B563,'Extension List'!$A$3:$AE$1952,19,FALSE)))</f>
        <v>N/A</v>
      </c>
      <c r="AB563" s="14" t="str">
        <f>IF(C563="DM", "N/A", IF(Z563="No","N/A",VLOOKUP(B563,'Extension List'!$A$3:$AE$1952,21,FALSE)))</f>
        <v>N/A</v>
      </c>
      <c r="AC563" s="14" t="str">
        <f t="shared" si="539"/>
        <v>N/A</v>
      </c>
      <c r="AD563" s="15" t="str">
        <f t="shared" si="506"/>
        <v>N/A</v>
      </c>
      <c r="AE563" s="15" t="str">
        <f t="shared" si="507"/>
        <v>N/A</v>
      </c>
      <c r="AF563" s="15" t="str">
        <f t="shared" si="508"/>
        <v>N/A</v>
      </c>
      <c r="AG563" s="15" t="str">
        <f t="shared" si="540"/>
        <v>N/A</v>
      </c>
      <c r="AH563" s="15" t="str">
        <f t="shared" si="540"/>
        <v>N/A</v>
      </c>
      <c r="AI563" s="15" t="str">
        <f t="shared" si="510"/>
        <v>N/A</v>
      </c>
      <c r="AJ563" s="15" t="str">
        <f t="shared" si="511"/>
        <v>N/A</v>
      </c>
      <c r="AK563" s="15" t="str">
        <f t="shared" si="512"/>
        <v>N/A</v>
      </c>
      <c r="AL563" s="15" t="str">
        <f t="shared" si="513"/>
        <v>N/A</v>
      </c>
      <c r="AM563" s="15">
        <f t="shared" si="514"/>
        <v>13</v>
      </c>
      <c r="AN563" s="15">
        <f t="shared" si="515"/>
        <v>13</v>
      </c>
      <c r="AO563" s="15">
        <f t="shared" si="516"/>
        <v>13</v>
      </c>
      <c r="AP563" s="15" t="str">
        <f t="shared" si="517"/>
        <v>N/A</v>
      </c>
      <c r="AQ563" s="15" t="str">
        <f t="shared" si="518"/>
        <v>N/A</v>
      </c>
      <c r="AR563" s="14" t="s">
        <v>40</v>
      </c>
      <c r="AS563" s="14" t="s">
        <v>40</v>
      </c>
      <c r="AT563" s="14" t="s">
        <v>40</v>
      </c>
      <c r="AU563" s="14" t="s">
        <v>40</v>
      </c>
      <c r="AV563" s="14" t="s">
        <v>40</v>
      </c>
      <c r="AW563" s="14" t="s">
        <v>40</v>
      </c>
      <c r="AX563" s="14" t="s">
        <v>40</v>
      </c>
      <c r="AY563" s="14" t="s">
        <v>40</v>
      </c>
      <c r="AZ563" s="14" t="s">
        <v>40</v>
      </c>
      <c r="BA563" s="14" t="s">
        <v>40</v>
      </c>
      <c r="BB563" s="14" t="s">
        <v>40</v>
      </c>
      <c r="BC563" s="14" t="s">
        <v>40</v>
      </c>
      <c r="BD563" s="14" t="s">
        <v>40</v>
      </c>
      <c r="BE563" s="14" t="s">
        <v>40</v>
      </c>
      <c r="BF563" s="14" t="s">
        <v>40</v>
      </c>
      <c r="BG563" s="14" t="s">
        <v>40</v>
      </c>
      <c r="BH563" s="14" t="s">
        <v>40</v>
      </c>
      <c r="BI563" s="14"/>
      <c r="BJ563" s="15">
        <f t="shared" si="519"/>
        <v>13</v>
      </c>
      <c r="BK563" s="15">
        <f t="shared" si="520"/>
        <v>13</v>
      </c>
      <c r="BL563" s="15">
        <f t="shared" si="521"/>
        <v>13</v>
      </c>
      <c r="BM563" s="15">
        <f t="shared" si="522"/>
        <v>13</v>
      </c>
      <c r="BN563" s="15">
        <f t="shared" si="523"/>
        <v>13</v>
      </c>
      <c r="BO563" s="15">
        <f t="shared" si="524"/>
        <v>13</v>
      </c>
      <c r="BP563" s="15">
        <f t="shared" si="525"/>
        <v>13</v>
      </c>
      <c r="BQ563" s="15">
        <f t="shared" si="526"/>
        <v>13</v>
      </c>
      <c r="BR563" s="15">
        <f t="shared" si="527"/>
        <v>13</v>
      </c>
      <c r="BS563" s="15">
        <f t="shared" si="528"/>
        <v>13</v>
      </c>
      <c r="BT563" s="15">
        <f t="shared" si="529"/>
        <v>13</v>
      </c>
      <c r="BU563" s="15">
        <f t="shared" si="530"/>
        <v>13</v>
      </c>
      <c r="BV563" s="15">
        <f t="shared" si="531"/>
        <v>13</v>
      </c>
      <c r="BW563" s="15">
        <f t="shared" si="532"/>
        <v>13</v>
      </c>
      <c r="BX563" s="15">
        <f t="shared" si="533"/>
        <v>13</v>
      </c>
      <c r="BY563" s="15">
        <f t="shared" si="534"/>
        <v>13</v>
      </c>
      <c r="BZ563" s="15">
        <f t="shared" si="535"/>
        <v>13</v>
      </c>
      <c r="CA563" s="14" t="s">
        <v>75</v>
      </c>
      <c r="CB563" s="15">
        <f t="shared" si="543"/>
        <v>13</v>
      </c>
      <c r="CC563" s="14">
        <f t="shared" si="544"/>
        <v>13</v>
      </c>
      <c r="CD563" s="14">
        <f t="shared" si="545"/>
        <v>13</v>
      </c>
      <c r="CE563" s="14" t="str">
        <f t="shared" si="546"/>
        <v>N/A</v>
      </c>
      <c r="CF563" s="14" t="str">
        <f t="shared" si="547"/>
        <v>N/A</v>
      </c>
      <c r="CG563" t="str">
        <f t="shared" si="536"/>
        <v>S:13 G:9 GR:0</v>
      </c>
    </row>
    <row r="564" spans="1:85" x14ac:dyDescent="0.25">
      <c r="A564" s="13">
        <v>6415</v>
      </c>
      <c r="B564" s="14" t="s">
        <v>854</v>
      </c>
      <c r="C564" s="14" t="s">
        <v>68</v>
      </c>
      <c r="D564" s="14" t="s">
        <v>55</v>
      </c>
      <c r="E564" s="14">
        <f>VLOOKUP(B564, 'Rookie Year'!$A$2:$B$55555,2,FALSE)</f>
        <v>2015</v>
      </c>
      <c r="F564" s="14">
        <v>2026</v>
      </c>
      <c r="G564" s="14" t="s">
        <v>42</v>
      </c>
      <c r="H564" s="14" t="s">
        <v>1927</v>
      </c>
      <c r="I564" s="15">
        <v>14</v>
      </c>
      <c r="J564" s="14">
        <v>3</v>
      </c>
      <c r="K564" s="16">
        <f t="shared" si="498"/>
        <v>0.4</v>
      </c>
      <c r="L564" s="15">
        <f t="shared" si="499"/>
        <v>8</v>
      </c>
      <c r="M564" s="15">
        <f t="shared" si="500"/>
        <v>6</v>
      </c>
      <c r="N564" s="15">
        <f t="shared" si="501"/>
        <v>18</v>
      </c>
      <c r="O564" s="15">
        <v>0</v>
      </c>
      <c r="P564" s="15">
        <v>0</v>
      </c>
      <c r="Q564" s="15">
        <f t="shared" si="502"/>
        <v>18</v>
      </c>
      <c r="R564" s="14" t="s">
        <v>75</v>
      </c>
      <c r="S564" s="14">
        <f t="shared" si="503"/>
        <v>3</v>
      </c>
      <c r="T564" s="15">
        <f>IF($S564&lt;1, "N/A", $M564)</f>
        <v>6</v>
      </c>
      <c r="U564" s="15">
        <v>12</v>
      </c>
      <c r="V564" s="15">
        <v>0</v>
      </c>
      <c r="W564" s="15" t="str">
        <f t="shared" si="542"/>
        <v>N/A</v>
      </c>
      <c r="X564" s="15" t="str">
        <f t="shared" si="497"/>
        <v>N/A</v>
      </c>
      <c r="Y564" s="14" t="str">
        <f t="shared" si="504"/>
        <v>OK</v>
      </c>
      <c r="Z564" s="14" t="str">
        <f t="shared" si="505"/>
        <v>No</v>
      </c>
      <c r="AA564" s="17" t="str">
        <f>IF(C564="DM", "N/A", IF(Z564="No","N/A",VLOOKUP(B564,'Extension List'!$A$3:$AE$1952,19,FALSE)))</f>
        <v>N/A</v>
      </c>
      <c r="AB564" s="14" t="str">
        <f>IF(C564="DM", "N/A", IF(Z564="No","N/A",VLOOKUP(B564,'Extension List'!$A$3:$AE$1952,21,FALSE)))</f>
        <v>N/A</v>
      </c>
      <c r="AC564" s="14" t="str">
        <f t="shared" si="539"/>
        <v>N/A</v>
      </c>
      <c r="AD564" s="15" t="str">
        <f t="shared" si="506"/>
        <v>N/A</v>
      </c>
      <c r="AE564" s="15" t="str">
        <f t="shared" si="507"/>
        <v>N/A</v>
      </c>
      <c r="AF564" s="15" t="str">
        <f t="shared" si="508"/>
        <v>N/A</v>
      </c>
      <c r="AG564" s="15" t="str">
        <f t="shared" si="540"/>
        <v>N/A</v>
      </c>
      <c r="AH564" s="15" t="str">
        <f t="shared" si="540"/>
        <v>N/A</v>
      </c>
      <c r="AI564" s="15" t="str">
        <f t="shared" si="510"/>
        <v>N/A</v>
      </c>
      <c r="AJ564" s="15" t="str">
        <f t="shared" si="511"/>
        <v>N/A</v>
      </c>
      <c r="AK564" s="15" t="str">
        <f t="shared" si="512"/>
        <v>N/A</v>
      </c>
      <c r="AL564" s="15" t="str">
        <f t="shared" si="513"/>
        <v>N/A</v>
      </c>
      <c r="AM564" s="15">
        <f t="shared" si="514"/>
        <v>14</v>
      </c>
      <c r="AN564" s="15">
        <f t="shared" si="515"/>
        <v>20</v>
      </c>
      <c r="AO564" s="15">
        <f t="shared" si="516"/>
        <v>8</v>
      </c>
      <c r="AP564" s="15" t="str">
        <f t="shared" si="517"/>
        <v>N/A</v>
      </c>
      <c r="AQ564" s="15" t="str">
        <f t="shared" si="518"/>
        <v>N/A</v>
      </c>
      <c r="AR564" s="14" t="s">
        <v>40</v>
      </c>
      <c r="AS564" s="14" t="s">
        <v>40</v>
      </c>
      <c r="AT564" s="14" t="s">
        <v>40</v>
      </c>
      <c r="AU564" s="14" t="s">
        <v>40</v>
      </c>
      <c r="AV564" s="14" t="s">
        <v>40</v>
      </c>
      <c r="AW564" s="14" t="s">
        <v>40</v>
      </c>
      <c r="AX564" s="14" t="s">
        <v>40</v>
      </c>
      <c r="AY564" s="14" t="s">
        <v>40</v>
      </c>
      <c r="AZ564" s="14" t="s">
        <v>40</v>
      </c>
      <c r="BA564" s="14" t="s">
        <v>40</v>
      </c>
      <c r="BB564" s="14" t="s">
        <v>40</v>
      </c>
      <c r="BC564" s="14" t="s">
        <v>40</v>
      </c>
      <c r="BD564" s="14" t="s">
        <v>40</v>
      </c>
      <c r="BE564" s="14" t="s">
        <v>40</v>
      </c>
      <c r="BF564" s="14" t="s">
        <v>40</v>
      </c>
      <c r="BG564" s="14" t="s">
        <v>40</v>
      </c>
      <c r="BH564" s="14" t="s">
        <v>40</v>
      </c>
      <c r="BJ564" s="15">
        <f t="shared" si="519"/>
        <v>14</v>
      </c>
      <c r="BK564" s="15">
        <f t="shared" si="520"/>
        <v>14</v>
      </c>
      <c r="BL564" s="15">
        <f t="shared" si="521"/>
        <v>14</v>
      </c>
      <c r="BM564" s="15">
        <f t="shared" si="522"/>
        <v>14</v>
      </c>
      <c r="BN564" s="15">
        <f t="shared" si="523"/>
        <v>14</v>
      </c>
      <c r="BO564" s="15">
        <f t="shared" si="524"/>
        <v>14</v>
      </c>
      <c r="BP564" s="15">
        <f t="shared" si="525"/>
        <v>14</v>
      </c>
      <c r="BQ564" s="15">
        <f t="shared" si="526"/>
        <v>14</v>
      </c>
      <c r="BR564" s="15">
        <f t="shared" si="527"/>
        <v>14</v>
      </c>
      <c r="BS564" s="15">
        <f t="shared" si="528"/>
        <v>14</v>
      </c>
      <c r="BT564" s="15">
        <f t="shared" si="529"/>
        <v>14</v>
      </c>
      <c r="BU564" s="15">
        <f t="shared" si="530"/>
        <v>14</v>
      </c>
      <c r="BV564" s="15">
        <f t="shared" si="531"/>
        <v>14</v>
      </c>
      <c r="BW564" s="15">
        <f t="shared" si="532"/>
        <v>14</v>
      </c>
      <c r="BX564" s="15">
        <f t="shared" si="533"/>
        <v>14</v>
      </c>
      <c r="BY564" s="15">
        <f t="shared" si="534"/>
        <v>14</v>
      </c>
      <c r="BZ564" s="15">
        <f t="shared" si="535"/>
        <v>14</v>
      </c>
      <c r="CA564" s="14" t="s">
        <v>75</v>
      </c>
      <c r="CB564" s="15">
        <f t="shared" si="543"/>
        <v>14</v>
      </c>
      <c r="CC564" s="14">
        <f t="shared" si="544"/>
        <v>20</v>
      </c>
      <c r="CD564" s="14">
        <f t="shared" si="545"/>
        <v>8</v>
      </c>
      <c r="CE564" s="14" t="str">
        <f t="shared" si="546"/>
        <v>N/A</v>
      </c>
      <c r="CF564" s="14" t="str">
        <f t="shared" si="547"/>
        <v>N/A</v>
      </c>
      <c r="CG564" t="str">
        <f t="shared" si="536"/>
        <v>S:8 G:6 GR:18</v>
      </c>
    </row>
    <row r="565" spans="1:85" x14ac:dyDescent="0.25">
      <c r="A565" s="13">
        <v>2546</v>
      </c>
      <c r="B565" s="14" t="s">
        <v>1978</v>
      </c>
      <c r="C565" s="14" t="s">
        <v>68</v>
      </c>
      <c r="D565" s="14" t="s">
        <v>55</v>
      </c>
      <c r="E565" s="14">
        <f>VLOOKUP(B565, 'Rookie Year'!$A$2:$B$55555,2,FALSE)</f>
        <v>2018</v>
      </c>
      <c r="F565" s="14">
        <v>2018</v>
      </c>
      <c r="G565" s="14" t="s">
        <v>42</v>
      </c>
      <c r="H565" s="14" t="s">
        <v>1926</v>
      </c>
      <c r="I565" s="15">
        <v>19</v>
      </c>
      <c r="J565" s="14">
        <v>4</v>
      </c>
      <c r="K565" s="16">
        <f t="shared" si="498"/>
        <v>0.4</v>
      </c>
      <c r="L565" s="15">
        <f t="shared" si="499"/>
        <v>11</v>
      </c>
      <c r="M565" s="15">
        <f t="shared" si="500"/>
        <v>8</v>
      </c>
      <c r="N565" s="15">
        <f t="shared" si="501"/>
        <v>32</v>
      </c>
      <c r="O565" s="15">
        <v>32</v>
      </c>
      <c r="P565" s="15">
        <v>0</v>
      </c>
      <c r="Q565" s="15">
        <f t="shared" si="502"/>
        <v>0</v>
      </c>
      <c r="R565" s="14">
        <v>2024</v>
      </c>
      <c r="S565" s="14">
        <f t="shared" si="503"/>
        <v>2</v>
      </c>
      <c r="T565" s="15">
        <v>0</v>
      </c>
      <c r="U565" s="15">
        <v>0</v>
      </c>
      <c r="V565" s="15" t="str">
        <f>IF($S565&lt;3, "N/A", $M565)</f>
        <v>N/A</v>
      </c>
      <c r="W565" s="15" t="str">
        <f t="shared" si="542"/>
        <v>N/A</v>
      </c>
      <c r="X565" s="15" t="str">
        <f t="shared" si="497"/>
        <v>N/A</v>
      </c>
      <c r="Y565" s="14" t="str">
        <f t="shared" si="504"/>
        <v>OK</v>
      </c>
      <c r="Z565" s="14" t="str">
        <f t="shared" si="505"/>
        <v>No</v>
      </c>
      <c r="AA565" s="17" t="str">
        <f>IF(C565="DM", "N/A", IF(Z565="No","N/A",VLOOKUP(B565,'Extension List'!$A$3:$AE$1952,19,FALSE)))</f>
        <v>N/A</v>
      </c>
      <c r="AB565" s="14" t="str">
        <f>IF(C565="DM", "N/A", IF(Z565="No","N/A",VLOOKUP(B565,'Extension List'!$A$3:$AE$1952,21,FALSE)))</f>
        <v>N/A</v>
      </c>
      <c r="AC565" s="14" t="str">
        <f t="shared" si="539"/>
        <v>N/A</v>
      </c>
      <c r="AD565" s="15" t="str">
        <f t="shared" si="506"/>
        <v>N/A</v>
      </c>
      <c r="AE565" s="15" t="str">
        <f t="shared" si="507"/>
        <v>N/A</v>
      </c>
      <c r="AF565" s="15" t="str">
        <f t="shared" si="508"/>
        <v>N/A</v>
      </c>
      <c r="AG565" s="15" t="str">
        <f t="shared" si="540"/>
        <v>N/A</v>
      </c>
      <c r="AH565" s="15" t="str">
        <f t="shared" si="540"/>
        <v>N/A</v>
      </c>
      <c r="AI565" s="15" t="str">
        <f t="shared" si="510"/>
        <v>N/A</v>
      </c>
      <c r="AJ565" s="15" t="str">
        <f t="shared" si="511"/>
        <v>N/A</v>
      </c>
      <c r="AK565" s="15" t="str">
        <f t="shared" si="512"/>
        <v>N/A</v>
      </c>
      <c r="AL565" s="15" t="str">
        <f t="shared" si="513"/>
        <v>N/A</v>
      </c>
      <c r="AM565" s="15">
        <f t="shared" si="514"/>
        <v>11</v>
      </c>
      <c r="AN565" s="15">
        <f t="shared" si="515"/>
        <v>11</v>
      </c>
      <c r="AO565" s="15" t="str">
        <f t="shared" si="516"/>
        <v>N/A</v>
      </c>
      <c r="AP565" s="15" t="str">
        <f t="shared" si="517"/>
        <v>N/A</v>
      </c>
      <c r="AQ565" s="15" t="str">
        <f t="shared" si="518"/>
        <v>N/A</v>
      </c>
      <c r="AR565" s="14" t="s">
        <v>44</v>
      </c>
      <c r="AS565" s="14" t="s">
        <v>44</v>
      </c>
      <c r="AT565" s="14" t="s">
        <v>44</v>
      </c>
      <c r="AU565" s="14" t="s">
        <v>44</v>
      </c>
      <c r="AV565" s="14" t="s">
        <v>44</v>
      </c>
      <c r="AW565" s="14" t="s">
        <v>44</v>
      </c>
      <c r="AX565" s="14" t="s">
        <v>44</v>
      </c>
      <c r="AY565" s="14" t="s">
        <v>44</v>
      </c>
      <c r="AZ565" s="14" t="s">
        <v>44</v>
      </c>
      <c r="BA565" s="14" t="s">
        <v>44</v>
      </c>
      <c r="BB565" s="14" t="s">
        <v>44</v>
      </c>
      <c r="BC565" s="14" t="s">
        <v>44</v>
      </c>
      <c r="BD565" s="14" t="s">
        <v>44</v>
      </c>
      <c r="BE565" s="14" t="s">
        <v>44</v>
      </c>
      <c r="BF565" s="14" t="s">
        <v>44</v>
      </c>
      <c r="BG565" s="14" t="s">
        <v>44</v>
      </c>
      <c r="BH565" s="14" t="s">
        <v>44</v>
      </c>
      <c r="BI565" s="14"/>
      <c r="BJ565" s="15">
        <f t="shared" si="519"/>
        <v>0</v>
      </c>
      <c r="BK565" s="15">
        <f t="shared" si="520"/>
        <v>0</v>
      </c>
      <c r="BL565" s="15">
        <f t="shared" si="521"/>
        <v>0</v>
      </c>
      <c r="BM565" s="15">
        <f t="shared" si="522"/>
        <v>0</v>
      </c>
      <c r="BN565" s="15">
        <f t="shared" si="523"/>
        <v>0</v>
      </c>
      <c r="BO565" s="15">
        <f t="shared" si="524"/>
        <v>0</v>
      </c>
      <c r="BP565" s="15">
        <f t="shared" si="525"/>
        <v>0</v>
      </c>
      <c r="BQ565" s="15">
        <f t="shared" si="526"/>
        <v>0</v>
      </c>
      <c r="BR565" s="15">
        <f t="shared" si="527"/>
        <v>0</v>
      </c>
      <c r="BS565" s="15">
        <f t="shared" si="528"/>
        <v>0</v>
      </c>
      <c r="BT565" s="15">
        <f t="shared" si="529"/>
        <v>0</v>
      </c>
      <c r="BU565" s="15">
        <f t="shared" si="530"/>
        <v>0</v>
      </c>
      <c r="BV565" s="15">
        <f t="shared" si="531"/>
        <v>0</v>
      </c>
      <c r="BW565" s="15">
        <f t="shared" si="532"/>
        <v>0</v>
      </c>
      <c r="BX565" s="15">
        <f t="shared" si="533"/>
        <v>0</v>
      </c>
      <c r="BY565" s="15">
        <f t="shared" si="534"/>
        <v>0</v>
      </c>
      <c r="BZ565" s="15">
        <f t="shared" si="535"/>
        <v>0</v>
      </c>
      <c r="CA565" s="14" t="s">
        <v>75</v>
      </c>
      <c r="CB565" s="15">
        <f t="shared" si="543"/>
        <v>0</v>
      </c>
      <c r="CC565" s="14">
        <f t="shared" si="544"/>
        <v>0</v>
      </c>
      <c r="CD565" s="14" t="str">
        <f t="shared" si="545"/>
        <v>N/A</v>
      </c>
      <c r="CE565" s="14" t="str">
        <f t="shared" si="546"/>
        <v>N/A</v>
      </c>
      <c r="CF565" s="14" t="str">
        <f t="shared" si="547"/>
        <v>N/A</v>
      </c>
      <c r="CG565" t="str">
        <f t="shared" si="536"/>
        <v>S:11 G:8 GR:0</v>
      </c>
    </row>
    <row r="566" spans="1:85" x14ac:dyDescent="0.25">
      <c r="A566" s="13">
        <v>6325</v>
      </c>
      <c r="B566" s="14" t="s">
        <v>2026</v>
      </c>
      <c r="C566" s="14" t="s">
        <v>68</v>
      </c>
      <c r="D566" s="14" t="s">
        <v>55</v>
      </c>
      <c r="E566" s="14">
        <f>VLOOKUP(B566, 'Rookie Year'!$A$2:$B$55555,2,FALSE)</f>
        <v>2020</v>
      </c>
      <c r="F566" s="14">
        <v>2026</v>
      </c>
      <c r="G566" s="14" t="s">
        <v>42</v>
      </c>
      <c r="H566" s="14" t="s">
        <v>2913</v>
      </c>
      <c r="I566" s="15">
        <v>11</v>
      </c>
      <c r="J566" s="14">
        <v>5</v>
      </c>
      <c r="K566" s="16">
        <f t="shared" si="498"/>
        <v>0.25</v>
      </c>
      <c r="L566" s="15">
        <f t="shared" si="499"/>
        <v>8</v>
      </c>
      <c r="M566" s="15">
        <f t="shared" si="500"/>
        <v>3</v>
      </c>
      <c r="N566" s="15">
        <f t="shared" si="501"/>
        <v>15</v>
      </c>
      <c r="O566" s="15">
        <v>0</v>
      </c>
      <c r="P566" s="15">
        <v>0</v>
      </c>
      <c r="Q566" s="15">
        <f t="shared" si="502"/>
        <v>15</v>
      </c>
      <c r="R566" s="14" t="s">
        <v>75</v>
      </c>
      <c r="S566" s="14">
        <f t="shared" si="503"/>
        <v>5</v>
      </c>
      <c r="T566" s="15">
        <v>6</v>
      </c>
      <c r="U566" s="15">
        <v>6</v>
      </c>
      <c r="V566" s="15">
        <f>IF($S566&lt;3, "N/A", $M566)</f>
        <v>3</v>
      </c>
      <c r="W566" s="15">
        <v>0</v>
      </c>
      <c r="X566" s="15">
        <v>0</v>
      </c>
      <c r="Y566" s="14" t="str">
        <f t="shared" si="504"/>
        <v>OK</v>
      </c>
      <c r="Z566" s="14" t="str">
        <f t="shared" si="505"/>
        <v>No</v>
      </c>
      <c r="AA566" s="17" t="str">
        <f>IF(C566="DM", "N/A", IF(Z566="No","N/A",VLOOKUP(B566,'Extension List'!$A$3:$AE$1952,19,FALSE)))</f>
        <v>N/A</v>
      </c>
      <c r="AB566" s="14" t="str">
        <f>IF(C566="DM", "N/A", IF(Z566="No","N/A",VLOOKUP(B566,'Extension List'!$A$3:$AE$1952,21,FALSE)))</f>
        <v>N/A</v>
      </c>
      <c r="AC566" s="14" t="str">
        <f t="shared" si="539"/>
        <v>N/A</v>
      </c>
      <c r="AD566" s="15" t="str">
        <f t="shared" si="506"/>
        <v>N/A</v>
      </c>
      <c r="AE566" s="15" t="str">
        <f t="shared" si="507"/>
        <v>N/A</v>
      </c>
      <c r="AF566" s="15" t="str">
        <f t="shared" si="508"/>
        <v>N/A</v>
      </c>
      <c r="AG566" s="15" t="str">
        <f t="shared" si="540"/>
        <v>N/A</v>
      </c>
      <c r="AH566" s="15" t="str">
        <f t="shared" si="540"/>
        <v>N/A</v>
      </c>
      <c r="AI566" s="15" t="str">
        <f t="shared" si="510"/>
        <v>N/A</v>
      </c>
      <c r="AJ566" s="15" t="str">
        <f t="shared" si="511"/>
        <v>N/A</v>
      </c>
      <c r="AK566" s="15" t="str">
        <f t="shared" si="512"/>
        <v>N/A</v>
      </c>
      <c r="AL566" s="15" t="str">
        <f t="shared" si="513"/>
        <v>N/A</v>
      </c>
      <c r="AM566" s="15">
        <f t="shared" si="514"/>
        <v>14</v>
      </c>
      <c r="AN566" s="15">
        <f t="shared" si="515"/>
        <v>14</v>
      </c>
      <c r="AO566" s="15">
        <f t="shared" si="516"/>
        <v>11</v>
      </c>
      <c r="AP566" s="15">
        <f t="shared" si="517"/>
        <v>8</v>
      </c>
      <c r="AQ566" s="15">
        <f t="shared" si="518"/>
        <v>8</v>
      </c>
      <c r="AR566" s="14" t="s">
        <v>40</v>
      </c>
      <c r="AS566" s="14" t="s">
        <v>40</v>
      </c>
      <c r="AT566" s="14" t="s">
        <v>40</v>
      </c>
      <c r="AU566" s="14" t="s">
        <v>40</v>
      </c>
      <c r="AV566" s="14" t="s">
        <v>40</v>
      </c>
      <c r="AW566" s="14" t="s">
        <v>40</v>
      </c>
      <c r="AX566" s="14" t="s">
        <v>40</v>
      </c>
      <c r="AY566" s="14" t="s">
        <v>40</v>
      </c>
      <c r="AZ566" s="14" t="s">
        <v>40</v>
      </c>
      <c r="BA566" s="14" t="s">
        <v>40</v>
      </c>
      <c r="BB566" s="14" t="s">
        <v>40</v>
      </c>
      <c r="BC566" s="14" t="s">
        <v>40</v>
      </c>
      <c r="BD566" s="14" t="s">
        <v>40</v>
      </c>
      <c r="BE566" s="14" t="s">
        <v>40</v>
      </c>
      <c r="BF566" s="14" t="s">
        <v>40</v>
      </c>
      <c r="BG566" s="14" t="s">
        <v>40</v>
      </c>
      <c r="BH566" s="14" t="s">
        <v>40</v>
      </c>
      <c r="BJ566" s="15">
        <f t="shared" si="519"/>
        <v>14</v>
      </c>
      <c r="BK566" s="15">
        <f t="shared" si="520"/>
        <v>14</v>
      </c>
      <c r="BL566" s="15">
        <f t="shared" si="521"/>
        <v>14</v>
      </c>
      <c r="BM566" s="15">
        <f t="shared" si="522"/>
        <v>14</v>
      </c>
      <c r="BN566" s="15">
        <f t="shared" si="523"/>
        <v>14</v>
      </c>
      <c r="BO566" s="15">
        <f t="shared" si="524"/>
        <v>14</v>
      </c>
      <c r="BP566" s="15">
        <f t="shared" si="525"/>
        <v>14</v>
      </c>
      <c r="BQ566" s="15">
        <f t="shared" si="526"/>
        <v>14</v>
      </c>
      <c r="BR566" s="15">
        <f t="shared" si="527"/>
        <v>14</v>
      </c>
      <c r="BS566" s="15">
        <f t="shared" si="528"/>
        <v>14</v>
      </c>
      <c r="BT566" s="15">
        <f t="shared" si="529"/>
        <v>14</v>
      </c>
      <c r="BU566" s="15">
        <f t="shared" si="530"/>
        <v>14</v>
      </c>
      <c r="BV566" s="15">
        <f t="shared" si="531"/>
        <v>14</v>
      </c>
      <c r="BW566" s="15">
        <f t="shared" si="532"/>
        <v>14</v>
      </c>
      <c r="BX566" s="15">
        <f t="shared" si="533"/>
        <v>14</v>
      </c>
      <c r="BY566" s="15">
        <f t="shared" si="534"/>
        <v>14</v>
      </c>
      <c r="BZ566" s="15">
        <f t="shared" si="535"/>
        <v>14</v>
      </c>
      <c r="CA566" s="14" t="s">
        <v>75</v>
      </c>
      <c r="CB566" s="15">
        <f t="shared" si="543"/>
        <v>14</v>
      </c>
      <c r="CC566" s="14">
        <f t="shared" si="544"/>
        <v>14</v>
      </c>
      <c r="CD566" s="14">
        <f t="shared" si="545"/>
        <v>11</v>
      </c>
      <c r="CE566" s="14">
        <f t="shared" si="546"/>
        <v>8</v>
      </c>
      <c r="CF566" s="14">
        <f t="shared" si="547"/>
        <v>8</v>
      </c>
      <c r="CG566" t="str">
        <f t="shared" si="536"/>
        <v>S:8 G:3 GR:15</v>
      </c>
    </row>
    <row r="567" spans="1:85" x14ac:dyDescent="0.25">
      <c r="A567" s="13">
        <v>5737</v>
      </c>
      <c r="B567" s="14" t="s">
        <v>2928</v>
      </c>
      <c r="C567" s="14" t="s">
        <v>69</v>
      </c>
      <c r="D567" s="14" t="s">
        <v>55</v>
      </c>
      <c r="E567" s="14">
        <f>VLOOKUP(B567, 'Rookie Year'!$A$2:$B$55555,2,FALSE)</f>
        <v>2020</v>
      </c>
      <c r="F567" s="14">
        <v>2025</v>
      </c>
      <c r="G567" s="14" t="s">
        <v>42</v>
      </c>
      <c r="H567" s="14" t="s">
        <v>2913</v>
      </c>
      <c r="I567" s="15">
        <v>30</v>
      </c>
      <c r="J567" s="14">
        <v>3</v>
      </c>
      <c r="K567" s="16">
        <f t="shared" si="498"/>
        <v>0.6</v>
      </c>
      <c r="L567" s="15">
        <f t="shared" si="499"/>
        <v>12</v>
      </c>
      <c r="M567" s="15">
        <f t="shared" si="500"/>
        <v>18</v>
      </c>
      <c r="N567" s="15">
        <f t="shared" si="501"/>
        <v>54</v>
      </c>
      <c r="O567" s="15">
        <v>36</v>
      </c>
      <c r="P567" s="15">
        <v>0</v>
      </c>
      <c r="Q567" s="15">
        <f t="shared" si="502"/>
        <v>18</v>
      </c>
      <c r="R567" s="14" t="s">
        <v>75</v>
      </c>
      <c r="S567" s="14">
        <f t="shared" si="503"/>
        <v>2</v>
      </c>
      <c r="T567" s="15">
        <v>18</v>
      </c>
      <c r="U567" s="15">
        <v>0</v>
      </c>
      <c r="V567" s="15" t="str">
        <f>IF($S567&lt;3, "N/A", $M567)</f>
        <v>N/A</v>
      </c>
      <c r="W567" s="15" t="str">
        <f>IF($S567&lt;4, "N/A", $M567)</f>
        <v>N/A</v>
      </c>
      <c r="X567" s="15" t="str">
        <f t="shared" ref="X567:X598" si="548">IF($S567&lt;5, "N/A", $M567)</f>
        <v>N/A</v>
      </c>
      <c r="Y567" s="14" t="str">
        <f t="shared" si="504"/>
        <v>OK</v>
      </c>
      <c r="Z567" s="14" t="str">
        <f t="shared" si="505"/>
        <v>No</v>
      </c>
      <c r="AA567" s="17" t="str">
        <f>IF(C567="DM", "N/A", IF(Z567="No","N/A",VLOOKUP(B567,'Extension List'!$A$3:$AE$1952,19,FALSE)))</f>
        <v>N/A</v>
      </c>
      <c r="AB567" s="14" t="str">
        <f>IF(C567="DM", "N/A", IF(Z567="No","N/A",VLOOKUP(B567,'Extension List'!$A$3:$AE$1952,21,FALSE)))</f>
        <v>N/A</v>
      </c>
      <c r="AC567" s="14" t="str">
        <f t="shared" si="539"/>
        <v>N/A</v>
      </c>
      <c r="AD567" s="15" t="str">
        <f t="shared" si="506"/>
        <v>N/A</v>
      </c>
      <c r="AE567" s="15" t="str">
        <f t="shared" si="507"/>
        <v>N/A</v>
      </c>
      <c r="AF567" s="15" t="str">
        <f t="shared" si="508"/>
        <v>N/A</v>
      </c>
      <c r="AG567" s="15" t="str">
        <f t="shared" si="540"/>
        <v>N/A</v>
      </c>
      <c r="AH567" s="15" t="str">
        <f t="shared" si="540"/>
        <v>N/A</v>
      </c>
      <c r="AI567" s="15" t="str">
        <f t="shared" si="510"/>
        <v>N/A</v>
      </c>
      <c r="AJ567" s="15" t="str">
        <f t="shared" si="511"/>
        <v>N/A</v>
      </c>
      <c r="AK567" s="15" t="str">
        <f t="shared" si="512"/>
        <v>N/A</v>
      </c>
      <c r="AL567" s="15" t="str">
        <f t="shared" si="513"/>
        <v>N/A</v>
      </c>
      <c r="AM567" s="15">
        <f t="shared" si="514"/>
        <v>30</v>
      </c>
      <c r="AN567" s="15">
        <f t="shared" si="515"/>
        <v>12</v>
      </c>
      <c r="AO567" s="15" t="str">
        <f t="shared" si="516"/>
        <v>N/A</v>
      </c>
      <c r="AP567" s="15" t="str">
        <f t="shared" si="517"/>
        <v>N/A</v>
      </c>
      <c r="AQ567" s="15" t="str">
        <f t="shared" si="518"/>
        <v>N/A</v>
      </c>
      <c r="AR567" s="14" t="s">
        <v>40</v>
      </c>
      <c r="AS567" s="14" t="s">
        <v>40</v>
      </c>
      <c r="AT567" s="14" t="s">
        <v>40</v>
      </c>
      <c r="AU567" s="14" t="s">
        <v>40</v>
      </c>
      <c r="AV567" s="14" t="s">
        <v>40</v>
      </c>
      <c r="AW567" s="14" t="s">
        <v>40</v>
      </c>
      <c r="AX567" s="14" t="s">
        <v>40</v>
      </c>
      <c r="AY567" s="14" t="s">
        <v>40</v>
      </c>
      <c r="AZ567" s="14" t="s">
        <v>40</v>
      </c>
      <c r="BA567" s="14" t="s">
        <v>40</v>
      </c>
      <c r="BB567" s="14" t="s">
        <v>40</v>
      </c>
      <c r="BC567" s="14" t="s">
        <v>40</v>
      </c>
      <c r="BD567" s="14" t="s">
        <v>40</v>
      </c>
      <c r="BE567" s="14" t="s">
        <v>40</v>
      </c>
      <c r="BF567" s="14" t="s">
        <v>40</v>
      </c>
      <c r="BG567" s="14" t="s">
        <v>40</v>
      </c>
      <c r="BH567" s="14" t="s">
        <v>40</v>
      </c>
      <c r="BI567" s="14"/>
      <c r="BJ567" s="15">
        <f t="shared" si="519"/>
        <v>30</v>
      </c>
      <c r="BK567" s="15">
        <f t="shared" si="520"/>
        <v>30</v>
      </c>
      <c r="BL567" s="15">
        <f t="shared" si="521"/>
        <v>30</v>
      </c>
      <c r="BM567" s="15">
        <f t="shared" si="522"/>
        <v>30</v>
      </c>
      <c r="BN567" s="15">
        <f t="shared" si="523"/>
        <v>30</v>
      </c>
      <c r="BO567" s="15">
        <f t="shared" si="524"/>
        <v>30</v>
      </c>
      <c r="BP567" s="15">
        <f t="shared" si="525"/>
        <v>30</v>
      </c>
      <c r="BQ567" s="15">
        <f t="shared" si="526"/>
        <v>30</v>
      </c>
      <c r="BR567" s="15">
        <f t="shared" si="527"/>
        <v>30</v>
      </c>
      <c r="BS567" s="15">
        <f t="shared" si="528"/>
        <v>30</v>
      </c>
      <c r="BT567" s="15">
        <f t="shared" si="529"/>
        <v>30</v>
      </c>
      <c r="BU567" s="15">
        <f t="shared" si="530"/>
        <v>30</v>
      </c>
      <c r="BV567" s="15">
        <f t="shared" si="531"/>
        <v>30</v>
      </c>
      <c r="BW567" s="15">
        <f t="shared" si="532"/>
        <v>30</v>
      </c>
      <c r="BX567" s="15">
        <f t="shared" si="533"/>
        <v>30</v>
      </c>
      <c r="BY567" s="15">
        <f t="shared" si="534"/>
        <v>30</v>
      </c>
      <c r="BZ567" s="15">
        <f t="shared" si="535"/>
        <v>30</v>
      </c>
      <c r="CA567" s="14" t="s">
        <v>75</v>
      </c>
      <c r="CB567" s="15">
        <f t="shared" si="543"/>
        <v>30</v>
      </c>
      <c r="CC567" s="14">
        <f t="shared" si="544"/>
        <v>12</v>
      </c>
      <c r="CD567" s="14" t="str">
        <f t="shared" si="545"/>
        <v>N/A</v>
      </c>
      <c r="CE567" s="14" t="str">
        <f t="shared" si="546"/>
        <v>N/A</v>
      </c>
      <c r="CF567" s="14" t="str">
        <f t="shared" si="547"/>
        <v>N/A</v>
      </c>
      <c r="CG567" t="str">
        <f t="shared" si="536"/>
        <v>S:12 G:18 GR:18</v>
      </c>
    </row>
    <row r="568" spans="1:85" x14ac:dyDescent="0.25">
      <c r="A568" s="13">
        <v>6432</v>
      </c>
      <c r="B568" s="14" t="s">
        <v>324</v>
      </c>
      <c r="C568" s="14" t="s">
        <v>69</v>
      </c>
      <c r="D568" s="14" t="s">
        <v>55</v>
      </c>
      <c r="E568" s="14">
        <f>VLOOKUP(B568, 'Rookie Year'!$A$2:$B$55555,2,FALSE)</f>
        <v>2019</v>
      </c>
      <c r="F568" s="14">
        <v>2026</v>
      </c>
      <c r="G568" s="14" t="s">
        <v>42</v>
      </c>
      <c r="H568" s="14" t="s">
        <v>1927</v>
      </c>
      <c r="I568" s="15">
        <v>10</v>
      </c>
      <c r="J568" s="14">
        <v>4</v>
      </c>
      <c r="K568" s="16">
        <f t="shared" si="498"/>
        <v>0.25</v>
      </c>
      <c r="L568" s="15">
        <f t="shared" si="499"/>
        <v>7</v>
      </c>
      <c r="M568" s="15">
        <f t="shared" si="500"/>
        <v>3</v>
      </c>
      <c r="N568" s="15">
        <f t="shared" si="501"/>
        <v>12</v>
      </c>
      <c r="O568" s="15">
        <v>0</v>
      </c>
      <c r="P568" s="15">
        <v>0</v>
      </c>
      <c r="Q568" s="15">
        <f t="shared" si="502"/>
        <v>12</v>
      </c>
      <c r="R568" s="14" t="s">
        <v>75</v>
      </c>
      <c r="S568" s="14">
        <f t="shared" si="503"/>
        <v>4</v>
      </c>
      <c r="T568" s="15">
        <v>12</v>
      </c>
      <c r="U568" s="15">
        <v>0</v>
      </c>
      <c r="V568" s="15">
        <v>0</v>
      </c>
      <c r="W568" s="15">
        <v>0</v>
      </c>
      <c r="X568" s="15" t="str">
        <f t="shared" si="548"/>
        <v>N/A</v>
      </c>
      <c r="Y568" s="14" t="str">
        <f t="shared" si="504"/>
        <v>OK</v>
      </c>
      <c r="Z568" s="14" t="str">
        <f t="shared" si="505"/>
        <v>No</v>
      </c>
      <c r="AA568" s="17" t="str">
        <f>IF(C568="DM", "N/A", IF(Z568="No","N/A",VLOOKUP(B568,'Extension List'!$A$3:$AE$1952,19,FALSE)))</f>
        <v>N/A</v>
      </c>
      <c r="AB568" s="14" t="str">
        <f>IF(C568="DM", "N/A", IF(Z568="No","N/A",VLOOKUP(B568,'Extension List'!$A$3:$AE$1952,21,FALSE)))</f>
        <v>N/A</v>
      </c>
      <c r="AC568" s="14" t="str">
        <f t="shared" si="539"/>
        <v>N/A</v>
      </c>
      <c r="AD568" s="15" t="str">
        <f t="shared" si="506"/>
        <v>N/A</v>
      </c>
      <c r="AE568" s="15" t="str">
        <f t="shared" si="507"/>
        <v>N/A</v>
      </c>
      <c r="AF568" s="15" t="str">
        <f t="shared" si="508"/>
        <v>N/A</v>
      </c>
      <c r="AG568" s="15" t="str">
        <f t="shared" si="540"/>
        <v>N/A</v>
      </c>
      <c r="AH568" s="15" t="str">
        <f t="shared" si="540"/>
        <v>N/A</v>
      </c>
      <c r="AI568" s="15" t="str">
        <f t="shared" si="510"/>
        <v>N/A</v>
      </c>
      <c r="AJ568" s="15" t="str">
        <f t="shared" si="511"/>
        <v>N/A</v>
      </c>
      <c r="AK568" s="15" t="str">
        <f t="shared" si="512"/>
        <v>N/A</v>
      </c>
      <c r="AL568" s="15" t="str">
        <f t="shared" si="513"/>
        <v>N/A</v>
      </c>
      <c r="AM568" s="15">
        <f t="shared" si="514"/>
        <v>19</v>
      </c>
      <c r="AN568" s="15">
        <f t="shared" si="515"/>
        <v>7</v>
      </c>
      <c r="AO568" s="15">
        <f t="shared" si="516"/>
        <v>7</v>
      </c>
      <c r="AP568" s="15">
        <f t="shared" si="517"/>
        <v>7</v>
      </c>
      <c r="AQ568" s="15" t="str">
        <f t="shared" si="518"/>
        <v>N/A</v>
      </c>
      <c r="AR568" s="14" t="s">
        <v>40</v>
      </c>
      <c r="AS568" s="14" t="s">
        <v>40</v>
      </c>
      <c r="AT568" s="14" t="s">
        <v>40</v>
      </c>
      <c r="AU568" s="14" t="s">
        <v>40</v>
      </c>
      <c r="AV568" s="14" t="s">
        <v>40</v>
      </c>
      <c r="AW568" s="14" t="s">
        <v>40</v>
      </c>
      <c r="AX568" s="14" t="s">
        <v>40</v>
      </c>
      <c r="AY568" s="14" t="s">
        <v>40</v>
      </c>
      <c r="AZ568" s="14" t="s">
        <v>40</v>
      </c>
      <c r="BA568" s="14" t="s">
        <v>40</v>
      </c>
      <c r="BB568" s="14" t="s">
        <v>40</v>
      </c>
      <c r="BC568" s="14" t="s">
        <v>40</v>
      </c>
      <c r="BD568" s="14" t="s">
        <v>40</v>
      </c>
      <c r="BE568" s="14" t="s">
        <v>40</v>
      </c>
      <c r="BF568" s="14" t="s">
        <v>40</v>
      </c>
      <c r="BG568" s="14" t="s">
        <v>40</v>
      </c>
      <c r="BH568" s="14" t="s">
        <v>40</v>
      </c>
      <c r="BJ568" s="15">
        <f t="shared" si="519"/>
        <v>19</v>
      </c>
      <c r="BK568" s="15">
        <f t="shared" si="520"/>
        <v>19</v>
      </c>
      <c r="BL568" s="15">
        <f t="shared" si="521"/>
        <v>19</v>
      </c>
      <c r="BM568" s="15">
        <f t="shared" si="522"/>
        <v>19</v>
      </c>
      <c r="BN568" s="15">
        <f t="shared" si="523"/>
        <v>19</v>
      </c>
      <c r="BO568" s="15">
        <f t="shared" si="524"/>
        <v>19</v>
      </c>
      <c r="BP568" s="15">
        <f t="shared" si="525"/>
        <v>19</v>
      </c>
      <c r="BQ568" s="15">
        <f t="shared" si="526"/>
        <v>19</v>
      </c>
      <c r="BR568" s="15">
        <f t="shared" si="527"/>
        <v>19</v>
      </c>
      <c r="BS568" s="15">
        <f t="shared" si="528"/>
        <v>19</v>
      </c>
      <c r="BT568" s="15">
        <f t="shared" si="529"/>
        <v>19</v>
      </c>
      <c r="BU568" s="15">
        <f t="shared" si="530"/>
        <v>19</v>
      </c>
      <c r="BV568" s="15">
        <f t="shared" si="531"/>
        <v>19</v>
      </c>
      <c r="BW568" s="15">
        <f t="shared" si="532"/>
        <v>19</v>
      </c>
      <c r="BX568" s="15">
        <f t="shared" si="533"/>
        <v>19</v>
      </c>
      <c r="BY568" s="15">
        <f t="shared" si="534"/>
        <v>19</v>
      </c>
      <c r="BZ568" s="15">
        <f t="shared" si="535"/>
        <v>19</v>
      </c>
      <c r="CA568" s="14" t="s">
        <v>75</v>
      </c>
      <c r="CB568" s="15">
        <f t="shared" si="543"/>
        <v>19</v>
      </c>
      <c r="CC568" s="14">
        <f t="shared" si="544"/>
        <v>7</v>
      </c>
      <c r="CD568" s="14">
        <f t="shared" si="545"/>
        <v>7</v>
      </c>
      <c r="CE568" s="14">
        <f t="shared" si="546"/>
        <v>7</v>
      </c>
      <c r="CF568" s="14" t="str">
        <f t="shared" si="547"/>
        <v>N/A</v>
      </c>
      <c r="CG568" t="str">
        <f t="shared" si="536"/>
        <v>S:7 G:3 GR:12</v>
      </c>
    </row>
    <row r="569" spans="1:85" x14ac:dyDescent="0.25">
      <c r="A569" s="13">
        <v>5162</v>
      </c>
      <c r="B569" s="14" t="s">
        <v>2744</v>
      </c>
      <c r="C569" s="14" t="s">
        <v>69</v>
      </c>
      <c r="D569" s="14" t="s">
        <v>55</v>
      </c>
      <c r="E569" s="14">
        <f>VLOOKUP(B569, 'Rookie Year'!$A$2:$B$55555,2,FALSE)</f>
        <v>2023</v>
      </c>
      <c r="F569" s="14">
        <v>2023</v>
      </c>
      <c r="G569" s="14" t="s">
        <v>40</v>
      </c>
      <c r="H569" s="14" t="s">
        <v>2156</v>
      </c>
      <c r="I569" s="15">
        <v>9</v>
      </c>
      <c r="J569" s="14">
        <v>4</v>
      </c>
      <c r="K569" s="16">
        <f t="shared" si="498"/>
        <v>0.25</v>
      </c>
      <c r="L569" s="15">
        <f t="shared" si="499"/>
        <v>6</v>
      </c>
      <c r="M569" s="15">
        <f t="shared" si="500"/>
        <v>3</v>
      </c>
      <c r="N569" s="15">
        <f t="shared" si="501"/>
        <v>12</v>
      </c>
      <c r="O569" s="15">
        <v>12</v>
      </c>
      <c r="P569" s="15">
        <v>0</v>
      </c>
      <c r="Q569" s="15">
        <f t="shared" si="502"/>
        <v>0</v>
      </c>
      <c r="R569" s="14" t="s">
        <v>75</v>
      </c>
      <c r="S569" s="14">
        <f t="shared" si="503"/>
        <v>1</v>
      </c>
      <c r="T569" s="15">
        <v>0</v>
      </c>
      <c r="U569" s="15" t="str">
        <f>IF($S569&lt;2, "N/A", $M569)</f>
        <v>N/A</v>
      </c>
      <c r="V569" s="15" t="str">
        <f>IF($S569&lt;3, "N/A", $M569)</f>
        <v>N/A</v>
      </c>
      <c r="W569" s="15" t="str">
        <f>IF($S569&lt;4, "N/A", $M569)</f>
        <v>N/A</v>
      </c>
      <c r="X569" s="15" t="str">
        <f t="shared" si="548"/>
        <v>N/A</v>
      </c>
      <c r="Y569" s="14" t="str">
        <f t="shared" si="504"/>
        <v>OK</v>
      </c>
      <c r="Z569" s="14" t="str">
        <f t="shared" si="505"/>
        <v>Yes</v>
      </c>
      <c r="AA569" s="17">
        <f>IF(C569="DM", "N/A", IF(Z569="No","N/A",VLOOKUP(B569,'Extension List'!$A$3:$AE$1952,19,FALSE)))</f>
        <v>33</v>
      </c>
      <c r="AB569" s="14">
        <f>IF(C569="DM", "N/A", IF(Z569="No","N/A",VLOOKUP(B569,'Extension List'!$A$3:$AE$1952,21,FALSE)))</f>
        <v>4</v>
      </c>
      <c r="AC569" s="14">
        <v>4</v>
      </c>
      <c r="AD569" s="15">
        <f t="shared" si="506"/>
        <v>13</v>
      </c>
      <c r="AE569" s="15">
        <f t="shared" si="507"/>
        <v>20</v>
      </c>
      <c r="AF569" s="15">
        <f t="shared" si="508"/>
        <v>80</v>
      </c>
      <c r="AG569" s="15">
        <v>16</v>
      </c>
      <c r="AH569" s="15">
        <v>32</v>
      </c>
      <c r="AI569" s="15">
        <v>16</v>
      </c>
      <c r="AJ569" s="15">
        <v>16</v>
      </c>
      <c r="AK569" s="15">
        <v>0</v>
      </c>
      <c r="AL569" s="15" t="str">
        <f t="shared" si="513"/>
        <v>OK</v>
      </c>
      <c r="AM569" s="15">
        <f t="shared" si="514"/>
        <v>22</v>
      </c>
      <c r="AN569" s="15">
        <f t="shared" si="515"/>
        <v>45</v>
      </c>
      <c r="AO569" s="15">
        <f t="shared" si="516"/>
        <v>29</v>
      </c>
      <c r="AP569" s="15">
        <f t="shared" si="517"/>
        <v>29</v>
      </c>
      <c r="AQ569" s="15">
        <f t="shared" si="518"/>
        <v>13</v>
      </c>
      <c r="AR569" s="14" t="s">
        <v>40</v>
      </c>
      <c r="AS569" s="14" t="s">
        <v>40</v>
      </c>
      <c r="AT569" s="14" t="s">
        <v>40</v>
      </c>
      <c r="AU569" s="14" t="s">
        <v>40</v>
      </c>
      <c r="AV569" s="14" t="s">
        <v>40</v>
      </c>
      <c r="AW569" s="14" t="s">
        <v>40</v>
      </c>
      <c r="AX569" s="14" t="s">
        <v>40</v>
      </c>
      <c r="AY569" s="14" t="s">
        <v>40</v>
      </c>
      <c r="AZ569" s="14" t="s">
        <v>40</v>
      </c>
      <c r="BA569" s="14" t="s">
        <v>40</v>
      </c>
      <c r="BB569" s="14" t="s">
        <v>40</v>
      </c>
      <c r="BC569" s="14" t="s">
        <v>40</v>
      </c>
      <c r="BD569" s="14" t="s">
        <v>40</v>
      </c>
      <c r="BE569" s="14" t="s">
        <v>40</v>
      </c>
      <c r="BF569" s="14" t="s">
        <v>40</v>
      </c>
      <c r="BG569" s="14" t="s">
        <v>40</v>
      </c>
      <c r="BH569" s="14" t="s">
        <v>40</v>
      </c>
      <c r="BI569" s="14"/>
      <c r="BJ569" s="15">
        <f t="shared" si="519"/>
        <v>22</v>
      </c>
      <c r="BK569" s="15">
        <f t="shared" si="520"/>
        <v>22</v>
      </c>
      <c r="BL569" s="15">
        <f t="shared" si="521"/>
        <v>22</v>
      </c>
      <c r="BM569" s="15">
        <f t="shared" si="522"/>
        <v>22</v>
      </c>
      <c r="BN569" s="15">
        <f t="shared" si="523"/>
        <v>22</v>
      </c>
      <c r="BO569" s="15">
        <f t="shared" si="524"/>
        <v>22</v>
      </c>
      <c r="BP569" s="15">
        <f t="shared" si="525"/>
        <v>22</v>
      </c>
      <c r="BQ569" s="15">
        <f t="shared" si="526"/>
        <v>22</v>
      </c>
      <c r="BR569" s="15">
        <f t="shared" si="527"/>
        <v>22</v>
      </c>
      <c r="BS569" s="15">
        <f t="shared" si="528"/>
        <v>22</v>
      </c>
      <c r="BT569" s="15">
        <f t="shared" si="529"/>
        <v>22</v>
      </c>
      <c r="BU569" s="15">
        <f t="shared" si="530"/>
        <v>22</v>
      </c>
      <c r="BV569" s="15">
        <f t="shared" si="531"/>
        <v>22</v>
      </c>
      <c r="BW569" s="15">
        <f t="shared" si="532"/>
        <v>22</v>
      </c>
      <c r="BX569" s="15">
        <f t="shared" si="533"/>
        <v>22</v>
      </c>
      <c r="BY569" s="15">
        <f t="shared" si="534"/>
        <v>22</v>
      </c>
      <c r="BZ569" s="15">
        <f t="shared" si="535"/>
        <v>22</v>
      </c>
      <c r="CA569" s="14" t="s">
        <v>75</v>
      </c>
      <c r="CB569" s="15">
        <f t="shared" si="543"/>
        <v>22</v>
      </c>
      <c r="CC569" s="14">
        <f t="shared" si="544"/>
        <v>45</v>
      </c>
      <c r="CD569" s="14">
        <f t="shared" si="545"/>
        <v>29</v>
      </c>
      <c r="CE569" s="14">
        <f t="shared" si="546"/>
        <v>29</v>
      </c>
      <c r="CF569" s="14">
        <f t="shared" si="547"/>
        <v>13</v>
      </c>
      <c r="CG569" t="str">
        <f t="shared" si="536"/>
        <v>S:6/13 G:20 GR:80</v>
      </c>
    </row>
    <row r="570" spans="1:85" x14ac:dyDescent="0.25">
      <c r="A570" s="13">
        <v>5614</v>
      </c>
      <c r="B570" s="14" t="s">
        <v>3055</v>
      </c>
      <c r="C570" s="14" t="s">
        <v>69</v>
      </c>
      <c r="D570" s="14" t="s">
        <v>55</v>
      </c>
      <c r="E570" s="14">
        <f>VLOOKUP(B570, 'Rookie Year'!$A$2:$B$55555,2,FALSE)</f>
        <v>2024</v>
      </c>
      <c r="F570" s="14">
        <v>2024</v>
      </c>
      <c r="G570" s="14" t="s">
        <v>40</v>
      </c>
      <c r="H570" s="14" t="s">
        <v>2165</v>
      </c>
      <c r="I570" s="15">
        <v>6</v>
      </c>
      <c r="J570" s="14">
        <v>4</v>
      </c>
      <c r="K570" s="16">
        <f t="shared" si="498"/>
        <v>0.25</v>
      </c>
      <c r="L570" s="15">
        <f t="shared" si="499"/>
        <v>4</v>
      </c>
      <c r="M570" s="15">
        <f t="shared" si="500"/>
        <v>2</v>
      </c>
      <c r="N570" s="15">
        <f t="shared" si="501"/>
        <v>8</v>
      </c>
      <c r="O570" s="15">
        <v>8</v>
      </c>
      <c r="P570" s="15">
        <v>0</v>
      </c>
      <c r="Q570" s="15">
        <f t="shared" si="502"/>
        <v>0</v>
      </c>
      <c r="R570" s="14" t="s">
        <v>75</v>
      </c>
      <c r="S570" s="14">
        <f t="shared" si="503"/>
        <v>2</v>
      </c>
      <c r="T570" s="15">
        <v>0</v>
      </c>
      <c r="U570" s="15">
        <v>0</v>
      </c>
      <c r="V570" s="15" t="str">
        <f>IF($S570&lt;3, "N/A", $M570)</f>
        <v>N/A</v>
      </c>
      <c r="W570" s="15" t="str">
        <f>IF($S570&lt;4, "N/A", $M570)</f>
        <v>N/A</v>
      </c>
      <c r="X570" s="15" t="str">
        <f t="shared" si="548"/>
        <v>N/A</v>
      </c>
      <c r="Y570" s="14" t="str">
        <f t="shared" si="504"/>
        <v>OK</v>
      </c>
      <c r="Z570" s="14" t="str">
        <f t="shared" si="505"/>
        <v>No</v>
      </c>
      <c r="AA570" s="17" t="str">
        <f>IF(C570="DM", "N/A", IF(Z570="No","N/A",VLOOKUP(B570,'Extension List'!$A$3:$AE$1952,19,FALSE)))</f>
        <v>N/A</v>
      </c>
      <c r="AB570" s="14" t="str">
        <f>IF(C570="DM", "N/A", IF(Z570="No","N/A",VLOOKUP(B570,'Extension List'!$A$3:$AE$1952,21,FALSE)))</f>
        <v>N/A</v>
      </c>
      <c r="AC570" s="14" t="str">
        <f t="shared" ref="AC570:AC617" si="549">IF(AA570="N/A", "N/A", 0)</f>
        <v>N/A</v>
      </c>
      <c r="AD570" s="15" t="str">
        <f t="shared" si="506"/>
        <v>N/A</v>
      </c>
      <c r="AE570" s="15" t="str">
        <f t="shared" si="507"/>
        <v>N/A</v>
      </c>
      <c r="AF570" s="15" t="str">
        <f t="shared" si="508"/>
        <v>N/A</v>
      </c>
      <c r="AG570" s="15" t="str">
        <f t="shared" ref="AG570:AH589" si="550">IF($AF570="N/A", "N/A", "TBC")</f>
        <v>N/A</v>
      </c>
      <c r="AH570" s="15" t="str">
        <f t="shared" si="550"/>
        <v>N/A</v>
      </c>
      <c r="AI570" s="15" t="str">
        <f t="shared" ref="AI570:AI601" si="551">IF($AF570="N/A","N/A",IF(AC570&gt;1,"TBC","N/A"))</f>
        <v>N/A</v>
      </c>
      <c r="AJ570" s="15" t="str">
        <f t="shared" ref="AJ570:AJ601" si="552">IF($AF570="N/A","N/A",IF(AC570&gt;2,"TBC","N/A"))</f>
        <v>N/A</v>
      </c>
      <c r="AK570" s="15" t="str">
        <f t="shared" ref="AK570:AK601" si="553">IF($AF570="N/A","N/A",IF(AC570&gt;3,"TBC","N/A"))</f>
        <v>N/A</v>
      </c>
      <c r="AL570" s="15" t="str">
        <f t="shared" si="513"/>
        <v>N/A</v>
      </c>
      <c r="AM570" s="15">
        <f t="shared" si="514"/>
        <v>4</v>
      </c>
      <c r="AN570" s="15">
        <f t="shared" si="515"/>
        <v>4</v>
      </c>
      <c r="AO570" s="15" t="str">
        <f t="shared" si="516"/>
        <v>N/A</v>
      </c>
      <c r="AP570" s="15" t="str">
        <f t="shared" si="517"/>
        <v>N/A</v>
      </c>
      <c r="AQ570" s="15" t="str">
        <f t="shared" si="518"/>
        <v>N/A</v>
      </c>
      <c r="AR570" s="14" t="s">
        <v>40</v>
      </c>
      <c r="AS570" s="14" t="s">
        <v>40</v>
      </c>
      <c r="AT570" s="14" t="s">
        <v>40</v>
      </c>
      <c r="AU570" s="14" t="s">
        <v>40</v>
      </c>
      <c r="AV570" s="14" t="s">
        <v>40</v>
      </c>
      <c r="AW570" s="14" t="s">
        <v>40</v>
      </c>
      <c r="AX570" s="14" t="s">
        <v>40</v>
      </c>
      <c r="AY570" s="14" t="s">
        <v>40</v>
      </c>
      <c r="AZ570" s="14" t="s">
        <v>40</v>
      </c>
      <c r="BA570" s="14" t="s">
        <v>40</v>
      </c>
      <c r="BB570" s="14" t="s">
        <v>40</v>
      </c>
      <c r="BC570" s="14" t="s">
        <v>40</v>
      </c>
      <c r="BD570" s="14" t="s">
        <v>40</v>
      </c>
      <c r="BE570" s="14" t="s">
        <v>40</v>
      </c>
      <c r="BF570" s="14" t="s">
        <v>40</v>
      </c>
      <c r="BG570" s="14" t="s">
        <v>40</v>
      </c>
      <c r="BH570" s="14" t="s">
        <v>40</v>
      </c>
      <c r="BI570" s="14"/>
      <c r="BJ570" s="15">
        <f t="shared" si="519"/>
        <v>4</v>
      </c>
      <c r="BK570" s="15">
        <f t="shared" si="520"/>
        <v>4</v>
      </c>
      <c r="BL570" s="15">
        <f t="shared" si="521"/>
        <v>4</v>
      </c>
      <c r="BM570" s="15">
        <f t="shared" si="522"/>
        <v>4</v>
      </c>
      <c r="BN570" s="15">
        <f t="shared" si="523"/>
        <v>4</v>
      </c>
      <c r="BO570" s="15">
        <f t="shared" si="524"/>
        <v>4</v>
      </c>
      <c r="BP570" s="15">
        <f t="shared" si="525"/>
        <v>4</v>
      </c>
      <c r="BQ570" s="15">
        <f t="shared" si="526"/>
        <v>4</v>
      </c>
      <c r="BR570" s="15">
        <f t="shared" si="527"/>
        <v>4</v>
      </c>
      <c r="BS570" s="15">
        <f t="shared" si="528"/>
        <v>4</v>
      </c>
      <c r="BT570" s="15">
        <f t="shared" si="529"/>
        <v>4</v>
      </c>
      <c r="BU570" s="15">
        <f t="shared" si="530"/>
        <v>4</v>
      </c>
      <c r="BV570" s="15">
        <f t="shared" si="531"/>
        <v>4</v>
      </c>
      <c r="BW570" s="15">
        <f t="shared" si="532"/>
        <v>4</v>
      </c>
      <c r="BX570" s="15">
        <f t="shared" si="533"/>
        <v>4</v>
      </c>
      <c r="BY570" s="15">
        <f t="shared" si="534"/>
        <v>4</v>
      </c>
      <c r="BZ570" s="15">
        <f t="shared" si="535"/>
        <v>4</v>
      </c>
      <c r="CA570" s="14" t="s">
        <v>75</v>
      </c>
      <c r="CB570" s="15">
        <f t="shared" si="543"/>
        <v>4</v>
      </c>
      <c r="CC570" s="14">
        <f t="shared" si="544"/>
        <v>4</v>
      </c>
      <c r="CD570" s="14" t="str">
        <f t="shared" si="545"/>
        <v>N/A</v>
      </c>
      <c r="CE570" s="14" t="str">
        <f t="shared" si="546"/>
        <v>N/A</v>
      </c>
      <c r="CF570" s="14" t="str">
        <f t="shared" si="547"/>
        <v>N/A</v>
      </c>
      <c r="CG570" t="str">
        <f t="shared" si="536"/>
        <v>S:4 G:2 GR:0</v>
      </c>
    </row>
    <row r="571" spans="1:85" x14ac:dyDescent="0.25">
      <c r="A571" s="13">
        <v>6571</v>
      </c>
      <c r="B571" s="14" t="s">
        <v>3361</v>
      </c>
      <c r="C571" s="14" t="s">
        <v>69</v>
      </c>
      <c r="D571" s="14" t="s">
        <v>55</v>
      </c>
      <c r="E571" s="14">
        <f>VLOOKUP(B571, 'Rookie Year'!$A$2:$B$55555,2,FALSE)</f>
        <v>2026</v>
      </c>
      <c r="F571" s="14">
        <v>2026</v>
      </c>
      <c r="G571" s="14" t="s">
        <v>40</v>
      </c>
      <c r="H571" s="14" t="s">
        <v>2227</v>
      </c>
      <c r="I571" s="15">
        <v>1</v>
      </c>
      <c r="J571" s="14">
        <v>3</v>
      </c>
      <c r="K571" s="16">
        <f t="shared" si="498"/>
        <v>0</v>
      </c>
      <c r="L571" s="15">
        <f t="shared" si="499"/>
        <v>1</v>
      </c>
      <c r="M571" s="15">
        <f t="shared" si="500"/>
        <v>0</v>
      </c>
      <c r="N571" s="15">
        <f t="shared" si="501"/>
        <v>0</v>
      </c>
      <c r="O571" s="15">
        <v>0</v>
      </c>
      <c r="P571" s="15">
        <v>0</v>
      </c>
      <c r="Q571" s="15">
        <f t="shared" si="502"/>
        <v>0</v>
      </c>
      <c r="R571" s="14" t="s">
        <v>75</v>
      </c>
      <c r="S571" s="14">
        <f t="shared" si="503"/>
        <v>3</v>
      </c>
      <c r="T571" s="15">
        <f>IF($S571&lt;1, "N/A", $M571)</f>
        <v>0</v>
      </c>
      <c r="U571" s="15">
        <f>IF($S571&lt;2, "N/A", $M571)</f>
        <v>0</v>
      </c>
      <c r="V571" s="15">
        <f>IF($S571&lt;3, "N/A", $M571)</f>
        <v>0</v>
      </c>
      <c r="W571" s="15" t="str">
        <f>IF($S571&lt;4, "N/A", $M571)</f>
        <v>N/A</v>
      </c>
      <c r="X571" s="15" t="str">
        <f t="shared" si="548"/>
        <v>N/A</v>
      </c>
      <c r="Y571" s="14" t="str">
        <f t="shared" si="504"/>
        <v>OK</v>
      </c>
      <c r="Z571" s="14" t="str">
        <f t="shared" si="505"/>
        <v>No</v>
      </c>
      <c r="AA571" s="17" t="str">
        <f>IF(C571="DM", "N/A", IF(Z571="No","N/A",VLOOKUP(B571,'Extension List'!$A$3:$AE$1952,19,FALSE)))</f>
        <v>N/A</v>
      </c>
      <c r="AB571" s="14" t="str">
        <f>IF(C571="DM", "N/A", IF(Z571="No","N/A",VLOOKUP(B571,'Extension List'!$A$3:$AE$1952,21,FALSE)))</f>
        <v>N/A</v>
      </c>
      <c r="AC571" s="14" t="str">
        <f t="shared" si="549"/>
        <v>N/A</v>
      </c>
      <c r="AD571" s="15" t="str">
        <f t="shared" si="506"/>
        <v>N/A</v>
      </c>
      <c r="AE571" s="15" t="str">
        <f t="shared" si="507"/>
        <v>N/A</v>
      </c>
      <c r="AF571" s="15" t="str">
        <f t="shared" si="508"/>
        <v>N/A</v>
      </c>
      <c r="AG571" s="15" t="str">
        <f t="shared" si="550"/>
        <v>N/A</v>
      </c>
      <c r="AH571" s="15" t="str">
        <f t="shared" si="550"/>
        <v>N/A</v>
      </c>
      <c r="AI571" s="15" t="str">
        <f t="shared" si="551"/>
        <v>N/A</v>
      </c>
      <c r="AJ571" s="15" t="str">
        <f t="shared" si="552"/>
        <v>N/A</v>
      </c>
      <c r="AK571" s="15" t="str">
        <f t="shared" si="553"/>
        <v>N/A</v>
      </c>
      <c r="AL571" s="15" t="str">
        <f t="shared" si="513"/>
        <v>N/A</v>
      </c>
      <c r="AM571" s="15">
        <f t="shared" si="514"/>
        <v>1</v>
      </c>
      <c r="AN571" s="15">
        <f t="shared" si="515"/>
        <v>1</v>
      </c>
      <c r="AO571" s="15">
        <f t="shared" si="516"/>
        <v>1</v>
      </c>
      <c r="AP571" s="15" t="str">
        <f t="shared" si="517"/>
        <v>N/A</v>
      </c>
      <c r="AQ571" s="15" t="str">
        <f t="shared" si="518"/>
        <v>N/A</v>
      </c>
      <c r="AR571" s="14" t="s">
        <v>40</v>
      </c>
      <c r="AS571" s="14" t="s">
        <v>40</v>
      </c>
      <c r="AT571" s="14" t="s">
        <v>40</v>
      </c>
      <c r="AU571" s="14" t="s">
        <v>40</v>
      </c>
      <c r="AV571" s="14" t="s">
        <v>40</v>
      </c>
      <c r="AW571" s="14" t="s">
        <v>40</v>
      </c>
      <c r="AX571" s="14" t="s">
        <v>40</v>
      </c>
      <c r="AY571" s="14" t="s">
        <v>40</v>
      </c>
      <c r="AZ571" s="14" t="s">
        <v>40</v>
      </c>
      <c r="BA571" s="14" t="s">
        <v>40</v>
      </c>
      <c r="BB571" s="14" t="s">
        <v>40</v>
      </c>
      <c r="BC571" s="14" t="s">
        <v>40</v>
      </c>
      <c r="BD571" s="14" t="s">
        <v>40</v>
      </c>
      <c r="BE571" s="14" t="s">
        <v>40</v>
      </c>
      <c r="BF571" s="14" t="s">
        <v>40</v>
      </c>
      <c r="BG571" s="14" t="s">
        <v>40</v>
      </c>
      <c r="BH571" s="14" t="s">
        <v>40</v>
      </c>
      <c r="BJ571" s="15">
        <f t="shared" si="519"/>
        <v>1</v>
      </c>
      <c r="BK571" s="15">
        <f t="shared" si="520"/>
        <v>1</v>
      </c>
      <c r="BL571" s="15">
        <f t="shared" si="521"/>
        <v>1</v>
      </c>
      <c r="BM571" s="15">
        <f t="shared" si="522"/>
        <v>1</v>
      </c>
      <c r="BN571" s="15">
        <f t="shared" si="523"/>
        <v>1</v>
      </c>
      <c r="BO571" s="15">
        <f t="shared" si="524"/>
        <v>1</v>
      </c>
      <c r="BP571" s="15">
        <f t="shared" si="525"/>
        <v>1</v>
      </c>
      <c r="BQ571" s="15">
        <f t="shared" si="526"/>
        <v>1</v>
      </c>
      <c r="BR571" s="15">
        <f t="shared" si="527"/>
        <v>1</v>
      </c>
      <c r="BS571" s="15">
        <f t="shared" si="528"/>
        <v>1</v>
      </c>
      <c r="BT571" s="15">
        <f t="shared" si="529"/>
        <v>1</v>
      </c>
      <c r="BU571" s="15">
        <f t="shared" si="530"/>
        <v>1</v>
      </c>
      <c r="BV571" s="15">
        <f t="shared" si="531"/>
        <v>1</v>
      </c>
      <c r="BW571" s="15">
        <f t="shared" si="532"/>
        <v>1</v>
      </c>
      <c r="BX571" s="15">
        <f t="shared" si="533"/>
        <v>1</v>
      </c>
      <c r="BY571" s="15">
        <f t="shared" si="534"/>
        <v>1</v>
      </c>
      <c r="BZ571" s="15">
        <f t="shared" si="535"/>
        <v>1</v>
      </c>
      <c r="CA571" s="14" t="s">
        <v>75</v>
      </c>
      <c r="CB571" s="15">
        <f t="shared" si="543"/>
        <v>1</v>
      </c>
      <c r="CC571" s="14">
        <f t="shared" si="544"/>
        <v>1</v>
      </c>
      <c r="CD571" s="14">
        <f t="shared" si="545"/>
        <v>1</v>
      </c>
      <c r="CE571" s="14" t="str">
        <f t="shared" si="546"/>
        <v>N/A</v>
      </c>
      <c r="CF571" s="14" t="str">
        <f t="shared" si="547"/>
        <v>N/A</v>
      </c>
      <c r="CG571" t="str">
        <f t="shared" si="536"/>
        <v>S:1 G:0 GR:0</v>
      </c>
    </row>
    <row r="572" spans="1:85" x14ac:dyDescent="0.25">
      <c r="A572" s="13">
        <v>6486</v>
      </c>
      <c r="B572" s="14" t="s">
        <v>3276</v>
      </c>
      <c r="C572" s="14" t="s">
        <v>69</v>
      </c>
      <c r="D572" s="14" t="s">
        <v>55</v>
      </c>
      <c r="E572" s="14">
        <f>VLOOKUP(B572, 'Rookie Year'!$A$2:$B$55555,2,FALSE)</f>
        <v>2026</v>
      </c>
      <c r="F572" s="14">
        <v>2026</v>
      </c>
      <c r="G572" s="14" t="s">
        <v>40</v>
      </c>
      <c r="H572" s="14" t="s">
        <v>2150</v>
      </c>
      <c r="I572" s="15">
        <v>12</v>
      </c>
      <c r="J572" s="14">
        <v>4</v>
      </c>
      <c r="K572" s="16">
        <f t="shared" si="498"/>
        <v>0.25</v>
      </c>
      <c r="L572" s="15">
        <f t="shared" si="499"/>
        <v>9</v>
      </c>
      <c r="M572" s="15">
        <f t="shared" si="500"/>
        <v>3</v>
      </c>
      <c r="N572" s="15">
        <f t="shared" si="501"/>
        <v>12</v>
      </c>
      <c r="O572" s="15">
        <v>0</v>
      </c>
      <c r="P572" s="15">
        <v>0</v>
      </c>
      <c r="Q572" s="15">
        <f t="shared" si="502"/>
        <v>12</v>
      </c>
      <c r="R572" s="14" t="s">
        <v>75</v>
      </c>
      <c r="S572" s="14">
        <f t="shared" si="503"/>
        <v>4</v>
      </c>
      <c r="T572" s="15">
        <v>0</v>
      </c>
      <c r="U572" s="15">
        <v>6</v>
      </c>
      <c r="V572" s="15">
        <v>6</v>
      </c>
      <c r="W572" s="15">
        <v>0</v>
      </c>
      <c r="X572" s="15" t="str">
        <f t="shared" si="548"/>
        <v>N/A</v>
      </c>
      <c r="Y572" s="14" t="str">
        <f t="shared" si="504"/>
        <v>OK</v>
      </c>
      <c r="Z572" s="14" t="str">
        <f t="shared" si="505"/>
        <v>No</v>
      </c>
      <c r="AA572" s="17" t="str">
        <f>IF(C572="DM", "N/A", IF(Z572="No","N/A",VLOOKUP(B572,'Extension List'!$A$3:$AE$1952,19,FALSE)))</f>
        <v>N/A</v>
      </c>
      <c r="AB572" s="14" t="str">
        <f>IF(C572="DM", "N/A", IF(Z572="No","N/A",VLOOKUP(B572,'Extension List'!$A$3:$AE$1952,21,FALSE)))</f>
        <v>N/A</v>
      </c>
      <c r="AC572" s="14" t="str">
        <f t="shared" si="549"/>
        <v>N/A</v>
      </c>
      <c r="AD572" s="15" t="str">
        <f t="shared" si="506"/>
        <v>N/A</v>
      </c>
      <c r="AE572" s="15" t="str">
        <f t="shared" si="507"/>
        <v>N/A</v>
      </c>
      <c r="AF572" s="15" t="str">
        <f t="shared" si="508"/>
        <v>N/A</v>
      </c>
      <c r="AG572" s="15" t="str">
        <f t="shared" si="550"/>
        <v>N/A</v>
      </c>
      <c r="AH572" s="15" t="str">
        <f t="shared" si="550"/>
        <v>N/A</v>
      </c>
      <c r="AI572" s="15" t="str">
        <f t="shared" si="551"/>
        <v>N/A</v>
      </c>
      <c r="AJ572" s="15" t="str">
        <f t="shared" si="552"/>
        <v>N/A</v>
      </c>
      <c r="AK572" s="15" t="str">
        <f t="shared" si="553"/>
        <v>N/A</v>
      </c>
      <c r="AL572" s="15" t="str">
        <f t="shared" si="513"/>
        <v>N/A</v>
      </c>
      <c r="AM572" s="15">
        <f t="shared" si="514"/>
        <v>9</v>
      </c>
      <c r="AN572" s="15">
        <f t="shared" si="515"/>
        <v>15</v>
      </c>
      <c r="AO572" s="15">
        <f t="shared" si="516"/>
        <v>15</v>
      </c>
      <c r="AP572" s="15">
        <f t="shared" si="517"/>
        <v>9</v>
      </c>
      <c r="AQ572" s="15" t="str">
        <f t="shared" si="518"/>
        <v>N/A</v>
      </c>
      <c r="AR572" s="14" t="s">
        <v>40</v>
      </c>
      <c r="AS572" s="14" t="s">
        <v>40</v>
      </c>
      <c r="AT572" s="14" t="s">
        <v>40</v>
      </c>
      <c r="AU572" s="14" t="s">
        <v>40</v>
      </c>
      <c r="AV572" s="14" t="s">
        <v>40</v>
      </c>
      <c r="AW572" s="14" t="s">
        <v>40</v>
      </c>
      <c r="AX572" s="14" t="s">
        <v>40</v>
      </c>
      <c r="AY572" s="14" t="s">
        <v>40</v>
      </c>
      <c r="AZ572" s="14" t="s">
        <v>40</v>
      </c>
      <c r="BA572" s="14" t="s">
        <v>40</v>
      </c>
      <c r="BB572" s="14" t="s">
        <v>40</v>
      </c>
      <c r="BC572" s="14" t="s">
        <v>40</v>
      </c>
      <c r="BD572" s="14" t="s">
        <v>40</v>
      </c>
      <c r="BE572" s="14" t="s">
        <v>40</v>
      </c>
      <c r="BF572" s="14" t="s">
        <v>40</v>
      </c>
      <c r="BG572" s="14" t="s">
        <v>40</v>
      </c>
      <c r="BH572" s="14" t="s">
        <v>40</v>
      </c>
      <c r="BJ572" s="15">
        <f t="shared" si="519"/>
        <v>9</v>
      </c>
      <c r="BK572" s="15">
        <f t="shared" si="520"/>
        <v>9</v>
      </c>
      <c r="BL572" s="15">
        <f t="shared" si="521"/>
        <v>9</v>
      </c>
      <c r="BM572" s="15">
        <f t="shared" si="522"/>
        <v>9</v>
      </c>
      <c r="BN572" s="15">
        <f t="shared" si="523"/>
        <v>9</v>
      </c>
      <c r="BO572" s="15">
        <f t="shared" si="524"/>
        <v>9</v>
      </c>
      <c r="BP572" s="15">
        <f t="shared" si="525"/>
        <v>9</v>
      </c>
      <c r="BQ572" s="15">
        <f t="shared" si="526"/>
        <v>9</v>
      </c>
      <c r="BR572" s="15">
        <f t="shared" si="527"/>
        <v>9</v>
      </c>
      <c r="BS572" s="15">
        <f t="shared" si="528"/>
        <v>9</v>
      </c>
      <c r="BT572" s="15">
        <f t="shared" si="529"/>
        <v>9</v>
      </c>
      <c r="BU572" s="15">
        <f t="shared" si="530"/>
        <v>9</v>
      </c>
      <c r="BV572" s="15">
        <f t="shared" si="531"/>
        <v>9</v>
      </c>
      <c r="BW572" s="15">
        <f t="shared" si="532"/>
        <v>9</v>
      </c>
      <c r="BX572" s="15">
        <f t="shared" si="533"/>
        <v>9</v>
      </c>
      <c r="BY572" s="15">
        <f t="shared" si="534"/>
        <v>9</v>
      </c>
      <c r="BZ572" s="15">
        <f t="shared" si="535"/>
        <v>9</v>
      </c>
      <c r="CA572" s="14" t="s">
        <v>75</v>
      </c>
      <c r="CB572" s="15">
        <f t="shared" si="543"/>
        <v>9</v>
      </c>
      <c r="CC572" s="14">
        <f t="shared" si="544"/>
        <v>15</v>
      </c>
      <c r="CD572" s="14">
        <f t="shared" si="545"/>
        <v>15</v>
      </c>
      <c r="CE572" s="14">
        <f t="shared" si="546"/>
        <v>9</v>
      </c>
      <c r="CF572" s="14" t="str">
        <f t="shared" si="547"/>
        <v>N/A</v>
      </c>
      <c r="CG572" t="str">
        <f t="shared" si="536"/>
        <v>S:9 G:3 GR:12</v>
      </c>
    </row>
    <row r="573" spans="1:85" x14ac:dyDescent="0.25">
      <c r="A573" s="13">
        <v>5624</v>
      </c>
      <c r="B573" s="14" t="s">
        <v>3058</v>
      </c>
      <c r="C573" s="14" t="s">
        <v>69</v>
      </c>
      <c r="D573" s="14" t="s">
        <v>55</v>
      </c>
      <c r="E573" s="14">
        <f>VLOOKUP(B573, 'Rookie Year'!$A$2:$B$55555,2,FALSE)</f>
        <v>2024</v>
      </c>
      <c r="F573" s="14">
        <v>2024</v>
      </c>
      <c r="G573" s="14" t="s">
        <v>40</v>
      </c>
      <c r="H573" s="14" t="s">
        <v>2175</v>
      </c>
      <c r="I573" s="15">
        <v>3</v>
      </c>
      <c r="J573" s="14">
        <v>4</v>
      </c>
      <c r="K573" s="16">
        <f t="shared" si="498"/>
        <v>0</v>
      </c>
      <c r="L573" s="15">
        <f t="shared" si="499"/>
        <v>3</v>
      </c>
      <c r="M573" s="15">
        <f t="shared" si="500"/>
        <v>0</v>
      </c>
      <c r="N573" s="15">
        <f t="shared" si="501"/>
        <v>0</v>
      </c>
      <c r="O573" s="15">
        <v>0</v>
      </c>
      <c r="P573" s="15">
        <v>0</v>
      </c>
      <c r="Q573" s="15">
        <f t="shared" si="502"/>
        <v>0</v>
      </c>
      <c r="R573" s="14" t="s">
        <v>75</v>
      </c>
      <c r="S573" s="14">
        <f t="shared" si="503"/>
        <v>2</v>
      </c>
      <c r="T573" s="15">
        <v>0</v>
      </c>
      <c r="U573" s="15">
        <v>0</v>
      </c>
      <c r="V573" s="15" t="str">
        <f>IF($S573&lt;3, "N/A", $M573)</f>
        <v>N/A</v>
      </c>
      <c r="W573" s="15" t="str">
        <f t="shared" ref="W573:W579" si="554">IF($S573&lt;4, "N/A", $M573)</f>
        <v>N/A</v>
      </c>
      <c r="X573" s="15" t="str">
        <f t="shared" si="548"/>
        <v>N/A</v>
      </c>
      <c r="Y573" s="14" t="str">
        <f t="shared" si="504"/>
        <v>OK</v>
      </c>
      <c r="Z573" s="14" t="str">
        <f t="shared" si="505"/>
        <v>No</v>
      </c>
      <c r="AA573" s="17" t="str">
        <f>IF(C573="DM", "N/A", IF(Z573="No","N/A",VLOOKUP(B573,'Extension List'!$A$3:$AE$1952,19,FALSE)))</f>
        <v>N/A</v>
      </c>
      <c r="AB573" s="14" t="str">
        <f>IF(C573="DM", "N/A", IF(Z573="No","N/A",VLOOKUP(B573,'Extension List'!$A$3:$AE$1952,21,FALSE)))</f>
        <v>N/A</v>
      </c>
      <c r="AC573" s="14" t="str">
        <f t="shared" si="549"/>
        <v>N/A</v>
      </c>
      <c r="AD573" s="15" t="str">
        <f t="shared" si="506"/>
        <v>N/A</v>
      </c>
      <c r="AE573" s="15" t="str">
        <f t="shared" si="507"/>
        <v>N/A</v>
      </c>
      <c r="AF573" s="15" t="str">
        <f t="shared" si="508"/>
        <v>N/A</v>
      </c>
      <c r="AG573" s="15" t="str">
        <f t="shared" si="550"/>
        <v>N/A</v>
      </c>
      <c r="AH573" s="15" t="str">
        <f t="shared" si="550"/>
        <v>N/A</v>
      </c>
      <c r="AI573" s="15" t="str">
        <f t="shared" si="551"/>
        <v>N/A</v>
      </c>
      <c r="AJ573" s="15" t="str">
        <f t="shared" si="552"/>
        <v>N/A</v>
      </c>
      <c r="AK573" s="15" t="str">
        <f t="shared" si="553"/>
        <v>N/A</v>
      </c>
      <c r="AL573" s="15" t="str">
        <f t="shared" si="513"/>
        <v>N/A</v>
      </c>
      <c r="AM573" s="15">
        <f t="shared" si="514"/>
        <v>3</v>
      </c>
      <c r="AN573" s="15">
        <f t="shared" si="515"/>
        <v>3</v>
      </c>
      <c r="AO573" s="15" t="str">
        <f t="shared" si="516"/>
        <v>N/A</v>
      </c>
      <c r="AP573" s="15" t="str">
        <f t="shared" si="517"/>
        <v>N/A</v>
      </c>
      <c r="AQ573" s="15" t="str">
        <f t="shared" si="518"/>
        <v>N/A</v>
      </c>
      <c r="AR573" s="14" t="s">
        <v>44</v>
      </c>
      <c r="AS573" s="14" t="s">
        <v>44</v>
      </c>
      <c r="AT573" s="14" t="s">
        <v>44</v>
      </c>
      <c r="AU573" s="14" t="s">
        <v>44</v>
      </c>
      <c r="AV573" s="14" t="s">
        <v>44</v>
      </c>
      <c r="AW573" s="14" t="s">
        <v>44</v>
      </c>
      <c r="AX573" s="14" t="s">
        <v>44</v>
      </c>
      <c r="AY573" s="14" t="s">
        <v>44</v>
      </c>
      <c r="AZ573" s="14" t="s">
        <v>44</v>
      </c>
      <c r="BA573" s="14" t="s">
        <v>44</v>
      </c>
      <c r="BB573" s="14" t="s">
        <v>44</v>
      </c>
      <c r="BC573" s="14" t="s">
        <v>44</v>
      </c>
      <c r="BD573" s="14" t="s">
        <v>44</v>
      </c>
      <c r="BE573" s="14" t="s">
        <v>44</v>
      </c>
      <c r="BF573" s="14" t="s">
        <v>44</v>
      </c>
      <c r="BG573" s="14" t="s">
        <v>44</v>
      </c>
      <c r="BH573" s="14" t="s">
        <v>44</v>
      </c>
      <c r="BI573" s="14"/>
      <c r="BJ573" s="15">
        <f t="shared" si="519"/>
        <v>0</v>
      </c>
      <c r="BK573" s="15">
        <f t="shared" si="520"/>
        <v>0</v>
      </c>
      <c r="BL573" s="15">
        <f t="shared" si="521"/>
        <v>0</v>
      </c>
      <c r="BM573" s="15">
        <f t="shared" si="522"/>
        <v>0</v>
      </c>
      <c r="BN573" s="15">
        <f t="shared" si="523"/>
        <v>0</v>
      </c>
      <c r="BO573" s="15">
        <f t="shared" si="524"/>
        <v>0</v>
      </c>
      <c r="BP573" s="15">
        <f t="shared" si="525"/>
        <v>0</v>
      </c>
      <c r="BQ573" s="15">
        <f t="shared" si="526"/>
        <v>0</v>
      </c>
      <c r="BR573" s="15">
        <f t="shared" si="527"/>
        <v>0</v>
      </c>
      <c r="BS573" s="15">
        <f t="shared" si="528"/>
        <v>0</v>
      </c>
      <c r="BT573" s="15">
        <f t="shared" si="529"/>
        <v>0</v>
      </c>
      <c r="BU573" s="15">
        <f t="shared" si="530"/>
        <v>0</v>
      </c>
      <c r="BV573" s="15">
        <f t="shared" si="531"/>
        <v>0</v>
      </c>
      <c r="BW573" s="15">
        <f t="shared" si="532"/>
        <v>0</v>
      </c>
      <c r="BX573" s="15">
        <f t="shared" si="533"/>
        <v>0</v>
      </c>
      <c r="BY573" s="15">
        <f t="shared" si="534"/>
        <v>0</v>
      </c>
      <c r="BZ573" s="15">
        <f t="shared" si="535"/>
        <v>0</v>
      </c>
      <c r="CA573" s="14" t="s">
        <v>75</v>
      </c>
      <c r="CB573" s="15">
        <f t="shared" si="543"/>
        <v>0</v>
      </c>
      <c r="CC573" s="14">
        <f t="shared" si="544"/>
        <v>0</v>
      </c>
      <c r="CD573" s="14" t="str">
        <f t="shared" si="545"/>
        <v>N/A</v>
      </c>
      <c r="CE573" s="14" t="str">
        <f t="shared" si="546"/>
        <v>N/A</v>
      </c>
      <c r="CF573" s="14" t="str">
        <f t="shared" si="547"/>
        <v>N/A</v>
      </c>
      <c r="CG573" t="str">
        <f t="shared" si="536"/>
        <v>S:3 G:0 GR:0</v>
      </c>
    </row>
    <row r="574" spans="1:85" x14ac:dyDescent="0.25">
      <c r="A574" s="13">
        <v>6439</v>
      </c>
      <c r="B574" s="14" t="s">
        <v>2702</v>
      </c>
      <c r="C574" s="14" t="s">
        <v>70</v>
      </c>
      <c r="D574" s="14" t="s">
        <v>55</v>
      </c>
      <c r="E574" s="14">
        <f>VLOOKUP(B574, 'Rookie Year'!$A$2:$B$55555,2,FALSE)</f>
        <v>2019</v>
      </c>
      <c r="F574" s="14">
        <v>2026</v>
      </c>
      <c r="G574" s="14" t="s">
        <v>42</v>
      </c>
      <c r="H574" s="14" t="s">
        <v>1927</v>
      </c>
      <c r="I574" s="15">
        <v>1</v>
      </c>
      <c r="J574" s="14">
        <v>1</v>
      </c>
      <c r="K574" s="16">
        <f t="shared" si="498"/>
        <v>0.25</v>
      </c>
      <c r="L574" s="15">
        <f t="shared" si="499"/>
        <v>0</v>
      </c>
      <c r="M574" s="15">
        <f t="shared" si="500"/>
        <v>1</v>
      </c>
      <c r="N574" s="15">
        <f t="shared" si="501"/>
        <v>1</v>
      </c>
      <c r="O574" s="15">
        <v>0</v>
      </c>
      <c r="P574" s="15">
        <v>0</v>
      </c>
      <c r="Q574" s="15">
        <f t="shared" si="502"/>
        <v>1</v>
      </c>
      <c r="R574" s="14" t="s">
        <v>75</v>
      </c>
      <c r="S574" s="14">
        <f t="shared" si="503"/>
        <v>1</v>
      </c>
      <c r="T574" s="15">
        <f>IF($S574&lt;1, "N/A", $M574)</f>
        <v>1</v>
      </c>
      <c r="U574" s="15" t="str">
        <f>IF($S574&lt;2, "N/A", $M574)</f>
        <v>N/A</v>
      </c>
      <c r="V574" s="15" t="str">
        <f>IF($S574&lt;3, "N/A", $M574)</f>
        <v>N/A</v>
      </c>
      <c r="W574" s="15" t="str">
        <f t="shared" si="554"/>
        <v>N/A</v>
      </c>
      <c r="X574" s="15" t="str">
        <f t="shared" si="548"/>
        <v>N/A</v>
      </c>
      <c r="Y574" s="14" t="str">
        <f t="shared" si="504"/>
        <v>OK</v>
      </c>
      <c r="Z574" s="14" t="str">
        <f t="shared" si="505"/>
        <v>No</v>
      </c>
      <c r="AA574" s="17" t="str">
        <f>IF(C574="DM", "N/A", IF(Z574="No","N/A",VLOOKUP(B574,'Extension List'!$A$3:$AE$1952,19,FALSE)))</f>
        <v>N/A</v>
      </c>
      <c r="AB574" s="14" t="str">
        <f>IF(C574="DM", "N/A", IF(Z574="No","N/A",VLOOKUP(B574,'Extension List'!$A$3:$AE$1952,21,FALSE)))</f>
        <v>N/A</v>
      </c>
      <c r="AC574" s="14" t="str">
        <f t="shared" si="549"/>
        <v>N/A</v>
      </c>
      <c r="AD574" s="15" t="str">
        <f t="shared" si="506"/>
        <v>N/A</v>
      </c>
      <c r="AE574" s="15" t="str">
        <f t="shared" si="507"/>
        <v>N/A</v>
      </c>
      <c r="AF574" s="15" t="str">
        <f t="shared" si="508"/>
        <v>N/A</v>
      </c>
      <c r="AG574" s="15" t="str">
        <f t="shared" si="550"/>
        <v>N/A</v>
      </c>
      <c r="AH574" s="15" t="str">
        <f t="shared" si="550"/>
        <v>N/A</v>
      </c>
      <c r="AI574" s="15" t="str">
        <f t="shared" si="551"/>
        <v>N/A</v>
      </c>
      <c r="AJ574" s="15" t="str">
        <f t="shared" si="552"/>
        <v>N/A</v>
      </c>
      <c r="AK574" s="15" t="str">
        <f t="shared" si="553"/>
        <v>N/A</v>
      </c>
      <c r="AL574" s="15" t="str">
        <f t="shared" si="513"/>
        <v>N/A</v>
      </c>
      <c r="AM574" s="15">
        <f t="shared" si="514"/>
        <v>1</v>
      </c>
      <c r="AN574" s="15" t="str">
        <f t="shared" si="515"/>
        <v>N/A</v>
      </c>
      <c r="AO574" s="15" t="str">
        <f t="shared" si="516"/>
        <v>N/A</v>
      </c>
      <c r="AP574" s="15" t="str">
        <f t="shared" si="517"/>
        <v>N/A</v>
      </c>
      <c r="AQ574" s="15" t="str">
        <f t="shared" si="518"/>
        <v>N/A</v>
      </c>
      <c r="AR574" s="14" t="s">
        <v>40</v>
      </c>
      <c r="AS574" s="14" t="s">
        <v>40</v>
      </c>
      <c r="AT574" s="14" t="s">
        <v>40</v>
      </c>
      <c r="AU574" s="14" t="s">
        <v>40</v>
      </c>
      <c r="AV574" s="14" t="s">
        <v>40</v>
      </c>
      <c r="AW574" s="14" t="s">
        <v>40</v>
      </c>
      <c r="AX574" s="14" t="s">
        <v>40</v>
      </c>
      <c r="AY574" s="14" t="s">
        <v>40</v>
      </c>
      <c r="AZ574" s="14" t="s">
        <v>40</v>
      </c>
      <c r="BA574" s="14" t="s">
        <v>40</v>
      </c>
      <c r="BB574" s="14" t="s">
        <v>40</v>
      </c>
      <c r="BC574" s="14" t="s">
        <v>40</v>
      </c>
      <c r="BD574" s="14" t="s">
        <v>40</v>
      </c>
      <c r="BE574" s="14" t="s">
        <v>40</v>
      </c>
      <c r="BF574" s="14" t="s">
        <v>40</v>
      </c>
      <c r="BG574" s="14" t="s">
        <v>40</v>
      </c>
      <c r="BH574" s="14" t="s">
        <v>40</v>
      </c>
      <c r="BJ574" s="15">
        <f t="shared" si="519"/>
        <v>1</v>
      </c>
      <c r="BK574" s="15">
        <f t="shared" si="520"/>
        <v>1</v>
      </c>
      <c r="BL574" s="15">
        <f t="shared" si="521"/>
        <v>1</v>
      </c>
      <c r="BM574" s="15">
        <f t="shared" si="522"/>
        <v>1</v>
      </c>
      <c r="BN574" s="15">
        <f t="shared" si="523"/>
        <v>1</v>
      </c>
      <c r="BO574" s="15">
        <f t="shared" si="524"/>
        <v>1</v>
      </c>
      <c r="BP574" s="15">
        <f t="shared" si="525"/>
        <v>1</v>
      </c>
      <c r="BQ574" s="15">
        <f t="shared" si="526"/>
        <v>1</v>
      </c>
      <c r="BR574" s="15">
        <f t="shared" si="527"/>
        <v>1</v>
      </c>
      <c r="BS574" s="15">
        <f t="shared" si="528"/>
        <v>1</v>
      </c>
      <c r="BT574" s="15">
        <f t="shared" si="529"/>
        <v>1</v>
      </c>
      <c r="BU574" s="15">
        <f t="shared" si="530"/>
        <v>1</v>
      </c>
      <c r="BV574" s="15">
        <f t="shared" si="531"/>
        <v>1</v>
      </c>
      <c r="BW574" s="15">
        <f t="shared" si="532"/>
        <v>1</v>
      </c>
      <c r="BX574" s="15">
        <f t="shared" si="533"/>
        <v>1</v>
      </c>
      <c r="BY574" s="15">
        <f t="shared" si="534"/>
        <v>1</v>
      </c>
      <c r="BZ574" s="15">
        <f t="shared" si="535"/>
        <v>1</v>
      </c>
      <c r="CA574" s="14" t="s">
        <v>75</v>
      </c>
      <c r="CB574" s="15">
        <f t="shared" si="543"/>
        <v>1</v>
      </c>
      <c r="CC574" s="14" t="str">
        <f t="shared" si="544"/>
        <v>N/A</v>
      </c>
      <c r="CD574" s="14" t="str">
        <f t="shared" si="545"/>
        <v>N/A</v>
      </c>
      <c r="CE574" s="14" t="str">
        <f t="shared" si="546"/>
        <v>N/A</v>
      </c>
      <c r="CF574" s="14" t="str">
        <f t="shared" si="547"/>
        <v>N/A</v>
      </c>
      <c r="CG574" t="str">
        <f t="shared" si="536"/>
        <v>S:0 G:1 GR:1</v>
      </c>
    </row>
    <row r="575" spans="1:85" x14ac:dyDescent="0.25">
      <c r="A575" s="13">
        <v>6526</v>
      </c>
      <c r="B575" s="14" t="s">
        <v>3316</v>
      </c>
      <c r="C575" s="14" t="s">
        <v>71</v>
      </c>
      <c r="D575" s="14" t="s">
        <v>55</v>
      </c>
      <c r="E575" s="14">
        <f>VLOOKUP(B575, 'Rookie Year'!$A$2:$B$55555,2,FALSE)</f>
        <v>2026</v>
      </c>
      <c r="F575" s="14">
        <v>2026</v>
      </c>
      <c r="G575" s="14" t="s">
        <v>40</v>
      </c>
      <c r="H575" s="14" t="s">
        <v>2190</v>
      </c>
      <c r="I575" s="15">
        <v>2</v>
      </c>
      <c r="J575" s="14">
        <v>3</v>
      </c>
      <c r="K575" s="16">
        <f t="shared" si="498"/>
        <v>0</v>
      </c>
      <c r="L575" s="15">
        <f t="shared" si="499"/>
        <v>2</v>
      </c>
      <c r="M575" s="15">
        <f t="shared" si="500"/>
        <v>0</v>
      </c>
      <c r="N575" s="15">
        <f t="shared" si="501"/>
        <v>0</v>
      </c>
      <c r="O575" s="15">
        <v>0</v>
      </c>
      <c r="P575" s="15">
        <v>0</v>
      </c>
      <c r="Q575" s="15">
        <f t="shared" si="502"/>
        <v>0</v>
      </c>
      <c r="R575" s="14" t="s">
        <v>75</v>
      </c>
      <c r="S575" s="14">
        <f t="shared" si="503"/>
        <v>3</v>
      </c>
      <c r="T575" s="15">
        <f>IF($S575&lt;1, "N/A", $M575)</f>
        <v>0</v>
      </c>
      <c r="U575" s="15">
        <f>IF($S575&lt;2, "N/A", $M575)</f>
        <v>0</v>
      </c>
      <c r="V575" s="15">
        <f>IF($S575&lt;3, "N/A", $M575)</f>
        <v>0</v>
      </c>
      <c r="W575" s="15" t="str">
        <f t="shared" si="554"/>
        <v>N/A</v>
      </c>
      <c r="X575" s="15" t="str">
        <f t="shared" si="548"/>
        <v>N/A</v>
      </c>
      <c r="Y575" s="14" t="str">
        <f t="shared" si="504"/>
        <v>OK</v>
      </c>
      <c r="Z575" s="14" t="str">
        <f t="shared" si="505"/>
        <v>No</v>
      </c>
      <c r="AA575" s="17" t="str">
        <f>IF(C575="DM", "N/A", IF(Z575="No","N/A",VLOOKUP(B575,'Extension List'!$A$3:$AE$1952,19,FALSE)))</f>
        <v>N/A</v>
      </c>
      <c r="AB575" s="14" t="str">
        <f>IF(C575="DM", "N/A", IF(Z575="No","N/A",VLOOKUP(B575,'Extension List'!$A$3:$AE$1952,21,FALSE)))</f>
        <v>N/A</v>
      </c>
      <c r="AC575" s="14" t="str">
        <f t="shared" si="549"/>
        <v>N/A</v>
      </c>
      <c r="AD575" s="15" t="str">
        <f t="shared" si="506"/>
        <v>N/A</v>
      </c>
      <c r="AE575" s="15" t="str">
        <f t="shared" si="507"/>
        <v>N/A</v>
      </c>
      <c r="AF575" s="15" t="str">
        <f t="shared" si="508"/>
        <v>N/A</v>
      </c>
      <c r="AG575" s="15" t="str">
        <f t="shared" si="550"/>
        <v>N/A</v>
      </c>
      <c r="AH575" s="15" t="str">
        <f t="shared" si="550"/>
        <v>N/A</v>
      </c>
      <c r="AI575" s="15" t="str">
        <f t="shared" si="551"/>
        <v>N/A</v>
      </c>
      <c r="AJ575" s="15" t="str">
        <f t="shared" si="552"/>
        <v>N/A</v>
      </c>
      <c r="AK575" s="15" t="str">
        <f t="shared" si="553"/>
        <v>N/A</v>
      </c>
      <c r="AL575" s="15" t="str">
        <f t="shared" si="513"/>
        <v>N/A</v>
      </c>
      <c r="AM575" s="15">
        <f t="shared" si="514"/>
        <v>2</v>
      </c>
      <c r="AN575" s="15">
        <f t="shared" si="515"/>
        <v>2</v>
      </c>
      <c r="AO575" s="15">
        <f t="shared" si="516"/>
        <v>2</v>
      </c>
      <c r="AP575" s="15" t="str">
        <f t="shared" si="517"/>
        <v>N/A</v>
      </c>
      <c r="AQ575" s="15" t="str">
        <f t="shared" si="518"/>
        <v>N/A</v>
      </c>
      <c r="AR575" s="14" t="s">
        <v>40</v>
      </c>
      <c r="AS575" s="14" t="s">
        <v>40</v>
      </c>
      <c r="AT575" s="14" t="s">
        <v>40</v>
      </c>
      <c r="AU575" s="14" t="s">
        <v>40</v>
      </c>
      <c r="AV575" s="14" t="s">
        <v>40</v>
      </c>
      <c r="AW575" s="14" t="s">
        <v>40</v>
      </c>
      <c r="AX575" s="14" t="s">
        <v>40</v>
      </c>
      <c r="AY575" s="14" t="s">
        <v>40</v>
      </c>
      <c r="AZ575" s="14" t="s">
        <v>40</v>
      </c>
      <c r="BA575" s="14" t="s">
        <v>40</v>
      </c>
      <c r="BB575" s="14" t="s">
        <v>40</v>
      </c>
      <c r="BC575" s="14" t="s">
        <v>40</v>
      </c>
      <c r="BD575" s="14" t="s">
        <v>40</v>
      </c>
      <c r="BE575" s="14" t="s">
        <v>40</v>
      </c>
      <c r="BF575" s="14" t="s">
        <v>40</v>
      </c>
      <c r="BG575" s="14" t="s">
        <v>40</v>
      </c>
      <c r="BH575" s="14" t="s">
        <v>40</v>
      </c>
      <c r="BJ575" s="15">
        <f t="shared" si="519"/>
        <v>2</v>
      </c>
      <c r="BK575" s="15">
        <f t="shared" si="520"/>
        <v>2</v>
      </c>
      <c r="BL575" s="15">
        <f t="shared" si="521"/>
        <v>2</v>
      </c>
      <c r="BM575" s="15">
        <f t="shared" si="522"/>
        <v>2</v>
      </c>
      <c r="BN575" s="15">
        <f t="shared" si="523"/>
        <v>2</v>
      </c>
      <c r="BO575" s="15">
        <f t="shared" si="524"/>
        <v>2</v>
      </c>
      <c r="BP575" s="15">
        <f t="shared" si="525"/>
        <v>2</v>
      </c>
      <c r="BQ575" s="15">
        <f t="shared" si="526"/>
        <v>2</v>
      </c>
      <c r="BR575" s="15">
        <f t="shared" si="527"/>
        <v>2</v>
      </c>
      <c r="BS575" s="15">
        <f t="shared" si="528"/>
        <v>2</v>
      </c>
      <c r="BT575" s="15">
        <f t="shared" si="529"/>
        <v>2</v>
      </c>
      <c r="BU575" s="15">
        <f t="shared" si="530"/>
        <v>2</v>
      </c>
      <c r="BV575" s="15">
        <f t="shared" si="531"/>
        <v>2</v>
      </c>
      <c r="BW575" s="15">
        <f t="shared" si="532"/>
        <v>2</v>
      </c>
      <c r="BX575" s="15">
        <f t="shared" si="533"/>
        <v>2</v>
      </c>
      <c r="BY575" s="15">
        <f t="shared" si="534"/>
        <v>2</v>
      </c>
      <c r="BZ575" s="15">
        <f t="shared" si="535"/>
        <v>2</v>
      </c>
      <c r="CA575" s="14" t="s">
        <v>75</v>
      </c>
      <c r="CB575" s="15">
        <f t="shared" si="543"/>
        <v>2</v>
      </c>
      <c r="CC575" s="14">
        <f t="shared" si="544"/>
        <v>2</v>
      </c>
      <c r="CD575" s="14">
        <f t="shared" si="545"/>
        <v>2</v>
      </c>
      <c r="CE575" s="14" t="str">
        <f t="shared" si="546"/>
        <v>N/A</v>
      </c>
      <c r="CF575" s="14" t="str">
        <f t="shared" si="547"/>
        <v>N/A</v>
      </c>
      <c r="CG575" t="str">
        <f t="shared" si="536"/>
        <v>S:2 G:0 GR:0</v>
      </c>
    </row>
    <row r="576" spans="1:85" x14ac:dyDescent="0.25">
      <c r="A576" s="13">
        <v>6453</v>
      </c>
      <c r="B576" s="14" t="s">
        <v>3228</v>
      </c>
      <c r="C576" s="14" t="s">
        <v>71</v>
      </c>
      <c r="D576" s="14" t="s">
        <v>55</v>
      </c>
      <c r="E576" s="14">
        <f>VLOOKUP(B576, 'Rookie Year'!$A$2:$B$55555,2,FALSE)</f>
        <v>2022</v>
      </c>
      <c r="F576" s="14">
        <v>2026</v>
      </c>
      <c r="G576" s="14" t="s">
        <v>42</v>
      </c>
      <c r="H576" s="14" t="s">
        <v>1927</v>
      </c>
      <c r="I576" s="15">
        <v>4</v>
      </c>
      <c r="J576" s="14">
        <v>3</v>
      </c>
      <c r="K576" s="16">
        <f t="shared" si="498"/>
        <v>0.25</v>
      </c>
      <c r="L576" s="15">
        <f t="shared" si="499"/>
        <v>3</v>
      </c>
      <c r="M576" s="15">
        <f t="shared" si="500"/>
        <v>1</v>
      </c>
      <c r="N576" s="15">
        <f t="shared" si="501"/>
        <v>3</v>
      </c>
      <c r="O576" s="15">
        <v>0</v>
      </c>
      <c r="P576" s="15">
        <v>0</v>
      </c>
      <c r="Q576" s="15">
        <f t="shared" si="502"/>
        <v>3</v>
      </c>
      <c r="R576" s="14" t="s">
        <v>75</v>
      </c>
      <c r="S576" s="14">
        <f t="shared" si="503"/>
        <v>3</v>
      </c>
      <c r="T576" s="15">
        <v>3</v>
      </c>
      <c r="U576" s="15">
        <v>0</v>
      </c>
      <c r="V576" s="15">
        <v>0</v>
      </c>
      <c r="W576" s="15" t="str">
        <f t="shared" si="554"/>
        <v>N/A</v>
      </c>
      <c r="X576" s="15" t="str">
        <f t="shared" si="548"/>
        <v>N/A</v>
      </c>
      <c r="Y576" s="14" t="str">
        <f t="shared" si="504"/>
        <v>OK</v>
      </c>
      <c r="Z576" s="14" t="str">
        <f t="shared" si="505"/>
        <v>No</v>
      </c>
      <c r="AA576" s="17" t="str">
        <f>IF(C576="DM", "N/A", IF(Z576="No","N/A",VLOOKUP(B576,'Extension List'!$A$3:$AE$1952,19,FALSE)))</f>
        <v>N/A</v>
      </c>
      <c r="AB576" s="14" t="str">
        <f>IF(C576="DM", "N/A", IF(Z576="No","N/A",VLOOKUP(B576,'Extension List'!$A$3:$AE$1952,21,FALSE)))</f>
        <v>N/A</v>
      </c>
      <c r="AC576" s="14" t="str">
        <f t="shared" si="549"/>
        <v>N/A</v>
      </c>
      <c r="AD576" s="15" t="str">
        <f t="shared" si="506"/>
        <v>N/A</v>
      </c>
      <c r="AE576" s="15" t="str">
        <f t="shared" si="507"/>
        <v>N/A</v>
      </c>
      <c r="AF576" s="15" t="str">
        <f t="shared" si="508"/>
        <v>N/A</v>
      </c>
      <c r="AG576" s="15" t="str">
        <f t="shared" si="550"/>
        <v>N/A</v>
      </c>
      <c r="AH576" s="15" t="str">
        <f t="shared" si="550"/>
        <v>N/A</v>
      </c>
      <c r="AI576" s="15" t="str">
        <f t="shared" si="551"/>
        <v>N/A</v>
      </c>
      <c r="AJ576" s="15" t="str">
        <f t="shared" si="552"/>
        <v>N/A</v>
      </c>
      <c r="AK576" s="15" t="str">
        <f t="shared" si="553"/>
        <v>N/A</v>
      </c>
      <c r="AL576" s="15" t="str">
        <f t="shared" si="513"/>
        <v>N/A</v>
      </c>
      <c r="AM576" s="15">
        <f t="shared" si="514"/>
        <v>6</v>
      </c>
      <c r="AN576" s="15">
        <f t="shared" si="515"/>
        <v>3</v>
      </c>
      <c r="AO576" s="15">
        <f t="shared" si="516"/>
        <v>3</v>
      </c>
      <c r="AP576" s="15" t="str">
        <f t="shared" si="517"/>
        <v>N/A</v>
      </c>
      <c r="AQ576" s="15" t="str">
        <f t="shared" si="518"/>
        <v>N/A</v>
      </c>
      <c r="AR576" s="14" t="s">
        <v>40</v>
      </c>
      <c r="AS576" s="14" t="s">
        <v>40</v>
      </c>
      <c r="AT576" s="14" t="s">
        <v>40</v>
      </c>
      <c r="AU576" s="14" t="s">
        <v>40</v>
      </c>
      <c r="AV576" s="14" t="s">
        <v>40</v>
      </c>
      <c r="AW576" s="14" t="s">
        <v>40</v>
      </c>
      <c r="AX576" s="14" t="s">
        <v>40</v>
      </c>
      <c r="AY576" s="14" t="s">
        <v>40</v>
      </c>
      <c r="AZ576" s="14" t="s">
        <v>40</v>
      </c>
      <c r="BA576" s="14" t="s">
        <v>40</v>
      </c>
      <c r="BB576" s="14" t="s">
        <v>40</v>
      </c>
      <c r="BC576" s="14" t="s">
        <v>40</v>
      </c>
      <c r="BD576" s="14" t="s">
        <v>40</v>
      </c>
      <c r="BE576" s="14" t="s">
        <v>40</v>
      </c>
      <c r="BF576" s="14" t="s">
        <v>40</v>
      </c>
      <c r="BG576" s="14" t="s">
        <v>40</v>
      </c>
      <c r="BH576" s="14" t="s">
        <v>40</v>
      </c>
      <c r="BJ576" s="15">
        <f t="shared" si="519"/>
        <v>6</v>
      </c>
      <c r="BK576" s="15">
        <f t="shared" si="520"/>
        <v>6</v>
      </c>
      <c r="BL576" s="15">
        <f t="shared" si="521"/>
        <v>6</v>
      </c>
      <c r="BM576" s="15">
        <f t="shared" si="522"/>
        <v>6</v>
      </c>
      <c r="BN576" s="15">
        <f t="shared" si="523"/>
        <v>6</v>
      </c>
      <c r="BO576" s="15">
        <f t="shared" si="524"/>
        <v>6</v>
      </c>
      <c r="BP576" s="15">
        <f t="shared" si="525"/>
        <v>6</v>
      </c>
      <c r="BQ576" s="15">
        <f t="shared" si="526"/>
        <v>6</v>
      </c>
      <c r="BR576" s="15">
        <f t="shared" si="527"/>
        <v>6</v>
      </c>
      <c r="BS576" s="15">
        <f t="shared" si="528"/>
        <v>6</v>
      </c>
      <c r="BT576" s="15">
        <f t="shared" si="529"/>
        <v>6</v>
      </c>
      <c r="BU576" s="15">
        <f t="shared" si="530"/>
        <v>6</v>
      </c>
      <c r="BV576" s="15">
        <f t="shared" si="531"/>
        <v>6</v>
      </c>
      <c r="BW576" s="15">
        <f t="shared" si="532"/>
        <v>6</v>
      </c>
      <c r="BX576" s="15">
        <f t="shared" si="533"/>
        <v>6</v>
      </c>
      <c r="BY576" s="15">
        <f t="shared" si="534"/>
        <v>6</v>
      </c>
      <c r="BZ576" s="15">
        <f t="shared" si="535"/>
        <v>6</v>
      </c>
      <c r="CA576" s="14" t="s">
        <v>75</v>
      </c>
      <c r="CB576" s="15">
        <f t="shared" si="543"/>
        <v>6</v>
      </c>
      <c r="CC576" s="14">
        <f t="shared" si="544"/>
        <v>3</v>
      </c>
      <c r="CD576" s="14">
        <f t="shared" si="545"/>
        <v>3</v>
      </c>
      <c r="CE576" s="14" t="str">
        <f t="shared" si="546"/>
        <v>N/A</v>
      </c>
      <c r="CF576" s="14" t="str">
        <f t="shared" si="547"/>
        <v>N/A</v>
      </c>
      <c r="CG576" t="str">
        <f t="shared" si="536"/>
        <v>S:3 G:1 GR:3</v>
      </c>
    </row>
    <row r="577" spans="1:85" x14ac:dyDescent="0.25">
      <c r="A577" s="13">
        <v>5552</v>
      </c>
      <c r="B577" s="14" t="s">
        <v>2691</v>
      </c>
      <c r="C577" s="14" t="s">
        <v>71</v>
      </c>
      <c r="D577" s="14" t="s">
        <v>55</v>
      </c>
      <c r="E577" s="14">
        <f>VLOOKUP(B577, 'Rookie Year'!$A$2:$B$55555,2,FALSE)</f>
        <v>2019</v>
      </c>
      <c r="F577" s="14">
        <v>2025</v>
      </c>
      <c r="G577" s="14" t="s">
        <v>42</v>
      </c>
      <c r="H577" s="14" t="s">
        <v>2913</v>
      </c>
      <c r="I577" s="15">
        <v>11</v>
      </c>
      <c r="J577" s="14">
        <v>3</v>
      </c>
      <c r="K577" s="16">
        <f t="shared" si="498"/>
        <v>0.25</v>
      </c>
      <c r="L577" s="15">
        <f t="shared" si="499"/>
        <v>8</v>
      </c>
      <c r="M577" s="15">
        <f t="shared" si="500"/>
        <v>3</v>
      </c>
      <c r="N577" s="15">
        <f t="shared" si="501"/>
        <v>9</v>
      </c>
      <c r="O577" s="15">
        <v>9</v>
      </c>
      <c r="P577" s="15">
        <v>0</v>
      </c>
      <c r="Q577" s="15">
        <f t="shared" si="502"/>
        <v>0</v>
      </c>
      <c r="R577" s="14" t="s">
        <v>75</v>
      </c>
      <c r="S577" s="14">
        <f t="shared" si="503"/>
        <v>2</v>
      </c>
      <c r="T577" s="15">
        <v>0</v>
      </c>
      <c r="U577" s="15">
        <v>0</v>
      </c>
      <c r="V577" s="15" t="str">
        <f>IF($S577&lt;3, "N/A", $M577)</f>
        <v>N/A</v>
      </c>
      <c r="W577" s="15" t="str">
        <f t="shared" si="554"/>
        <v>N/A</v>
      </c>
      <c r="X577" s="15" t="str">
        <f t="shared" si="548"/>
        <v>N/A</v>
      </c>
      <c r="Y577" s="14" t="str">
        <f t="shared" si="504"/>
        <v>OK</v>
      </c>
      <c r="Z577" s="14" t="str">
        <f t="shared" si="505"/>
        <v>No</v>
      </c>
      <c r="AA577" s="17" t="str">
        <f>IF(C577="DM", "N/A", IF(Z577="No","N/A",VLOOKUP(B577,'Extension List'!$A$3:$AE$1952,19,FALSE)))</f>
        <v>N/A</v>
      </c>
      <c r="AB577" s="14" t="str">
        <f>IF(C577="DM", "N/A", IF(Z577="No","N/A",VLOOKUP(B577,'Extension List'!$A$3:$AE$1952,21,FALSE)))</f>
        <v>N/A</v>
      </c>
      <c r="AC577" s="14" t="str">
        <f t="shared" si="549"/>
        <v>N/A</v>
      </c>
      <c r="AD577" s="15" t="str">
        <f t="shared" si="506"/>
        <v>N/A</v>
      </c>
      <c r="AE577" s="15" t="str">
        <f t="shared" si="507"/>
        <v>N/A</v>
      </c>
      <c r="AF577" s="15" t="str">
        <f t="shared" si="508"/>
        <v>N/A</v>
      </c>
      <c r="AG577" s="15" t="str">
        <f t="shared" si="550"/>
        <v>N/A</v>
      </c>
      <c r="AH577" s="15" t="str">
        <f t="shared" si="550"/>
        <v>N/A</v>
      </c>
      <c r="AI577" s="15" t="str">
        <f t="shared" si="551"/>
        <v>N/A</v>
      </c>
      <c r="AJ577" s="15" t="str">
        <f t="shared" si="552"/>
        <v>N/A</v>
      </c>
      <c r="AK577" s="15" t="str">
        <f t="shared" si="553"/>
        <v>N/A</v>
      </c>
      <c r="AL577" s="15" t="str">
        <f t="shared" si="513"/>
        <v>N/A</v>
      </c>
      <c r="AM577" s="15">
        <f t="shared" si="514"/>
        <v>8</v>
      </c>
      <c r="AN577" s="15">
        <f t="shared" si="515"/>
        <v>8</v>
      </c>
      <c r="AO577" s="15" t="str">
        <f t="shared" si="516"/>
        <v>N/A</v>
      </c>
      <c r="AP577" s="15" t="str">
        <f t="shared" si="517"/>
        <v>N/A</v>
      </c>
      <c r="AQ577" s="15" t="str">
        <f t="shared" si="518"/>
        <v>N/A</v>
      </c>
      <c r="AR577" s="14" t="s">
        <v>40</v>
      </c>
      <c r="AS577" s="14" t="s">
        <v>40</v>
      </c>
      <c r="AT577" s="14" t="s">
        <v>40</v>
      </c>
      <c r="AU577" s="14" t="s">
        <v>40</v>
      </c>
      <c r="AV577" s="14" t="s">
        <v>40</v>
      </c>
      <c r="AW577" s="14" t="s">
        <v>40</v>
      </c>
      <c r="AX577" s="14" t="s">
        <v>40</v>
      </c>
      <c r="AY577" s="14" t="s">
        <v>40</v>
      </c>
      <c r="AZ577" s="14" t="s">
        <v>40</v>
      </c>
      <c r="BA577" s="14" t="s">
        <v>40</v>
      </c>
      <c r="BB577" s="14" t="s">
        <v>40</v>
      </c>
      <c r="BC577" s="14" t="s">
        <v>40</v>
      </c>
      <c r="BD577" s="14" t="s">
        <v>40</v>
      </c>
      <c r="BE577" s="14" t="s">
        <v>40</v>
      </c>
      <c r="BF577" s="14" t="s">
        <v>40</v>
      </c>
      <c r="BG577" s="14" t="s">
        <v>40</v>
      </c>
      <c r="BH577" s="14" t="s">
        <v>40</v>
      </c>
      <c r="BI577" s="14"/>
      <c r="BJ577" s="15">
        <f t="shared" si="519"/>
        <v>8</v>
      </c>
      <c r="BK577" s="15">
        <f t="shared" si="520"/>
        <v>8</v>
      </c>
      <c r="BL577" s="15">
        <f t="shared" si="521"/>
        <v>8</v>
      </c>
      <c r="BM577" s="15">
        <f t="shared" si="522"/>
        <v>8</v>
      </c>
      <c r="BN577" s="15">
        <f t="shared" si="523"/>
        <v>8</v>
      </c>
      <c r="BO577" s="15">
        <f t="shared" si="524"/>
        <v>8</v>
      </c>
      <c r="BP577" s="15">
        <f t="shared" si="525"/>
        <v>8</v>
      </c>
      <c r="BQ577" s="15">
        <f t="shared" si="526"/>
        <v>8</v>
      </c>
      <c r="BR577" s="15">
        <f t="shared" si="527"/>
        <v>8</v>
      </c>
      <c r="BS577" s="15">
        <f t="shared" si="528"/>
        <v>8</v>
      </c>
      <c r="BT577" s="15">
        <f t="shared" si="529"/>
        <v>8</v>
      </c>
      <c r="BU577" s="15">
        <f t="shared" si="530"/>
        <v>8</v>
      </c>
      <c r="BV577" s="15">
        <f t="shared" si="531"/>
        <v>8</v>
      </c>
      <c r="BW577" s="15">
        <f t="shared" si="532"/>
        <v>8</v>
      </c>
      <c r="BX577" s="15">
        <f t="shared" si="533"/>
        <v>8</v>
      </c>
      <c r="BY577" s="15">
        <f t="shared" si="534"/>
        <v>8</v>
      </c>
      <c r="BZ577" s="15">
        <f t="shared" si="535"/>
        <v>8</v>
      </c>
      <c r="CA577" s="14" t="s">
        <v>75</v>
      </c>
      <c r="CB577" s="15">
        <f t="shared" si="543"/>
        <v>8</v>
      </c>
      <c r="CC577" s="14">
        <f t="shared" si="544"/>
        <v>8</v>
      </c>
      <c r="CD577" s="14" t="str">
        <f t="shared" si="545"/>
        <v>N/A</v>
      </c>
      <c r="CE577" s="14" t="str">
        <f t="shared" si="546"/>
        <v>N/A</v>
      </c>
      <c r="CF577" s="14" t="str">
        <f t="shared" si="547"/>
        <v>N/A</v>
      </c>
      <c r="CG577" t="str">
        <f t="shared" si="536"/>
        <v>S:8 G:3 GR:0</v>
      </c>
    </row>
    <row r="578" spans="1:85" x14ac:dyDescent="0.25">
      <c r="A578" s="13">
        <v>6097</v>
      </c>
      <c r="B578" s="14" t="s">
        <v>3195</v>
      </c>
      <c r="C578" s="14" t="s">
        <v>71</v>
      </c>
      <c r="D578" s="14" t="s">
        <v>55</v>
      </c>
      <c r="E578" s="14">
        <v>2025</v>
      </c>
      <c r="F578" s="14">
        <v>2025</v>
      </c>
      <c r="G578" s="14" t="s">
        <v>40</v>
      </c>
      <c r="H578" s="14" t="s">
        <v>2425</v>
      </c>
      <c r="I578" s="15">
        <v>1</v>
      </c>
      <c r="J578" s="14">
        <v>3</v>
      </c>
      <c r="K578" s="16">
        <f t="shared" si="498"/>
        <v>0</v>
      </c>
      <c r="L578" s="15">
        <f t="shared" si="499"/>
        <v>1</v>
      </c>
      <c r="M578" s="15">
        <f t="shared" si="500"/>
        <v>0</v>
      </c>
      <c r="N578" s="15">
        <f t="shared" si="501"/>
        <v>0</v>
      </c>
      <c r="O578" s="15">
        <v>0</v>
      </c>
      <c r="P578" s="15">
        <v>0</v>
      </c>
      <c r="Q578" s="15">
        <f t="shared" si="502"/>
        <v>0</v>
      </c>
      <c r="R578" s="14" t="s">
        <v>75</v>
      </c>
      <c r="S578" s="14">
        <f t="shared" si="503"/>
        <v>2</v>
      </c>
      <c r="T578" s="15">
        <v>0</v>
      </c>
      <c r="U578" s="15">
        <v>0</v>
      </c>
      <c r="V578" s="15" t="str">
        <f>IF($S578&lt;3, "N/A", $M578)</f>
        <v>N/A</v>
      </c>
      <c r="W578" s="15" t="str">
        <f t="shared" si="554"/>
        <v>N/A</v>
      </c>
      <c r="X578" s="15" t="str">
        <f t="shared" si="548"/>
        <v>N/A</v>
      </c>
      <c r="Y578" s="14" t="str">
        <f t="shared" si="504"/>
        <v>OK</v>
      </c>
      <c r="Z578" s="14" t="str">
        <f t="shared" si="505"/>
        <v>No</v>
      </c>
      <c r="AA578" s="17" t="str">
        <f>IF(C578="DM", "N/A", IF(Z578="No","N/A",VLOOKUP(B578,'Extension List'!$A$3:$AE$1952,19,FALSE)))</f>
        <v>N/A</v>
      </c>
      <c r="AB578" s="14" t="str">
        <f>IF(C578="DM", "N/A", IF(Z578="No","N/A",VLOOKUP(B578,'Extension List'!$A$3:$AE$1952,21,FALSE)))</f>
        <v>N/A</v>
      </c>
      <c r="AC578" s="14" t="str">
        <f t="shared" si="549"/>
        <v>N/A</v>
      </c>
      <c r="AD578" s="15" t="str">
        <f t="shared" si="506"/>
        <v>N/A</v>
      </c>
      <c r="AE578" s="15" t="str">
        <f t="shared" si="507"/>
        <v>N/A</v>
      </c>
      <c r="AF578" s="15" t="str">
        <f t="shared" si="508"/>
        <v>N/A</v>
      </c>
      <c r="AG578" s="15" t="str">
        <f t="shared" si="550"/>
        <v>N/A</v>
      </c>
      <c r="AH578" s="15" t="str">
        <f t="shared" si="550"/>
        <v>N/A</v>
      </c>
      <c r="AI578" s="15" t="str">
        <f t="shared" si="551"/>
        <v>N/A</v>
      </c>
      <c r="AJ578" s="15" t="str">
        <f t="shared" si="552"/>
        <v>N/A</v>
      </c>
      <c r="AK578" s="15" t="str">
        <f t="shared" si="553"/>
        <v>N/A</v>
      </c>
      <c r="AL578" s="15" t="str">
        <f t="shared" si="513"/>
        <v>N/A</v>
      </c>
      <c r="AM578" s="15">
        <f t="shared" si="514"/>
        <v>1</v>
      </c>
      <c r="AN578" s="15">
        <f t="shared" si="515"/>
        <v>1</v>
      </c>
      <c r="AO578" s="15" t="str">
        <f t="shared" si="516"/>
        <v>N/A</v>
      </c>
      <c r="AP578" s="15" t="str">
        <f t="shared" si="517"/>
        <v>N/A</v>
      </c>
      <c r="AQ578" s="15" t="str">
        <f t="shared" si="518"/>
        <v>N/A</v>
      </c>
      <c r="AR578" s="14" t="s">
        <v>40</v>
      </c>
      <c r="AS578" s="14" t="s">
        <v>40</v>
      </c>
      <c r="AT578" s="14" t="s">
        <v>40</v>
      </c>
      <c r="AU578" s="14" t="s">
        <v>40</v>
      </c>
      <c r="AV578" s="14" t="s">
        <v>40</v>
      </c>
      <c r="AW578" s="14" t="s">
        <v>40</v>
      </c>
      <c r="AX578" s="14" t="s">
        <v>40</v>
      </c>
      <c r="AY578" s="14" t="s">
        <v>40</v>
      </c>
      <c r="AZ578" s="14" t="s">
        <v>40</v>
      </c>
      <c r="BA578" s="14" t="s">
        <v>40</v>
      </c>
      <c r="BB578" s="14" t="s">
        <v>40</v>
      </c>
      <c r="BC578" s="14" t="s">
        <v>40</v>
      </c>
      <c r="BD578" s="14" t="s">
        <v>40</v>
      </c>
      <c r="BE578" s="14" t="s">
        <v>40</v>
      </c>
      <c r="BF578" s="14" t="s">
        <v>40</v>
      </c>
      <c r="BG578" s="14" t="s">
        <v>40</v>
      </c>
      <c r="BH578" s="14" t="s">
        <v>40</v>
      </c>
      <c r="BJ578" s="15">
        <f t="shared" si="519"/>
        <v>1</v>
      </c>
      <c r="BK578" s="15">
        <f t="shared" si="520"/>
        <v>1</v>
      </c>
      <c r="BL578" s="15">
        <f t="shared" si="521"/>
        <v>1</v>
      </c>
      <c r="BM578" s="15">
        <f t="shared" si="522"/>
        <v>1</v>
      </c>
      <c r="BN578" s="15">
        <f t="shared" si="523"/>
        <v>1</v>
      </c>
      <c r="BO578" s="15">
        <f t="shared" si="524"/>
        <v>1</v>
      </c>
      <c r="BP578" s="15">
        <f t="shared" si="525"/>
        <v>1</v>
      </c>
      <c r="BQ578" s="15">
        <f t="shared" si="526"/>
        <v>1</v>
      </c>
      <c r="BR578" s="15">
        <f t="shared" si="527"/>
        <v>1</v>
      </c>
      <c r="BS578" s="15">
        <f t="shared" si="528"/>
        <v>1</v>
      </c>
      <c r="BT578" s="15">
        <f t="shared" si="529"/>
        <v>1</v>
      </c>
      <c r="BU578" s="15">
        <f t="shared" si="530"/>
        <v>1</v>
      </c>
      <c r="BV578" s="15">
        <f t="shared" si="531"/>
        <v>1</v>
      </c>
      <c r="BW578" s="15">
        <f t="shared" si="532"/>
        <v>1</v>
      </c>
      <c r="BX578" s="15">
        <f t="shared" si="533"/>
        <v>1</v>
      </c>
      <c r="BY578" s="15">
        <f t="shared" si="534"/>
        <v>1</v>
      </c>
      <c r="BZ578" s="15">
        <f t="shared" si="535"/>
        <v>1</v>
      </c>
      <c r="CA578" s="14" t="s">
        <v>75</v>
      </c>
      <c r="CB578" s="15">
        <f t="shared" si="543"/>
        <v>1</v>
      </c>
      <c r="CC578" s="14">
        <f t="shared" si="544"/>
        <v>1</v>
      </c>
      <c r="CD578" s="14" t="str">
        <f t="shared" si="545"/>
        <v>N/A</v>
      </c>
      <c r="CE578" s="14" t="str">
        <f t="shared" si="546"/>
        <v>N/A</v>
      </c>
      <c r="CF578" s="14" t="str">
        <f t="shared" si="547"/>
        <v>N/A</v>
      </c>
      <c r="CG578" t="str">
        <f t="shared" si="536"/>
        <v>S:1 G:0 GR:0</v>
      </c>
    </row>
    <row r="579" spans="1:85" x14ac:dyDescent="0.25">
      <c r="A579" s="13">
        <v>4776</v>
      </c>
      <c r="B579" s="14" t="s">
        <v>2598</v>
      </c>
      <c r="C579" s="14" t="s">
        <v>71</v>
      </c>
      <c r="D579" s="14" t="s">
        <v>55</v>
      </c>
      <c r="E579" s="14">
        <f>VLOOKUP(B579, 'Rookie Year'!$A$2:$B$55555,2,FALSE)</f>
        <v>2022</v>
      </c>
      <c r="F579" s="14">
        <v>2022</v>
      </c>
      <c r="G579" s="14" t="s">
        <v>40</v>
      </c>
      <c r="H579" s="14" t="s">
        <v>2206</v>
      </c>
      <c r="I579" s="15">
        <v>22</v>
      </c>
      <c r="J579" s="14">
        <v>4</v>
      </c>
      <c r="K579" s="16">
        <f t="shared" si="498"/>
        <v>0.4</v>
      </c>
      <c r="L579" s="15">
        <f t="shared" si="499"/>
        <v>13</v>
      </c>
      <c r="M579" s="15">
        <f t="shared" si="500"/>
        <v>9</v>
      </c>
      <c r="N579" s="15">
        <f t="shared" si="501"/>
        <v>36</v>
      </c>
      <c r="O579" s="15">
        <v>36</v>
      </c>
      <c r="P579" s="15">
        <v>0</v>
      </c>
      <c r="Q579" s="15">
        <f t="shared" si="502"/>
        <v>0</v>
      </c>
      <c r="R579" s="14">
        <v>2024</v>
      </c>
      <c r="S579" s="14">
        <f t="shared" si="503"/>
        <v>2</v>
      </c>
      <c r="T579" s="15">
        <v>0</v>
      </c>
      <c r="U579" s="15">
        <v>0</v>
      </c>
      <c r="V579" s="15" t="str">
        <f>IF($S579&lt;3, "N/A", $M579)</f>
        <v>N/A</v>
      </c>
      <c r="W579" s="15" t="str">
        <f t="shared" si="554"/>
        <v>N/A</v>
      </c>
      <c r="X579" s="15" t="str">
        <f t="shared" si="548"/>
        <v>N/A</v>
      </c>
      <c r="Y579" s="14" t="str">
        <f t="shared" si="504"/>
        <v>OK</v>
      </c>
      <c r="Z579" s="14" t="str">
        <f t="shared" si="505"/>
        <v>No</v>
      </c>
      <c r="AA579" s="17" t="str">
        <f>IF(C579="DM", "N/A", IF(Z579="No","N/A",VLOOKUP(B579,'Extension List'!$A$3:$AE$1952,19,FALSE)))</f>
        <v>N/A</v>
      </c>
      <c r="AB579" s="14" t="str">
        <f>IF(C579="DM", "N/A", IF(Z579="No","N/A",VLOOKUP(B579,'Extension List'!$A$3:$AE$1952,21,FALSE)))</f>
        <v>N/A</v>
      </c>
      <c r="AC579" s="14" t="str">
        <f t="shared" si="549"/>
        <v>N/A</v>
      </c>
      <c r="AD579" s="15" t="str">
        <f t="shared" si="506"/>
        <v>N/A</v>
      </c>
      <c r="AE579" s="15" t="str">
        <f t="shared" si="507"/>
        <v>N/A</v>
      </c>
      <c r="AF579" s="15" t="str">
        <f t="shared" si="508"/>
        <v>N/A</v>
      </c>
      <c r="AG579" s="15" t="str">
        <f t="shared" si="550"/>
        <v>N/A</v>
      </c>
      <c r="AH579" s="15" t="str">
        <f t="shared" si="550"/>
        <v>N/A</v>
      </c>
      <c r="AI579" s="15" t="str">
        <f t="shared" si="551"/>
        <v>N/A</v>
      </c>
      <c r="AJ579" s="15" t="str">
        <f t="shared" si="552"/>
        <v>N/A</v>
      </c>
      <c r="AK579" s="15" t="str">
        <f t="shared" si="553"/>
        <v>N/A</v>
      </c>
      <c r="AL579" s="15" t="str">
        <f t="shared" si="513"/>
        <v>N/A</v>
      </c>
      <c r="AM579" s="15">
        <f t="shared" si="514"/>
        <v>13</v>
      </c>
      <c r="AN579" s="15">
        <f t="shared" si="515"/>
        <v>13</v>
      </c>
      <c r="AO579" s="15" t="str">
        <f t="shared" si="516"/>
        <v>N/A</v>
      </c>
      <c r="AP579" s="15" t="str">
        <f t="shared" si="517"/>
        <v>N/A</v>
      </c>
      <c r="AQ579" s="15" t="str">
        <f t="shared" si="518"/>
        <v>N/A</v>
      </c>
      <c r="AR579" s="14" t="s">
        <v>40</v>
      </c>
      <c r="AS579" s="14" t="s">
        <v>40</v>
      </c>
      <c r="AT579" s="14" t="s">
        <v>40</v>
      </c>
      <c r="AU579" s="14" t="s">
        <v>40</v>
      </c>
      <c r="AV579" s="14" t="s">
        <v>40</v>
      </c>
      <c r="AW579" s="14" t="s">
        <v>40</v>
      </c>
      <c r="AX579" s="14" t="s">
        <v>40</v>
      </c>
      <c r="AY579" s="14" t="s">
        <v>40</v>
      </c>
      <c r="AZ579" s="14" t="s">
        <v>40</v>
      </c>
      <c r="BA579" s="14" t="s">
        <v>40</v>
      </c>
      <c r="BB579" s="14" t="s">
        <v>40</v>
      </c>
      <c r="BC579" s="14" t="s">
        <v>40</v>
      </c>
      <c r="BD579" s="14" t="s">
        <v>40</v>
      </c>
      <c r="BE579" s="14" t="s">
        <v>40</v>
      </c>
      <c r="BF579" s="14" t="s">
        <v>40</v>
      </c>
      <c r="BG579" s="14" t="s">
        <v>40</v>
      </c>
      <c r="BH579" s="14" t="s">
        <v>40</v>
      </c>
      <c r="BI579" s="14"/>
      <c r="BJ579" s="15">
        <f t="shared" si="519"/>
        <v>13</v>
      </c>
      <c r="BK579" s="15">
        <f t="shared" si="520"/>
        <v>13</v>
      </c>
      <c r="BL579" s="15">
        <f t="shared" si="521"/>
        <v>13</v>
      </c>
      <c r="BM579" s="15">
        <f t="shared" si="522"/>
        <v>13</v>
      </c>
      <c r="BN579" s="15">
        <f t="shared" si="523"/>
        <v>13</v>
      </c>
      <c r="BO579" s="15">
        <f t="shared" si="524"/>
        <v>13</v>
      </c>
      <c r="BP579" s="15">
        <f t="shared" si="525"/>
        <v>13</v>
      </c>
      <c r="BQ579" s="15">
        <f t="shared" si="526"/>
        <v>13</v>
      </c>
      <c r="BR579" s="15">
        <f t="shared" si="527"/>
        <v>13</v>
      </c>
      <c r="BS579" s="15">
        <f t="shared" si="528"/>
        <v>13</v>
      </c>
      <c r="BT579" s="15">
        <f t="shared" si="529"/>
        <v>13</v>
      </c>
      <c r="BU579" s="15">
        <f t="shared" si="530"/>
        <v>13</v>
      </c>
      <c r="BV579" s="15">
        <f t="shared" si="531"/>
        <v>13</v>
      </c>
      <c r="BW579" s="15">
        <f t="shared" si="532"/>
        <v>13</v>
      </c>
      <c r="BX579" s="15">
        <f t="shared" si="533"/>
        <v>13</v>
      </c>
      <c r="BY579" s="15">
        <f t="shared" si="534"/>
        <v>13</v>
      </c>
      <c r="BZ579" s="15">
        <f t="shared" si="535"/>
        <v>13</v>
      </c>
      <c r="CA579" s="14" t="s">
        <v>75</v>
      </c>
      <c r="CB579" s="15">
        <f t="shared" si="543"/>
        <v>13</v>
      </c>
      <c r="CC579" s="14">
        <f t="shared" si="544"/>
        <v>13</v>
      </c>
      <c r="CD579" s="14" t="str">
        <f t="shared" si="545"/>
        <v>N/A</v>
      </c>
      <c r="CE579" s="14" t="str">
        <f t="shared" si="546"/>
        <v>N/A</v>
      </c>
      <c r="CF579" s="14" t="str">
        <f t="shared" si="547"/>
        <v>N/A</v>
      </c>
      <c r="CG579" t="str">
        <f t="shared" si="536"/>
        <v>S:13 G:9 GR:0</v>
      </c>
    </row>
    <row r="580" spans="1:85" x14ac:dyDescent="0.25">
      <c r="A580" s="13">
        <v>6496</v>
      </c>
      <c r="B580" s="14" t="s">
        <v>3286</v>
      </c>
      <c r="C580" s="14" t="s">
        <v>71</v>
      </c>
      <c r="D580" s="14" t="s">
        <v>55</v>
      </c>
      <c r="E580" s="14">
        <f>VLOOKUP(B580, 'Rookie Year'!$A$2:$B$55555,2,FALSE)</f>
        <v>2026</v>
      </c>
      <c r="F580" s="14">
        <v>2026</v>
      </c>
      <c r="G580" s="14" t="s">
        <v>40</v>
      </c>
      <c r="H580" s="14" t="s">
        <v>2160</v>
      </c>
      <c r="I580" s="15">
        <v>7</v>
      </c>
      <c r="J580" s="14">
        <v>4</v>
      </c>
      <c r="K580" s="16">
        <f t="shared" si="498"/>
        <v>0.25</v>
      </c>
      <c r="L580" s="15">
        <f t="shared" si="499"/>
        <v>5</v>
      </c>
      <c r="M580" s="15">
        <f t="shared" si="500"/>
        <v>2</v>
      </c>
      <c r="N580" s="15">
        <f t="shared" si="501"/>
        <v>8</v>
      </c>
      <c r="O580" s="15">
        <v>0</v>
      </c>
      <c r="P580" s="15">
        <v>0</v>
      </c>
      <c r="Q580" s="15">
        <f t="shared" si="502"/>
        <v>8</v>
      </c>
      <c r="R580" s="14" t="s">
        <v>75</v>
      </c>
      <c r="S580" s="14">
        <f t="shared" si="503"/>
        <v>4</v>
      </c>
      <c r="T580" s="15">
        <v>0</v>
      </c>
      <c r="U580" s="15">
        <v>4</v>
      </c>
      <c r="V580" s="15">
        <v>4</v>
      </c>
      <c r="W580" s="15">
        <v>0</v>
      </c>
      <c r="X580" s="15" t="str">
        <f t="shared" si="548"/>
        <v>N/A</v>
      </c>
      <c r="Y580" s="14" t="str">
        <f t="shared" si="504"/>
        <v>OK</v>
      </c>
      <c r="Z580" s="14" t="str">
        <f t="shared" si="505"/>
        <v>No</v>
      </c>
      <c r="AA580" s="17" t="str">
        <f>IF(C580="DM", "N/A", IF(Z580="No","N/A",VLOOKUP(B580,'Extension List'!$A$3:$AE$1952,19,FALSE)))</f>
        <v>N/A</v>
      </c>
      <c r="AB580" s="14" t="str">
        <f>IF(C580="DM", "N/A", IF(Z580="No","N/A",VLOOKUP(B580,'Extension List'!$A$3:$AE$1952,21,FALSE)))</f>
        <v>N/A</v>
      </c>
      <c r="AC580" s="14" t="str">
        <f t="shared" si="549"/>
        <v>N/A</v>
      </c>
      <c r="AD580" s="15" t="str">
        <f t="shared" si="506"/>
        <v>N/A</v>
      </c>
      <c r="AE580" s="15" t="str">
        <f t="shared" si="507"/>
        <v>N/A</v>
      </c>
      <c r="AF580" s="15" t="str">
        <f t="shared" si="508"/>
        <v>N/A</v>
      </c>
      <c r="AG580" s="15" t="str">
        <f t="shared" si="550"/>
        <v>N/A</v>
      </c>
      <c r="AH580" s="15" t="str">
        <f t="shared" si="550"/>
        <v>N/A</v>
      </c>
      <c r="AI580" s="15" t="str">
        <f t="shared" si="551"/>
        <v>N/A</v>
      </c>
      <c r="AJ580" s="15" t="str">
        <f t="shared" si="552"/>
        <v>N/A</v>
      </c>
      <c r="AK580" s="15" t="str">
        <f t="shared" si="553"/>
        <v>N/A</v>
      </c>
      <c r="AL580" s="15" t="str">
        <f t="shared" si="513"/>
        <v>N/A</v>
      </c>
      <c r="AM580" s="15">
        <f t="shared" si="514"/>
        <v>5</v>
      </c>
      <c r="AN580" s="15">
        <f t="shared" si="515"/>
        <v>9</v>
      </c>
      <c r="AO580" s="15">
        <f t="shared" si="516"/>
        <v>9</v>
      </c>
      <c r="AP580" s="15">
        <f t="shared" si="517"/>
        <v>5</v>
      </c>
      <c r="AQ580" s="15" t="str">
        <f t="shared" si="518"/>
        <v>N/A</v>
      </c>
      <c r="AR580" s="14" t="s">
        <v>40</v>
      </c>
      <c r="AS580" s="14" t="s">
        <v>40</v>
      </c>
      <c r="AT580" s="14" t="s">
        <v>40</v>
      </c>
      <c r="AU580" s="14" t="s">
        <v>40</v>
      </c>
      <c r="AV580" s="14" t="s">
        <v>40</v>
      </c>
      <c r="AW580" s="14" t="s">
        <v>40</v>
      </c>
      <c r="AX580" s="14" t="s">
        <v>40</v>
      </c>
      <c r="AY580" s="14" t="s">
        <v>40</v>
      </c>
      <c r="AZ580" s="14" t="s">
        <v>40</v>
      </c>
      <c r="BA580" s="14" t="s">
        <v>40</v>
      </c>
      <c r="BB580" s="14" t="s">
        <v>40</v>
      </c>
      <c r="BC580" s="14" t="s">
        <v>40</v>
      </c>
      <c r="BD580" s="14" t="s">
        <v>40</v>
      </c>
      <c r="BE580" s="14" t="s">
        <v>40</v>
      </c>
      <c r="BF580" s="14" t="s">
        <v>40</v>
      </c>
      <c r="BG580" s="14" t="s">
        <v>40</v>
      </c>
      <c r="BH580" s="14" t="s">
        <v>40</v>
      </c>
      <c r="BJ580" s="15">
        <f t="shared" si="519"/>
        <v>5</v>
      </c>
      <c r="BK580" s="15">
        <f t="shared" si="520"/>
        <v>5</v>
      </c>
      <c r="BL580" s="15">
        <f t="shared" si="521"/>
        <v>5</v>
      </c>
      <c r="BM580" s="15">
        <f t="shared" si="522"/>
        <v>5</v>
      </c>
      <c r="BN580" s="15">
        <f t="shared" si="523"/>
        <v>5</v>
      </c>
      <c r="BO580" s="15">
        <f t="shared" si="524"/>
        <v>5</v>
      </c>
      <c r="BP580" s="15">
        <f t="shared" si="525"/>
        <v>5</v>
      </c>
      <c r="BQ580" s="15">
        <f t="shared" si="526"/>
        <v>5</v>
      </c>
      <c r="BR580" s="15">
        <f t="shared" si="527"/>
        <v>5</v>
      </c>
      <c r="BS580" s="15">
        <f t="shared" si="528"/>
        <v>5</v>
      </c>
      <c r="BT580" s="15">
        <f t="shared" si="529"/>
        <v>5</v>
      </c>
      <c r="BU580" s="15">
        <f t="shared" si="530"/>
        <v>5</v>
      </c>
      <c r="BV580" s="15">
        <f t="shared" si="531"/>
        <v>5</v>
      </c>
      <c r="BW580" s="15">
        <f t="shared" si="532"/>
        <v>5</v>
      </c>
      <c r="BX580" s="15">
        <f t="shared" si="533"/>
        <v>5</v>
      </c>
      <c r="BY580" s="15">
        <f t="shared" si="534"/>
        <v>5</v>
      </c>
      <c r="BZ580" s="15">
        <f t="shared" si="535"/>
        <v>5</v>
      </c>
      <c r="CA580" s="14" t="s">
        <v>75</v>
      </c>
      <c r="CB580" s="15">
        <f t="shared" si="543"/>
        <v>5</v>
      </c>
      <c r="CC580" s="14">
        <f t="shared" si="544"/>
        <v>9</v>
      </c>
      <c r="CD580" s="14">
        <f t="shared" si="545"/>
        <v>9</v>
      </c>
      <c r="CE580" s="14">
        <f t="shared" si="546"/>
        <v>5</v>
      </c>
      <c r="CF580" s="14" t="str">
        <f t="shared" si="547"/>
        <v>N/A</v>
      </c>
      <c r="CG580" t="str">
        <f t="shared" si="536"/>
        <v>S:5 G:2 GR:8</v>
      </c>
    </row>
    <row r="581" spans="1:85" x14ac:dyDescent="0.25">
      <c r="A581" s="13">
        <v>5534</v>
      </c>
      <c r="B581" s="14" t="s">
        <v>2496</v>
      </c>
      <c r="C581" s="14" t="s">
        <v>72</v>
      </c>
      <c r="D581" s="14" t="s">
        <v>55</v>
      </c>
      <c r="E581" s="14">
        <f>VLOOKUP(B581, 'Rookie Year'!$A$2:$B$55555,2,FALSE)</f>
        <v>2020</v>
      </c>
      <c r="F581" s="14">
        <v>2024</v>
      </c>
      <c r="G581" s="14" t="s">
        <v>42</v>
      </c>
      <c r="H581" s="14" t="s">
        <v>1927</v>
      </c>
      <c r="I581" s="15">
        <v>13</v>
      </c>
      <c r="J581" s="14">
        <v>3</v>
      </c>
      <c r="K581" s="16">
        <f t="shared" si="498"/>
        <v>0.4</v>
      </c>
      <c r="L581" s="15">
        <f t="shared" si="499"/>
        <v>7</v>
      </c>
      <c r="M581" s="15">
        <f t="shared" si="500"/>
        <v>6</v>
      </c>
      <c r="N581" s="15">
        <f t="shared" si="501"/>
        <v>18</v>
      </c>
      <c r="O581" s="15">
        <v>12</v>
      </c>
      <c r="P581" s="15">
        <v>0</v>
      </c>
      <c r="Q581" s="15">
        <f t="shared" si="502"/>
        <v>6</v>
      </c>
      <c r="R581" s="14" t="s">
        <v>75</v>
      </c>
      <c r="S581" s="14">
        <f t="shared" si="503"/>
        <v>1</v>
      </c>
      <c r="T581" s="15">
        <v>6</v>
      </c>
      <c r="U581" s="15" t="str">
        <f>IF($S581&lt;2, "N/A", $M581)</f>
        <v>N/A</v>
      </c>
      <c r="V581" s="15" t="str">
        <f t="shared" ref="V581:V589" si="555">IF($S581&lt;3, "N/A", $M581)</f>
        <v>N/A</v>
      </c>
      <c r="W581" s="15" t="str">
        <f t="shared" ref="W581:W606" si="556">IF($S581&lt;4, "N/A", $M581)</f>
        <v>N/A</v>
      </c>
      <c r="X581" s="15" t="str">
        <f t="shared" si="548"/>
        <v>N/A</v>
      </c>
      <c r="Y581" s="14" t="str">
        <f t="shared" si="504"/>
        <v>OK</v>
      </c>
      <c r="Z581" s="14" t="str">
        <f t="shared" si="505"/>
        <v>No</v>
      </c>
      <c r="AA581" s="17" t="str">
        <f>IF(C581="DM", "N/A", IF(Z581="No","N/A",VLOOKUP(B581,'Extension List'!$A$3:$AE$1952,19,FALSE)))</f>
        <v>N/A</v>
      </c>
      <c r="AB581" s="14" t="str">
        <f>IF(C581="DM", "N/A", IF(Z581="No","N/A",VLOOKUP(B581,'Extension List'!$A$3:$AE$1952,21,FALSE)))</f>
        <v>N/A</v>
      </c>
      <c r="AC581" s="14" t="str">
        <f t="shared" si="549"/>
        <v>N/A</v>
      </c>
      <c r="AD581" s="15" t="str">
        <f t="shared" si="506"/>
        <v>N/A</v>
      </c>
      <c r="AE581" s="15" t="str">
        <f t="shared" si="507"/>
        <v>N/A</v>
      </c>
      <c r="AF581" s="15" t="str">
        <f t="shared" si="508"/>
        <v>N/A</v>
      </c>
      <c r="AG581" s="15" t="str">
        <f t="shared" si="550"/>
        <v>N/A</v>
      </c>
      <c r="AH581" s="15" t="str">
        <f t="shared" si="550"/>
        <v>N/A</v>
      </c>
      <c r="AI581" s="15" t="str">
        <f t="shared" si="551"/>
        <v>N/A</v>
      </c>
      <c r="AJ581" s="15" t="str">
        <f t="shared" si="552"/>
        <v>N/A</v>
      </c>
      <c r="AK581" s="15" t="str">
        <f t="shared" si="553"/>
        <v>N/A</v>
      </c>
      <c r="AL581" s="15" t="str">
        <f t="shared" si="513"/>
        <v>N/A</v>
      </c>
      <c r="AM581" s="15">
        <f t="shared" si="514"/>
        <v>13</v>
      </c>
      <c r="AN581" s="15" t="str">
        <f t="shared" si="515"/>
        <v>N/A</v>
      </c>
      <c r="AO581" s="15" t="str">
        <f t="shared" si="516"/>
        <v>N/A</v>
      </c>
      <c r="AP581" s="15" t="str">
        <f t="shared" si="517"/>
        <v>N/A</v>
      </c>
      <c r="AQ581" s="15" t="str">
        <f t="shared" si="518"/>
        <v>N/A</v>
      </c>
      <c r="AR581" s="14" t="s">
        <v>40</v>
      </c>
      <c r="AS581" s="14" t="s">
        <v>40</v>
      </c>
      <c r="AT581" s="14" t="s">
        <v>40</v>
      </c>
      <c r="AU581" s="14" t="s">
        <v>40</v>
      </c>
      <c r="AV581" s="14" t="s">
        <v>40</v>
      </c>
      <c r="AW581" s="14" t="s">
        <v>40</v>
      </c>
      <c r="AX581" s="14" t="s">
        <v>40</v>
      </c>
      <c r="AY581" s="14" t="s">
        <v>40</v>
      </c>
      <c r="AZ581" s="14" t="s">
        <v>40</v>
      </c>
      <c r="BA581" s="14" t="s">
        <v>40</v>
      </c>
      <c r="BB581" s="14" t="s">
        <v>40</v>
      </c>
      <c r="BC581" s="14" t="s">
        <v>40</v>
      </c>
      <c r="BD581" s="14" t="s">
        <v>40</v>
      </c>
      <c r="BE581" s="14" t="s">
        <v>40</v>
      </c>
      <c r="BF581" s="14" t="s">
        <v>40</v>
      </c>
      <c r="BG581" s="14" t="s">
        <v>40</v>
      </c>
      <c r="BH581" s="14" t="s">
        <v>40</v>
      </c>
      <c r="BI581" s="14"/>
      <c r="BJ581" s="15">
        <f t="shared" si="519"/>
        <v>6</v>
      </c>
      <c r="BK581" s="15">
        <f t="shared" si="520"/>
        <v>6</v>
      </c>
      <c r="BL581" s="15">
        <f t="shared" si="521"/>
        <v>6</v>
      </c>
      <c r="BM581" s="15">
        <f t="shared" si="522"/>
        <v>6</v>
      </c>
      <c r="BN581" s="15">
        <f t="shared" si="523"/>
        <v>6</v>
      </c>
      <c r="BO581" s="15">
        <f t="shared" si="524"/>
        <v>6</v>
      </c>
      <c r="BP581" s="15">
        <f t="shared" si="525"/>
        <v>6</v>
      </c>
      <c r="BQ581" s="15">
        <f t="shared" si="526"/>
        <v>6</v>
      </c>
      <c r="BR581" s="15">
        <f t="shared" si="527"/>
        <v>6</v>
      </c>
      <c r="BS581" s="15">
        <f t="shared" si="528"/>
        <v>6</v>
      </c>
      <c r="BT581" s="15">
        <f t="shared" si="529"/>
        <v>6</v>
      </c>
      <c r="BU581" s="15">
        <f t="shared" si="530"/>
        <v>6</v>
      </c>
      <c r="BV581" s="15">
        <f t="shared" si="531"/>
        <v>6</v>
      </c>
      <c r="BW581" s="15">
        <f t="shared" si="532"/>
        <v>6</v>
      </c>
      <c r="BX581" s="15">
        <f t="shared" si="533"/>
        <v>6</v>
      </c>
      <c r="BY581" s="15">
        <f t="shared" si="534"/>
        <v>6</v>
      </c>
      <c r="BZ581" s="15">
        <f t="shared" si="535"/>
        <v>6</v>
      </c>
      <c r="CA581" s="14" t="s">
        <v>75</v>
      </c>
      <c r="CB581" s="15">
        <f t="shared" si="543"/>
        <v>6</v>
      </c>
      <c r="CC581" s="14" t="str">
        <f t="shared" si="544"/>
        <v>N/A</v>
      </c>
      <c r="CD581" s="14" t="str">
        <f t="shared" si="545"/>
        <v>N/A</v>
      </c>
      <c r="CE581" s="14" t="str">
        <f t="shared" si="546"/>
        <v>N/A</v>
      </c>
      <c r="CF581" s="14" t="str">
        <f t="shared" si="547"/>
        <v>N/A</v>
      </c>
      <c r="CG581" t="str">
        <f t="shared" si="536"/>
        <v>S:7 G:6 GR:6</v>
      </c>
    </row>
    <row r="582" spans="1:85" x14ac:dyDescent="0.25">
      <c r="A582" s="13">
        <v>5530</v>
      </c>
      <c r="B582" s="14" t="s">
        <v>1703</v>
      </c>
      <c r="C582" s="14" t="s">
        <v>72</v>
      </c>
      <c r="D582" s="14" t="s">
        <v>55</v>
      </c>
      <c r="E582" s="14">
        <f>VLOOKUP(B582, 'Rookie Year'!$A$2:$B$55555,2,FALSE)</f>
        <v>2018</v>
      </c>
      <c r="F582" s="14">
        <v>2025</v>
      </c>
      <c r="G582" s="14" t="s">
        <v>42</v>
      </c>
      <c r="H582" s="14" t="s">
        <v>2913</v>
      </c>
      <c r="I582" s="15">
        <v>4</v>
      </c>
      <c r="J582" s="14">
        <v>2</v>
      </c>
      <c r="K582" s="16">
        <f t="shared" si="498"/>
        <v>0.25</v>
      </c>
      <c r="L582" s="15">
        <f t="shared" si="499"/>
        <v>3</v>
      </c>
      <c r="M582" s="15">
        <f t="shared" si="500"/>
        <v>1</v>
      </c>
      <c r="N582" s="15">
        <f t="shared" si="501"/>
        <v>2</v>
      </c>
      <c r="O582" s="15">
        <v>1</v>
      </c>
      <c r="P582" s="15">
        <v>0</v>
      </c>
      <c r="Q582" s="15">
        <f t="shared" si="502"/>
        <v>1</v>
      </c>
      <c r="R582" s="14" t="s">
        <v>75</v>
      </c>
      <c r="S582" s="14">
        <f t="shared" si="503"/>
        <v>1</v>
      </c>
      <c r="T582" s="15">
        <v>1</v>
      </c>
      <c r="U582" s="15" t="str">
        <f>IF($S582&lt;2, "N/A", $M582)</f>
        <v>N/A</v>
      </c>
      <c r="V582" s="15" t="str">
        <f t="shared" si="555"/>
        <v>N/A</v>
      </c>
      <c r="W582" s="15" t="str">
        <f t="shared" si="556"/>
        <v>N/A</v>
      </c>
      <c r="X582" s="15" t="str">
        <f t="shared" si="548"/>
        <v>N/A</v>
      </c>
      <c r="Y582" s="14" t="str">
        <f t="shared" si="504"/>
        <v>OK</v>
      </c>
      <c r="Z582" s="14" t="str">
        <f t="shared" si="505"/>
        <v>No</v>
      </c>
      <c r="AA582" s="17" t="str">
        <f>IF(C582="DM", "N/A", IF(Z582="No","N/A",VLOOKUP(B582,'Extension List'!$A$3:$AE$1952,19,FALSE)))</f>
        <v>N/A</v>
      </c>
      <c r="AB582" s="14" t="str">
        <f>IF(C582="DM", "N/A", IF(Z582="No","N/A",VLOOKUP(B582,'Extension List'!$A$3:$AE$1952,21,FALSE)))</f>
        <v>N/A</v>
      </c>
      <c r="AC582" s="14" t="str">
        <f t="shared" si="549"/>
        <v>N/A</v>
      </c>
      <c r="AD582" s="15" t="str">
        <f t="shared" si="506"/>
        <v>N/A</v>
      </c>
      <c r="AE582" s="15" t="str">
        <f t="shared" si="507"/>
        <v>N/A</v>
      </c>
      <c r="AF582" s="15" t="str">
        <f t="shared" si="508"/>
        <v>N/A</v>
      </c>
      <c r="AG582" s="15" t="str">
        <f t="shared" si="550"/>
        <v>N/A</v>
      </c>
      <c r="AH582" s="15" t="str">
        <f t="shared" si="550"/>
        <v>N/A</v>
      </c>
      <c r="AI582" s="15" t="str">
        <f t="shared" si="551"/>
        <v>N/A</v>
      </c>
      <c r="AJ582" s="15" t="str">
        <f t="shared" si="552"/>
        <v>N/A</v>
      </c>
      <c r="AK582" s="15" t="str">
        <f t="shared" si="553"/>
        <v>N/A</v>
      </c>
      <c r="AL582" s="15" t="str">
        <f t="shared" si="513"/>
        <v>N/A</v>
      </c>
      <c r="AM582" s="15">
        <f t="shared" si="514"/>
        <v>4</v>
      </c>
      <c r="AN582" s="15" t="str">
        <f t="shared" si="515"/>
        <v>N/A</v>
      </c>
      <c r="AO582" s="15" t="str">
        <f t="shared" si="516"/>
        <v>N/A</v>
      </c>
      <c r="AP582" s="15" t="str">
        <f t="shared" si="517"/>
        <v>N/A</v>
      </c>
      <c r="AQ582" s="15" t="str">
        <f t="shared" si="518"/>
        <v>N/A</v>
      </c>
      <c r="AR582" s="14" t="s">
        <v>40</v>
      </c>
      <c r="AS582" s="14" t="s">
        <v>40</v>
      </c>
      <c r="AT582" s="14" t="s">
        <v>40</v>
      </c>
      <c r="AU582" s="14" t="s">
        <v>40</v>
      </c>
      <c r="AV582" s="14" t="s">
        <v>40</v>
      </c>
      <c r="AW582" s="14" t="s">
        <v>40</v>
      </c>
      <c r="AX582" s="14" t="s">
        <v>40</v>
      </c>
      <c r="AY582" s="14" t="s">
        <v>40</v>
      </c>
      <c r="AZ582" s="14" t="s">
        <v>40</v>
      </c>
      <c r="BA582" s="14" t="s">
        <v>40</v>
      </c>
      <c r="BB582" s="14" t="s">
        <v>40</v>
      </c>
      <c r="BC582" s="14" t="s">
        <v>40</v>
      </c>
      <c r="BD582" s="14" t="s">
        <v>40</v>
      </c>
      <c r="BE582" s="14" t="s">
        <v>40</v>
      </c>
      <c r="BF582" s="14" t="s">
        <v>40</v>
      </c>
      <c r="BG582" s="14" t="s">
        <v>40</v>
      </c>
      <c r="BH582" s="14" t="s">
        <v>40</v>
      </c>
      <c r="BI582" s="14"/>
      <c r="BJ582" s="15">
        <f t="shared" si="519"/>
        <v>1</v>
      </c>
      <c r="BK582" s="15">
        <f t="shared" si="520"/>
        <v>1</v>
      </c>
      <c r="BL582" s="15">
        <f t="shared" si="521"/>
        <v>1</v>
      </c>
      <c r="BM582" s="15">
        <f t="shared" si="522"/>
        <v>1</v>
      </c>
      <c r="BN582" s="15">
        <f t="shared" si="523"/>
        <v>1</v>
      </c>
      <c r="BO582" s="15">
        <f t="shared" si="524"/>
        <v>1</v>
      </c>
      <c r="BP582" s="15">
        <f t="shared" si="525"/>
        <v>1</v>
      </c>
      <c r="BQ582" s="15">
        <f t="shared" si="526"/>
        <v>1</v>
      </c>
      <c r="BR582" s="15">
        <f t="shared" si="527"/>
        <v>1</v>
      </c>
      <c r="BS582" s="15">
        <f t="shared" si="528"/>
        <v>1</v>
      </c>
      <c r="BT582" s="15">
        <f t="shared" si="529"/>
        <v>1</v>
      </c>
      <c r="BU582" s="15">
        <f t="shared" si="530"/>
        <v>1</v>
      </c>
      <c r="BV582" s="15">
        <f t="shared" si="531"/>
        <v>1</v>
      </c>
      <c r="BW582" s="15">
        <f t="shared" si="532"/>
        <v>1</v>
      </c>
      <c r="BX582" s="15">
        <f t="shared" si="533"/>
        <v>1</v>
      </c>
      <c r="BY582" s="15">
        <f t="shared" si="534"/>
        <v>1</v>
      </c>
      <c r="BZ582" s="15">
        <f t="shared" si="535"/>
        <v>1</v>
      </c>
      <c r="CA582" s="14" t="s">
        <v>75</v>
      </c>
      <c r="CB582" s="15">
        <f t="shared" si="543"/>
        <v>1</v>
      </c>
      <c r="CC582" s="14" t="str">
        <f t="shared" si="544"/>
        <v>N/A</v>
      </c>
      <c r="CD582" s="14" t="str">
        <f t="shared" si="545"/>
        <v>N/A</v>
      </c>
      <c r="CE582" s="14" t="str">
        <f t="shared" si="546"/>
        <v>N/A</v>
      </c>
      <c r="CF582" s="14" t="str">
        <f t="shared" si="547"/>
        <v>N/A</v>
      </c>
      <c r="CG582" t="str">
        <f t="shared" si="536"/>
        <v>S:3 G:1 GR:1</v>
      </c>
    </row>
    <row r="583" spans="1:85" x14ac:dyDescent="0.25">
      <c r="A583" s="13">
        <v>5608</v>
      </c>
      <c r="B583" s="14" t="s">
        <v>2959</v>
      </c>
      <c r="C583" s="14" t="s">
        <v>61</v>
      </c>
      <c r="D583" s="14" t="s">
        <v>60</v>
      </c>
      <c r="E583" s="14">
        <f>VLOOKUP(B583, 'Rookie Year'!$A$2:$B$55555,2,FALSE)</f>
        <v>2024</v>
      </c>
      <c r="F583" s="14">
        <v>2024</v>
      </c>
      <c r="G583" s="14" t="s">
        <v>40</v>
      </c>
      <c r="H583" s="14" t="s">
        <v>2159</v>
      </c>
      <c r="I583" s="15">
        <v>8</v>
      </c>
      <c r="J583" s="14">
        <v>4</v>
      </c>
      <c r="K583" s="16">
        <f t="shared" si="498"/>
        <v>0.25</v>
      </c>
      <c r="L583" s="15">
        <f t="shared" si="499"/>
        <v>6</v>
      </c>
      <c r="M583" s="15">
        <f t="shared" si="500"/>
        <v>2</v>
      </c>
      <c r="N583" s="15">
        <f t="shared" si="501"/>
        <v>8</v>
      </c>
      <c r="O583" s="15">
        <v>4</v>
      </c>
      <c r="P583" s="15">
        <v>0</v>
      </c>
      <c r="Q583" s="15">
        <f t="shared" si="502"/>
        <v>4</v>
      </c>
      <c r="R583" s="14" t="s">
        <v>75</v>
      </c>
      <c r="S583" s="14">
        <f t="shared" si="503"/>
        <v>2</v>
      </c>
      <c r="T583" s="15">
        <v>2</v>
      </c>
      <c r="U583" s="15">
        <v>2</v>
      </c>
      <c r="V583" s="15" t="str">
        <f t="shared" si="555"/>
        <v>N/A</v>
      </c>
      <c r="W583" s="15" t="str">
        <f t="shared" si="556"/>
        <v>N/A</v>
      </c>
      <c r="X583" s="15" t="str">
        <f t="shared" si="548"/>
        <v>N/A</v>
      </c>
      <c r="Y583" s="14" t="str">
        <f t="shared" si="504"/>
        <v>OK</v>
      </c>
      <c r="Z583" s="14" t="str">
        <f t="shared" si="505"/>
        <v>No</v>
      </c>
      <c r="AA583" s="17" t="str">
        <f>IF(C583="DM", "N/A", IF(Z583="No","N/A",VLOOKUP(B583,'Extension List'!$A$3:$AE$1952,19,FALSE)))</f>
        <v>N/A</v>
      </c>
      <c r="AB583" s="14" t="str">
        <f>IF(C583="DM", "N/A", IF(Z583="No","N/A",VLOOKUP(B583,'Extension List'!$A$3:$AE$1952,21,FALSE)))</f>
        <v>N/A</v>
      </c>
      <c r="AC583" s="14" t="str">
        <f t="shared" si="549"/>
        <v>N/A</v>
      </c>
      <c r="AD583" s="15" t="str">
        <f t="shared" si="506"/>
        <v>N/A</v>
      </c>
      <c r="AE583" s="15" t="str">
        <f t="shared" si="507"/>
        <v>N/A</v>
      </c>
      <c r="AF583" s="15" t="str">
        <f t="shared" si="508"/>
        <v>N/A</v>
      </c>
      <c r="AG583" s="15" t="str">
        <f t="shared" si="550"/>
        <v>N/A</v>
      </c>
      <c r="AH583" s="15" t="str">
        <f t="shared" si="550"/>
        <v>N/A</v>
      </c>
      <c r="AI583" s="15" t="str">
        <f t="shared" si="551"/>
        <v>N/A</v>
      </c>
      <c r="AJ583" s="15" t="str">
        <f t="shared" si="552"/>
        <v>N/A</v>
      </c>
      <c r="AK583" s="15" t="str">
        <f t="shared" si="553"/>
        <v>N/A</v>
      </c>
      <c r="AL583" s="15" t="str">
        <f t="shared" si="513"/>
        <v>N/A</v>
      </c>
      <c r="AM583" s="15">
        <f t="shared" si="514"/>
        <v>8</v>
      </c>
      <c r="AN583" s="15">
        <f t="shared" si="515"/>
        <v>8</v>
      </c>
      <c r="AO583" s="15" t="str">
        <f t="shared" si="516"/>
        <v>N/A</v>
      </c>
      <c r="AP583" s="15" t="str">
        <f t="shared" si="517"/>
        <v>N/A</v>
      </c>
      <c r="AQ583" s="15" t="str">
        <f t="shared" si="518"/>
        <v>N/A</v>
      </c>
      <c r="AR583" s="14" t="s">
        <v>40</v>
      </c>
      <c r="AS583" s="14" t="s">
        <v>40</v>
      </c>
      <c r="AT583" s="14" t="s">
        <v>40</v>
      </c>
      <c r="AU583" s="14" t="s">
        <v>40</v>
      </c>
      <c r="AV583" s="14" t="s">
        <v>40</v>
      </c>
      <c r="AW583" s="14" t="s">
        <v>40</v>
      </c>
      <c r="AX583" s="14" t="s">
        <v>40</v>
      </c>
      <c r="AY583" s="14" t="s">
        <v>40</v>
      </c>
      <c r="AZ583" s="14" t="s">
        <v>40</v>
      </c>
      <c r="BA583" s="14" t="s">
        <v>40</v>
      </c>
      <c r="BB583" s="14" t="s">
        <v>40</v>
      </c>
      <c r="BC583" s="14" t="s">
        <v>40</v>
      </c>
      <c r="BD583" s="14" t="s">
        <v>40</v>
      </c>
      <c r="BE583" s="14" t="s">
        <v>40</v>
      </c>
      <c r="BF583" s="14" t="s">
        <v>40</v>
      </c>
      <c r="BG583" s="14" t="s">
        <v>40</v>
      </c>
      <c r="BH583" s="14" t="s">
        <v>40</v>
      </c>
      <c r="BI583" s="14"/>
      <c r="BJ583" s="15">
        <f t="shared" si="519"/>
        <v>8</v>
      </c>
      <c r="BK583" s="15">
        <f t="shared" si="520"/>
        <v>8</v>
      </c>
      <c r="BL583" s="15">
        <f t="shared" si="521"/>
        <v>8</v>
      </c>
      <c r="BM583" s="15">
        <f t="shared" si="522"/>
        <v>8</v>
      </c>
      <c r="BN583" s="15">
        <f t="shared" si="523"/>
        <v>8</v>
      </c>
      <c r="BO583" s="15">
        <f t="shared" si="524"/>
        <v>8</v>
      </c>
      <c r="BP583" s="15">
        <f t="shared" si="525"/>
        <v>8</v>
      </c>
      <c r="BQ583" s="15">
        <f t="shared" si="526"/>
        <v>8</v>
      </c>
      <c r="BR583" s="15">
        <f t="shared" si="527"/>
        <v>8</v>
      </c>
      <c r="BS583" s="15">
        <f t="shared" si="528"/>
        <v>8</v>
      </c>
      <c r="BT583" s="15">
        <f t="shared" si="529"/>
        <v>8</v>
      </c>
      <c r="BU583" s="15">
        <f t="shared" si="530"/>
        <v>8</v>
      </c>
      <c r="BV583" s="15">
        <f t="shared" si="531"/>
        <v>8</v>
      </c>
      <c r="BW583" s="15">
        <f t="shared" si="532"/>
        <v>8</v>
      </c>
      <c r="BX583" s="15">
        <f t="shared" si="533"/>
        <v>8</v>
      </c>
      <c r="BY583" s="15">
        <f t="shared" si="534"/>
        <v>8</v>
      </c>
      <c r="BZ583" s="15">
        <f t="shared" si="535"/>
        <v>8</v>
      </c>
      <c r="CA583" s="14" t="s">
        <v>75</v>
      </c>
      <c r="CB583" s="15">
        <f t="shared" si="543"/>
        <v>8</v>
      </c>
      <c r="CC583" s="14">
        <f t="shared" si="544"/>
        <v>8</v>
      </c>
      <c r="CD583" s="14" t="str">
        <f t="shared" si="545"/>
        <v>N/A</v>
      </c>
      <c r="CE583" s="14" t="str">
        <f t="shared" si="546"/>
        <v>N/A</v>
      </c>
      <c r="CF583" s="14" t="str">
        <f t="shared" si="547"/>
        <v>N/A</v>
      </c>
      <c r="CG583" t="str">
        <f t="shared" si="536"/>
        <v>S:6 G:2 GR:4</v>
      </c>
    </row>
    <row r="584" spans="1:85" x14ac:dyDescent="0.25">
      <c r="A584" s="13">
        <v>6363</v>
      </c>
      <c r="B584" s="14" t="s">
        <v>1145</v>
      </c>
      <c r="C584" s="14" t="s">
        <v>61</v>
      </c>
      <c r="D584" s="14" t="s">
        <v>60</v>
      </c>
      <c r="E584" s="14">
        <f>VLOOKUP(B584, 'Rookie Year'!$A$2:$B$55555,2,FALSE)</f>
        <v>2018</v>
      </c>
      <c r="F584" s="14">
        <v>2026</v>
      </c>
      <c r="G584" s="14" t="s">
        <v>42</v>
      </c>
      <c r="H584" s="14" t="s">
        <v>1927</v>
      </c>
      <c r="I584" s="15">
        <v>2</v>
      </c>
      <c r="J584" s="14">
        <v>1</v>
      </c>
      <c r="K584" s="16">
        <f t="shared" si="498"/>
        <v>0.25</v>
      </c>
      <c r="L584" s="15">
        <f t="shared" si="499"/>
        <v>1</v>
      </c>
      <c r="M584" s="15">
        <f t="shared" si="500"/>
        <v>1</v>
      </c>
      <c r="N584" s="15">
        <f t="shared" si="501"/>
        <v>1</v>
      </c>
      <c r="O584" s="15">
        <v>0</v>
      </c>
      <c r="P584" s="15">
        <v>0</v>
      </c>
      <c r="Q584" s="15">
        <f t="shared" si="502"/>
        <v>1</v>
      </c>
      <c r="R584" s="14" t="s">
        <v>75</v>
      </c>
      <c r="S584" s="14">
        <f t="shared" si="503"/>
        <v>1</v>
      </c>
      <c r="T584" s="15">
        <f>IF($S584&lt;1, "N/A", $M584)</f>
        <v>1</v>
      </c>
      <c r="U584" s="15" t="str">
        <f>IF($S584&lt;2, "N/A", $M584)</f>
        <v>N/A</v>
      </c>
      <c r="V584" s="15" t="str">
        <f t="shared" si="555"/>
        <v>N/A</v>
      </c>
      <c r="W584" s="15" t="str">
        <f t="shared" si="556"/>
        <v>N/A</v>
      </c>
      <c r="X584" s="15" t="str">
        <f t="shared" si="548"/>
        <v>N/A</v>
      </c>
      <c r="Y584" s="14" t="str">
        <f t="shared" si="504"/>
        <v>OK</v>
      </c>
      <c r="Z584" s="14" t="str">
        <f t="shared" si="505"/>
        <v>No</v>
      </c>
      <c r="AA584" s="17" t="str">
        <f>IF(C584="DM", "N/A", IF(Z584="No","N/A",VLOOKUP(B584,'Extension List'!$A$3:$AE$1952,19,FALSE)))</f>
        <v>N/A</v>
      </c>
      <c r="AB584" s="14" t="str">
        <f>IF(C584="DM", "N/A", IF(Z584="No","N/A",VLOOKUP(B584,'Extension List'!$A$3:$AE$1952,21,FALSE)))</f>
        <v>N/A</v>
      </c>
      <c r="AC584" s="14" t="str">
        <f t="shared" si="549"/>
        <v>N/A</v>
      </c>
      <c r="AD584" s="15" t="str">
        <f t="shared" si="506"/>
        <v>N/A</v>
      </c>
      <c r="AE584" s="15" t="str">
        <f t="shared" si="507"/>
        <v>N/A</v>
      </c>
      <c r="AF584" s="15" t="str">
        <f t="shared" si="508"/>
        <v>N/A</v>
      </c>
      <c r="AG584" s="15" t="str">
        <f t="shared" si="550"/>
        <v>N/A</v>
      </c>
      <c r="AH584" s="15" t="str">
        <f t="shared" si="550"/>
        <v>N/A</v>
      </c>
      <c r="AI584" s="15" t="str">
        <f t="shared" si="551"/>
        <v>N/A</v>
      </c>
      <c r="AJ584" s="15" t="str">
        <f t="shared" si="552"/>
        <v>N/A</v>
      </c>
      <c r="AK584" s="15" t="str">
        <f t="shared" si="553"/>
        <v>N/A</v>
      </c>
      <c r="AL584" s="15" t="str">
        <f t="shared" si="513"/>
        <v>N/A</v>
      </c>
      <c r="AM584" s="15">
        <f t="shared" si="514"/>
        <v>2</v>
      </c>
      <c r="AN584" s="15" t="str">
        <f t="shared" si="515"/>
        <v>N/A</v>
      </c>
      <c r="AO584" s="15" t="str">
        <f t="shared" si="516"/>
        <v>N/A</v>
      </c>
      <c r="AP584" s="15" t="str">
        <f t="shared" si="517"/>
        <v>N/A</v>
      </c>
      <c r="AQ584" s="15" t="str">
        <f t="shared" si="518"/>
        <v>N/A</v>
      </c>
      <c r="AR584" s="14" t="s">
        <v>40</v>
      </c>
      <c r="AS584" s="14" t="s">
        <v>40</v>
      </c>
      <c r="AT584" s="14" t="s">
        <v>40</v>
      </c>
      <c r="AU584" s="14" t="s">
        <v>40</v>
      </c>
      <c r="AV584" s="14" t="s">
        <v>40</v>
      </c>
      <c r="AW584" s="14" t="s">
        <v>40</v>
      </c>
      <c r="AX584" s="14" t="s">
        <v>40</v>
      </c>
      <c r="AY584" s="14" t="s">
        <v>40</v>
      </c>
      <c r="AZ584" s="14" t="s">
        <v>40</v>
      </c>
      <c r="BA584" s="14" t="s">
        <v>40</v>
      </c>
      <c r="BB584" s="14" t="s">
        <v>40</v>
      </c>
      <c r="BC584" s="14" t="s">
        <v>40</v>
      </c>
      <c r="BD584" s="14" t="s">
        <v>40</v>
      </c>
      <c r="BE584" s="14" t="s">
        <v>40</v>
      </c>
      <c r="BF584" s="14" t="s">
        <v>40</v>
      </c>
      <c r="BG584" s="14" t="s">
        <v>40</v>
      </c>
      <c r="BH584" s="14" t="s">
        <v>40</v>
      </c>
      <c r="BJ584" s="15">
        <f t="shared" si="519"/>
        <v>2</v>
      </c>
      <c r="BK584" s="15">
        <f t="shared" si="520"/>
        <v>2</v>
      </c>
      <c r="BL584" s="15">
        <f t="shared" si="521"/>
        <v>2</v>
      </c>
      <c r="BM584" s="15">
        <f t="shared" si="522"/>
        <v>2</v>
      </c>
      <c r="BN584" s="15">
        <f t="shared" si="523"/>
        <v>2</v>
      </c>
      <c r="BO584" s="15">
        <f t="shared" si="524"/>
        <v>2</v>
      </c>
      <c r="BP584" s="15">
        <f t="shared" si="525"/>
        <v>2</v>
      </c>
      <c r="BQ584" s="15">
        <f t="shared" si="526"/>
        <v>2</v>
      </c>
      <c r="BR584" s="15">
        <f t="shared" si="527"/>
        <v>2</v>
      </c>
      <c r="BS584" s="15">
        <f t="shared" si="528"/>
        <v>2</v>
      </c>
      <c r="BT584" s="15">
        <f t="shared" si="529"/>
        <v>2</v>
      </c>
      <c r="BU584" s="15">
        <f t="shared" si="530"/>
        <v>2</v>
      </c>
      <c r="BV584" s="15">
        <f t="shared" si="531"/>
        <v>2</v>
      </c>
      <c r="BW584" s="15">
        <f t="shared" si="532"/>
        <v>2</v>
      </c>
      <c r="BX584" s="15">
        <f t="shared" si="533"/>
        <v>2</v>
      </c>
      <c r="BY584" s="15">
        <f t="shared" si="534"/>
        <v>2</v>
      </c>
      <c r="BZ584" s="15">
        <f t="shared" si="535"/>
        <v>2</v>
      </c>
      <c r="CA584" s="14" t="s">
        <v>75</v>
      </c>
      <c r="CB584" s="15">
        <f t="shared" si="543"/>
        <v>2</v>
      </c>
      <c r="CC584" s="14" t="str">
        <f t="shared" si="544"/>
        <v>N/A</v>
      </c>
      <c r="CD584" s="14" t="str">
        <f t="shared" si="545"/>
        <v>N/A</v>
      </c>
      <c r="CE584" s="14" t="str">
        <f t="shared" si="546"/>
        <v>N/A</v>
      </c>
      <c r="CF584" s="14" t="str">
        <f t="shared" si="547"/>
        <v>N/A</v>
      </c>
      <c r="CG584" t="str">
        <f t="shared" si="536"/>
        <v>S:1 G:1 GR:1</v>
      </c>
    </row>
    <row r="585" spans="1:85" x14ac:dyDescent="0.25">
      <c r="A585" s="13">
        <v>6362</v>
      </c>
      <c r="B585" s="14" t="s">
        <v>3264</v>
      </c>
      <c r="C585" s="14" t="s">
        <v>61</v>
      </c>
      <c r="D585" s="14" t="s">
        <v>60</v>
      </c>
      <c r="E585" s="14">
        <f>VLOOKUP(B585, 'Rookie Year'!$A$2:$B$55555,2,FALSE)</f>
        <v>2025</v>
      </c>
      <c r="F585" s="14">
        <v>2026</v>
      </c>
      <c r="G585" s="14" t="s">
        <v>42</v>
      </c>
      <c r="H585" s="14" t="s">
        <v>1927</v>
      </c>
      <c r="I585" s="15">
        <v>4</v>
      </c>
      <c r="J585" s="14">
        <v>2</v>
      </c>
      <c r="K585" s="16">
        <f t="shared" si="498"/>
        <v>0.25</v>
      </c>
      <c r="L585" s="15">
        <f t="shared" si="499"/>
        <v>3</v>
      </c>
      <c r="M585" s="15">
        <f t="shared" si="500"/>
        <v>1</v>
      </c>
      <c r="N585" s="15">
        <f t="shared" si="501"/>
        <v>2</v>
      </c>
      <c r="O585" s="15">
        <v>0</v>
      </c>
      <c r="P585" s="15">
        <v>0</v>
      </c>
      <c r="Q585" s="15">
        <f t="shared" si="502"/>
        <v>2</v>
      </c>
      <c r="R585" s="14" t="s">
        <v>75</v>
      </c>
      <c r="S585" s="14">
        <f t="shared" si="503"/>
        <v>2</v>
      </c>
      <c r="T585" s="15">
        <f>IF($S585&lt;1, "N/A", $M585)</f>
        <v>1</v>
      </c>
      <c r="U585" s="15">
        <f>IF($S585&lt;2, "N/A", $M585)</f>
        <v>1</v>
      </c>
      <c r="V585" s="15" t="str">
        <f t="shared" si="555"/>
        <v>N/A</v>
      </c>
      <c r="W585" s="15" t="str">
        <f t="shared" si="556"/>
        <v>N/A</v>
      </c>
      <c r="X585" s="15" t="str">
        <f t="shared" si="548"/>
        <v>N/A</v>
      </c>
      <c r="Y585" s="14" t="str">
        <f t="shared" si="504"/>
        <v>OK</v>
      </c>
      <c r="Z585" s="14" t="str">
        <f t="shared" si="505"/>
        <v>No</v>
      </c>
      <c r="AA585" s="17" t="str">
        <f>IF(C585="DM", "N/A", IF(Z585="No","N/A",VLOOKUP(B585,'Extension List'!$A$3:$AE$1952,19,FALSE)))</f>
        <v>N/A</v>
      </c>
      <c r="AB585" s="14" t="str">
        <f>IF(C585="DM", "N/A", IF(Z585="No","N/A",VLOOKUP(B585,'Extension List'!$A$3:$AE$1952,21,FALSE)))</f>
        <v>N/A</v>
      </c>
      <c r="AC585" s="14" t="str">
        <f t="shared" si="549"/>
        <v>N/A</v>
      </c>
      <c r="AD585" s="15" t="str">
        <f t="shared" si="506"/>
        <v>N/A</v>
      </c>
      <c r="AE585" s="15" t="str">
        <f t="shared" si="507"/>
        <v>N/A</v>
      </c>
      <c r="AF585" s="15" t="str">
        <f t="shared" si="508"/>
        <v>N/A</v>
      </c>
      <c r="AG585" s="15" t="str">
        <f t="shared" si="550"/>
        <v>N/A</v>
      </c>
      <c r="AH585" s="15" t="str">
        <f t="shared" si="550"/>
        <v>N/A</v>
      </c>
      <c r="AI585" s="15" t="str">
        <f t="shared" si="551"/>
        <v>N/A</v>
      </c>
      <c r="AJ585" s="15" t="str">
        <f t="shared" si="552"/>
        <v>N/A</v>
      </c>
      <c r="AK585" s="15" t="str">
        <f t="shared" si="553"/>
        <v>N/A</v>
      </c>
      <c r="AL585" s="15" t="str">
        <f t="shared" si="513"/>
        <v>N/A</v>
      </c>
      <c r="AM585" s="15">
        <f t="shared" si="514"/>
        <v>4</v>
      </c>
      <c r="AN585" s="15">
        <f t="shared" si="515"/>
        <v>4</v>
      </c>
      <c r="AO585" s="15" t="str">
        <f t="shared" si="516"/>
        <v>N/A</v>
      </c>
      <c r="AP585" s="15" t="str">
        <f t="shared" si="517"/>
        <v>N/A</v>
      </c>
      <c r="AQ585" s="15" t="str">
        <f t="shared" si="518"/>
        <v>N/A</v>
      </c>
      <c r="AR585" s="14" t="s">
        <v>40</v>
      </c>
      <c r="AS585" s="14" t="s">
        <v>40</v>
      </c>
      <c r="AT585" s="14" t="s">
        <v>40</v>
      </c>
      <c r="AU585" s="14" t="s">
        <v>40</v>
      </c>
      <c r="AV585" s="14" t="s">
        <v>40</v>
      </c>
      <c r="AW585" s="14" t="s">
        <v>40</v>
      </c>
      <c r="AX585" s="14" t="s">
        <v>40</v>
      </c>
      <c r="AY585" s="14" t="s">
        <v>40</v>
      </c>
      <c r="AZ585" s="14" t="s">
        <v>40</v>
      </c>
      <c r="BA585" s="14" t="s">
        <v>40</v>
      </c>
      <c r="BB585" s="14" t="s">
        <v>40</v>
      </c>
      <c r="BC585" s="14" t="s">
        <v>40</v>
      </c>
      <c r="BD585" s="14" t="s">
        <v>40</v>
      </c>
      <c r="BE585" s="14" t="s">
        <v>40</v>
      </c>
      <c r="BF585" s="14" t="s">
        <v>40</v>
      </c>
      <c r="BG585" s="14" t="s">
        <v>40</v>
      </c>
      <c r="BH585" s="14" t="s">
        <v>40</v>
      </c>
      <c r="BJ585" s="15">
        <f t="shared" si="519"/>
        <v>4</v>
      </c>
      <c r="BK585" s="15">
        <f t="shared" si="520"/>
        <v>4</v>
      </c>
      <c r="BL585" s="15">
        <f t="shared" si="521"/>
        <v>4</v>
      </c>
      <c r="BM585" s="15">
        <f t="shared" si="522"/>
        <v>4</v>
      </c>
      <c r="BN585" s="15">
        <f t="shared" si="523"/>
        <v>4</v>
      </c>
      <c r="BO585" s="15">
        <f t="shared" si="524"/>
        <v>4</v>
      </c>
      <c r="BP585" s="15">
        <f t="shared" si="525"/>
        <v>4</v>
      </c>
      <c r="BQ585" s="15">
        <f t="shared" si="526"/>
        <v>4</v>
      </c>
      <c r="BR585" s="15">
        <f t="shared" si="527"/>
        <v>4</v>
      </c>
      <c r="BS585" s="15">
        <f t="shared" si="528"/>
        <v>4</v>
      </c>
      <c r="BT585" s="15">
        <f t="shared" si="529"/>
        <v>4</v>
      </c>
      <c r="BU585" s="15">
        <f t="shared" si="530"/>
        <v>4</v>
      </c>
      <c r="BV585" s="15">
        <f t="shared" si="531"/>
        <v>4</v>
      </c>
      <c r="BW585" s="15">
        <f t="shared" si="532"/>
        <v>4</v>
      </c>
      <c r="BX585" s="15">
        <f t="shared" si="533"/>
        <v>4</v>
      </c>
      <c r="BY585" s="15">
        <f t="shared" si="534"/>
        <v>4</v>
      </c>
      <c r="BZ585" s="15">
        <f t="shared" si="535"/>
        <v>4</v>
      </c>
      <c r="CA585" s="14" t="s">
        <v>75</v>
      </c>
      <c r="CB585" s="15">
        <f t="shared" si="543"/>
        <v>4</v>
      </c>
      <c r="CC585" s="14">
        <f t="shared" si="544"/>
        <v>4</v>
      </c>
      <c r="CD585" s="14" t="str">
        <f t="shared" si="545"/>
        <v>N/A</v>
      </c>
      <c r="CE585" s="14" t="str">
        <f t="shared" si="546"/>
        <v>N/A</v>
      </c>
      <c r="CF585" s="14" t="str">
        <f t="shared" si="547"/>
        <v>N/A</v>
      </c>
      <c r="CG585" t="str">
        <f t="shared" si="536"/>
        <v>S:3 G:1 GR:2</v>
      </c>
    </row>
    <row r="586" spans="1:85" x14ac:dyDescent="0.25">
      <c r="A586" s="13">
        <v>6516</v>
      </c>
      <c r="B586" s="14" t="s">
        <v>3306</v>
      </c>
      <c r="C586" s="14" t="s">
        <v>62</v>
      </c>
      <c r="D586" s="14" t="s">
        <v>60</v>
      </c>
      <c r="E586" s="14">
        <f>VLOOKUP(B586, 'Rookie Year'!$A$2:$B$55555,2,FALSE)</f>
        <v>2026</v>
      </c>
      <c r="F586" s="14">
        <v>2026</v>
      </c>
      <c r="G586" s="14" t="s">
        <v>40</v>
      </c>
      <c r="H586" s="14" t="s">
        <v>2180</v>
      </c>
      <c r="I586" s="15">
        <v>3</v>
      </c>
      <c r="J586" s="14">
        <v>4</v>
      </c>
      <c r="K586" s="16">
        <f t="shared" si="498"/>
        <v>0</v>
      </c>
      <c r="L586" s="15">
        <f t="shared" si="499"/>
        <v>3</v>
      </c>
      <c r="M586" s="15">
        <f t="shared" si="500"/>
        <v>0</v>
      </c>
      <c r="N586" s="15">
        <f t="shared" si="501"/>
        <v>0</v>
      </c>
      <c r="O586" s="15">
        <v>0</v>
      </c>
      <c r="P586" s="15">
        <v>0</v>
      </c>
      <c r="Q586" s="15">
        <f t="shared" si="502"/>
        <v>0</v>
      </c>
      <c r="R586" s="14" t="s">
        <v>75</v>
      </c>
      <c r="S586" s="14">
        <f t="shared" si="503"/>
        <v>4</v>
      </c>
      <c r="T586" s="15">
        <f>IF($S586&lt;1, "N/A", $M586)</f>
        <v>0</v>
      </c>
      <c r="U586" s="15">
        <f>IF($S586&lt;2, "N/A", $M586)</f>
        <v>0</v>
      </c>
      <c r="V586" s="15">
        <f t="shared" si="555"/>
        <v>0</v>
      </c>
      <c r="W586" s="15">
        <f t="shared" si="556"/>
        <v>0</v>
      </c>
      <c r="X586" s="15" t="str">
        <f t="shared" si="548"/>
        <v>N/A</v>
      </c>
      <c r="Y586" s="14" t="str">
        <f t="shared" si="504"/>
        <v>OK</v>
      </c>
      <c r="Z586" s="14" t="str">
        <f t="shared" si="505"/>
        <v>No</v>
      </c>
      <c r="AA586" s="17" t="str">
        <f>IF(C586="DM", "N/A", IF(Z586="No","N/A",VLOOKUP(B586,'Extension List'!$A$3:$AE$1952,19,FALSE)))</f>
        <v>N/A</v>
      </c>
      <c r="AB586" s="14" t="str">
        <f>IF(C586="DM", "N/A", IF(Z586="No","N/A",VLOOKUP(B586,'Extension List'!$A$3:$AE$1952,21,FALSE)))</f>
        <v>N/A</v>
      </c>
      <c r="AC586" s="14" t="str">
        <f t="shared" si="549"/>
        <v>N/A</v>
      </c>
      <c r="AD586" s="15" t="str">
        <f t="shared" si="506"/>
        <v>N/A</v>
      </c>
      <c r="AE586" s="15" t="str">
        <f t="shared" si="507"/>
        <v>N/A</v>
      </c>
      <c r="AF586" s="15" t="str">
        <f t="shared" si="508"/>
        <v>N/A</v>
      </c>
      <c r="AG586" s="15" t="str">
        <f t="shared" si="550"/>
        <v>N/A</v>
      </c>
      <c r="AH586" s="15" t="str">
        <f t="shared" si="550"/>
        <v>N/A</v>
      </c>
      <c r="AI586" s="15" t="str">
        <f t="shared" si="551"/>
        <v>N/A</v>
      </c>
      <c r="AJ586" s="15" t="str">
        <f t="shared" si="552"/>
        <v>N/A</v>
      </c>
      <c r="AK586" s="15" t="str">
        <f t="shared" si="553"/>
        <v>N/A</v>
      </c>
      <c r="AL586" s="15" t="str">
        <f t="shared" si="513"/>
        <v>N/A</v>
      </c>
      <c r="AM586" s="15">
        <f t="shared" si="514"/>
        <v>3</v>
      </c>
      <c r="AN586" s="15">
        <f t="shared" si="515"/>
        <v>3</v>
      </c>
      <c r="AO586" s="15">
        <f t="shared" si="516"/>
        <v>3</v>
      </c>
      <c r="AP586" s="15">
        <f t="shared" si="517"/>
        <v>3</v>
      </c>
      <c r="AQ586" s="15" t="str">
        <f t="shared" si="518"/>
        <v>N/A</v>
      </c>
      <c r="AR586" s="14" t="s">
        <v>40</v>
      </c>
      <c r="AS586" s="14" t="s">
        <v>40</v>
      </c>
      <c r="AT586" s="14" t="s">
        <v>40</v>
      </c>
      <c r="AU586" s="14" t="s">
        <v>40</v>
      </c>
      <c r="AV586" s="14" t="s">
        <v>40</v>
      </c>
      <c r="AW586" s="14" t="s">
        <v>40</v>
      </c>
      <c r="AX586" s="14" t="s">
        <v>40</v>
      </c>
      <c r="AY586" s="14" t="s">
        <v>40</v>
      </c>
      <c r="AZ586" s="14" t="s">
        <v>40</v>
      </c>
      <c r="BA586" s="14" t="s">
        <v>40</v>
      </c>
      <c r="BB586" s="14" t="s">
        <v>40</v>
      </c>
      <c r="BC586" s="14" t="s">
        <v>40</v>
      </c>
      <c r="BD586" s="14" t="s">
        <v>40</v>
      </c>
      <c r="BE586" s="14" t="s">
        <v>40</v>
      </c>
      <c r="BF586" s="14" t="s">
        <v>40</v>
      </c>
      <c r="BG586" s="14" t="s">
        <v>40</v>
      </c>
      <c r="BH586" s="14" t="s">
        <v>40</v>
      </c>
      <c r="BJ586" s="15">
        <f t="shared" si="519"/>
        <v>3</v>
      </c>
      <c r="BK586" s="15">
        <f t="shared" si="520"/>
        <v>3</v>
      </c>
      <c r="BL586" s="15">
        <f t="shared" si="521"/>
        <v>3</v>
      </c>
      <c r="BM586" s="15">
        <f t="shared" si="522"/>
        <v>3</v>
      </c>
      <c r="BN586" s="15">
        <f t="shared" si="523"/>
        <v>3</v>
      </c>
      <c r="BO586" s="15">
        <f t="shared" si="524"/>
        <v>3</v>
      </c>
      <c r="BP586" s="15">
        <f t="shared" si="525"/>
        <v>3</v>
      </c>
      <c r="BQ586" s="15">
        <f t="shared" si="526"/>
        <v>3</v>
      </c>
      <c r="BR586" s="15">
        <f t="shared" si="527"/>
        <v>3</v>
      </c>
      <c r="BS586" s="15">
        <f t="shared" si="528"/>
        <v>3</v>
      </c>
      <c r="BT586" s="15">
        <f t="shared" si="529"/>
        <v>3</v>
      </c>
      <c r="BU586" s="15">
        <f t="shared" si="530"/>
        <v>3</v>
      </c>
      <c r="BV586" s="15">
        <f t="shared" si="531"/>
        <v>3</v>
      </c>
      <c r="BW586" s="15">
        <f t="shared" si="532"/>
        <v>3</v>
      </c>
      <c r="BX586" s="15">
        <f t="shared" si="533"/>
        <v>3</v>
      </c>
      <c r="BY586" s="15">
        <f t="shared" si="534"/>
        <v>3</v>
      </c>
      <c r="BZ586" s="15">
        <f t="shared" si="535"/>
        <v>3</v>
      </c>
      <c r="CA586" s="14" t="s">
        <v>75</v>
      </c>
      <c r="CB586" s="15">
        <f t="shared" si="543"/>
        <v>3</v>
      </c>
      <c r="CC586" s="14">
        <f t="shared" si="544"/>
        <v>3</v>
      </c>
      <c r="CD586" s="14">
        <f t="shared" si="545"/>
        <v>3</v>
      </c>
      <c r="CE586" s="14">
        <f t="shared" si="546"/>
        <v>3</v>
      </c>
      <c r="CF586" s="14" t="str">
        <f t="shared" si="547"/>
        <v>N/A</v>
      </c>
      <c r="CG586" t="str">
        <f t="shared" si="536"/>
        <v>S:3 G:0 GR:0</v>
      </c>
    </row>
    <row r="587" spans="1:85" x14ac:dyDescent="0.25">
      <c r="A587" s="13">
        <v>5175</v>
      </c>
      <c r="B587" s="14" t="s">
        <v>2757</v>
      </c>
      <c r="C587" s="14" t="s">
        <v>62</v>
      </c>
      <c r="D587" s="14" t="s">
        <v>60</v>
      </c>
      <c r="E587" s="14">
        <f>VLOOKUP(B587, 'Rookie Year'!$A$2:$B$55555,2,FALSE)</f>
        <v>2023</v>
      </c>
      <c r="F587" s="14">
        <v>2023</v>
      </c>
      <c r="G587" s="14" t="s">
        <v>40</v>
      </c>
      <c r="H587" s="14" t="s">
        <v>2169</v>
      </c>
      <c r="I587" s="15">
        <v>5</v>
      </c>
      <c r="J587" s="14">
        <v>4</v>
      </c>
      <c r="K587" s="16">
        <f t="shared" si="498"/>
        <v>0.25</v>
      </c>
      <c r="L587" s="15">
        <f t="shared" si="499"/>
        <v>3</v>
      </c>
      <c r="M587" s="15">
        <f t="shared" si="500"/>
        <v>2</v>
      </c>
      <c r="N587" s="15">
        <f t="shared" si="501"/>
        <v>8</v>
      </c>
      <c r="O587" s="15">
        <v>6</v>
      </c>
      <c r="P587" s="15">
        <v>0</v>
      </c>
      <c r="Q587" s="15">
        <f t="shared" si="502"/>
        <v>2</v>
      </c>
      <c r="R587" s="14" t="s">
        <v>75</v>
      </c>
      <c r="S587" s="14">
        <f t="shared" si="503"/>
        <v>1</v>
      </c>
      <c r="T587" s="15">
        <v>2</v>
      </c>
      <c r="U587" s="15" t="str">
        <f>IF($S587&lt;2, "N/A", $M587)</f>
        <v>N/A</v>
      </c>
      <c r="V587" s="15" t="str">
        <f t="shared" si="555"/>
        <v>N/A</v>
      </c>
      <c r="W587" s="15" t="str">
        <f t="shared" si="556"/>
        <v>N/A</v>
      </c>
      <c r="X587" s="15" t="str">
        <f t="shared" si="548"/>
        <v>N/A</v>
      </c>
      <c r="Y587" s="14" t="str">
        <f t="shared" si="504"/>
        <v>OK</v>
      </c>
      <c r="Z587" s="14" t="str">
        <f t="shared" si="505"/>
        <v>Yes</v>
      </c>
      <c r="AA587" s="17">
        <f>IF(C587="DM", "N/A", IF(Z587="No","N/A",VLOOKUP(B587,'Extension List'!$A$3:$AE$1952,19,FALSE)))</f>
        <v>14</v>
      </c>
      <c r="AB587" s="14">
        <f>IF(C587="DM", "N/A", IF(Z587="No","N/A",VLOOKUP(B587,'Extension List'!$A$3:$AE$1952,21,FALSE)))</f>
        <v>4</v>
      </c>
      <c r="AC587" s="14">
        <f t="shared" si="549"/>
        <v>0</v>
      </c>
      <c r="AD587" s="15" t="str">
        <f t="shared" si="506"/>
        <v>N/A</v>
      </c>
      <c r="AE587" s="15" t="str">
        <f t="shared" si="507"/>
        <v>N/A</v>
      </c>
      <c r="AF587" s="15" t="str">
        <f t="shared" si="508"/>
        <v>N/A</v>
      </c>
      <c r="AG587" s="15" t="str">
        <f t="shared" si="550"/>
        <v>N/A</v>
      </c>
      <c r="AH587" s="15" t="str">
        <f t="shared" si="550"/>
        <v>N/A</v>
      </c>
      <c r="AI587" s="15" t="str">
        <f t="shared" si="551"/>
        <v>N/A</v>
      </c>
      <c r="AJ587" s="15" t="str">
        <f t="shared" si="552"/>
        <v>N/A</v>
      </c>
      <c r="AK587" s="15" t="str">
        <f t="shared" si="553"/>
        <v>N/A</v>
      </c>
      <c r="AL587" s="15" t="str">
        <f t="shared" si="513"/>
        <v>N/A</v>
      </c>
      <c r="AM587" s="15">
        <f t="shared" si="514"/>
        <v>5</v>
      </c>
      <c r="AN587" s="15" t="str">
        <f t="shared" si="515"/>
        <v>N/A</v>
      </c>
      <c r="AO587" s="15" t="str">
        <f t="shared" si="516"/>
        <v>N/A</v>
      </c>
      <c r="AP587" s="15" t="str">
        <f t="shared" si="517"/>
        <v>N/A</v>
      </c>
      <c r="AQ587" s="15" t="str">
        <f t="shared" si="518"/>
        <v>N/A</v>
      </c>
      <c r="AR587" s="14" t="s">
        <v>40</v>
      </c>
      <c r="AS587" s="14" t="s">
        <v>40</v>
      </c>
      <c r="AT587" s="14" t="s">
        <v>40</v>
      </c>
      <c r="AU587" s="14" t="s">
        <v>40</v>
      </c>
      <c r="AV587" s="14" t="s">
        <v>40</v>
      </c>
      <c r="AW587" s="14" t="s">
        <v>40</v>
      </c>
      <c r="AX587" s="14" t="s">
        <v>40</v>
      </c>
      <c r="AY587" s="14" t="s">
        <v>40</v>
      </c>
      <c r="AZ587" s="14" t="s">
        <v>40</v>
      </c>
      <c r="BA587" s="14" t="s">
        <v>40</v>
      </c>
      <c r="BB587" s="14" t="s">
        <v>40</v>
      </c>
      <c r="BC587" s="14" t="s">
        <v>40</v>
      </c>
      <c r="BD587" s="14" t="s">
        <v>40</v>
      </c>
      <c r="BE587" s="14" t="s">
        <v>40</v>
      </c>
      <c r="BF587" s="14" t="s">
        <v>40</v>
      </c>
      <c r="BG587" s="14" t="s">
        <v>40</v>
      </c>
      <c r="BH587" s="14" t="s">
        <v>40</v>
      </c>
      <c r="BI587" s="14"/>
      <c r="BJ587" s="15">
        <f t="shared" si="519"/>
        <v>5</v>
      </c>
      <c r="BK587" s="15">
        <f t="shared" si="520"/>
        <v>5</v>
      </c>
      <c r="BL587" s="15">
        <f t="shared" si="521"/>
        <v>5</v>
      </c>
      <c r="BM587" s="15">
        <f t="shared" si="522"/>
        <v>5</v>
      </c>
      <c r="BN587" s="15">
        <f t="shared" si="523"/>
        <v>5</v>
      </c>
      <c r="BO587" s="15">
        <f t="shared" si="524"/>
        <v>5</v>
      </c>
      <c r="BP587" s="15">
        <f t="shared" si="525"/>
        <v>5</v>
      </c>
      <c r="BQ587" s="15">
        <f t="shared" si="526"/>
        <v>5</v>
      </c>
      <c r="BR587" s="15">
        <f t="shared" si="527"/>
        <v>5</v>
      </c>
      <c r="BS587" s="15">
        <f t="shared" si="528"/>
        <v>5</v>
      </c>
      <c r="BT587" s="15">
        <f t="shared" si="529"/>
        <v>5</v>
      </c>
      <c r="BU587" s="15">
        <f t="shared" si="530"/>
        <v>5</v>
      </c>
      <c r="BV587" s="15">
        <f t="shared" si="531"/>
        <v>5</v>
      </c>
      <c r="BW587" s="15">
        <f t="shared" si="532"/>
        <v>5</v>
      </c>
      <c r="BX587" s="15">
        <f t="shared" si="533"/>
        <v>5</v>
      </c>
      <c r="BY587" s="15">
        <f t="shared" si="534"/>
        <v>5</v>
      </c>
      <c r="BZ587" s="15">
        <f t="shared" si="535"/>
        <v>5</v>
      </c>
      <c r="CA587" s="14" t="s">
        <v>75</v>
      </c>
      <c r="CB587" s="15">
        <f t="shared" si="543"/>
        <v>5</v>
      </c>
      <c r="CC587" s="14" t="str">
        <f t="shared" si="544"/>
        <v>N/A</v>
      </c>
      <c r="CD587" s="14" t="str">
        <f t="shared" si="545"/>
        <v>N/A</v>
      </c>
      <c r="CE587" s="14" t="str">
        <f t="shared" si="546"/>
        <v>N/A</v>
      </c>
      <c r="CF587" s="14" t="str">
        <f t="shared" si="547"/>
        <v>N/A</v>
      </c>
      <c r="CG587" t="str">
        <f t="shared" si="536"/>
        <v>S:3 G:2 GR:2</v>
      </c>
    </row>
    <row r="588" spans="1:85" x14ac:dyDescent="0.25">
      <c r="A588" s="13">
        <v>5930</v>
      </c>
      <c r="B588" s="14" t="s">
        <v>2329</v>
      </c>
      <c r="C588" s="14" t="s">
        <v>62</v>
      </c>
      <c r="D588" s="14" t="s">
        <v>60</v>
      </c>
      <c r="E588" s="14">
        <f>VLOOKUP(B588, 'Rookie Year'!$A$2:$B$55555,2,FALSE)</f>
        <v>2021</v>
      </c>
      <c r="F588" s="14">
        <v>2025</v>
      </c>
      <c r="G588" s="14" t="s">
        <v>42</v>
      </c>
      <c r="H588" s="14" t="s">
        <v>1927</v>
      </c>
      <c r="I588" s="15">
        <v>14</v>
      </c>
      <c r="J588" s="14">
        <v>2</v>
      </c>
      <c r="K588" s="16">
        <f t="shared" si="498"/>
        <v>0.4</v>
      </c>
      <c r="L588" s="15">
        <f t="shared" si="499"/>
        <v>8</v>
      </c>
      <c r="M588" s="15">
        <f t="shared" si="500"/>
        <v>6</v>
      </c>
      <c r="N588" s="15">
        <f t="shared" si="501"/>
        <v>12</v>
      </c>
      <c r="O588" s="15">
        <v>12</v>
      </c>
      <c r="P588" s="15">
        <v>0</v>
      </c>
      <c r="Q588" s="15">
        <f t="shared" si="502"/>
        <v>0</v>
      </c>
      <c r="R588" s="14" t="s">
        <v>75</v>
      </c>
      <c r="S588" s="14">
        <f t="shared" si="503"/>
        <v>1</v>
      </c>
      <c r="T588" s="15">
        <v>0</v>
      </c>
      <c r="U588" s="15" t="str">
        <f>IF($S588&lt;2, "N/A", $M588)</f>
        <v>N/A</v>
      </c>
      <c r="V588" s="15" t="str">
        <f t="shared" si="555"/>
        <v>N/A</v>
      </c>
      <c r="W588" s="15" t="str">
        <f t="shared" si="556"/>
        <v>N/A</v>
      </c>
      <c r="X588" s="15" t="str">
        <f t="shared" si="548"/>
        <v>N/A</v>
      </c>
      <c r="Y588" s="14" t="str">
        <f t="shared" si="504"/>
        <v>OK</v>
      </c>
      <c r="Z588" s="14" t="str">
        <f t="shared" si="505"/>
        <v>Yes</v>
      </c>
      <c r="AA588" s="17">
        <f>IF(C588="DM", "N/A", IF(Z588="No","N/A",VLOOKUP(B588,'Extension List'!$A$3:$AE$1952,19,FALSE)))</f>
        <v>67</v>
      </c>
      <c r="AB588" s="14">
        <f>IF(C588="DM", "N/A", IF(Z588="No","N/A",VLOOKUP(B588,'Extension List'!$A$3:$AE$1952,21,FALSE)))</f>
        <v>4</v>
      </c>
      <c r="AC588" s="14">
        <f t="shared" si="549"/>
        <v>0</v>
      </c>
      <c r="AD588" s="15" t="str">
        <f t="shared" si="506"/>
        <v>N/A</v>
      </c>
      <c r="AE588" s="15" t="str">
        <f t="shared" si="507"/>
        <v>N/A</v>
      </c>
      <c r="AF588" s="15" t="str">
        <f t="shared" si="508"/>
        <v>N/A</v>
      </c>
      <c r="AG588" s="15" t="str">
        <f t="shared" si="550"/>
        <v>N/A</v>
      </c>
      <c r="AH588" s="15" t="str">
        <f t="shared" si="550"/>
        <v>N/A</v>
      </c>
      <c r="AI588" s="15" t="str">
        <f t="shared" si="551"/>
        <v>N/A</v>
      </c>
      <c r="AJ588" s="15" t="str">
        <f t="shared" si="552"/>
        <v>N/A</v>
      </c>
      <c r="AK588" s="15" t="str">
        <f t="shared" si="553"/>
        <v>N/A</v>
      </c>
      <c r="AL588" s="15" t="str">
        <f t="shared" si="513"/>
        <v>N/A</v>
      </c>
      <c r="AM588" s="15">
        <f t="shared" si="514"/>
        <v>8</v>
      </c>
      <c r="AN588" s="15" t="str">
        <f t="shared" si="515"/>
        <v>N/A</v>
      </c>
      <c r="AO588" s="15" t="str">
        <f t="shared" si="516"/>
        <v>N/A</v>
      </c>
      <c r="AP588" s="15" t="str">
        <f t="shared" si="517"/>
        <v>N/A</v>
      </c>
      <c r="AQ588" s="15" t="str">
        <f t="shared" si="518"/>
        <v>N/A</v>
      </c>
      <c r="AR588" s="14" t="s">
        <v>40</v>
      </c>
      <c r="AS588" s="14" t="s">
        <v>40</v>
      </c>
      <c r="AT588" s="14" t="s">
        <v>40</v>
      </c>
      <c r="AU588" s="14" t="s">
        <v>40</v>
      </c>
      <c r="AV588" s="14" t="s">
        <v>40</v>
      </c>
      <c r="AW588" s="14" t="s">
        <v>40</v>
      </c>
      <c r="AX588" s="14" t="s">
        <v>40</v>
      </c>
      <c r="AY588" s="14" t="s">
        <v>40</v>
      </c>
      <c r="AZ588" s="14" t="s">
        <v>40</v>
      </c>
      <c r="BA588" s="14" t="s">
        <v>40</v>
      </c>
      <c r="BB588" s="14" t="s">
        <v>40</v>
      </c>
      <c r="BC588" s="14" t="s">
        <v>40</v>
      </c>
      <c r="BD588" s="14" t="s">
        <v>40</v>
      </c>
      <c r="BE588" s="14" t="s">
        <v>40</v>
      </c>
      <c r="BF588" s="14" t="s">
        <v>40</v>
      </c>
      <c r="BG588" s="14" t="s">
        <v>40</v>
      </c>
      <c r="BH588" s="14" t="s">
        <v>40</v>
      </c>
      <c r="BI588" s="14"/>
      <c r="BJ588" s="15">
        <f t="shared" si="519"/>
        <v>8</v>
      </c>
      <c r="BK588" s="15">
        <f t="shared" si="520"/>
        <v>8</v>
      </c>
      <c r="BL588" s="15">
        <f t="shared" si="521"/>
        <v>8</v>
      </c>
      <c r="BM588" s="15">
        <f t="shared" si="522"/>
        <v>8</v>
      </c>
      <c r="BN588" s="15">
        <f t="shared" si="523"/>
        <v>8</v>
      </c>
      <c r="BO588" s="15">
        <f t="shared" si="524"/>
        <v>8</v>
      </c>
      <c r="BP588" s="15">
        <f t="shared" si="525"/>
        <v>8</v>
      </c>
      <c r="BQ588" s="15">
        <f t="shared" si="526"/>
        <v>8</v>
      </c>
      <c r="BR588" s="15">
        <f t="shared" si="527"/>
        <v>8</v>
      </c>
      <c r="BS588" s="15">
        <f t="shared" si="528"/>
        <v>8</v>
      </c>
      <c r="BT588" s="15">
        <f t="shared" si="529"/>
        <v>8</v>
      </c>
      <c r="BU588" s="15">
        <f t="shared" si="530"/>
        <v>8</v>
      </c>
      <c r="BV588" s="15">
        <f t="shared" si="531"/>
        <v>8</v>
      </c>
      <c r="BW588" s="15">
        <f t="shared" si="532"/>
        <v>8</v>
      </c>
      <c r="BX588" s="15">
        <f t="shared" si="533"/>
        <v>8</v>
      </c>
      <c r="BY588" s="15">
        <f t="shared" si="534"/>
        <v>8</v>
      </c>
      <c r="BZ588" s="15">
        <f t="shared" si="535"/>
        <v>8</v>
      </c>
      <c r="CA588" s="14" t="s">
        <v>75</v>
      </c>
      <c r="CB588" s="15">
        <f t="shared" si="543"/>
        <v>8</v>
      </c>
      <c r="CC588" s="14" t="str">
        <f t="shared" si="544"/>
        <v>N/A</v>
      </c>
      <c r="CD588" s="14" t="str">
        <f t="shared" si="545"/>
        <v>N/A</v>
      </c>
      <c r="CE588" s="14" t="str">
        <f t="shared" si="546"/>
        <v>N/A</v>
      </c>
      <c r="CF588" s="14" t="str">
        <f t="shared" si="547"/>
        <v>N/A</v>
      </c>
      <c r="CG588" t="str">
        <f t="shared" si="536"/>
        <v>S:8 G:6 GR:0</v>
      </c>
    </row>
    <row r="589" spans="1:85" x14ac:dyDescent="0.25">
      <c r="A589" s="13">
        <v>6045</v>
      </c>
      <c r="B589" s="14" t="s">
        <v>3146</v>
      </c>
      <c r="C589" s="14" t="s">
        <v>62</v>
      </c>
      <c r="D589" s="14" t="s">
        <v>60</v>
      </c>
      <c r="E589" s="14">
        <v>2025</v>
      </c>
      <c r="F589" s="14">
        <v>2025</v>
      </c>
      <c r="G589" s="14" t="s">
        <v>40</v>
      </c>
      <c r="H589" s="14" t="s">
        <v>2189</v>
      </c>
      <c r="I589" s="15">
        <v>2</v>
      </c>
      <c r="J589" s="14">
        <v>3</v>
      </c>
      <c r="K589" s="16">
        <f t="shared" si="498"/>
        <v>0</v>
      </c>
      <c r="L589" s="15">
        <f t="shared" si="499"/>
        <v>2</v>
      </c>
      <c r="M589" s="15">
        <f t="shared" si="500"/>
        <v>0</v>
      </c>
      <c r="N589" s="15">
        <f t="shared" si="501"/>
        <v>0</v>
      </c>
      <c r="O589" s="15">
        <v>0</v>
      </c>
      <c r="P589" s="15">
        <v>0</v>
      </c>
      <c r="Q589" s="15">
        <f t="shared" si="502"/>
        <v>0</v>
      </c>
      <c r="R589" s="14" t="s">
        <v>75</v>
      </c>
      <c r="S589" s="14">
        <f t="shared" si="503"/>
        <v>2</v>
      </c>
      <c r="T589" s="15">
        <v>0</v>
      </c>
      <c r="U589" s="15">
        <v>0</v>
      </c>
      <c r="V589" s="15" t="str">
        <f t="shared" si="555"/>
        <v>N/A</v>
      </c>
      <c r="W589" s="15" t="str">
        <f t="shared" si="556"/>
        <v>N/A</v>
      </c>
      <c r="X589" s="15" t="str">
        <f t="shared" si="548"/>
        <v>N/A</v>
      </c>
      <c r="Y589" s="14" t="str">
        <f t="shared" si="504"/>
        <v>OK</v>
      </c>
      <c r="Z589" s="14" t="str">
        <f t="shared" si="505"/>
        <v>No</v>
      </c>
      <c r="AA589" s="17" t="str">
        <f>IF(C589="DM", "N/A", IF(Z589="No","N/A",VLOOKUP(B589,'Extension List'!$A$3:$AE$1952,19,FALSE)))</f>
        <v>N/A</v>
      </c>
      <c r="AB589" s="14" t="str">
        <f>IF(C589="DM", "N/A", IF(Z589="No","N/A",VLOOKUP(B589,'Extension List'!$A$3:$AE$1952,21,FALSE)))</f>
        <v>N/A</v>
      </c>
      <c r="AC589" s="14" t="str">
        <f t="shared" si="549"/>
        <v>N/A</v>
      </c>
      <c r="AD589" s="15" t="str">
        <f t="shared" si="506"/>
        <v>N/A</v>
      </c>
      <c r="AE589" s="15" t="str">
        <f t="shared" si="507"/>
        <v>N/A</v>
      </c>
      <c r="AF589" s="15" t="str">
        <f t="shared" si="508"/>
        <v>N/A</v>
      </c>
      <c r="AG589" s="15" t="str">
        <f t="shared" si="550"/>
        <v>N/A</v>
      </c>
      <c r="AH589" s="15" t="str">
        <f t="shared" si="550"/>
        <v>N/A</v>
      </c>
      <c r="AI589" s="15" t="str">
        <f t="shared" si="551"/>
        <v>N/A</v>
      </c>
      <c r="AJ589" s="15" t="str">
        <f t="shared" si="552"/>
        <v>N/A</v>
      </c>
      <c r="AK589" s="15" t="str">
        <f t="shared" si="553"/>
        <v>N/A</v>
      </c>
      <c r="AL589" s="15" t="str">
        <f t="shared" si="513"/>
        <v>N/A</v>
      </c>
      <c r="AM589" s="15">
        <f t="shared" si="514"/>
        <v>2</v>
      </c>
      <c r="AN589" s="15">
        <f t="shared" si="515"/>
        <v>2</v>
      </c>
      <c r="AO589" s="15" t="str">
        <f t="shared" si="516"/>
        <v>N/A</v>
      </c>
      <c r="AP589" s="15" t="str">
        <f t="shared" si="517"/>
        <v>N/A</v>
      </c>
      <c r="AQ589" s="15" t="str">
        <f t="shared" si="518"/>
        <v>N/A</v>
      </c>
      <c r="AR589" s="14" t="s">
        <v>40</v>
      </c>
      <c r="AS589" s="14" t="s">
        <v>40</v>
      </c>
      <c r="AT589" s="14" t="s">
        <v>40</v>
      </c>
      <c r="AU589" s="14" t="s">
        <v>40</v>
      </c>
      <c r="AV589" s="14" t="s">
        <v>40</v>
      </c>
      <c r="AW589" s="14" t="s">
        <v>40</v>
      </c>
      <c r="AX589" s="14" t="s">
        <v>40</v>
      </c>
      <c r="AY589" s="14" t="s">
        <v>40</v>
      </c>
      <c r="AZ589" s="14" t="s">
        <v>40</v>
      </c>
      <c r="BA589" s="14" t="s">
        <v>40</v>
      </c>
      <c r="BB589" s="14" t="s">
        <v>40</v>
      </c>
      <c r="BC589" s="14" t="s">
        <v>40</v>
      </c>
      <c r="BD589" s="14" t="s">
        <v>40</v>
      </c>
      <c r="BE589" s="14" t="s">
        <v>40</v>
      </c>
      <c r="BF589" s="14" t="s">
        <v>40</v>
      </c>
      <c r="BG589" s="14" t="s">
        <v>40</v>
      </c>
      <c r="BH589" s="14" t="s">
        <v>40</v>
      </c>
      <c r="BJ589" s="15">
        <f t="shared" si="519"/>
        <v>2</v>
      </c>
      <c r="BK589" s="15">
        <f t="shared" si="520"/>
        <v>2</v>
      </c>
      <c r="BL589" s="15">
        <f t="shared" si="521"/>
        <v>2</v>
      </c>
      <c r="BM589" s="15">
        <f t="shared" si="522"/>
        <v>2</v>
      </c>
      <c r="BN589" s="15">
        <f t="shared" si="523"/>
        <v>2</v>
      </c>
      <c r="BO589" s="15">
        <f t="shared" si="524"/>
        <v>2</v>
      </c>
      <c r="BP589" s="15">
        <f t="shared" si="525"/>
        <v>2</v>
      </c>
      <c r="BQ589" s="15">
        <f t="shared" si="526"/>
        <v>2</v>
      </c>
      <c r="BR589" s="15">
        <f t="shared" si="527"/>
        <v>2</v>
      </c>
      <c r="BS589" s="15">
        <f t="shared" si="528"/>
        <v>2</v>
      </c>
      <c r="BT589" s="15">
        <f t="shared" si="529"/>
        <v>2</v>
      </c>
      <c r="BU589" s="15">
        <f t="shared" si="530"/>
        <v>2</v>
      </c>
      <c r="BV589" s="15">
        <f t="shared" si="531"/>
        <v>2</v>
      </c>
      <c r="BW589" s="15">
        <f t="shared" si="532"/>
        <v>2</v>
      </c>
      <c r="BX589" s="15">
        <f t="shared" si="533"/>
        <v>2</v>
      </c>
      <c r="BY589" s="15">
        <f t="shared" si="534"/>
        <v>2</v>
      </c>
      <c r="BZ589" s="15">
        <f t="shared" si="535"/>
        <v>2</v>
      </c>
      <c r="CA589" s="14" t="s">
        <v>75</v>
      </c>
      <c r="CB589" s="15">
        <f t="shared" si="543"/>
        <v>2</v>
      </c>
      <c r="CC589" s="14">
        <f t="shared" si="544"/>
        <v>2</v>
      </c>
      <c r="CD589" s="14" t="str">
        <f t="shared" si="545"/>
        <v>N/A</v>
      </c>
      <c r="CE589" s="14" t="str">
        <f t="shared" si="546"/>
        <v>N/A</v>
      </c>
      <c r="CF589" s="14" t="str">
        <f t="shared" si="547"/>
        <v>N/A</v>
      </c>
      <c r="CG589" t="str">
        <f t="shared" si="536"/>
        <v>S:2 G:0 GR:0</v>
      </c>
    </row>
    <row r="590" spans="1:85" x14ac:dyDescent="0.25">
      <c r="A590" s="13">
        <v>6000</v>
      </c>
      <c r="B590" s="14" t="s">
        <v>3101</v>
      </c>
      <c r="C590" s="14" t="s">
        <v>62</v>
      </c>
      <c r="D590" s="14" t="s">
        <v>60</v>
      </c>
      <c r="E590" s="14">
        <v>2025</v>
      </c>
      <c r="F590" s="14">
        <v>2025</v>
      </c>
      <c r="G590" s="14" t="s">
        <v>40</v>
      </c>
      <c r="H590" s="14" t="s">
        <v>2144</v>
      </c>
      <c r="I590" s="15">
        <v>18</v>
      </c>
      <c r="J590" s="14">
        <v>4</v>
      </c>
      <c r="K590" s="16">
        <f t="shared" si="498"/>
        <v>0.25</v>
      </c>
      <c r="L590" s="15">
        <f t="shared" si="499"/>
        <v>13</v>
      </c>
      <c r="M590" s="15">
        <f t="shared" si="500"/>
        <v>5</v>
      </c>
      <c r="N590" s="15">
        <f t="shared" si="501"/>
        <v>20</v>
      </c>
      <c r="O590" s="15">
        <v>20</v>
      </c>
      <c r="P590" s="15">
        <v>0</v>
      </c>
      <c r="Q590" s="15">
        <f t="shared" si="502"/>
        <v>0</v>
      </c>
      <c r="R590" s="14" t="s">
        <v>75</v>
      </c>
      <c r="S590" s="14">
        <f t="shared" si="503"/>
        <v>3</v>
      </c>
      <c r="T590" s="15">
        <v>0</v>
      </c>
      <c r="U590" s="15">
        <v>0</v>
      </c>
      <c r="V590" s="15">
        <v>0</v>
      </c>
      <c r="W590" s="15" t="str">
        <f t="shared" si="556"/>
        <v>N/A</v>
      </c>
      <c r="X590" s="15" t="str">
        <f t="shared" si="548"/>
        <v>N/A</v>
      </c>
      <c r="Y590" s="14" t="str">
        <f t="shared" si="504"/>
        <v>OK</v>
      </c>
      <c r="Z590" s="14" t="str">
        <f t="shared" si="505"/>
        <v>No</v>
      </c>
      <c r="AA590" s="17" t="str">
        <f>IF(C590="DM", "N/A", IF(Z590="No","N/A",VLOOKUP(B590,'Extension List'!$A$3:$AE$1952,19,FALSE)))</f>
        <v>N/A</v>
      </c>
      <c r="AB590" s="14" t="str">
        <f>IF(C590="DM", "N/A", IF(Z590="No","N/A",VLOOKUP(B590,'Extension List'!$A$3:$AE$1952,21,FALSE)))</f>
        <v>N/A</v>
      </c>
      <c r="AC590" s="14" t="str">
        <f t="shared" si="549"/>
        <v>N/A</v>
      </c>
      <c r="AD590" s="15" t="str">
        <f t="shared" si="506"/>
        <v>N/A</v>
      </c>
      <c r="AE590" s="15" t="str">
        <f t="shared" si="507"/>
        <v>N/A</v>
      </c>
      <c r="AF590" s="15" t="str">
        <f t="shared" si="508"/>
        <v>N/A</v>
      </c>
      <c r="AG590" s="15" t="str">
        <f t="shared" ref="AG590:AH609" si="557">IF($AF590="N/A", "N/A", "TBC")</f>
        <v>N/A</v>
      </c>
      <c r="AH590" s="15" t="str">
        <f t="shared" si="557"/>
        <v>N/A</v>
      </c>
      <c r="AI590" s="15" t="str">
        <f t="shared" si="551"/>
        <v>N/A</v>
      </c>
      <c r="AJ590" s="15" t="str">
        <f t="shared" si="552"/>
        <v>N/A</v>
      </c>
      <c r="AK590" s="15" t="str">
        <f t="shared" si="553"/>
        <v>N/A</v>
      </c>
      <c r="AL590" s="15" t="str">
        <f t="shared" si="513"/>
        <v>N/A</v>
      </c>
      <c r="AM590" s="15">
        <f t="shared" si="514"/>
        <v>13</v>
      </c>
      <c r="AN590" s="15">
        <f t="shared" si="515"/>
        <v>13</v>
      </c>
      <c r="AO590" s="15">
        <f t="shared" si="516"/>
        <v>13</v>
      </c>
      <c r="AP590" s="15" t="str">
        <f t="shared" si="517"/>
        <v>N/A</v>
      </c>
      <c r="AQ590" s="15" t="str">
        <f t="shared" si="518"/>
        <v>N/A</v>
      </c>
      <c r="AR590" s="14" t="s">
        <v>40</v>
      </c>
      <c r="AS590" s="14" t="s">
        <v>40</v>
      </c>
      <c r="AT590" s="14" t="s">
        <v>40</v>
      </c>
      <c r="AU590" s="14" t="s">
        <v>40</v>
      </c>
      <c r="AV590" s="14" t="s">
        <v>40</v>
      </c>
      <c r="AW590" s="14" t="s">
        <v>40</v>
      </c>
      <c r="AX590" s="14" t="s">
        <v>40</v>
      </c>
      <c r="AY590" s="14" t="s">
        <v>40</v>
      </c>
      <c r="AZ590" s="14" t="s">
        <v>40</v>
      </c>
      <c r="BA590" s="14" t="s">
        <v>40</v>
      </c>
      <c r="BB590" s="14" t="s">
        <v>40</v>
      </c>
      <c r="BC590" s="14" t="s">
        <v>40</v>
      </c>
      <c r="BD590" s="14" t="s">
        <v>40</v>
      </c>
      <c r="BE590" s="14" t="s">
        <v>40</v>
      </c>
      <c r="BF590" s="14" t="s">
        <v>40</v>
      </c>
      <c r="BG590" s="14" t="s">
        <v>40</v>
      </c>
      <c r="BH590" s="14" t="s">
        <v>40</v>
      </c>
      <c r="BJ590" s="15">
        <f t="shared" si="519"/>
        <v>13</v>
      </c>
      <c r="BK590" s="15">
        <f t="shared" si="520"/>
        <v>13</v>
      </c>
      <c r="BL590" s="15">
        <f t="shared" si="521"/>
        <v>13</v>
      </c>
      <c r="BM590" s="15">
        <f t="shared" si="522"/>
        <v>13</v>
      </c>
      <c r="BN590" s="15">
        <f t="shared" si="523"/>
        <v>13</v>
      </c>
      <c r="BO590" s="15">
        <f t="shared" si="524"/>
        <v>13</v>
      </c>
      <c r="BP590" s="15">
        <f t="shared" si="525"/>
        <v>13</v>
      </c>
      <c r="BQ590" s="15">
        <f t="shared" si="526"/>
        <v>13</v>
      </c>
      <c r="BR590" s="15">
        <f t="shared" si="527"/>
        <v>13</v>
      </c>
      <c r="BS590" s="15">
        <f t="shared" si="528"/>
        <v>13</v>
      </c>
      <c r="BT590" s="15">
        <f t="shared" si="529"/>
        <v>13</v>
      </c>
      <c r="BU590" s="15">
        <f t="shared" si="530"/>
        <v>13</v>
      </c>
      <c r="BV590" s="15">
        <f t="shared" si="531"/>
        <v>13</v>
      </c>
      <c r="BW590" s="15">
        <f t="shared" si="532"/>
        <v>13</v>
      </c>
      <c r="BX590" s="15">
        <f t="shared" si="533"/>
        <v>13</v>
      </c>
      <c r="BY590" s="15">
        <f t="shared" si="534"/>
        <v>13</v>
      </c>
      <c r="BZ590" s="15">
        <f t="shared" si="535"/>
        <v>13</v>
      </c>
      <c r="CA590" s="14" t="s">
        <v>75</v>
      </c>
      <c r="CB590" s="15">
        <f t="shared" si="543"/>
        <v>13</v>
      </c>
      <c r="CC590" s="14">
        <f t="shared" si="544"/>
        <v>13</v>
      </c>
      <c r="CD590" s="14">
        <f t="shared" si="545"/>
        <v>13</v>
      </c>
      <c r="CE590" s="14" t="str">
        <f t="shared" si="546"/>
        <v>N/A</v>
      </c>
      <c r="CF590" s="14" t="str">
        <f t="shared" si="547"/>
        <v>N/A</v>
      </c>
      <c r="CG590" t="str">
        <f t="shared" si="536"/>
        <v>S:13 G:5 GR:0</v>
      </c>
    </row>
    <row r="591" spans="1:85" x14ac:dyDescent="0.25">
      <c r="A591" s="13">
        <v>6577</v>
      </c>
      <c r="B591" s="14" t="s">
        <v>3367</v>
      </c>
      <c r="C591" s="14" t="s">
        <v>62</v>
      </c>
      <c r="D591" s="14" t="s">
        <v>60</v>
      </c>
      <c r="E591" s="14">
        <f>VLOOKUP(B591, 'Rookie Year'!$A$2:$B$55555,2,FALSE)</f>
        <v>2026</v>
      </c>
      <c r="F591" s="14">
        <v>2026</v>
      </c>
      <c r="G591" s="14" t="s">
        <v>40</v>
      </c>
      <c r="H591" s="14" t="s">
        <v>2425</v>
      </c>
      <c r="I591" s="15">
        <v>1</v>
      </c>
      <c r="J591" s="14">
        <v>3</v>
      </c>
      <c r="K591" s="16">
        <f t="shared" si="498"/>
        <v>0</v>
      </c>
      <c r="L591" s="15">
        <f t="shared" si="499"/>
        <v>1</v>
      </c>
      <c r="M591" s="15">
        <f t="shared" si="500"/>
        <v>0</v>
      </c>
      <c r="N591" s="15">
        <f t="shared" si="501"/>
        <v>0</v>
      </c>
      <c r="O591" s="15">
        <v>0</v>
      </c>
      <c r="P591" s="15">
        <v>0</v>
      </c>
      <c r="Q591" s="15">
        <f t="shared" si="502"/>
        <v>0</v>
      </c>
      <c r="R591" s="14" t="s">
        <v>75</v>
      </c>
      <c r="S591" s="14">
        <f t="shared" si="503"/>
        <v>3</v>
      </c>
      <c r="T591" s="15">
        <f>IF($S591&lt;1, "N/A", $M591)</f>
        <v>0</v>
      </c>
      <c r="U591" s="15">
        <f>IF($S591&lt;2, "N/A", $M591)</f>
        <v>0</v>
      </c>
      <c r="V591" s="15">
        <f>IF($S591&lt;3, "N/A", $M591)</f>
        <v>0</v>
      </c>
      <c r="W591" s="15" t="str">
        <f t="shared" si="556"/>
        <v>N/A</v>
      </c>
      <c r="X591" s="15" t="str">
        <f t="shared" si="548"/>
        <v>N/A</v>
      </c>
      <c r="Y591" s="14" t="str">
        <f t="shared" si="504"/>
        <v>OK</v>
      </c>
      <c r="Z591" s="14" t="str">
        <f t="shared" si="505"/>
        <v>No</v>
      </c>
      <c r="AA591" s="17" t="str">
        <f>IF(C591="DM", "N/A", IF(Z591="No","N/A",VLOOKUP(B591,'Extension List'!$A$3:$AE$1952,19,FALSE)))</f>
        <v>N/A</v>
      </c>
      <c r="AB591" s="14" t="str">
        <f>IF(C591="DM", "N/A", IF(Z591="No","N/A",VLOOKUP(B591,'Extension List'!$A$3:$AE$1952,21,FALSE)))</f>
        <v>N/A</v>
      </c>
      <c r="AC591" s="14" t="str">
        <f t="shared" si="549"/>
        <v>N/A</v>
      </c>
      <c r="AD591" s="15" t="str">
        <f t="shared" si="506"/>
        <v>N/A</v>
      </c>
      <c r="AE591" s="15" t="str">
        <f t="shared" si="507"/>
        <v>N/A</v>
      </c>
      <c r="AF591" s="15" t="str">
        <f t="shared" si="508"/>
        <v>N/A</v>
      </c>
      <c r="AG591" s="15" t="str">
        <f t="shared" si="557"/>
        <v>N/A</v>
      </c>
      <c r="AH591" s="15" t="str">
        <f t="shared" si="557"/>
        <v>N/A</v>
      </c>
      <c r="AI591" s="15" t="str">
        <f t="shared" si="551"/>
        <v>N/A</v>
      </c>
      <c r="AJ591" s="15" t="str">
        <f t="shared" si="552"/>
        <v>N/A</v>
      </c>
      <c r="AK591" s="15" t="str">
        <f t="shared" si="553"/>
        <v>N/A</v>
      </c>
      <c r="AL591" s="15" t="str">
        <f t="shared" si="513"/>
        <v>N/A</v>
      </c>
      <c r="AM591" s="15">
        <f t="shared" si="514"/>
        <v>1</v>
      </c>
      <c r="AN591" s="15">
        <f t="shared" si="515"/>
        <v>1</v>
      </c>
      <c r="AO591" s="15">
        <f t="shared" si="516"/>
        <v>1</v>
      </c>
      <c r="AP591" s="15" t="str">
        <f t="shared" si="517"/>
        <v>N/A</v>
      </c>
      <c r="AQ591" s="15" t="str">
        <f t="shared" si="518"/>
        <v>N/A</v>
      </c>
      <c r="AR591" s="14" t="s">
        <v>40</v>
      </c>
      <c r="AS591" s="14" t="s">
        <v>40</v>
      </c>
      <c r="AT591" s="14" t="s">
        <v>40</v>
      </c>
      <c r="AU591" s="14" t="s">
        <v>40</v>
      </c>
      <c r="AV591" s="14" t="s">
        <v>40</v>
      </c>
      <c r="AW591" s="14" t="s">
        <v>40</v>
      </c>
      <c r="AX591" s="14" t="s">
        <v>40</v>
      </c>
      <c r="AY591" s="14" t="s">
        <v>40</v>
      </c>
      <c r="AZ591" s="14" t="s">
        <v>40</v>
      </c>
      <c r="BA591" s="14" t="s">
        <v>40</v>
      </c>
      <c r="BB591" s="14" t="s">
        <v>40</v>
      </c>
      <c r="BC591" s="14" t="s">
        <v>40</v>
      </c>
      <c r="BD591" s="14" t="s">
        <v>40</v>
      </c>
      <c r="BE591" s="14" t="s">
        <v>40</v>
      </c>
      <c r="BF591" s="14" t="s">
        <v>40</v>
      </c>
      <c r="BG591" s="14" t="s">
        <v>40</v>
      </c>
      <c r="BH591" s="14" t="s">
        <v>40</v>
      </c>
      <c r="BJ591" s="15">
        <f t="shared" si="519"/>
        <v>1</v>
      </c>
      <c r="BK591" s="15">
        <f t="shared" si="520"/>
        <v>1</v>
      </c>
      <c r="BL591" s="15">
        <f t="shared" si="521"/>
        <v>1</v>
      </c>
      <c r="BM591" s="15">
        <f t="shared" si="522"/>
        <v>1</v>
      </c>
      <c r="BN591" s="15">
        <f t="shared" si="523"/>
        <v>1</v>
      </c>
      <c r="BO591" s="15">
        <f t="shared" si="524"/>
        <v>1</v>
      </c>
      <c r="BP591" s="15">
        <f t="shared" si="525"/>
        <v>1</v>
      </c>
      <c r="BQ591" s="15">
        <f t="shared" si="526"/>
        <v>1</v>
      </c>
      <c r="BR591" s="15">
        <f t="shared" si="527"/>
        <v>1</v>
      </c>
      <c r="BS591" s="15">
        <f t="shared" si="528"/>
        <v>1</v>
      </c>
      <c r="BT591" s="15">
        <f t="shared" si="529"/>
        <v>1</v>
      </c>
      <c r="BU591" s="15">
        <f t="shared" si="530"/>
        <v>1</v>
      </c>
      <c r="BV591" s="15">
        <f t="shared" si="531"/>
        <v>1</v>
      </c>
      <c r="BW591" s="15">
        <f t="shared" si="532"/>
        <v>1</v>
      </c>
      <c r="BX591" s="15">
        <f t="shared" si="533"/>
        <v>1</v>
      </c>
      <c r="BY591" s="15">
        <f t="shared" si="534"/>
        <v>1</v>
      </c>
      <c r="BZ591" s="15">
        <f t="shared" si="535"/>
        <v>1</v>
      </c>
      <c r="CA591" s="14" t="s">
        <v>75</v>
      </c>
      <c r="CB591" s="15">
        <f t="shared" si="543"/>
        <v>1</v>
      </c>
      <c r="CC591" s="14">
        <f t="shared" si="544"/>
        <v>1</v>
      </c>
      <c r="CD591" s="14">
        <f t="shared" si="545"/>
        <v>1</v>
      </c>
      <c r="CE591" s="14" t="str">
        <f t="shared" si="546"/>
        <v>N/A</v>
      </c>
      <c r="CF591" s="14" t="str">
        <f t="shared" si="547"/>
        <v>N/A</v>
      </c>
      <c r="CG591" t="str">
        <f t="shared" si="536"/>
        <v>S:1 G:0 GR:0</v>
      </c>
    </row>
    <row r="592" spans="1:85" x14ac:dyDescent="0.25">
      <c r="A592" s="13">
        <v>6096</v>
      </c>
      <c r="B592" s="14" t="s">
        <v>3194</v>
      </c>
      <c r="C592" s="14" t="s">
        <v>62</v>
      </c>
      <c r="D592" s="14" t="s">
        <v>60</v>
      </c>
      <c r="E592" s="14">
        <v>2025</v>
      </c>
      <c r="F592" s="14">
        <v>2025</v>
      </c>
      <c r="G592" s="14" t="s">
        <v>40</v>
      </c>
      <c r="H592" s="14" t="s">
        <v>2232</v>
      </c>
      <c r="I592" s="15">
        <v>1</v>
      </c>
      <c r="J592" s="14">
        <v>3</v>
      </c>
      <c r="K592" s="16">
        <f t="shared" si="498"/>
        <v>0</v>
      </c>
      <c r="L592" s="15">
        <f t="shared" si="499"/>
        <v>1</v>
      </c>
      <c r="M592" s="15">
        <f t="shared" si="500"/>
        <v>0</v>
      </c>
      <c r="N592" s="15">
        <f t="shared" si="501"/>
        <v>0</v>
      </c>
      <c r="O592" s="15">
        <v>0</v>
      </c>
      <c r="P592" s="15">
        <v>0</v>
      </c>
      <c r="Q592" s="15">
        <f t="shared" si="502"/>
        <v>0</v>
      </c>
      <c r="R592" s="14" t="s">
        <v>75</v>
      </c>
      <c r="S592" s="14">
        <f t="shared" si="503"/>
        <v>2</v>
      </c>
      <c r="T592" s="15">
        <v>0</v>
      </c>
      <c r="U592" s="15">
        <v>0</v>
      </c>
      <c r="V592" s="15" t="str">
        <f>IF($S592&lt;3, "N/A", $M592)</f>
        <v>N/A</v>
      </c>
      <c r="W592" s="15" t="str">
        <f t="shared" si="556"/>
        <v>N/A</v>
      </c>
      <c r="X592" s="15" t="str">
        <f t="shared" si="548"/>
        <v>N/A</v>
      </c>
      <c r="Y592" s="14" t="str">
        <f t="shared" si="504"/>
        <v>OK</v>
      </c>
      <c r="Z592" s="14" t="str">
        <f t="shared" si="505"/>
        <v>No</v>
      </c>
      <c r="AA592" s="17" t="str">
        <f>IF(C592="DM", "N/A", IF(Z592="No","N/A",VLOOKUP(B592,'Extension List'!$A$3:$AE$1952,19,FALSE)))</f>
        <v>N/A</v>
      </c>
      <c r="AB592" s="14" t="str">
        <f>IF(C592="DM", "N/A", IF(Z592="No","N/A",VLOOKUP(B592,'Extension List'!$A$3:$AE$1952,21,FALSE)))</f>
        <v>N/A</v>
      </c>
      <c r="AC592" s="14" t="str">
        <f t="shared" si="549"/>
        <v>N/A</v>
      </c>
      <c r="AD592" s="15" t="str">
        <f t="shared" si="506"/>
        <v>N/A</v>
      </c>
      <c r="AE592" s="15" t="str">
        <f t="shared" si="507"/>
        <v>N/A</v>
      </c>
      <c r="AF592" s="15" t="str">
        <f t="shared" si="508"/>
        <v>N/A</v>
      </c>
      <c r="AG592" s="15" t="str">
        <f t="shared" si="557"/>
        <v>N/A</v>
      </c>
      <c r="AH592" s="15" t="str">
        <f t="shared" si="557"/>
        <v>N/A</v>
      </c>
      <c r="AI592" s="15" t="str">
        <f t="shared" si="551"/>
        <v>N/A</v>
      </c>
      <c r="AJ592" s="15" t="str">
        <f t="shared" si="552"/>
        <v>N/A</v>
      </c>
      <c r="AK592" s="15" t="str">
        <f t="shared" si="553"/>
        <v>N/A</v>
      </c>
      <c r="AL592" s="15" t="str">
        <f t="shared" si="513"/>
        <v>N/A</v>
      </c>
      <c r="AM592" s="15">
        <f t="shared" si="514"/>
        <v>1</v>
      </c>
      <c r="AN592" s="15">
        <f t="shared" si="515"/>
        <v>1</v>
      </c>
      <c r="AO592" s="15" t="str">
        <f t="shared" si="516"/>
        <v>N/A</v>
      </c>
      <c r="AP592" s="15" t="str">
        <f t="shared" si="517"/>
        <v>N/A</v>
      </c>
      <c r="AQ592" s="15" t="str">
        <f t="shared" si="518"/>
        <v>N/A</v>
      </c>
      <c r="AR592" s="14" t="s">
        <v>40</v>
      </c>
      <c r="AS592" s="14" t="s">
        <v>40</v>
      </c>
      <c r="AT592" s="14" t="s">
        <v>40</v>
      </c>
      <c r="AU592" s="14" t="s">
        <v>40</v>
      </c>
      <c r="AV592" s="14" t="s">
        <v>40</v>
      </c>
      <c r="AW592" s="14" t="s">
        <v>40</v>
      </c>
      <c r="AX592" s="14" t="s">
        <v>40</v>
      </c>
      <c r="AY592" s="14" t="s">
        <v>40</v>
      </c>
      <c r="AZ592" s="14" t="s">
        <v>40</v>
      </c>
      <c r="BA592" s="14" t="s">
        <v>40</v>
      </c>
      <c r="BB592" s="14" t="s">
        <v>40</v>
      </c>
      <c r="BC592" s="14" t="s">
        <v>40</v>
      </c>
      <c r="BD592" s="14" t="s">
        <v>40</v>
      </c>
      <c r="BE592" s="14" t="s">
        <v>40</v>
      </c>
      <c r="BF592" s="14" t="s">
        <v>40</v>
      </c>
      <c r="BG592" s="14" t="s">
        <v>40</v>
      </c>
      <c r="BH592" s="14" t="s">
        <v>40</v>
      </c>
      <c r="BJ592" s="15">
        <f t="shared" si="519"/>
        <v>1</v>
      </c>
      <c r="BK592" s="15">
        <f t="shared" si="520"/>
        <v>1</v>
      </c>
      <c r="BL592" s="15">
        <f t="shared" si="521"/>
        <v>1</v>
      </c>
      <c r="BM592" s="15">
        <f t="shared" si="522"/>
        <v>1</v>
      </c>
      <c r="BN592" s="15">
        <f t="shared" si="523"/>
        <v>1</v>
      </c>
      <c r="BO592" s="15">
        <f t="shared" si="524"/>
        <v>1</v>
      </c>
      <c r="BP592" s="15">
        <f t="shared" si="525"/>
        <v>1</v>
      </c>
      <c r="BQ592" s="15">
        <f t="shared" si="526"/>
        <v>1</v>
      </c>
      <c r="BR592" s="15">
        <f t="shared" si="527"/>
        <v>1</v>
      </c>
      <c r="BS592" s="15">
        <f t="shared" si="528"/>
        <v>1</v>
      </c>
      <c r="BT592" s="15">
        <f t="shared" si="529"/>
        <v>1</v>
      </c>
      <c r="BU592" s="15">
        <f t="shared" si="530"/>
        <v>1</v>
      </c>
      <c r="BV592" s="15">
        <f t="shared" si="531"/>
        <v>1</v>
      </c>
      <c r="BW592" s="15">
        <f t="shared" si="532"/>
        <v>1</v>
      </c>
      <c r="BX592" s="15">
        <f t="shared" si="533"/>
        <v>1</v>
      </c>
      <c r="BY592" s="15">
        <f t="shared" si="534"/>
        <v>1</v>
      </c>
      <c r="BZ592" s="15">
        <f t="shared" si="535"/>
        <v>1</v>
      </c>
      <c r="CA592" s="14" t="s">
        <v>75</v>
      </c>
      <c r="CB592" s="15">
        <f t="shared" si="543"/>
        <v>1</v>
      </c>
      <c r="CC592" s="14">
        <f t="shared" si="544"/>
        <v>1</v>
      </c>
      <c r="CD592" s="14" t="str">
        <f t="shared" si="545"/>
        <v>N/A</v>
      </c>
      <c r="CE592" s="14" t="str">
        <f t="shared" si="546"/>
        <v>N/A</v>
      </c>
      <c r="CF592" s="14" t="str">
        <f t="shared" si="547"/>
        <v>N/A</v>
      </c>
      <c r="CG592" t="str">
        <f t="shared" si="536"/>
        <v>S:1 G:0 GR:0</v>
      </c>
    </row>
    <row r="593" spans="1:85" x14ac:dyDescent="0.25">
      <c r="A593" s="13">
        <v>3096</v>
      </c>
      <c r="B593" s="14" t="s">
        <v>1219</v>
      </c>
      <c r="C593" s="14" t="s">
        <v>62</v>
      </c>
      <c r="D593" s="14" t="s">
        <v>60</v>
      </c>
      <c r="E593" s="14">
        <f>VLOOKUP(B593, 'Rookie Year'!$A$2:$B$55555,2,FALSE)</f>
        <v>2019</v>
      </c>
      <c r="F593" s="14">
        <v>2019</v>
      </c>
      <c r="G593" s="14" t="s">
        <v>40</v>
      </c>
      <c r="H593" s="14" t="s">
        <v>1926</v>
      </c>
      <c r="I593" s="15">
        <v>39</v>
      </c>
      <c r="J593" s="14">
        <v>3</v>
      </c>
      <c r="K593" s="16">
        <f t="shared" si="498"/>
        <v>0.6</v>
      </c>
      <c r="L593" s="15">
        <f t="shared" si="499"/>
        <v>15</v>
      </c>
      <c r="M593" s="15">
        <f t="shared" si="500"/>
        <v>24</v>
      </c>
      <c r="N593" s="15">
        <f t="shared" si="501"/>
        <v>72</v>
      </c>
      <c r="O593" s="15">
        <v>53</v>
      </c>
      <c r="P593" s="15">
        <v>19</v>
      </c>
      <c r="Q593" s="15">
        <f t="shared" si="502"/>
        <v>0</v>
      </c>
      <c r="R593" s="14">
        <v>2025</v>
      </c>
      <c r="S593" s="14">
        <f t="shared" si="503"/>
        <v>2</v>
      </c>
      <c r="T593" s="15">
        <v>0</v>
      </c>
      <c r="U593" s="15">
        <v>0</v>
      </c>
      <c r="V593" s="15" t="str">
        <f>IF($S593&lt;3, "N/A", $M593)</f>
        <v>N/A</v>
      </c>
      <c r="W593" s="15" t="str">
        <f t="shared" si="556"/>
        <v>N/A</v>
      </c>
      <c r="X593" s="15" t="str">
        <f t="shared" si="548"/>
        <v>N/A</v>
      </c>
      <c r="Y593" s="14" t="str">
        <f t="shared" si="504"/>
        <v>OK</v>
      </c>
      <c r="Z593" s="14" t="str">
        <f t="shared" si="505"/>
        <v>No</v>
      </c>
      <c r="AA593" s="17" t="str">
        <f>IF(C593="DM", "N/A", IF(Z593="No","N/A",VLOOKUP(B593,'Extension List'!$A$3:$AE$1952,19,FALSE)))</f>
        <v>N/A</v>
      </c>
      <c r="AB593" s="14" t="str">
        <f>IF(C593="DM", "N/A", IF(Z593="No","N/A",VLOOKUP(B593,'Extension List'!$A$3:$AE$1952,21,FALSE)))</f>
        <v>N/A</v>
      </c>
      <c r="AC593" s="14" t="str">
        <f t="shared" si="549"/>
        <v>N/A</v>
      </c>
      <c r="AD593" s="15" t="str">
        <f t="shared" si="506"/>
        <v>N/A</v>
      </c>
      <c r="AE593" s="15" t="str">
        <f t="shared" si="507"/>
        <v>N/A</v>
      </c>
      <c r="AF593" s="15" t="str">
        <f t="shared" si="508"/>
        <v>N/A</v>
      </c>
      <c r="AG593" s="15" t="str">
        <f t="shared" si="557"/>
        <v>N/A</v>
      </c>
      <c r="AH593" s="15" t="str">
        <f t="shared" si="557"/>
        <v>N/A</v>
      </c>
      <c r="AI593" s="15" t="str">
        <f t="shared" si="551"/>
        <v>N/A</v>
      </c>
      <c r="AJ593" s="15" t="str">
        <f t="shared" si="552"/>
        <v>N/A</v>
      </c>
      <c r="AK593" s="15" t="str">
        <f t="shared" si="553"/>
        <v>N/A</v>
      </c>
      <c r="AL593" s="15" t="str">
        <f t="shared" si="513"/>
        <v>N/A</v>
      </c>
      <c r="AM593" s="15">
        <f t="shared" si="514"/>
        <v>15</v>
      </c>
      <c r="AN593" s="15">
        <f t="shared" si="515"/>
        <v>15</v>
      </c>
      <c r="AO593" s="15" t="str">
        <f t="shared" si="516"/>
        <v>N/A</v>
      </c>
      <c r="AP593" s="15" t="str">
        <f t="shared" si="517"/>
        <v>N/A</v>
      </c>
      <c r="AQ593" s="15" t="str">
        <f t="shared" si="518"/>
        <v>N/A</v>
      </c>
      <c r="AR593" s="14" t="s">
        <v>40</v>
      </c>
      <c r="AS593" s="14" t="s">
        <v>40</v>
      </c>
      <c r="AT593" s="14" t="s">
        <v>40</v>
      </c>
      <c r="AU593" s="14" t="s">
        <v>40</v>
      </c>
      <c r="AV593" s="14" t="s">
        <v>40</v>
      </c>
      <c r="AW593" s="14" t="s">
        <v>40</v>
      </c>
      <c r="AX593" s="14" t="s">
        <v>40</v>
      </c>
      <c r="AY593" s="14" t="s">
        <v>40</v>
      </c>
      <c r="AZ593" s="14" t="s">
        <v>40</v>
      </c>
      <c r="BA593" s="14" t="s">
        <v>40</v>
      </c>
      <c r="BB593" s="14" t="s">
        <v>40</v>
      </c>
      <c r="BC593" s="14" t="s">
        <v>40</v>
      </c>
      <c r="BD593" s="14" t="s">
        <v>40</v>
      </c>
      <c r="BE593" s="14" t="s">
        <v>40</v>
      </c>
      <c r="BF593" s="14" t="s">
        <v>40</v>
      </c>
      <c r="BG593" s="14" t="s">
        <v>40</v>
      </c>
      <c r="BH593" s="14" t="s">
        <v>40</v>
      </c>
      <c r="BI593" s="14"/>
      <c r="BJ593" s="15">
        <f t="shared" si="519"/>
        <v>15</v>
      </c>
      <c r="BK593" s="15">
        <f t="shared" si="520"/>
        <v>15</v>
      </c>
      <c r="BL593" s="15">
        <f t="shared" si="521"/>
        <v>15</v>
      </c>
      <c r="BM593" s="15">
        <f t="shared" si="522"/>
        <v>15</v>
      </c>
      <c r="BN593" s="15">
        <f t="shared" si="523"/>
        <v>15</v>
      </c>
      <c r="BO593" s="15">
        <f t="shared" si="524"/>
        <v>15</v>
      </c>
      <c r="BP593" s="15">
        <f t="shared" si="525"/>
        <v>15</v>
      </c>
      <c r="BQ593" s="15">
        <f t="shared" si="526"/>
        <v>15</v>
      </c>
      <c r="BR593" s="15">
        <f t="shared" si="527"/>
        <v>15</v>
      </c>
      <c r="BS593" s="15">
        <f t="shared" si="528"/>
        <v>15</v>
      </c>
      <c r="BT593" s="15">
        <f t="shared" si="529"/>
        <v>15</v>
      </c>
      <c r="BU593" s="15">
        <f t="shared" si="530"/>
        <v>15</v>
      </c>
      <c r="BV593" s="15">
        <f t="shared" si="531"/>
        <v>15</v>
      </c>
      <c r="BW593" s="15">
        <f t="shared" si="532"/>
        <v>15</v>
      </c>
      <c r="BX593" s="15">
        <f t="shared" si="533"/>
        <v>15</v>
      </c>
      <c r="BY593" s="15">
        <f t="shared" si="534"/>
        <v>15</v>
      </c>
      <c r="BZ593" s="15">
        <f t="shared" si="535"/>
        <v>15</v>
      </c>
      <c r="CA593" s="14" t="s">
        <v>75</v>
      </c>
      <c r="CB593" s="15">
        <f t="shared" si="543"/>
        <v>15</v>
      </c>
      <c r="CC593" s="14">
        <f t="shared" si="544"/>
        <v>15</v>
      </c>
      <c r="CD593" s="14" t="str">
        <f t="shared" si="545"/>
        <v>N/A</v>
      </c>
      <c r="CE593" s="14" t="str">
        <f t="shared" si="546"/>
        <v>N/A</v>
      </c>
      <c r="CF593" s="14" t="str">
        <f t="shared" si="547"/>
        <v>N/A</v>
      </c>
      <c r="CG593" t="str">
        <f t="shared" si="536"/>
        <v>S:15 G:24 GR:0</v>
      </c>
    </row>
    <row r="594" spans="1:85" x14ac:dyDescent="0.25">
      <c r="A594" s="13">
        <v>6013</v>
      </c>
      <c r="B594" s="14" t="s">
        <v>3114</v>
      </c>
      <c r="C594" s="14" t="s">
        <v>62</v>
      </c>
      <c r="D594" s="14" t="s">
        <v>60</v>
      </c>
      <c r="E594" s="14">
        <v>2025</v>
      </c>
      <c r="F594" s="14">
        <v>2025</v>
      </c>
      <c r="G594" s="14" t="s">
        <v>40</v>
      </c>
      <c r="H594" s="14" t="s">
        <v>2157</v>
      </c>
      <c r="I594" s="15">
        <v>9</v>
      </c>
      <c r="J594" s="14">
        <v>4</v>
      </c>
      <c r="K594" s="16">
        <f t="shared" si="498"/>
        <v>0.25</v>
      </c>
      <c r="L594" s="15">
        <f t="shared" si="499"/>
        <v>6</v>
      </c>
      <c r="M594" s="15">
        <f t="shared" si="500"/>
        <v>3</v>
      </c>
      <c r="N594" s="15">
        <f t="shared" si="501"/>
        <v>12</v>
      </c>
      <c r="O594" s="15">
        <v>12</v>
      </c>
      <c r="P594" s="15">
        <v>0</v>
      </c>
      <c r="Q594" s="15">
        <f t="shared" si="502"/>
        <v>0</v>
      </c>
      <c r="R594" s="14" t="s">
        <v>75</v>
      </c>
      <c r="S594" s="14">
        <f t="shared" si="503"/>
        <v>3</v>
      </c>
      <c r="T594" s="15">
        <v>0</v>
      </c>
      <c r="U594" s="15">
        <v>0</v>
      </c>
      <c r="V594" s="15">
        <v>0</v>
      </c>
      <c r="W594" s="15" t="str">
        <f t="shared" si="556"/>
        <v>N/A</v>
      </c>
      <c r="X594" s="15" t="str">
        <f t="shared" si="548"/>
        <v>N/A</v>
      </c>
      <c r="Y594" s="14" t="str">
        <f t="shared" si="504"/>
        <v>OK</v>
      </c>
      <c r="Z594" s="14" t="str">
        <f t="shared" si="505"/>
        <v>No</v>
      </c>
      <c r="AA594" s="17" t="str">
        <f>IF(C594="DM", "N/A", IF(Z594="No","N/A",VLOOKUP(B594,'Extension List'!$A$3:$AE$1952,19,FALSE)))</f>
        <v>N/A</v>
      </c>
      <c r="AB594" s="14" t="str">
        <f>IF(C594="DM", "N/A", IF(Z594="No","N/A",VLOOKUP(B594,'Extension List'!$A$3:$AE$1952,21,FALSE)))</f>
        <v>N/A</v>
      </c>
      <c r="AC594" s="14" t="str">
        <f t="shared" si="549"/>
        <v>N/A</v>
      </c>
      <c r="AD594" s="15" t="str">
        <f t="shared" si="506"/>
        <v>N/A</v>
      </c>
      <c r="AE594" s="15" t="str">
        <f t="shared" si="507"/>
        <v>N/A</v>
      </c>
      <c r="AF594" s="15" t="str">
        <f t="shared" si="508"/>
        <v>N/A</v>
      </c>
      <c r="AG594" s="15" t="str">
        <f t="shared" si="557"/>
        <v>N/A</v>
      </c>
      <c r="AH594" s="15" t="str">
        <f t="shared" si="557"/>
        <v>N/A</v>
      </c>
      <c r="AI594" s="15" t="str">
        <f t="shared" si="551"/>
        <v>N/A</v>
      </c>
      <c r="AJ594" s="15" t="str">
        <f t="shared" si="552"/>
        <v>N/A</v>
      </c>
      <c r="AK594" s="15" t="str">
        <f t="shared" si="553"/>
        <v>N/A</v>
      </c>
      <c r="AL594" s="15" t="str">
        <f t="shared" si="513"/>
        <v>N/A</v>
      </c>
      <c r="AM594" s="15">
        <f t="shared" si="514"/>
        <v>6</v>
      </c>
      <c r="AN594" s="15">
        <f t="shared" si="515"/>
        <v>6</v>
      </c>
      <c r="AO594" s="15">
        <f t="shared" si="516"/>
        <v>6</v>
      </c>
      <c r="AP594" s="15" t="str">
        <f t="shared" si="517"/>
        <v>N/A</v>
      </c>
      <c r="AQ594" s="15" t="str">
        <f t="shared" si="518"/>
        <v>N/A</v>
      </c>
      <c r="AR594" s="14" t="s">
        <v>40</v>
      </c>
      <c r="AS594" s="14" t="s">
        <v>40</v>
      </c>
      <c r="AT594" s="14" t="s">
        <v>40</v>
      </c>
      <c r="AU594" s="14" t="s">
        <v>40</v>
      </c>
      <c r="AV594" s="14" t="s">
        <v>40</v>
      </c>
      <c r="AW594" s="14" t="s">
        <v>40</v>
      </c>
      <c r="AX594" s="14" t="s">
        <v>40</v>
      </c>
      <c r="AY594" s="14" t="s">
        <v>40</v>
      </c>
      <c r="AZ594" s="14" t="s">
        <v>40</v>
      </c>
      <c r="BA594" s="14" t="s">
        <v>40</v>
      </c>
      <c r="BB594" s="14" t="s">
        <v>40</v>
      </c>
      <c r="BC594" s="14" t="s">
        <v>40</v>
      </c>
      <c r="BD594" s="14" t="s">
        <v>40</v>
      </c>
      <c r="BE594" s="14" t="s">
        <v>40</v>
      </c>
      <c r="BF594" s="14" t="s">
        <v>40</v>
      </c>
      <c r="BG594" s="14" t="s">
        <v>40</v>
      </c>
      <c r="BH594" s="14" t="s">
        <v>40</v>
      </c>
      <c r="BJ594" s="15">
        <f t="shared" si="519"/>
        <v>6</v>
      </c>
      <c r="BK594" s="15">
        <f t="shared" si="520"/>
        <v>6</v>
      </c>
      <c r="BL594" s="15">
        <f t="shared" si="521"/>
        <v>6</v>
      </c>
      <c r="BM594" s="15">
        <f t="shared" si="522"/>
        <v>6</v>
      </c>
      <c r="BN594" s="15">
        <f t="shared" si="523"/>
        <v>6</v>
      </c>
      <c r="BO594" s="15">
        <f t="shared" si="524"/>
        <v>6</v>
      </c>
      <c r="BP594" s="15">
        <f t="shared" si="525"/>
        <v>6</v>
      </c>
      <c r="BQ594" s="15">
        <f t="shared" si="526"/>
        <v>6</v>
      </c>
      <c r="BR594" s="15">
        <f t="shared" si="527"/>
        <v>6</v>
      </c>
      <c r="BS594" s="15">
        <f t="shared" si="528"/>
        <v>6</v>
      </c>
      <c r="BT594" s="15">
        <f t="shared" si="529"/>
        <v>6</v>
      </c>
      <c r="BU594" s="15">
        <f t="shared" si="530"/>
        <v>6</v>
      </c>
      <c r="BV594" s="15">
        <f t="shared" si="531"/>
        <v>6</v>
      </c>
      <c r="BW594" s="15">
        <f t="shared" si="532"/>
        <v>6</v>
      </c>
      <c r="BX594" s="15">
        <f t="shared" si="533"/>
        <v>6</v>
      </c>
      <c r="BY594" s="15">
        <f t="shared" si="534"/>
        <v>6</v>
      </c>
      <c r="BZ594" s="15">
        <f t="shared" si="535"/>
        <v>6</v>
      </c>
      <c r="CA594" s="14" t="s">
        <v>75</v>
      </c>
      <c r="CB594" s="15">
        <f t="shared" si="543"/>
        <v>6</v>
      </c>
      <c r="CC594" s="14">
        <f t="shared" si="544"/>
        <v>6</v>
      </c>
      <c r="CD594" s="14">
        <f t="shared" si="545"/>
        <v>6</v>
      </c>
      <c r="CE594" s="14" t="str">
        <f t="shared" si="546"/>
        <v>N/A</v>
      </c>
      <c r="CF594" s="14" t="str">
        <f t="shared" si="547"/>
        <v>N/A</v>
      </c>
      <c r="CG594" t="str">
        <f t="shared" si="536"/>
        <v>S:6 G:3 GR:0</v>
      </c>
    </row>
    <row r="595" spans="1:85" x14ac:dyDescent="0.25">
      <c r="A595" s="13">
        <v>6020</v>
      </c>
      <c r="B595" s="14" t="s">
        <v>3121</v>
      </c>
      <c r="C595" s="14" t="s">
        <v>62</v>
      </c>
      <c r="D595" s="14" t="s">
        <v>60</v>
      </c>
      <c r="E595" s="14">
        <v>2025</v>
      </c>
      <c r="F595" s="14">
        <v>2025</v>
      </c>
      <c r="G595" s="14" t="s">
        <v>40</v>
      </c>
      <c r="H595" s="14" t="s">
        <v>2164</v>
      </c>
      <c r="I595" s="15">
        <v>6</v>
      </c>
      <c r="J595" s="14">
        <v>4</v>
      </c>
      <c r="K595" s="16">
        <f t="shared" si="498"/>
        <v>0.25</v>
      </c>
      <c r="L595" s="15">
        <f t="shared" si="499"/>
        <v>4</v>
      </c>
      <c r="M595" s="15">
        <f t="shared" si="500"/>
        <v>2</v>
      </c>
      <c r="N595" s="15">
        <f t="shared" si="501"/>
        <v>8</v>
      </c>
      <c r="O595" s="15">
        <v>8</v>
      </c>
      <c r="P595" s="15">
        <v>0</v>
      </c>
      <c r="Q595" s="15">
        <f t="shared" si="502"/>
        <v>0</v>
      </c>
      <c r="R595" s="14" t="s">
        <v>75</v>
      </c>
      <c r="S595" s="14">
        <f t="shared" si="503"/>
        <v>3</v>
      </c>
      <c r="T595" s="15">
        <v>0</v>
      </c>
      <c r="U595" s="15">
        <v>0</v>
      </c>
      <c r="V595" s="15">
        <v>0</v>
      </c>
      <c r="W595" s="15" t="str">
        <f t="shared" si="556"/>
        <v>N/A</v>
      </c>
      <c r="X595" s="15" t="str">
        <f t="shared" si="548"/>
        <v>N/A</v>
      </c>
      <c r="Y595" s="14" t="str">
        <f t="shared" si="504"/>
        <v>OK</v>
      </c>
      <c r="Z595" s="14" t="str">
        <f t="shared" si="505"/>
        <v>No</v>
      </c>
      <c r="AA595" s="17" t="str">
        <f>IF(C595="DM", "N/A", IF(Z595="No","N/A",VLOOKUP(B595,'Extension List'!$A$3:$AE$1952,19,FALSE)))</f>
        <v>N/A</v>
      </c>
      <c r="AB595" s="14" t="str">
        <f>IF(C595="DM", "N/A", IF(Z595="No","N/A",VLOOKUP(B595,'Extension List'!$A$3:$AE$1952,21,FALSE)))</f>
        <v>N/A</v>
      </c>
      <c r="AC595" s="14" t="str">
        <f t="shared" si="549"/>
        <v>N/A</v>
      </c>
      <c r="AD595" s="15" t="str">
        <f t="shared" si="506"/>
        <v>N/A</v>
      </c>
      <c r="AE595" s="15" t="str">
        <f t="shared" si="507"/>
        <v>N/A</v>
      </c>
      <c r="AF595" s="15" t="str">
        <f t="shared" si="508"/>
        <v>N/A</v>
      </c>
      <c r="AG595" s="15" t="str">
        <f t="shared" si="557"/>
        <v>N/A</v>
      </c>
      <c r="AH595" s="15" t="str">
        <f t="shared" si="557"/>
        <v>N/A</v>
      </c>
      <c r="AI595" s="15" t="str">
        <f t="shared" si="551"/>
        <v>N/A</v>
      </c>
      <c r="AJ595" s="15" t="str">
        <f t="shared" si="552"/>
        <v>N/A</v>
      </c>
      <c r="AK595" s="15" t="str">
        <f t="shared" si="553"/>
        <v>N/A</v>
      </c>
      <c r="AL595" s="15" t="str">
        <f t="shared" si="513"/>
        <v>N/A</v>
      </c>
      <c r="AM595" s="15">
        <f t="shared" si="514"/>
        <v>4</v>
      </c>
      <c r="AN595" s="15">
        <f t="shared" si="515"/>
        <v>4</v>
      </c>
      <c r="AO595" s="15">
        <f t="shared" si="516"/>
        <v>4</v>
      </c>
      <c r="AP595" s="15" t="str">
        <f t="shared" si="517"/>
        <v>N/A</v>
      </c>
      <c r="AQ595" s="15" t="str">
        <f t="shared" si="518"/>
        <v>N/A</v>
      </c>
      <c r="AR595" s="14" t="s">
        <v>40</v>
      </c>
      <c r="AS595" s="14" t="s">
        <v>40</v>
      </c>
      <c r="AT595" s="14" t="s">
        <v>40</v>
      </c>
      <c r="AU595" s="14" t="s">
        <v>40</v>
      </c>
      <c r="AV595" s="14" t="s">
        <v>40</v>
      </c>
      <c r="AW595" s="14" t="s">
        <v>40</v>
      </c>
      <c r="AX595" s="14" t="s">
        <v>40</v>
      </c>
      <c r="AY595" s="14" t="s">
        <v>40</v>
      </c>
      <c r="AZ595" s="14" t="s">
        <v>40</v>
      </c>
      <c r="BA595" s="14" t="s">
        <v>40</v>
      </c>
      <c r="BB595" s="14" t="s">
        <v>40</v>
      </c>
      <c r="BC595" s="14" t="s">
        <v>40</v>
      </c>
      <c r="BD595" s="14" t="s">
        <v>40</v>
      </c>
      <c r="BE595" s="14" t="s">
        <v>40</v>
      </c>
      <c r="BF595" s="14" t="s">
        <v>40</v>
      </c>
      <c r="BG595" s="14" t="s">
        <v>40</v>
      </c>
      <c r="BH595" s="14" t="s">
        <v>40</v>
      </c>
      <c r="BJ595" s="15">
        <f t="shared" si="519"/>
        <v>4</v>
      </c>
      <c r="BK595" s="15">
        <f t="shared" si="520"/>
        <v>4</v>
      </c>
      <c r="BL595" s="15">
        <f t="shared" si="521"/>
        <v>4</v>
      </c>
      <c r="BM595" s="15">
        <f t="shared" si="522"/>
        <v>4</v>
      </c>
      <c r="BN595" s="15">
        <f t="shared" si="523"/>
        <v>4</v>
      </c>
      <c r="BO595" s="15">
        <f t="shared" si="524"/>
        <v>4</v>
      </c>
      <c r="BP595" s="15">
        <f t="shared" si="525"/>
        <v>4</v>
      </c>
      <c r="BQ595" s="15">
        <f t="shared" si="526"/>
        <v>4</v>
      </c>
      <c r="BR595" s="15">
        <f t="shared" si="527"/>
        <v>4</v>
      </c>
      <c r="BS595" s="15">
        <f t="shared" si="528"/>
        <v>4</v>
      </c>
      <c r="BT595" s="15">
        <f t="shared" si="529"/>
        <v>4</v>
      </c>
      <c r="BU595" s="15">
        <f t="shared" si="530"/>
        <v>4</v>
      </c>
      <c r="BV595" s="15">
        <f t="shared" si="531"/>
        <v>4</v>
      </c>
      <c r="BW595" s="15">
        <f t="shared" si="532"/>
        <v>4</v>
      </c>
      <c r="BX595" s="15">
        <f t="shared" si="533"/>
        <v>4</v>
      </c>
      <c r="BY595" s="15">
        <f t="shared" si="534"/>
        <v>4</v>
      </c>
      <c r="BZ595" s="15">
        <f t="shared" si="535"/>
        <v>4</v>
      </c>
      <c r="CA595" s="14" t="s">
        <v>75</v>
      </c>
      <c r="CB595" s="15">
        <f t="shared" si="543"/>
        <v>4</v>
      </c>
      <c r="CC595" s="14">
        <f t="shared" si="544"/>
        <v>4</v>
      </c>
      <c r="CD595" s="14">
        <f t="shared" si="545"/>
        <v>4</v>
      </c>
      <c r="CE595" s="14" t="str">
        <f t="shared" si="546"/>
        <v>N/A</v>
      </c>
      <c r="CF595" s="14" t="str">
        <f t="shared" si="547"/>
        <v>N/A</v>
      </c>
      <c r="CG595" t="str">
        <f t="shared" si="536"/>
        <v>S:4 G:2 GR:0</v>
      </c>
    </row>
    <row r="596" spans="1:85" x14ac:dyDescent="0.25">
      <c r="A596" s="13">
        <v>6051</v>
      </c>
      <c r="B596" s="14" t="s">
        <v>3152</v>
      </c>
      <c r="C596" s="14" t="s">
        <v>63</v>
      </c>
      <c r="D596" s="14" t="s">
        <v>60</v>
      </c>
      <c r="E596" s="14">
        <v>2025</v>
      </c>
      <c r="F596" s="14">
        <v>2025</v>
      </c>
      <c r="G596" s="14" t="s">
        <v>40</v>
      </c>
      <c r="H596" s="14" t="s">
        <v>2196</v>
      </c>
      <c r="I596" s="15">
        <v>1</v>
      </c>
      <c r="J596" s="14">
        <v>3</v>
      </c>
      <c r="K596" s="16">
        <f t="shared" si="498"/>
        <v>0</v>
      </c>
      <c r="L596" s="15">
        <f t="shared" si="499"/>
        <v>1</v>
      </c>
      <c r="M596" s="15">
        <f t="shared" si="500"/>
        <v>0</v>
      </c>
      <c r="N596" s="15">
        <f t="shared" si="501"/>
        <v>0</v>
      </c>
      <c r="O596" s="15">
        <v>0</v>
      </c>
      <c r="P596" s="15">
        <v>0</v>
      </c>
      <c r="Q596" s="15">
        <f t="shared" si="502"/>
        <v>0</v>
      </c>
      <c r="R596" s="14" t="s">
        <v>75</v>
      </c>
      <c r="S596" s="14">
        <f t="shared" si="503"/>
        <v>2</v>
      </c>
      <c r="T596" s="15">
        <v>0</v>
      </c>
      <c r="U596" s="15">
        <v>0</v>
      </c>
      <c r="V596" s="15" t="str">
        <f t="shared" ref="V596:V603" si="558">IF($S596&lt;3, "N/A", $M596)</f>
        <v>N/A</v>
      </c>
      <c r="W596" s="15" t="str">
        <f t="shared" si="556"/>
        <v>N/A</v>
      </c>
      <c r="X596" s="15" t="str">
        <f t="shared" si="548"/>
        <v>N/A</v>
      </c>
      <c r="Y596" s="14" t="str">
        <f t="shared" si="504"/>
        <v>OK</v>
      </c>
      <c r="Z596" s="14" t="str">
        <f t="shared" si="505"/>
        <v>No</v>
      </c>
      <c r="AA596" s="17" t="str">
        <f>IF(C596="DM", "N/A", IF(Z596="No","N/A",VLOOKUP(B596,'Extension List'!$A$3:$AE$1952,19,FALSE)))</f>
        <v>N/A</v>
      </c>
      <c r="AB596" s="14" t="str">
        <f>IF(C596="DM", "N/A", IF(Z596="No","N/A",VLOOKUP(B596,'Extension List'!$A$3:$AE$1952,21,FALSE)))</f>
        <v>N/A</v>
      </c>
      <c r="AC596" s="14" t="str">
        <f t="shared" si="549"/>
        <v>N/A</v>
      </c>
      <c r="AD596" s="15" t="str">
        <f t="shared" si="506"/>
        <v>N/A</v>
      </c>
      <c r="AE596" s="15" t="str">
        <f t="shared" si="507"/>
        <v>N/A</v>
      </c>
      <c r="AF596" s="15" t="str">
        <f t="shared" si="508"/>
        <v>N/A</v>
      </c>
      <c r="AG596" s="15" t="str">
        <f t="shared" si="557"/>
        <v>N/A</v>
      </c>
      <c r="AH596" s="15" t="str">
        <f t="shared" si="557"/>
        <v>N/A</v>
      </c>
      <c r="AI596" s="15" t="str">
        <f t="shared" si="551"/>
        <v>N/A</v>
      </c>
      <c r="AJ596" s="15" t="str">
        <f t="shared" si="552"/>
        <v>N/A</v>
      </c>
      <c r="AK596" s="15" t="str">
        <f t="shared" si="553"/>
        <v>N/A</v>
      </c>
      <c r="AL596" s="15" t="str">
        <f t="shared" si="513"/>
        <v>N/A</v>
      </c>
      <c r="AM596" s="15">
        <f t="shared" si="514"/>
        <v>1</v>
      </c>
      <c r="AN596" s="15">
        <f t="shared" si="515"/>
        <v>1</v>
      </c>
      <c r="AO596" s="15" t="str">
        <f t="shared" si="516"/>
        <v>N/A</v>
      </c>
      <c r="AP596" s="15" t="str">
        <f t="shared" si="517"/>
        <v>N/A</v>
      </c>
      <c r="AQ596" s="15" t="str">
        <f t="shared" si="518"/>
        <v>N/A</v>
      </c>
      <c r="AR596" s="14" t="s">
        <v>40</v>
      </c>
      <c r="AS596" s="14" t="s">
        <v>40</v>
      </c>
      <c r="AT596" s="14" t="s">
        <v>40</v>
      </c>
      <c r="AU596" s="14" t="s">
        <v>40</v>
      </c>
      <c r="AV596" s="14" t="s">
        <v>40</v>
      </c>
      <c r="AW596" s="14" t="s">
        <v>40</v>
      </c>
      <c r="AX596" s="14" t="s">
        <v>40</v>
      </c>
      <c r="AY596" s="14" t="s">
        <v>40</v>
      </c>
      <c r="AZ596" s="14" t="s">
        <v>40</v>
      </c>
      <c r="BA596" s="14" t="s">
        <v>40</v>
      </c>
      <c r="BB596" s="14" t="s">
        <v>40</v>
      </c>
      <c r="BC596" s="14" t="s">
        <v>40</v>
      </c>
      <c r="BD596" s="14" t="s">
        <v>40</v>
      </c>
      <c r="BE596" s="14" t="s">
        <v>40</v>
      </c>
      <c r="BF596" s="14" t="s">
        <v>40</v>
      </c>
      <c r="BG596" s="14" t="s">
        <v>40</v>
      </c>
      <c r="BH596" s="14" t="s">
        <v>40</v>
      </c>
      <c r="BJ596" s="15">
        <f t="shared" si="519"/>
        <v>1</v>
      </c>
      <c r="BK596" s="15">
        <f t="shared" si="520"/>
        <v>1</v>
      </c>
      <c r="BL596" s="15">
        <f t="shared" si="521"/>
        <v>1</v>
      </c>
      <c r="BM596" s="15">
        <f t="shared" si="522"/>
        <v>1</v>
      </c>
      <c r="BN596" s="15">
        <f t="shared" si="523"/>
        <v>1</v>
      </c>
      <c r="BO596" s="15">
        <f t="shared" si="524"/>
        <v>1</v>
      </c>
      <c r="BP596" s="15">
        <f t="shared" si="525"/>
        <v>1</v>
      </c>
      <c r="BQ596" s="15">
        <f t="shared" si="526"/>
        <v>1</v>
      </c>
      <c r="BR596" s="15">
        <f t="shared" si="527"/>
        <v>1</v>
      </c>
      <c r="BS596" s="15">
        <f t="shared" si="528"/>
        <v>1</v>
      </c>
      <c r="BT596" s="15">
        <f t="shared" si="529"/>
        <v>1</v>
      </c>
      <c r="BU596" s="15">
        <f t="shared" si="530"/>
        <v>1</v>
      </c>
      <c r="BV596" s="15">
        <f t="shared" si="531"/>
        <v>1</v>
      </c>
      <c r="BW596" s="15">
        <f t="shared" si="532"/>
        <v>1</v>
      </c>
      <c r="BX596" s="15">
        <f t="shared" si="533"/>
        <v>1</v>
      </c>
      <c r="BY596" s="15">
        <f t="shared" si="534"/>
        <v>1</v>
      </c>
      <c r="BZ596" s="15">
        <f t="shared" si="535"/>
        <v>1</v>
      </c>
      <c r="CA596" s="14" t="s">
        <v>75</v>
      </c>
      <c r="CB596" s="15">
        <f t="shared" si="543"/>
        <v>1</v>
      </c>
      <c r="CC596" s="14">
        <f t="shared" si="544"/>
        <v>1</v>
      </c>
      <c r="CD596" s="14" t="str">
        <f t="shared" si="545"/>
        <v>N/A</v>
      </c>
      <c r="CE596" s="14" t="str">
        <f t="shared" si="546"/>
        <v>N/A</v>
      </c>
      <c r="CF596" s="14" t="str">
        <f t="shared" si="547"/>
        <v>N/A</v>
      </c>
      <c r="CG596" t="str">
        <f t="shared" si="536"/>
        <v>S:1 G:0 GR:0</v>
      </c>
    </row>
    <row r="597" spans="1:85" x14ac:dyDescent="0.25">
      <c r="A597" s="13">
        <v>5618</v>
      </c>
      <c r="B597" s="14" t="s">
        <v>2960</v>
      </c>
      <c r="C597" s="14" t="s">
        <v>63</v>
      </c>
      <c r="D597" s="14" t="s">
        <v>60</v>
      </c>
      <c r="E597" s="14">
        <f>VLOOKUP(B597, 'Rookie Year'!$A$2:$B$55555,2,FALSE)</f>
        <v>2024</v>
      </c>
      <c r="F597" s="14">
        <v>2024</v>
      </c>
      <c r="G597" s="14" t="s">
        <v>40</v>
      </c>
      <c r="H597" s="14" t="s">
        <v>2169</v>
      </c>
      <c r="I597" s="15">
        <v>5</v>
      </c>
      <c r="J597" s="14">
        <v>4</v>
      </c>
      <c r="K597" s="16">
        <f t="shared" si="498"/>
        <v>0.25</v>
      </c>
      <c r="L597" s="15">
        <f t="shared" si="499"/>
        <v>3</v>
      </c>
      <c r="M597" s="15">
        <f t="shared" si="500"/>
        <v>2</v>
      </c>
      <c r="N597" s="15">
        <f t="shared" si="501"/>
        <v>8</v>
      </c>
      <c r="O597" s="15">
        <v>4</v>
      </c>
      <c r="P597" s="15">
        <v>0</v>
      </c>
      <c r="Q597" s="15">
        <f t="shared" si="502"/>
        <v>4</v>
      </c>
      <c r="R597" s="14" t="s">
        <v>75</v>
      </c>
      <c r="S597" s="14">
        <f t="shared" si="503"/>
        <v>2</v>
      </c>
      <c r="T597" s="15">
        <v>2</v>
      </c>
      <c r="U597" s="15">
        <v>2</v>
      </c>
      <c r="V597" s="15" t="str">
        <f t="shared" si="558"/>
        <v>N/A</v>
      </c>
      <c r="W597" s="15" t="str">
        <f t="shared" si="556"/>
        <v>N/A</v>
      </c>
      <c r="X597" s="15" t="str">
        <f t="shared" si="548"/>
        <v>N/A</v>
      </c>
      <c r="Y597" s="14" t="str">
        <f t="shared" si="504"/>
        <v>OK</v>
      </c>
      <c r="Z597" s="14" t="str">
        <f t="shared" si="505"/>
        <v>No</v>
      </c>
      <c r="AA597" s="17" t="str">
        <f>IF(C597="DM", "N/A", IF(Z597="No","N/A",VLOOKUP(B597,'Extension List'!$A$3:$AE$1952,19,FALSE)))</f>
        <v>N/A</v>
      </c>
      <c r="AB597" s="14" t="str">
        <f>IF(C597="DM", "N/A", IF(Z597="No","N/A",VLOOKUP(B597,'Extension List'!$A$3:$AE$1952,21,FALSE)))</f>
        <v>N/A</v>
      </c>
      <c r="AC597" s="14" t="str">
        <f t="shared" si="549"/>
        <v>N/A</v>
      </c>
      <c r="AD597" s="15" t="str">
        <f t="shared" si="506"/>
        <v>N/A</v>
      </c>
      <c r="AE597" s="15" t="str">
        <f t="shared" si="507"/>
        <v>N/A</v>
      </c>
      <c r="AF597" s="15" t="str">
        <f t="shared" si="508"/>
        <v>N/A</v>
      </c>
      <c r="AG597" s="15" t="str">
        <f t="shared" si="557"/>
        <v>N/A</v>
      </c>
      <c r="AH597" s="15" t="str">
        <f t="shared" si="557"/>
        <v>N/A</v>
      </c>
      <c r="AI597" s="15" t="str">
        <f t="shared" si="551"/>
        <v>N/A</v>
      </c>
      <c r="AJ597" s="15" t="str">
        <f t="shared" si="552"/>
        <v>N/A</v>
      </c>
      <c r="AK597" s="15" t="str">
        <f t="shared" si="553"/>
        <v>N/A</v>
      </c>
      <c r="AL597" s="15" t="str">
        <f t="shared" si="513"/>
        <v>N/A</v>
      </c>
      <c r="AM597" s="15">
        <f t="shared" si="514"/>
        <v>5</v>
      </c>
      <c r="AN597" s="15">
        <f t="shared" si="515"/>
        <v>5</v>
      </c>
      <c r="AO597" s="15" t="str">
        <f t="shared" si="516"/>
        <v>N/A</v>
      </c>
      <c r="AP597" s="15" t="str">
        <f t="shared" si="517"/>
        <v>N/A</v>
      </c>
      <c r="AQ597" s="15" t="str">
        <f t="shared" si="518"/>
        <v>N/A</v>
      </c>
      <c r="AR597" s="14" t="s">
        <v>40</v>
      </c>
      <c r="AS597" s="14" t="s">
        <v>40</v>
      </c>
      <c r="AT597" s="14" t="s">
        <v>40</v>
      </c>
      <c r="AU597" s="14" t="s">
        <v>40</v>
      </c>
      <c r="AV597" s="14" t="s">
        <v>40</v>
      </c>
      <c r="AW597" s="14" t="s">
        <v>40</v>
      </c>
      <c r="AX597" s="14" t="s">
        <v>40</v>
      </c>
      <c r="AY597" s="14" t="s">
        <v>40</v>
      </c>
      <c r="AZ597" s="14" t="s">
        <v>40</v>
      </c>
      <c r="BA597" s="14" t="s">
        <v>40</v>
      </c>
      <c r="BB597" s="14" t="s">
        <v>40</v>
      </c>
      <c r="BC597" s="14" t="s">
        <v>40</v>
      </c>
      <c r="BD597" s="14" t="s">
        <v>40</v>
      </c>
      <c r="BE597" s="14" t="s">
        <v>40</v>
      </c>
      <c r="BF597" s="14" t="s">
        <v>40</v>
      </c>
      <c r="BG597" s="14" t="s">
        <v>40</v>
      </c>
      <c r="BH597" s="14" t="s">
        <v>40</v>
      </c>
      <c r="BI597" s="14"/>
      <c r="BJ597" s="15">
        <f t="shared" si="519"/>
        <v>5</v>
      </c>
      <c r="BK597" s="15">
        <f t="shared" si="520"/>
        <v>5</v>
      </c>
      <c r="BL597" s="15">
        <f t="shared" si="521"/>
        <v>5</v>
      </c>
      <c r="BM597" s="15">
        <f t="shared" si="522"/>
        <v>5</v>
      </c>
      <c r="BN597" s="15">
        <f t="shared" si="523"/>
        <v>5</v>
      </c>
      <c r="BO597" s="15">
        <f t="shared" si="524"/>
        <v>5</v>
      </c>
      <c r="BP597" s="15">
        <f t="shared" si="525"/>
        <v>5</v>
      </c>
      <c r="BQ597" s="15">
        <f t="shared" si="526"/>
        <v>5</v>
      </c>
      <c r="BR597" s="15">
        <f t="shared" si="527"/>
        <v>5</v>
      </c>
      <c r="BS597" s="15">
        <f t="shared" si="528"/>
        <v>5</v>
      </c>
      <c r="BT597" s="15">
        <f t="shared" si="529"/>
        <v>5</v>
      </c>
      <c r="BU597" s="15">
        <f t="shared" si="530"/>
        <v>5</v>
      </c>
      <c r="BV597" s="15">
        <f t="shared" si="531"/>
        <v>5</v>
      </c>
      <c r="BW597" s="15">
        <f t="shared" si="532"/>
        <v>5</v>
      </c>
      <c r="BX597" s="15">
        <f t="shared" si="533"/>
        <v>5</v>
      </c>
      <c r="BY597" s="15">
        <f t="shared" si="534"/>
        <v>5</v>
      </c>
      <c r="BZ597" s="15">
        <f t="shared" si="535"/>
        <v>5</v>
      </c>
      <c r="CA597" s="14" t="s">
        <v>75</v>
      </c>
      <c r="CB597" s="15">
        <f t="shared" si="543"/>
        <v>5</v>
      </c>
      <c r="CC597" s="14">
        <f t="shared" si="544"/>
        <v>5</v>
      </c>
      <c r="CD597" s="14" t="str">
        <f t="shared" si="545"/>
        <v>N/A</v>
      </c>
      <c r="CE597" s="14" t="str">
        <f t="shared" si="546"/>
        <v>N/A</v>
      </c>
      <c r="CF597" s="14" t="str">
        <f t="shared" si="547"/>
        <v>N/A</v>
      </c>
      <c r="CG597" t="str">
        <f t="shared" si="536"/>
        <v>S:3 G:2 GR:4</v>
      </c>
    </row>
    <row r="598" spans="1:85" x14ac:dyDescent="0.25">
      <c r="A598" s="13">
        <v>1972</v>
      </c>
      <c r="B598" s="14" t="s">
        <v>675</v>
      </c>
      <c r="C598" s="14" t="s">
        <v>63</v>
      </c>
      <c r="D598" s="14" t="s">
        <v>60</v>
      </c>
      <c r="E598" s="14">
        <f>VLOOKUP(B598, 'Rookie Year'!$A$2:$B$55555,2,FALSE)</f>
        <v>2017</v>
      </c>
      <c r="F598" s="14">
        <v>2017</v>
      </c>
      <c r="G598" s="14" t="s">
        <v>40</v>
      </c>
      <c r="H598" s="14" t="s">
        <v>1926</v>
      </c>
      <c r="I598" s="15">
        <v>19</v>
      </c>
      <c r="J598" s="14">
        <v>3</v>
      </c>
      <c r="K598" s="16">
        <f t="shared" si="498"/>
        <v>0.4</v>
      </c>
      <c r="L598" s="15">
        <f t="shared" si="499"/>
        <v>11</v>
      </c>
      <c r="M598" s="15">
        <f t="shared" si="500"/>
        <v>8</v>
      </c>
      <c r="N598" s="15">
        <f t="shared" si="501"/>
        <v>24</v>
      </c>
      <c r="O598" s="15">
        <v>16</v>
      </c>
      <c r="P598" s="15">
        <v>8</v>
      </c>
      <c r="Q598" s="15">
        <f t="shared" si="502"/>
        <v>0</v>
      </c>
      <c r="R598" s="14">
        <v>2025</v>
      </c>
      <c r="S598" s="14">
        <f t="shared" si="503"/>
        <v>2</v>
      </c>
      <c r="T598" s="15">
        <v>0</v>
      </c>
      <c r="U598" s="15">
        <v>0</v>
      </c>
      <c r="V598" s="15" t="str">
        <f t="shared" si="558"/>
        <v>N/A</v>
      </c>
      <c r="W598" s="15" t="str">
        <f t="shared" si="556"/>
        <v>N/A</v>
      </c>
      <c r="X598" s="15" t="str">
        <f t="shared" si="548"/>
        <v>N/A</v>
      </c>
      <c r="Y598" s="14" t="str">
        <f t="shared" si="504"/>
        <v>OK</v>
      </c>
      <c r="Z598" s="14" t="str">
        <f t="shared" si="505"/>
        <v>No</v>
      </c>
      <c r="AA598" s="17" t="str">
        <f>IF(C598="DM", "N/A", IF(Z598="No","N/A",VLOOKUP(B598,'Extension List'!$A$3:$AE$1952,19,FALSE)))</f>
        <v>N/A</v>
      </c>
      <c r="AB598" s="14" t="str">
        <f>IF(C598="DM", "N/A", IF(Z598="No","N/A",VLOOKUP(B598,'Extension List'!$A$3:$AE$1952,21,FALSE)))</f>
        <v>N/A</v>
      </c>
      <c r="AC598" s="14" t="str">
        <f t="shared" si="549"/>
        <v>N/A</v>
      </c>
      <c r="AD598" s="15" t="str">
        <f t="shared" si="506"/>
        <v>N/A</v>
      </c>
      <c r="AE598" s="15" t="str">
        <f t="shared" si="507"/>
        <v>N/A</v>
      </c>
      <c r="AF598" s="15" t="str">
        <f t="shared" si="508"/>
        <v>N/A</v>
      </c>
      <c r="AG598" s="15" t="str">
        <f t="shared" si="557"/>
        <v>N/A</v>
      </c>
      <c r="AH598" s="15" t="str">
        <f t="shared" si="557"/>
        <v>N/A</v>
      </c>
      <c r="AI598" s="15" t="str">
        <f t="shared" si="551"/>
        <v>N/A</v>
      </c>
      <c r="AJ598" s="15" t="str">
        <f t="shared" si="552"/>
        <v>N/A</v>
      </c>
      <c r="AK598" s="15" t="str">
        <f t="shared" si="553"/>
        <v>N/A</v>
      </c>
      <c r="AL598" s="15" t="str">
        <f t="shared" si="513"/>
        <v>N/A</v>
      </c>
      <c r="AM598" s="15">
        <f t="shared" si="514"/>
        <v>11</v>
      </c>
      <c r="AN598" s="15">
        <f t="shared" si="515"/>
        <v>11</v>
      </c>
      <c r="AO598" s="15" t="str">
        <f t="shared" si="516"/>
        <v>N/A</v>
      </c>
      <c r="AP598" s="15" t="str">
        <f t="shared" si="517"/>
        <v>N/A</v>
      </c>
      <c r="AQ598" s="15" t="str">
        <f t="shared" si="518"/>
        <v>N/A</v>
      </c>
      <c r="AR598" s="14" t="s">
        <v>40</v>
      </c>
      <c r="AS598" s="14" t="s">
        <v>40</v>
      </c>
      <c r="AT598" s="14" t="s">
        <v>40</v>
      </c>
      <c r="AU598" s="14" t="s">
        <v>40</v>
      </c>
      <c r="AV598" s="14" t="s">
        <v>40</v>
      </c>
      <c r="AW598" s="14" t="s">
        <v>40</v>
      </c>
      <c r="AX598" s="14" t="s">
        <v>40</v>
      </c>
      <c r="AY598" s="14" t="s">
        <v>40</v>
      </c>
      <c r="AZ598" s="14" t="s">
        <v>40</v>
      </c>
      <c r="BA598" s="14" t="s">
        <v>40</v>
      </c>
      <c r="BB598" s="14" t="s">
        <v>40</v>
      </c>
      <c r="BC598" s="14" t="s">
        <v>40</v>
      </c>
      <c r="BD598" s="14" t="s">
        <v>40</v>
      </c>
      <c r="BE598" s="14" t="s">
        <v>40</v>
      </c>
      <c r="BF598" s="14" t="s">
        <v>40</v>
      </c>
      <c r="BG598" s="14" t="s">
        <v>40</v>
      </c>
      <c r="BH598" s="14" t="s">
        <v>40</v>
      </c>
      <c r="BI598" s="14"/>
      <c r="BJ598" s="15">
        <f t="shared" si="519"/>
        <v>11</v>
      </c>
      <c r="BK598" s="15">
        <f t="shared" si="520"/>
        <v>11</v>
      </c>
      <c r="BL598" s="15">
        <f t="shared" si="521"/>
        <v>11</v>
      </c>
      <c r="BM598" s="15">
        <f t="shared" si="522"/>
        <v>11</v>
      </c>
      <c r="BN598" s="15">
        <f t="shared" si="523"/>
        <v>11</v>
      </c>
      <c r="BO598" s="15">
        <f t="shared" si="524"/>
        <v>11</v>
      </c>
      <c r="BP598" s="15">
        <f t="shared" si="525"/>
        <v>11</v>
      </c>
      <c r="BQ598" s="15">
        <f t="shared" si="526"/>
        <v>11</v>
      </c>
      <c r="BR598" s="15">
        <f t="shared" si="527"/>
        <v>11</v>
      </c>
      <c r="BS598" s="15">
        <f t="shared" si="528"/>
        <v>11</v>
      </c>
      <c r="BT598" s="15">
        <f t="shared" si="529"/>
        <v>11</v>
      </c>
      <c r="BU598" s="15">
        <f t="shared" si="530"/>
        <v>11</v>
      </c>
      <c r="BV598" s="15">
        <f t="shared" si="531"/>
        <v>11</v>
      </c>
      <c r="BW598" s="15">
        <f t="shared" si="532"/>
        <v>11</v>
      </c>
      <c r="BX598" s="15">
        <f t="shared" si="533"/>
        <v>11</v>
      </c>
      <c r="BY598" s="15">
        <f t="shared" si="534"/>
        <v>11</v>
      </c>
      <c r="BZ598" s="15">
        <f t="shared" si="535"/>
        <v>11</v>
      </c>
      <c r="CA598" s="14" t="s">
        <v>75</v>
      </c>
      <c r="CB598" s="15">
        <f t="shared" si="543"/>
        <v>11</v>
      </c>
      <c r="CC598" s="14">
        <f t="shared" si="544"/>
        <v>11</v>
      </c>
      <c r="CD598" s="14" t="str">
        <f t="shared" si="545"/>
        <v>N/A</v>
      </c>
      <c r="CE598" s="14" t="str">
        <f t="shared" si="546"/>
        <v>N/A</v>
      </c>
      <c r="CF598" s="14" t="str">
        <f t="shared" si="547"/>
        <v>N/A</v>
      </c>
      <c r="CG598" t="str">
        <f t="shared" si="536"/>
        <v>S:11 G:8 GR:0</v>
      </c>
    </row>
    <row r="599" spans="1:85" x14ac:dyDescent="0.25">
      <c r="A599" s="13">
        <v>6482</v>
      </c>
      <c r="B599" s="14" t="s">
        <v>3272</v>
      </c>
      <c r="C599" s="14" t="s">
        <v>63</v>
      </c>
      <c r="D599" s="14" t="s">
        <v>60</v>
      </c>
      <c r="E599" s="14">
        <f>VLOOKUP(B599, 'Rookie Year'!$A$2:$B$55555,2,FALSE)</f>
        <v>2026</v>
      </c>
      <c r="F599" s="14">
        <v>2026</v>
      </c>
      <c r="G599" s="14" t="s">
        <v>40</v>
      </c>
      <c r="H599" s="14" t="s">
        <v>2146</v>
      </c>
      <c r="I599" s="15">
        <v>16</v>
      </c>
      <c r="J599" s="14">
        <v>4</v>
      </c>
      <c r="K599" s="16">
        <f t="shared" si="498"/>
        <v>0.25</v>
      </c>
      <c r="L599" s="15">
        <f t="shared" si="499"/>
        <v>12</v>
      </c>
      <c r="M599" s="15">
        <f t="shared" si="500"/>
        <v>4</v>
      </c>
      <c r="N599" s="15">
        <f t="shared" si="501"/>
        <v>16</v>
      </c>
      <c r="O599" s="15">
        <v>0</v>
      </c>
      <c r="P599" s="15">
        <v>0</v>
      </c>
      <c r="Q599" s="15">
        <f t="shared" si="502"/>
        <v>16</v>
      </c>
      <c r="R599" s="14" t="s">
        <v>75</v>
      </c>
      <c r="S599" s="14">
        <f t="shared" si="503"/>
        <v>4</v>
      </c>
      <c r="T599" s="15">
        <f>IF($S599&lt;1, "N/A", $M599)</f>
        <v>4</v>
      </c>
      <c r="U599" s="15">
        <f>IF($S599&lt;2, "N/A", $M599)</f>
        <v>4</v>
      </c>
      <c r="V599" s="15">
        <f t="shared" si="558"/>
        <v>4</v>
      </c>
      <c r="W599" s="15">
        <f t="shared" si="556"/>
        <v>4</v>
      </c>
      <c r="X599" s="15" t="str">
        <f t="shared" ref="X599:X630" si="559">IF($S599&lt;5, "N/A", $M599)</f>
        <v>N/A</v>
      </c>
      <c r="Y599" s="14" t="str">
        <f t="shared" si="504"/>
        <v>OK</v>
      </c>
      <c r="Z599" s="14" t="str">
        <f t="shared" si="505"/>
        <v>No</v>
      </c>
      <c r="AA599" s="17" t="str">
        <f>IF(C599="DM", "N/A", IF(Z599="No","N/A",VLOOKUP(B599,'Extension List'!$A$3:$AE$1952,19,FALSE)))</f>
        <v>N/A</v>
      </c>
      <c r="AB599" s="14" t="str">
        <f>IF(C599="DM", "N/A", IF(Z599="No","N/A",VLOOKUP(B599,'Extension List'!$A$3:$AE$1952,21,FALSE)))</f>
        <v>N/A</v>
      </c>
      <c r="AC599" s="14" t="str">
        <f t="shared" si="549"/>
        <v>N/A</v>
      </c>
      <c r="AD599" s="15" t="str">
        <f t="shared" si="506"/>
        <v>N/A</v>
      </c>
      <c r="AE599" s="15" t="str">
        <f t="shared" si="507"/>
        <v>N/A</v>
      </c>
      <c r="AF599" s="15" t="str">
        <f t="shared" si="508"/>
        <v>N/A</v>
      </c>
      <c r="AG599" s="15" t="str">
        <f t="shared" si="557"/>
        <v>N/A</v>
      </c>
      <c r="AH599" s="15" t="str">
        <f t="shared" si="557"/>
        <v>N/A</v>
      </c>
      <c r="AI599" s="15" t="str">
        <f t="shared" si="551"/>
        <v>N/A</v>
      </c>
      <c r="AJ599" s="15" t="str">
        <f t="shared" si="552"/>
        <v>N/A</v>
      </c>
      <c r="AK599" s="15" t="str">
        <f t="shared" si="553"/>
        <v>N/A</v>
      </c>
      <c r="AL599" s="15" t="str">
        <f t="shared" si="513"/>
        <v>N/A</v>
      </c>
      <c r="AM599" s="15">
        <f t="shared" si="514"/>
        <v>16</v>
      </c>
      <c r="AN599" s="15">
        <f t="shared" si="515"/>
        <v>16</v>
      </c>
      <c r="AO599" s="15">
        <f t="shared" si="516"/>
        <v>16</v>
      </c>
      <c r="AP599" s="15">
        <f t="shared" si="517"/>
        <v>16</v>
      </c>
      <c r="AQ599" s="15" t="str">
        <f t="shared" si="518"/>
        <v>N/A</v>
      </c>
      <c r="AR599" s="14" t="s">
        <v>40</v>
      </c>
      <c r="AS599" s="14" t="s">
        <v>40</v>
      </c>
      <c r="AT599" s="14" t="s">
        <v>40</v>
      </c>
      <c r="AU599" s="14" t="s">
        <v>40</v>
      </c>
      <c r="AV599" s="14" t="s">
        <v>40</v>
      </c>
      <c r="AW599" s="14" t="s">
        <v>40</v>
      </c>
      <c r="AX599" s="14" t="s">
        <v>40</v>
      </c>
      <c r="AY599" s="14" t="s">
        <v>40</v>
      </c>
      <c r="AZ599" s="14" t="s">
        <v>40</v>
      </c>
      <c r="BA599" s="14" t="s">
        <v>40</v>
      </c>
      <c r="BB599" s="14" t="s">
        <v>40</v>
      </c>
      <c r="BC599" s="14" t="s">
        <v>40</v>
      </c>
      <c r="BD599" s="14" t="s">
        <v>40</v>
      </c>
      <c r="BE599" s="14" t="s">
        <v>40</v>
      </c>
      <c r="BF599" s="14" t="s">
        <v>40</v>
      </c>
      <c r="BG599" s="14" t="s">
        <v>40</v>
      </c>
      <c r="BH599" s="14" t="s">
        <v>40</v>
      </c>
      <c r="BJ599" s="15">
        <f t="shared" si="519"/>
        <v>16</v>
      </c>
      <c r="BK599" s="15">
        <f t="shared" si="520"/>
        <v>16</v>
      </c>
      <c r="BL599" s="15">
        <f t="shared" si="521"/>
        <v>16</v>
      </c>
      <c r="BM599" s="15">
        <f t="shared" si="522"/>
        <v>16</v>
      </c>
      <c r="BN599" s="15">
        <f t="shared" si="523"/>
        <v>16</v>
      </c>
      <c r="BO599" s="15">
        <f t="shared" si="524"/>
        <v>16</v>
      </c>
      <c r="BP599" s="15">
        <f t="shared" si="525"/>
        <v>16</v>
      </c>
      <c r="BQ599" s="15">
        <f t="shared" si="526"/>
        <v>16</v>
      </c>
      <c r="BR599" s="15">
        <f t="shared" si="527"/>
        <v>16</v>
      </c>
      <c r="BS599" s="15">
        <f t="shared" si="528"/>
        <v>16</v>
      </c>
      <c r="BT599" s="15">
        <f t="shared" si="529"/>
        <v>16</v>
      </c>
      <c r="BU599" s="15">
        <f t="shared" si="530"/>
        <v>16</v>
      </c>
      <c r="BV599" s="15">
        <f t="shared" si="531"/>
        <v>16</v>
      </c>
      <c r="BW599" s="15">
        <f t="shared" si="532"/>
        <v>16</v>
      </c>
      <c r="BX599" s="15">
        <f t="shared" si="533"/>
        <v>16</v>
      </c>
      <c r="BY599" s="15">
        <f t="shared" si="534"/>
        <v>16</v>
      </c>
      <c r="BZ599" s="15">
        <f t="shared" si="535"/>
        <v>16</v>
      </c>
      <c r="CA599" s="14" t="s">
        <v>75</v>
      </c>
      <c r="CB599" s="15">
        <f t="shared" si="543"/>
        <v>16</v>
      </c>
      <c r="CC599" s="14">
        <f t="shared" si="544"/>
        <v>16</v>
      </c>
      <c r="CD599" s="14">
        <f t="shared" si="545"/>
        <v>16</v>
      </c>
      <c r="CE599" s="14">
        <f t="shared" si="546"/>
        <v>16</v>
      </c>
      <c r="CF599" s="14" t="str">
        <f t="shared" si="547"/>
        <v>N/A</v>
      </c>
      <c r="CG599" t="str">
        <f t="shared" si="536"/>
        <v>S:12 G:4 GR:16</v>
      </c>
    </row>
    <row r="600" spans="1:85" x14ac:dyDescent="0.25">
      <c r="A600" s="13">
        <v>5638</v>
      </c>
      <c r="B600" s="14" t="s">
        <v>3062</v>
      </c>
      <c r="C600" s="14" t="s">
        <v>63</v>
      </c>
      <c r="D600" s="14" t="s">
        <v>60</v>
      </c>
      <c r="E600" s="14">
        <f>VLOOKUP(B600, 'Rookie Year'!$A$2:$B$55555,2,FALSE)</f>
        <v>2024</v>
      </c>
      <c r="F600" s="14">
        <v>2024</v>
      </c>
      <c r="G600" s="14" t="s">
        <v>40</v>
      </c>
      <c r="H600" s="14" t="s">
        <v>2189</v>
      </c>
      <c r="I600" s="15">
        <v>2</v>
      </c>
      <c r="J600" s="14">
        <v>3</v>
      </c>
      <c r="K600" s="16">
        <f t="shared" ref="K600:K663" si="560">IF(AND(G600&lt;&gt;"N",R600="N/A"), IF(I600&lt;4, 0, 0.25),IF(I600=1, IF(J600=1,0.25, 0.25), IF(I600&lt;13, 0.25, IF(I600&lt;26, 0.4, IF(I600&lt;51, 0.6, 0.75)))))</f>
        <v>0</v>
      </c>
      <c r="L600" s="15">
        <f t="shared" ref="L600:L663" si="561">I600-M600</f>
        <v>2</v>
      </c>
      <c r="M600" s="15">
        <f t="shared" ref="M600:M663" si="562">ROUNDUP(I600*K600,0)</f>
        <v>0</v>
      </c>
      <c r="N600" s="15">
        <f t="shared" ref="N600:N663" si="563">M600*J600</f>
        <v>0</v>
      </c>
      <c r="O600" s="15">
        <v>0</v>
      </c>
      <c r="P600" s="15">
        <v>0</v>
      </c>
      <c r="Q600" s="15">
        <f t="shared" ref="Q600:Q663" si="564">N600-O600-P600</f>
        <v>0</v>
      </c>
      <c r="R600" s="14" t="s">
        <v>75</v>
      </c>
      <c r="S600" s="14">
        <f t="shared" ref="S600:S663" si="565">IF(R600="N/A", J600-($B$1-F600), J600-($B$1-R600))</f>
        <v>1</v>
      </c>
      <c r="T600" s="15">
        <v>0</v>
      </c>
      <c r="U600" s="15" t="str">
        <f>IF($S600&lt;2, "N/A", $M600)</f>
        <v>N/A</v>
      </c>
      <c r="V600" s="15" t="str">
        <f t="shared" si="558"/>
        <v>N/A</v>
      </c>
      <c r="W600" s="15" t="str">
        <f t="shared" si="556"/>
        <v>N/A</v>
      </c>
      <c r="X600" s="15" t="str">
        <f t="shared" si="559"/>
        <v>N/A</v>
      </c>
      <c r="Y600" s="14" t="str">
        <f t="shared" ref="Y600:Y663" si="566">IF(SUM(T600:X600)&lt;&gt;Q600, "CHECK", "OK")</f>
        <v>OK</v>
      </c>
      <c r="Z600" s="14" t="str">
        <f t="shared" ref="Z600:Z663" si="567">IF(C600="DM", "No", IF(F600=$B$1, "No", IF(S600=1, "Yes", "No")))</f>
        <v>Yes</v>
      </c>
      <c r="AA600" s="17">
        <f>IF(C600="DM", "N/A", IF(Z600="No","N/A",VLOOKUP(B600,'Extension List'!$A$3:$AE$1952,19,FALSE)))</f>
        <v>5</v>
      </c>
      <c r="AB600" s="14">
        <f>IF(C600="DM", "N/A", IF(Z600="No","N/A",VLOOKUP(B600,'Extension List'!$A$3:$AE$1952,21,FALSE)))</f>
        <v>1</v>
      </c>
      <c r="AC600" s="14">
        <f t="shared" si="549"/>
        <v>0</v>
      </c>
      <c r="AD600" s="15" t="str">
        <f t="shared" ref="AD600:AD663" si="568">IF(AE600="N/A", "N/A", AA600-AE600)</f>
        <v>N/A</v>
      </c>
      <c r="AE600" s="15" t="str">
        <f t="shared" ref="AE600:AE663" si="569">IF(AA600="N/A", "N/A", IF(AC600&gt;0, IF(AA600&lt;13, ROUNDUP(0.25*AA600,0), IF(AA600&lt;26, ROUNDUP(0.4*AA600,0), IF(AA600&lt;51, ROUNDUP(0.6*AA600,0), ROUNDUP(0.75*AA600,0)))), "N/A"))</f>
        <v>N/A</v>
      </c>
      <c r="AF600" s="15" t="str">
        <f t="shared" ref="AF600:AF663" si="570">IF(AD600="N/A","N/A", (AE600*AC600)+Q600)</f>
        <v>N/A</v>
      </c>
      <c r="AG600" s="15" t="str">
        <f t="shared" si="557"/>
        <v>N/A</v>
      </c>
      <c r="AH600" s="15" t="str">
        <f t="shared" si="557"/>
        <v>N/A</v>
      </c>
      <c r="AI600" s="15" t="str">
        <f t="shared" si="551"/>
        <v>N/A</v>
      </c>
      <c r="AJ600" s="15" t="str">
        <f t="shared" si="552"/>
        <v>N/A</v>
      </c>
      <c r="AK600" s="15" t="str">
        <f t="shared" si="553"/>
        <v>N/A</v>
      </c>
      <c r="AL600" s="15" t="str">
        <f t="shared" ref="AL600:AL663" si="571">IF(AC600="N/A","N/A",IF(AC600&gt;0,IF(SUM(AG600:AK600)&lt;&gt;AF600,"CHECK","OK"),"N/A"))</f>
        <v>N/A</v>
      </c>
      <c r="AM600" s="15">
        <f t="shared" ref="AM600:AM663" si="572">IF(AD600="N/A", L600+T600, L600+AG600)</f>
        <v>2</v>
      </c>
      <c r="AN600" s="15" t="str">
        <f t="shared" ref="AN600:AN663" si="573">IF(AD600="N/A", IF(U600="N/A", "N/A", L600+U600), AD600+AH600)</f>
        <v>N/A</v>
      </c>
      <c r="AO600" s="15" t="str">
        <f t="shared" ref="AO600:AO663" si="574">IF(AD600="N/A", IF(V600="N/A", "N/A", L600+V600), IF(AI600="N/A", "N/A", AD600+AI600))</f>
        <v>N/A</v>
      </c>
      <c r="AP600" s="15" t="str">
        <f t="shared" ref="AP600:AP663" si="575">IF(AD600="N/A", IF(W600="N/A", "N/A", L600+W600), IF(AJ600="N/A", "N/A", AD600+AJ600))</f>
        <v>N/A</v>
      </c>
      <c r="AQ600" s="15" t="str">
        <f t="shared" ref="AQ600:AQ663" si="576">IF(AD600="N/A", IF(X600="N/A", "N/A", L600+X600), IF(AK600="N/A", "N/A", AD600+AK600))</f>
        <v>N/A</v>
      </c>
      <c r="AR600" s="14" t="s">
        <v>40</v>
      </c>
      <c r="AS600" s="14" t="s">
        <v>40</v>
      </c>
      <c r="AT600" s="14" t="s">
        <v>40</v>
      </c>
      <c r="AU600" s="14" t="s">
        <v>40</v>
      </c>
      <c r="AV600" s="14" t="s">
        <v>40</v>
      </c>
      <c r="AW600" s="14" t="s">
        <v>40</v>
      </c>
      <c r="AX600" s="14" t="s">
        <v>40</v>
      </c>
      <c r="AY600" s="14" t="s">
        <v>40</v>
      </c>
      <c r="AZ600" s="14" t="s">
        <v>40</v>
      </c>
      <c r="BA600" s="14" t="s">
        <v>40</v>
      </c>
      <c r="BB600" s="14" t="s">
        <v>40</v>
      </c>
      <c r="BC600" s="14" t="s">
        <v>40</v>
      </c>
      <c r="BD600" s="14" t="s">
        <v>40</v>
      </c>
      <c r="BE600" s="14" t="s">
        <v>40</v>
      </c>
      <c r="BF600" s="14" t="s">
        <v>40</v>
      </c>
      <c r="BG600" s="14" t="s">
        <v>40</v>
      </c>
      <c r="BH600" s="14" t="s">
        <v>40</v>
      </c>
      <c r="BI600" s="14"/>
      <c r="BJ600" s="15">
        <f t="shared" ref="BJ600:BJ663" si="577">IF(AR600="R", $CA600, IF(OR(AR600="P", AR600="T", AR600="N"), 0, IF($C600="DM", $T600, IF(OR(AR600="Y", AR600="IR"),$AM600,IF(AR600="C", IF($BI600="Y", IF($AF600="N/A", $Q600, $AF600), IF($AG600="N/A", $T600,$AG600)))))))</f>
        <v>2</v>
      </c>
      <c r="BK600" s="15">
        <f t="shared" ref="BK600:BK663" si="578">IF(AS600="R", $CA600, IF(OR(AS600="P", AS600="T", AS600="N"), 0, IF($C600="DM", $T600, IF(OR(AS600="Y", AS600="IR"),$AM600,IF(AS600="C", IF($BI600="Y", IF($AF600="N/A", $Q600, $AF600), IF($AG600="N/A", $T600,$AG600)))))))</f>
        <v>2</v>
      </c>
      <c r="BL600" s="15">
        <f t="shared" ref="BL600:BL663" si="579">IF(AT600="R", $CA600, IF(OR(AT600="P", AT600="T", AT600="N"), 0, IF($C600="DM", $T600, IF(OR(AT600="Y", AT600="IR"),$AM600,IF(AT600="C", IF($BI600="Y", IF($AF600="N/A", $Q600, $AF600), IF($AG600="N/A", $T600,$AG600)))))))</f>
        <v>2</v>
      </c>
      <c r="BM600" s="15">
        <f t="shared" ref="BM600:BM663" si="580">IF(AU600="R", $CA600, IF(OR(AU600="P", AU600="T", AU600="N"), 0, IF($C600="DM", $T600, IF(OR(AU600="Y", AU600="IR"),$AM600,IF(AU600="C", IF($BI600="Y", IF($AF600="N/A", $Q600, $AF600), IF($AG600="N/A", $T600,$AG600)))))))</f>
        <v>2</v>
      </c>
      <c r="BN600" s="15">
        <f t="shared" ref="BN600:BN663" si="581">IF(AV600="R", $CA600, IF(OR(AV600="P", AV600="T", AV600="N"), 0, IF($C600="DM", $T600, IF(OR(AV600="Y", AV600="IR"),$AM600,IF(AV600="C", IF($BI600="Y", IF($AF600="N/A", $Q600, $AF600), IF($AG600="N/A", $T600,$AG600)))))))</f>
        <v>2</v>
      </c>
      <c r="BO600" s="15">
        <f t="shared" ref="BO600:BO663" si="582">IF(AW600="R", $CA600, IF(OR(AW600="P", AW600="T", AW600="N"), 0, IF($C600="DM", $T600, IF(OR(AW600="Y", AW600="IR"),$AM600,IF(AW600="C", IF($BI600="Y", IF($AF600="N/A", $Q600, $AF600), IF($AG600="N/A", $T600,$AG600)))))))</f>
        <v>2</v>
      </c>
      <c r="BP600" s="15">
        <f t="shared" ref="BP600:BP663" si="583">IF(AX600="R", $CA600, IF(OR(AX600="P", AX600="T", AX600="N"), 0, IF($C600="DM", $T600, IF(OR(AX600="Y", AX600="IR"),$AM600,IF(AX600="C", IF($BI600="Y", IF($AF600="N/A", $Q600, $AF600), IF($AG600="N/A", $T600,$AG600)))))))</f>
        <v>2</v>
      </c>
      <c r="BQ600" s="15">
        <f t="shared" ref="BQ600:BQ663" si="584">IF(AY600="R", $CA600, IF(OR(AY600="P", AY600="T", AY600="N"), 0, IF($C600="DM", $T600, IF(OR(AY600="Y", AY600="IR"),$AM600,IF(AY600="C", IF($BI600="Y", IF($AF600="N/A", $Q600, $AF600), IF($AG600="N/A", $T600,$AG600)))))))</f>
        <v>2</v>
      </c>
      <c r="BR600" s="15">
        <f t="shared" ref="BR600:BR663" si="585">IF(AZ600="R", $CA600, IF(OR(AZ600="P", AZ600="T", AZ600="N"), 0, IF($C600="DM", $T600, IF(OR(AZ600="Y", AZ600="IR"),$AM600,IF(AZ600="C", IF($BI600="Y", IF($AF600="N/A", $Q600, $AF600), IF($AG600="N/A", $T600,$AG600)))))))</f>
        <v>2</v>
      </c>
      <c r="BS600" s="15">
        <f t="shared" ref="BS600:BS663" si="586">IF(BA600="R", $CA600, IF(OR(BA600="P", BA600="T", BA600="N"), 0, IF($C600="DM", $T600, IF(OR(BA600="Y", BA600="IR"),$AM600,IF(BA600="C", IF($BI600="Y", IF($AF600="N/A", $Q600, $AF600), IF($AG600="N/A", $T600,$AG600)))))))</f>
        <v>2</v>
      </c>
      <c r="BT600" s="15">
        <f t="shared" ref="BT600:BT663" si="587">IF(BB600="R", $CA600, IF(OR(BB600="P", BB600="T", BB600="N"), 0, IF($C600="DM", $T600, IF(OR(BB600="Y", BB600="IR"),$AM600,IF(BB600="C", IF($BI600="Y", IF($BA600="C", IF($AF600="N/A", $Q600, $AF600), IF($AF600="N/A", $T600, $AM600)), IF($AG600="N/A", $T600,$AG600)))))))</f>
        <v>2</v>
      </c>
      <c r="BU600" s="15">
        <f t="shared" ref="BU600:BU663" si="588">IF(BC600="R", $CA600, IF(OR(BC600="P", BC600="T", BC600="N"), 0, IF($C600="DM", $T600, IF(OR(BC600="Y", BC600="IR"),$AM600,IF(BC600="C", IF($BI600="Y", IF($BA600="C", IF($AF600="N/A", $Q600, $AF600), IF($AF600="N/A", $T600, $AM600)), IF($AG600="N/A", $T600,$AG600)))))))</f>
        <v>2</v>
      </c>
      <c r="BV600" s="15">
        <f t="shared" ref="BV600:BV663" si="589">IF(BD600="R", $CA600, IF(OR(BD600="P", BD600="T", BD600="N"), 0, IF($C600="DM", $T600, IF(OR(BD600="Y", BD600="IR"),$AM600,IF(BD600="C", IF($BI600="Y", IF($BA600="C", IF($AF600="N/A", $Q600, $AF600), IF($AF600="N/A", $T600, $AM600)), IF($AG600="N/A", $T600,$AG600)))))))</f>
        <v>2</v>
      </c>
      <c r="BW600" s="15">
        <f t="shared" ref="BW600:BW663" si="590">IF(BE600="R", $CA600, IF(OR(BE600="P", BE600="T", BE600="N"), 0, IF($C600="DM", $T600, IF(OR(BE600="Y", BE600="IR"),$AM600,IF(BE600="C", IF($BI600="Y", IF($BA600="C", IF($AF600="N/A", $Q600, $AF600), IF($AF600="N/A", $T600, $AM600)), IF($AG600="N/A", $T600,$AG600)))))))</f>
        <v>2</v>
      </c>
      <c r="BX600" s="15">
        <f t="shared" ref="BX600:BX663" si="591">IF(BF600="R", $CA600, IF(OR(BF600="P", BF600="T", BF600="N"), 0, IF($C600="DM", $T600, IF(OR(BF600="Y", BF600="IR"),$AM600,IF(BF600="C", IF($BI600="Y", IF($BA600="C", IF($AF600="N/A", $Q600, $AF600), IF($AF600="N/A", $T600, $AM600)), IF($AG600="N/A", $T600,$AG600)))))))</f>
        <v>2</v>
      </c>
      <c r="BY600" s="15">
        <f t="shared" ref="BY600:BY663" si="592">IF(BG600="R", $CA600, IF(OR(BG600="P", BG600="T", BG600="N"), 0, IF($C600="DM", $T600, IF(OR(BG600="Y", BG600="IR"),$AM600,IF(BG600="C", IF($BI600="Y", IF($BA600="C", IF($AF600="N/A", $Q600, $AF600), IF($AF600="N/A", $T600, $AM600)), IF($AG600="N/A", $T600,$AG600)))))))</f>
        <v>2</v>
      </c>
      <c r="BZ600" s="15">
        <f t="shared" ref="BZ600:BZ663" si="593">IF(BH600="R", $CA600, IF(OR(BH600="P", BH600="T", BH600="N"), 0, IF($C600="DM", $T600, IF(OR(BH600="Y", BH600="IR"),$AM600,IF(BH600="C", IF($BI600="Y", IF($BA600="C", IF($AF600="N/A", $Q600, $AF600), IF($AF600="N/A", $T600, $AM600)), IF($AG600="N/A", $T600,$AG600)))))))</f>
        <v>2</v>
      </c>
      <c r="CA600" s="14" t="s">
        <v>75</v>
      </c>
      <c r="CB600" s="15">
        <f t="shared" si="543"/>
        <v>2</v>
      </c>
      <c r="CC600" s="14" t="str">
        <f t="shared" si="544"/>
        <v>N/A</v>
      </c>
      <c r="CD600" s="14" t="str">
        <f t="shared" si="545"/>
        <v>N/A</v>
      </c>
      <c r="CE600" s="14" t="str">
        <f t="shared" si="546"/>
        <v>N/A</v>
      </c>
      <c r="CF600" s="14" t="str">
        <f t="shared" si="547"/>
        <v>N/A</v>
      </c>
      <c r="CG600" t="str">
        <f t="shared" ref="CG600:CG663" si="594">IF(AC600="N/A", "S:"&amp;L600&amp;" G:"&amp;M600&amp;" GR:"&amp;Q600, IF(AC600=0, "S:"&amp;L600&amp;" G:"&amp;M600&amp;" GR:"&amp;Q600, "S:"&amp;L600&amp;"/"&amp;AD600&amp;" G:"&amp;AE600&amp;" GR:"&amp;AF600))</f>
        <v>S:2 G:0 GR:0</v>
      </c>
    </row>
    <row r="601" spans="1:85" x14ac:dyDescent="0.25">
      <c r="A601" s="13">
        <v>5598</v>
      </c>
      <c r="B601" s="14" t="s">
        <v>3063</v>
      </c>
      <c r="C601" s="14" t="s">
        <v>63</v>
      </c>
      <c r="D601" s="14" t="s">
        <v>60</v>
      </c>
      <c r="E601" s="14">
        <f>VLOOKUP(B601, 'Rookie Year'!$A$2:$B$55555,2,FALSE)</f>
        <v>2024</v>
      </c>
      <c r="F601" s="14">
        <v>2024</v>
      </c>
      <c r="G601" s="14" t="s">
        <v>40</v>
      </c>
      <c r="H601" s="14" t="s">
        <v>2149</v>
      </c>
      <c r="I601" s="15">
        <v>13</v>
      </c>
      <c r="J601" s="14">
        <v>4</v>
      </c>
      <c r="K601" s="16">
        <f t="shared" si="560"/>
        <v>0.25</v>
      </c>
      <c r="L601" s="15">
        <f t="shared" si="561"/>
        <v>9</v>
      </c>
      <c r="M601" s="15">
        <f t="shared" si="562"/>
        <v>4</v>
      </c>
      <c r="N601" s="15">
        <f t="shared" si="563"/>
        <v>16</v>
      </c>
      <c r="O601" s="15">
        <v>8</v>
      </c>
      <c r="P601" s="15">
        <v>0</v>
      </c>
      <c r="Q601" s="15">
        <f t="shared" si="564"/>
        <v>8</v>
      </c>
      <c r="R601" s="14" t="s">
        <v>75</v>
      </c>
      <c r="S601" s="14">
        <f t="shared" si="565"/>
        <v>2</v>
      </c>
      <c r="T601" s="15">
        <v>4</v>
      </c>
      <c r="U601" s="15">
        <v>4</v>
      </c>
      <c r="V601" s="15" t="str">
        <f t="shared" si="558"/>
        <v>N/A</v>
      </c>
      <c r="W601" s="15" t="str">
        <f t="shared" si="556"/>
        <v>N/A</v>
      </c>
      <c r="X601" s="15" t="str">
        <f t="shared" si="559"/>
        <v>N/A</v>
      </c>
      <c r="Y601" s="14" t="str">
        <f t="shared" si="566"/>
        <v>OK</v>
      </c>
      <c r="Z601" s="14" t="str">
        <f t="shared" si="567"/>
        <v>No</v>
      </c>
      <c r="AA601" s="17" t="str">
        <f>IF(C601="DM", "N/A", IF(Z601="No","N/A",VLOOKUP(B601,'Extension List'!$A$3:$AE$1952,19,FALSE)))</f>
        <v>N/A</v>
      </c>
      <c r="AB601" s="14" t="str">
        <f>IF(C601="DM", "N/A", IF(Z601="No","N/A",VLOOKUP(B601,'Extension List'!$A$3:$AE$1952,21,FALSE)))</f>
        <v>N/A</v>
      </c>
      <c r="AC601" s="14" t="str">
        <f t="shared" si="549"/>
        <v>N/A</v>
      </c>
      <c r="AD601" s="15" t="str">
        <f t="shared" si="568"/>
        <v>N/A</v>
      </c>
      <c r="AE601" s="15" t="str">
        <f t="shared" si="569"/>
        <v>N/A</v>
      </c>
      <c r="AF601" s="15" t="str">
        <f t="shared" si="570"/>
        <v>N/A</v>
      </c>
      <c r="AG601" s="15" t="str">
        <f t="shared" si="557"/>
        <v>N/A</v>
      </c>
      <c r="AH601" s="15" t="str">
        <f t="shared" si="557"/>
        <v>N/A</v>
      </c>
      <c r="AI601" s="15" t="str">
        <f t="shared" si="551"/>
        <v>N/A</v>
      </c>
      <c r="AJ601" s="15" t="str">
        <f t="shared" si="552"/>
        <v>N/A</v>
      </c>
      <c r="AK601" s="15" t="str">
        <f t="shared" si="553"/>
        <v>N/A</v>
      </c>
      <c r="AL601" s="15" t="str">
        <f t="shared" si="571"/>
        <v>N/A</v>
      </c>
      <c r="AM601" s="15">
        <f t="shared" si="572"/>
        <v>13</v>
      </c>
      <c r="AN601" s="15">
        <f t="shared" si="573"/>
        <v>13</v>
      </c>
      <c r="AO601" s="15" t="str">
        <f t="shared" si="574"/>
        <v>N/A</v>
      </c>
      <c r="AP601" s="15" t="str">
        <f t="shared" si="575"/>
        <v>N/A</v>
      </c>
      <c r="AQ601" s="15" t="str">
        <f t="shared" si="576"/>
        <v>N/A</v>
      </c>
      <c r="AR601" s="14" t="s">
        <v>40</v>
      </c>
      <c r="AS601" s="14" t="s">
        <v>40</v>
      </c>
      <c r="AT601" s="14" t="s">
        <v>40</v>
      </c>
      <c r="AU601" s="14" t="s">
        <v>40</v>
      </c>
      <c r="AV601" s="14" t="s">
        <v>40</v>
      </c>
      <c r="AW601" s="14" t="s">
        <v>40</v>
      </c>
      <c r="AX601" s="14" t="s">
        <v>40</v>
      </c>
      <c r="AY601" s="14" t="s">
        <v>40</v>
      </c>
      <c r="AZ601" s="14" t="s">
        <v>40</v>
      </c>
      <c r="BA601" s="14" t="s">
        <v>40</v>
      </c>
      <c r="BB601" s="14" t="s">
        <v>40</v>
      </c>
      <c r="BC601" s="14" t="s">
        <v>40</v>
      </c>
      <c r="BD601" s="14" t="s">
        <v>40</v>
      </c>
      <c r="BE601" s="14" t="s">
        <v>40</v>
      </c>
      <c r="BF601" s="14" t="s">
        <v>40</v>
      </c>
      <c r="BG601" s="14" t="s">
        <v>40</v>
      </c>
      <c r="BH601" s="14" t="s">
        <v>40</v>
      </c>
      <c r="BI601" s="14"/>
      <c r="BJ601" s="15">
        <f t="shared" si="577"/>
        <v>13</v>
      </c>
      <c r="BK601" s="15">
        <f t="shared" si="578"/>
        <v>13</v>
      </c>
      <c r="BL601" s="15">
        <f t="shared" si="579"/>
        <v>13</v>
      </c>
      <c r="BM601" s="15">
        <f t="shared" si="580"/>
        <v>13</v>
      </c>
      <c r="BN601" s="15">
        <f t="shared" si="581"/>
        <v>13</v>
      </c>
      <c r="BO601" s="15">
        <f t="shared" si="582"/>
        <v>13</v>
      </c>
      <c r="BP601" s="15">
        <f t="shared" si="583"/>
        <v>13</v>
      </c>
      <c r="BQ601" s="15">
        <f t="shared" si="584"/>
        <v>13</v>
      </c>
      <c r="BR601" s="15">
        <f t="shared" si="585"/>
        <v>13</v>
      </c>
      <c r="BS601" s="15">
        <f t="shared" si="586"/>
        <v>13</v>
      </c>
      <c r="BT601" s="15">
        <f t="shared" si="587"/>
        <v>13</v>
      </c>
      <c r="BU601" s="15">
        <f t="shared" si="588"/>
        <v>13</v>
      </c>
      <c r="BV601" s="15">
        <f t="shared" si="589"/>
        <v>13</v>
      </c>
      <c r="BW601" s="15">
        <f t="shared" si="590"/>
        <v>13</v>
      </c>
      <c r="BX601" s="15">
        <f t="shared" si="591"/>
        <v>13</v>
      </c>
      <c r="BY601" s="15">
        <f t="shared" si="592"/>
        <v>13</v>
      </c>
      <c r="BZ601" s="15">
        <f t="shared" si="593"/>
        <v>13</v>
      </c>
      <c r="CA601" s="14" t="s">
        <v>75</v>
      </c>
      <c r="CB601" s="15">
        <f t="shared" si="543"/>
        <v>13</v>
      </c>
      <c r="CC601" s="14">
        <f t="shared" si="544"/>
        <v>13</v>
      </c>
      <c r="CD601" s="14" t="str">
        <f t="shared" si="545"/>
        <v>N/A</v>
      </c>
      <c r="CE601" s="14" t="str">
        <f t="shared" si="546"/>
        <v>N/A</v>
      </c>
      <c r="CF601" s="14" t="str">
        <f t="shared" si="547"/>
        <v>N/A</v>
      </c>
      <c r="CG601" t="str">
        <f t="shared" si="594"/>
        <v>S:9 G:4 GR:8</v>
      </c>
    </row>
    <row r="602" spans="1:85" x14ac:dyDescent="0.25">
      <c r="A602" s="13">
        <v>6382</v>
      </c>
      <c r="B602" s="14" t="s">
        <v>2542</v>
      </c>
      <c r="C602" s="14" t="s">
        <v>63</v>
      </c>
      <c r="D602" s="14" t="s">
        <v>60</v>
      </c>
      <c r="E602" s="14">
        <f>VLOOKUP(B602, 'Rookie Year'!$A$2:$B$55555,2,FALSE)</f>
        <v>2022</v>
      </c>
      <c r="F602" s="14">
        <v>2026</v>
      </c>
      <c r="G602" s="14" t="s">
        <v>42</v>
      </c>
      <c r="H602" s="14" t="s">
        <v>1927</v>
      </c>
      <c r="I602" s="15">
        <v>60</v>
      </c>
      <c r="J602" s="14">
        <v>4</v>
      </c>
      <c r="K602" s="16">
        <f t="shared" si="560"/>
        <v>0.75</v>
      </c>
      <c r="L602" s="15">
        <f t="shared" si="561"/>
        <v>15</v>
      </c>
      <c r="M602" s="15">
        <f t="shared" si="562"/>
        <v>45</v>
      </c>
      <c r="N602" s="15">
        <f t="shared" si="563"/>
        <v>180</v>
      </c>
      <c r="O602" s="15">
        <v>0</v>
      </c>
      <c r="P602" s="15">
        <v>0</v>
      </c>
      <c r="Q602" s="15">
        <f t="shared" si="564"/>
        <v>180</v>
      </c>
      <c r="R602" s="14" t="s">
        <v>75</v>
      </c>
      <c r="S602" s="14">
        <f t="shared" si="565"/>
        <v>4</v>
      </c>
      <c r="T602" s="15">
        <f>IF($S602&lt;1, "N/A", $M602)</f>
        <v>45</v>
      </c>
      <c r="U602" s="15">
        <f>IF($S602&lt;2, "N/A", $M602)</f>
        <v>45</v>
      </c>
      <c r="V602" s="15">
        <f t="shared" si="558"/>
        <v>45</v>
      </c>
      <c r="W602" s="15">
        <f t="shared" si="556"/>
        <v>45</v>
      </c>
      <c r="X602" s="15" t="str">
        <f t="shared" si="559"/>
        <v>N/A</v>
      </c>
      <c r="Y602" s="14" t="str">
        <f t="shared" si="566"/>
        <v>OK</v>
      </c>
      <c r="Z602" s="14" t="str">
        <f t="shared" si="567"/>
        <v>No</v>
      </c>
      <c r="AA602" s="17" t="str">
        <f>IF(C602="DM", "N/A", IF(Z602="No","N/A",VLOOKUP(B602,'Extension List'!$A$3:$AE$1952,19,FALSE)))</f>
        <v>N/A</v>
      </c>
      <c r="AB602" s="14" t="str">
        <f>IF(C602="DM", "N/A", IF(Z602="No","N/A",VLOOKUP(B602,'Extension List'!$A$3:$AE$1952,21,FALSE)))</f>
        <v>N/A</v>
      </c>
      <c r="AC602" s="14" t="str">
        <f t="shared" si="549"/>
        <v>N/A</v>
      </c>
      <c r="AD602" s="15" t="str">
        <f t="shared" si="568"/>
        <v>N/A</v>
      </c>
      <c r="AE602" s="15" t="str">
        <f t="shared" si="569"/>
        <v>N/A</v>
      </c>
      <c r="AF602" s="15" t="str">
        <f t="shared" si="570"/>
        <v>N/A</v>
      </c>
      <c r="AG602" s="15" t="str">
        <f t="shared" si="557"/>
        <v>N/A</v>
      </c>
      <c r="AH602" s="15" t="str">
        <f t="shared" si="557"/>
        <v>N/A</v>
      </c>
      <c r="AI602" s="15" t="str">
        <f t="shared" ref="AI602:AI625" si="595">IF($AF602="N/A","N/A",IF(AC602&gt;1,"TBC","N/A"))</f>
        <v>N/A</v>
      </c>
      <c r="AJ602" s="15" t="str">
        <f t="shared" ref="AJ602:AJ625" si="596">IF($AF602="N/A","N/A",IF(AC602&gt;2,"TBC","N/A"))</f>
        <v>N/A</v>
      </c>
      <c r="AK602" s="15" t="str">
        <f t="shared" ref="AK602:AK625" si="597">IF($AF602="N/A","N/A",IF(AC602&gt;3,"TBC","N/A"))</f>
        <v>N/A</v>
      </c>
      <c r="AL602" s="15" t="str">
        <f t="shared" si="571"/>
        <v>N/A</v>
      </c>
      <c r="AM602" s="15">
        <f t="shared" si="572"/>
        <v>60</v>
      </c>
      <c r="AN602" s="15">
        <f t="shared" si="573"/>
        <v>60</v>
      </c>
      <c r="AO602" s="15">
        <f t="shared" si="574"/>
        <v>60</v>
      </c>
      <c r="AP602" s="15">
        <f t="shared" si="575"/>
        <v>60</v>
      </c>
      <c r="AQ602" s="15" t="str">
        <f t="shared" si="576"/>
        <v>N/A</v>
      </c>
      <c r="AR602" s="14" t="s">
        <v>40</v>
      </c>
      <c r="AS602" s="14" t="s">
        <v>40</v>
      </c>
      <c r="AT602" s="14" t="s">
        <v>40</v>
      </c>
      <c r="AU602" s="14" t="s">
        <v>40</v>
      </c>
      <c r="AV602" s="14" t="s">
        <v>40</v>
      </c>
      <c r="AW602" s="14" t="s">
        <v>40</v>
      </c>
      <c r="AX602" s="14" t="s">
        <v>40</v>
      </c>
      <c r="AY602" s="14" t="s">
        <v>40</v>
      </c>
      <c r="AZ602" s="14" t="s">
        <v>40</v>
      </c>
      <c r="BA602" s="14" t="s">
        <v>40</v>
      </c>
      <c r="BB602" s="14" t="s">
        <v>40</v>
      </c>
      <c r="BC602" s="14" t="s">
        <v>40</v>
      </c>
      <c r="BD602" s="14" t="s">
        <v>40</v>
      </c>
      <c r="BE602" s="14" t="s">
        <v>40</v>
      </c>
      <c r="BF602" s="14" t="s">
        <v>40</v>
      </c>
      <c r="BG602" s="14" t="s">
        <v>40</v>
      </c>
      <c r="BH602" s="14" t="s">
        <v>40</v>
      </c>
      <c r="BJ602" s="15">
        <f t="shared" si="577"/>
        <v>60</v>
      </c>
      <c r="BK602" s="15">
        <f t="shared" si="578"/>
        <v>60</v>
      </c>
      <c r="BL602" s="15">
        <f t="shared" si="579"/>
        <v>60</v>
      </c>
      <c r="BM602" s="15">
        <f t="shared" si="580"/>
        <v>60</v>
      </c>
      <c r="BN602" s="15">
        <f t="shared" si="581"/>
        <v>60</v>
      </c>
      <c r="BO602" s="15">
        <f t="shared" si="582"/>
        <v>60</v>
      </c>
      <c r="BP602" s="15">
        <f t="shared" si="583"/>
        <v>60</v>
      </c>
      <c r="BQ602" s="15">
        <f t="shared" si="584"/>
        <v>60</v>
      </c>
      <c r="BR602" s="15">
        <f t="shared" si="585"/>
        <v>60</v>
      </c>
      <c r="BS602" s="15">
        <f t="shared" si="586"/>
        <v>60</v>
      </c>
      <c r="BT602" s="15">
        <f t="shared" si="587"/>
        <v>60</v>
      </c>
      <c r="BU602" s="15">
        <f t="shared" si="588"/>
        <v>60</v>
      </c>
      <c r="BV602" s="15">
        <f t="shared" si="589"/>
        <v>60</v>
      </c>
      <c r="BW602" s="15">
        <f t="shared" si="590"/>
        <v>60</v>
      </c>
      <c r="BX602" s="15">
        <f t="shared" si="591"/>
        <v>60</v>
      </c>
      <c r="BY602" s="15">
        <f t="shared" si="592"/>
        <v>60</v>
      </c>
      <c r="BZ602" s="15">
        <f t="shared" si="593"/>
        <v>60</v>
      </c>
      <c r="CA602" s="14" t="s">
        <v>75</v>
      </c>
      <c r="CB602" s="15">
        <f t="shared" si="543"/>
        <v>60</v>
      </c>
      <c r="CC602" s="14">
        <f t="shared" si="544"/>
        <v>60</v>
      </c>
      <c r="CD602" s="14">
        <f t="shared" si="545"/>
        <v>60</v>
      </c>
      <c r="CE602" s="14">
        <f t="shared" si="546"/>
        <v>60</v>
      </c>
      <c r="CF602" s="14" t="str">
        <f t="shared" si="547"/>
        <v>N/A</v>
      </c>
      <c r="CG602" t="str">
        <f t="shared" si="594"/>
        <v>S:15 G:45 GR:180</v>
      </c>
    </row>
    <row r="603" spans="1:85" x14ac:dyDescent="0.25">
      <c r="A603" s="13">
        <v>6383</v>
      </c>
      <c r="B603" s="14" t="s">
        <v>2563</v>
      </c>
      <c r="C603" s="14" t="s">
        <v>63</v>
      </c>
      <c r="D603" s="14" t="s">
        <v>60</v>
      </c>
      <c r="E603" s="14">
        <f>VLOOKUP(B603, 'Rookie Year'!$A$2:$B$55555,2,FALSE)</f>
        <v>2022</v>
      </c>
      <c r="F603" s="14">
        <v>2026</v>
      </c>
      <c r="G603" s="14" t="s">
        <v>42</v>
      </c>
      <c r="H603" s="14" t="s">
        <v>1927</v>
      </c>
      <c r="I603" s="15">
        <v>22</v>
      </c>
      <c r="J603" s="14">
        <v>3</v>
      </c>
      <c r="K603" s="16">
        <f t="shared" si="560"/>
        <v>0.4</v>
      </c>
      <c r="L603" s="15">
        <f t="shared" si="561"/>
        <v>13</v>
      </c>
      <c r="M603" s="15">
        <f t="shared" si="562"/>
        <v>9</v>
      </c>
      <c r="N603" s="15">
        <f t="shared" si="563"/>
        <v>27</v>
      </c>
      <c r="O603" s="15">
        <v>0</v>
      </c>
      <c r="P603" s="15">
        <v>0</v>
      </c>
      <c r="Q603" s="15">
        <f t="shared" si="564"/>
        <v>27</v>
      </c>
      <c r="R603" s="14" t="s">
        <v>75</v>
      </c>
      <c r="S603" s="14">
        <f t="shared" si="565"/>
        <v>3</v>
      </c>
      <c r="T603" s="15">
        <f>IF($S603&lt;1, "N/A", $M603)</f>
        <v>9</v>
      </c>
      <c r="U603" s="15">
        <f>IF($S603&lt;2, "N/A", $M603)</f>
        <v>9</v>
      </c>
      <c r="V603" s="15">
        <f t="shared" si="558"/>
        <v>9</v>
      </c>
      <c r="W603" s="15" t="str">
        <f t="shared" si="556"/>
        <v>N/A</v>
      </c>
      <c r="X603" s="15" t="str">
        <f t="shared" si="559"/>
        <v>N/A</v>
      </c>
      <c r="Y603" s="14" t="str">
        <f t="shared" si="566"/>
        <v>OK</v>
      </c>
      <c r="Z603" s="14" t="str">
        <f t="shared" si="567"/>
        <v>No</v>
      </c>
      <c r="AA603" s="17" t="str">
        <f>IF(C603="DM", "N/A", IF(Z603="No","N/A",VLOOKUP(B603,'Extension List'!$A$3:$AE$1952,19,FALSE)))</f>
        <v>N/A</v>
      </c>
      <c r="AB603" s="14" t="str">
        <f>IF(C603="DM", "N/A", IF(Z603="No","N/A",VLOOKUP(B603,'Extension List'!$A$3:$AE$1952,21,FALSE)))</f>
        <v>N/A</v>
      </c>
      <c r="AC603" s="14" t="str">
        <f t="shared" si="549"/>
        <v>N/A</v>
      </c>
      <c r="AD603" s="15" t="str">
        <f t="shared" si="568"/>
        <v>N/A</v>
      </c>
      <c r="AE603" s="15" t="str">
        <f t="shared" si="569"/>
        <v>N/A</v>
      </c>
      <c r="AF603" s="15" t="str">
        <f t="shared" si="570"/>
        <v>N/A</v>
      </c>
      <c r="AG603" s="15" t="str">
        <f t="shared" si="557"/>
        <v>N/A</v>
      </c>
      <c r="AH603" s="15" t="str">
        <f t="shared" si="557"/>
        <v>N/A</v>
      </c>
      <c r="AI603" s="15" t="str">
        <f t="shared" si="595"/>
        <v>N/A</v>
      </c>
      <c r="AJ603" s="15" t="str">
        <f t="shared" si="596"/>
        <v>N/A</v>
      </c>
      <c r="AK603" s="15" t="str">
        <f t="shared" si="597"/>
        <v>N/A</v>
      </c>
      <c r="AL603" s="15" t="str">
        <f t="shared" si="571"/>
        <v>N/A</v>
      </c>
      <c r="AM603" s="15">
        <f t="shared" si="572"/>
        <v>22</v>
      </c>
      <c r="AN603" s="15">
        <f t="shared" si="573"/>
        <v>22</v>
      </c>
      <c r="AO603" s="15">
        <f t="shared" si="574"/>
        <v>22</v>
      </c>
      <c r="AP603" s="15" t="str">
        <f t="shared" si="575"/>
        <v>N/A</v>
      </c>
      <c r="AQ603" s="15" t="str">
        <f t="shared" si="576"/>
        <v>N/A</v>
      </c>
      <c r="AR603" s="14" t="s">
        <v>40</v>
      </c>
      <c r="AS603" s="14" t="s">
        <v>40</v>
      </c>
      <c r="AT603" s="14" t="s">
        <v>40</v>
      </c>
      <c r="AU603" s="14" t="s">
        <v>40</v>
      </c>
      <c r="AV603" s="14" t="s">
        <v>40</v>
      </c>
      <c r="AW603" s="14" t="s">
        <v>40</v>
      </c>
      <c r="AX603" s="14" t="s">
        <v>40</v>
      </c>
      <c r="AY603" s="14" t="s">
        <v>40</v>
      </c>
      <c r="AZ603" s="14" t="s">
        <v>40</v>
      </c>
      <c r="BA603" s="14" t="s">
        <v>40</v>
      </c>
      <c r="BB603" s="14" t="s">
        <v>40</v>
      </c>
      <c r="BC603" s="14" t="s">
        <v>40</v>
      </c>
      <c r="BD603" s="14" t="s">
        <v>40</v>
      </c>
      <c r="BE603" s="14" t="s">
        <v>40</v>
      </c>
      <c r="BF603" s="14" t="s">
        <v>40</v>
      </c>
      <c r="BG603" s="14" t="s">
        <v>40</v>
      </c>
      <c r="BH603" s="14" t="s">
        <v>40</v>
      </c>
      <c r="BJ603" s="15">
        <f t="shared" si="577"/>
        <v>22</v>
      </c>
      <c r="BK603" s="15">
        <f t="shared" si="578"/>
        <v>22</v>
      </c>
      <c r="BL603" s="15">
        <f t="shared" si="579"/>
        <v>22</v>
      </c>
      <c r="BM603" s="15">
        <f t="shared" si="580"/>
        <v>22</v>
      </c>
      <c r="BN603" s="15">
        <f t="shared" si="581"/>
        <v>22</v>
      </c>
      <c r="BO603" s="15">
        <f t="shared" si="582"/>
        <v>22</v>
      </c>
      <c r="BP603" s="15">
        <f t="shared" si="583"/>
        <v>22</v>
      </c>
      <c r="BQ603" s="15">
        <f t="shared" si="584"/>
        <v>22</v>
      </c>
      <c r="BR603" s="15">
        <f t="shared" si="585"/>
        <v>22</v>
      </c>
      <c r="BS603" s="15">
        <f t="shared" si="586"/>
        <v>22</v>
      </c>
      <c r="BT603" s="15">
        <f t="shared" si="587"/>
        <v>22</v>
      </c>
      <c r="BU603" s="15">
        <f t="shared" si="588"/>
        <v>22</v>
      </c>
      <c r="BV603" s="15">
        <f t="shared" si="589"/>
        <v>22</v>
      </c>
      <c r="BW603" s="15">
        <f t="shared" si="590"/>
        <v>22</v>
      </c>
      <c r="BX603" s="15">
        <f t="shared" si="591"/>
        <v>22</v>
      </c>
      <c r="BY603" s="15">
        <f t="shared" si="592"/>
        <v>22</v>
      </c>
      <c r="BZ603" s="15">
        <f t="shared" si="593"/>
        <v>22</v>
      </c>
      <c r="CA603" s="14" t="s">
        <v>75</v>
      </c>
      <c r="CB603" s="15">
        <f t="shared" si="543"/>
        <v>22</v>
      </c>
      <c r="CC603" s="14">
        <f t="shared" si="544"/>
        <v>22</v>
      </c>
      <c r="CD603" s="14">
        <f t="shared" si="545"/>
        <v>22</v>
      </c>
      <c r="CE603" s="14" t="str">
        <f t="shared" si="546"/>
        <v>N/A</v>
      </c>
      <c r="CF603" s="14" t="str">
        <f t="shared" si="547"/>
        <v>N/A</v>
      </c>
      <c r="CG603" t="str">
        <f t="shared" si="594"/>
        <v>S:13 G:9 GR:27</v>
      </c>
    </row>
    <row r="604" spans="1:85" x14ac:dyDescent="0.25">
      <c r="A604" s="13">
        <v>5920</v>
      </c>
      <c r="B604" s="14" t="s">
        <v>2584</v>
      </c>
      <c r="C604" s="14" t="s">
        <v>63</v>
      </c>
      <c r="D604" s="14" t="s">
        <v>60</v>
      </c>
      <c r="E604" s="14">
        <f>VLOOKUP(B604, 'Rookie Year'!$A$2:$B$55555,2,FALSE)</f>
        <v>2022</v>
      </c>
      <c r="F604" s="14">
        <v>2025</v>
      </c>
      <c r="G604" s="14" t="s">
        <v>42</v>
      </c>
      <c r="H604" s="14" t="s">
        <v>1927</v>
      </c>
      <c r="I604" s="15">
        <v>15</v>
      </c>
      <c r="J604" s="14">
        <v>4</v>
      </c>
      <c r="K604" s="16">
        <f t="shared" si="560"/>
        <v>0.4</v>
      </c>
      <c r="L604" s="15">
        <f t="shared" si="561"/>
        <v>9</v>
      </c>
      <c r="M604" s="15">
        <f t="shared" si="562"/>
        <v>6</v>
      </c>
      <c r="N604" s="15">
        <f t="shared" si="563"/>
        <v>24</v>
      </c>
      <c r="O604" s="15">
        <v>24</v>
      </c>
      <c r="P604" s="15">
        <v>0</v>
      </c>
      <c r="Q604" s="15">
        <f t="shared" si="564"/>
        <v>0</v>
      </c>
      <c r="R604" s="14" t="s">
        <v>75</v>
      </c>
      <c r="S604" s="14">
        <f t="shared" si="565"/>
        <v>3</v>
      </c>
      <c r="T604" s="15">
        <v>0</v>
      </c>
      <c r="U604" s="15">
        <v>0</v>
      </c>
      <c r="V604" s="15">
        <v>0</v>
      </c>
      <c r="W604" s="15" t="str">
        <f t="shared" si="556"/>
        <v>N/A</v>
      </c>
      <c r="X604" s="15" t="str">
        <f t="shared" si="559"/>
        <v>N/A</v>
      </c>
      <c r="Y604" s="14" t="str">
        <f t="shared" si="566"/>
        <v>OK</v>
      </c>
      <c r="Z604" s="14" t="str">
        <f t="shared" si="567"/>
        <v>No</v>
      </c>
      <c r="AA604" s="17" t="str">
        <f>IF(C604="DM", "N/A", IF(Z604="No","N/A",VLOOKUP(B604,'Extension List'!$A$3:$AE$1952,19,FALSE)))</f>
        <v>N/A</v>
      </c>
      <c r="AB604" s="14" t="str">
        <f>IF(C604="DM", "N/A", IF(Z604="No","N/A",VLOOKUP(B604,'Extension List'!$A$3:$AE$1952,21,FALSE)))</f>
        <v>N/A</v>
      </c>
      <c r="AC604" s="14" t="str">
        <f t="shared" si="549"/>
        <v>N/A</v>
      </c>
      <c r="AD604" s="15" t="str">
        <f t="shared" si="568"/>
        <v>N/A</v>
      </c>
      <c r="AE604" s="15" t="str">
        <f t="shared" si="569"/>
        <v>N/A</v>
      </c>
      <c r="AF604" s="15" t="str">
        <f t="shared" si="570"/>
        <v>N/A</v>
      </c>
      <c r="AG604" s="15" t="str">
        <f t="shared" si="557"/>
        <v>N/A</v>
      </c>
      <c r="AH604" s="15" t="str">
        <f t="shared" si="557"/>
        <v>N/A</v>
      </c>
      <c r="AI604" s="15" t="str">
        <f t="shared" si="595"/>
        <v>N/A</v>
      </c>
      <c r="AJ604" s="15" t="str">
        <f t="shared" si="596"/>
        <v>N/A</v>
      </c>
      <c r="AK604" s="15" t="str">
        <f t="shared" si="597"/>
        <v>N/A</v>
      </c>
      <c r="AL604" s="15" t="str">
        <f t="shared" si="571"/>
        <v>N/A</v>
      </c>
      <c r="AM604" s="15">
        <f t="shared" si="572"/>
        <v>9</v>
      </c>
      <c r="AN604" s="15">
        <f t="shared" si="573"/>
        <v>9</v>
      </c>
      <c r="AO604" s="15">
        <f t="shared" si="574"/>
        <v>9</v>
      </c>
      <c r="AP604" s="15" t="str">
        <f t="shared" si="575"/>
        <v>N/A</v>
      </c>
      <c r="AQ604" s="15" t="str">
        <f t="shared" si="576"/>
        <v>N/A</v>
      </c>
      <c r="AR604" s="14" t="s">
        <v>40</v>
      </c>
      <c r="AS604" s="14" t="s">
        <v>40</v>
      </c>
      <c r="AT604" s="14" t="s">
        <v>40</v>
      </c>
      <c r="AU604" s="14" t="s">
        <v>40</v>
      </c>
      <c r="AV604" s="14" t="s">
        <v>40</v>
      </c>
      <c r="AW604" s="14" t="s">
        <v>40</v>
      </c>
      <c r="AX604" s="14" t="s">
        <v>40</v>
      </c>
      <c r="AY604" s="14" t="s">
        <v>40</v>
      </c>
      <c r="AZ604" s="14" t="s">
        <v>40</v>
      </c>
      <c r="BA604" s="14" t="s">
        <v>40</v>
      </c>
      <c r="BB604" s="14" t="s">
        <v>40</v>
      </c>
      <c r="BC604" s="14" t="s">
        <v>40</v>
      </c>
      <c r="BD604" s="14" t="s">
        <v>40</v>
      </c>
      <c r="BE604" s="14" t="s">
        <v>40</v>
      </c>
      <c r="BF604" s="14" t="s">
        <v>40</v>
      </c>
      <c r="BG604" s="14" t="s">
        <v>40</v>
      </c>
      <c r="BH604" s="14" t="s">
        <v>40</v>
      </c>
      <c r="BI604" s="14"/>
      <c r="BJ604" s="15">
        <f t="shared" si="577"/>
        <v>9</v>
      </c>
      <c r="BK604" s="15">
        <f t="shared" si="578"/>
        <v>9</v>
      </c>
      <c r="BL604" s="15">
        <f t="shared" si="579"/>
        <v>9</v>
      </c>
      <c r="BM604" s="15">
        <f t="shared" si="580"/>
        <v>9</v>
      </c>
      <c r="BN604" s="15">
        <f t="shared" si="581"/>
        <v>9</v>
      </c>
      <c r="BO604" s="15">
        <f t="shared" si="582"/>
        <v>9</v>
      </c>
      <c r="BP604" s="15">
        <f t="shared" si="583"/>
        <v>9</v>
      </c>
      <c r="BQ604" s="15">
        <f t="shared" si="584"/>
        <v>9</v>
      </c>
      <c r="BR604" s="15">
        <f t="shared" si="585"/>
        <v>9</v>
      </c>
      <c r="BS604" s="15">
        <f t="shared" si="586"/>
        <v>9</v>
      </c>
      <c r="BT604" s="15">
        <f t="shared" si="587"/>
        <v>9</v>
      </c>
      <c r="BU604" s="15">
        <f t="shared" si="588"/>
        <v>9</v>
      </c>
      <c r="BV604" s="15">
        <f t="shared" si="589"/>
        <v>9</v>
      </c>
      <c r="BW604" s="15">
        <f t="shared" si="590"/>
        <v>9</v>
      </c>
      <c r="BX604" s="15">
        <f t="shared" si="591"/>
        <v>9</v>
      </c>
      <c r="BY604" s="15">
        <f t="shared" si="592"/>
        <v>9</v>
      </c>
      <c r="BZ604" s="15">
        <f t="shared" si="593"/>
        <v>9</v>
      </c>
      <c r="CA604" s="14" t="s">
        <v>75</v>
      </c>
      <c r="CB604" s="15">
        <f t="shared" si="543"/>
        <v>9</v>
      </c>
      <c r="CC604" s="14">
        <f t="shared" si="544"/>
        <v>9</v>
      </c>
      <c r="CD604" s="14">
        <f t="shared" si="545"/>
        <v>9</v>
      </c>
      <c r="CE604" s="14" t="str">
        <f t="shared" si="546"/>
        <v>N/A</v>
      </c>
      <c r="CF604" s="14" t="str">
        <f t="shared" si="547"/>
        <v>N/A</v>
      </c>
      <c r="CG604" t="str">
        <f t="shared" si="594"/>
        <v>S:9 G:6 GR:0</v>
      </c>
    </row>
    <row r="605" spans="1:85" x14ac:dyDescent="0.25">
      <c r="A605" s="13">
        <v>6605</v>
      </c>
      <c r="B605" s="14" t="s">
        <v>2328</v>
      </c>
      <c r="C605" s="14" t="s">
        <v>63</v>
      </c>
      <c r="D605" s="14" t="s">
        <v>60</v>
      </c>
      <c r="E605" s="14">
        <f>VLOOKUP(B605, 'Rookie Year'!$A$2:$B$55555,2,FALSE)</f>
        <v>2021</v>
      </c>
      <c r="F605" s="14">
        <v>2021</v>
      </c>
      <c r="G605" s="14" t="s">
        <v>40</v>
      </c>
      <c r="H605" s="14" t="s">
        <v>2145</v>
      </c>
      <c r="I605" s="15">
        <v>63</v>
      </c>
      <c r="J605" s="14">
        <v>4</v>
      </c>
      <c r="K605" s="16">
        <f t="shared" si="560"/>
        <v>0.75</v>
      </c>
      <c r="L605" s="15">
        <f t="shared" si="561"/>
        <v>15</v>
      </c>
      <c r="M605" s="15">
        <f t="shared" si="562"/>
        <v>48</v>
      </c>
      <c r="N605" s="15">
        <f t="shared" si="563"/>
        <v>192</v>
      </c>
      <c r="O605" s="15">
        <v>82</v>
      </c>
      <c r="P605" s="15">
        <v>110</v>
      </c>
      <c r="Q605" s="15">
        <f t="shared" si="564"/>
        <v>0</v>
      </c>
      <c r="R605" s="14">
        <v>2024</v>
      </c>
      <c r="S605" s="14">
        <f t="shared" si="565"/>
        <v>2</v>
      </c>
      <c r="T605" s="15">
        <v>0</v>
      </c>
      <c r="U605" s="15">
        <v>0</v>
      </c>
      <c r="V605" s="15" t="str">
        <f>IF($S605&lt;3, "N/A", $M605)</f>
        <v>N/A</v>
      </c>
      <c r="W605" s="15" t="str">
        <f t="shared" si="556"/>
        <v>N/A</v>
      </c>
      <c r="X605" s="15" t="str">
        <f t="shared" si="559"/>
        <v>N/A</v>
      </c>
      <c r="Y605" s="14" t="str">
        <f t="shared" si="566"/>
        <v>OK</v>
      </c>
      <c r="Z605" s="14" t="str">
        <f t="shared" si="567"/>
        <v>No</v>
      </c>
      <c r="AA605" s="17" t="str">
        <f>IF(C605="DM", "N/A", IF(Z605="No","N/A",VLOOKUP(B605,'Extension List'!$A$3:$AE$1952,19,FALSE)))</f>
        <v>N/A</v>
      </c>
      <c r="AB605" s="14" t="str">
        <f>IF(C605="DM", "N/A", IF(Z605="No","N/A",VLOOKUP(B605,'Extension List'!$A$3:$AE$1952,21,FALSE)))</f>
        <v>N/A</v>
      </c>
      <c r="AC605" s="14" t="str">
        <f t="shared" si="549"/>
        <v>N/A</v>
      </c>
      <c r="AD605" s="15" t="str">
        <f t="shared" si="568"/>
        <v>N/A</v>
      </c>
      <c r="AE605" s="15" t="str">
        <f t="shared" si="569"/>
        <v>N/A</v>
      </c>
      <c r="AF605" s="15" t="str">
        <f t="shared" si="570"/>
        <v>N/A</v>
      </c>
      <c r="AG605" s="15" t="str">
        <f t="shared" si="557"/>
        <v>N/A</v>
      </c>
      <c r="AH605" s="15" t="str">
        <f t="shared" si="557"/>
        <v>N/A</v>
      </c>
      <c r="AI605" s="15" t="str">
        <f t="shared" si="595"/>
        <v>N/A</v>
      </c>
      <c r="AJ605" s="15" t="str">
        <f t="shared" si="596"/>
        <v>N/A</v>
      </c>
      <c r="AK605" s="15" t="str">
        <f t="shared" si="597"/>
        <v>N/A</v>
      </c>
      <c r="AL605" s="15" t="str">
        <f t="shared" si="571"/>
        <v>N/A</v>
      </c>
      <c r="AM605" s="15">
        <f t="shared" si="572"/>
        <v>15</v>
      </c>
      <c r="AN605" s="15">
        <f t="shared" si="573"/>
        <v>15</v>
      </c>
      <c r="AO605" s="15" t="str">
        <f t="shared" si="574"/>
        <v>N/A</v>
      </c>
      <c r="AP605" s="15" t="str">
        <f t="shared" si="575"/>
        <v>N/A</v>
      </c>
      <c r="AQ605" s="15" t="str">
        <f t="shared" si="576"/>
        <v>N/A</v>
      </c>
      <c r="AR605" s="14" t="s">
        <v>40</v>
      </c>
      <c r="AS605" s="14" t="s">
        <v>40</v>
      </c>
      <c r="AT605" s="14" t="s">
        <v>40</v>
      </c>
      <c r="AU605" s="14" t="s">
        <v>40</v>
      </c>
      <c r="AV605" s="14" t="s">
        <v>40</v>
      </c>
      <c r="AW605" s="14" t="s">
        <v>40</v>
      </c>
      <c r="AX605" s="14" t="s">
        <v>40</v>
      </c>
      <c r="AY605" s="14" t="s">
        <v>40</v>
      </c>
      <c r="AZ605" s="14" t="s">
        <v>40</v>
      </c>
      <c r="BA605" s="14" t="s">
        <v>40</v>
      </c>
      <c r="BB605" s="14" t="s">
        <v>40</v>
      </c>
      <c r="BC605" s="14" t="s">
        <v>40</v>
      </c>
      <c r="BD605" s="14" t="s">
        <v>40</v>
      </c>
      <c r="BE605" s="14" t="s">
        <v>40</v>
      </c>
      <c r="BF605" s="14" t="s">
        <v>40</v>
      </c>
      <c r="BG605" s="14" t="s">
        <v>40</v>
      </c>
      <c r="BH605" s="14" t="s">
        <v>40</v>
      </c>
      <c r="BI605" s="14"/>
      <c r="BJ605" s="15">
        <f t="shared" si="577"/>
        <v>15</v>
      </c>
      <c r="BK605" s="15">
        <f t="shared" si="578"/>
        <v>15</v>
      </c>
      <c r="BL605" s="15">
        <f t="shared" si="579"/>
        <v>15</v>
      </c>
      <c r="BM605" s="15">
        <f t="shared" si="580"/>
        <v>15</v>
      </c>
      <c r="BN605" s="15">
        <f t="shared" si="581"/>
        <v>15</v>
      </c>
      <c r="BO605" s="15">
        <f t="shared" si="582"/>
        <v>15</v>
      </c>
      <c r="BP605" s="15">
        <f t="shared" si="583"/>
        <v>15</v>
      </c>
      <c r="BQ605" s="15">
        <f t="shared" si="584"/>
        <v>15</v>
      </c>
      <c r="BR605" s="15">
        <f t="shared" si="585"/>
        <v>15</v>
      </c>
      <c r="BS605" s="15">
        <f t="shared" si="586"/>
        <v>15</v>
      </c>
      <c r="BT605" s="15">
        <f t="shared" si="587"/>
        <v>15</v>
      </c>
      <c r="BU605" s="15">
        <f t="shared" si="588"/>
        <v>15</v>
      </c>
      <c r="BV605" s="15">
        <f t="shared" si="589"/>
        <v>15</v>
      </c>
      <c r="BW605" s="15">
        <f t="shared" si="590"/>
        <v>15</v>
      </c>
      <c r="BX605" s="15">
        <f t="shared" si="591"/>
        <v>15</v>
      </c>
      <c r="BY605" s="15">
        <f t="shared" si="592"/>
        <v>15</v>
      </c>
      <c r="BZ605" s="15">
        <f t="shared" si="593"/>
        <v>15</v>
      </c>
      <c r="CA605" s="14" t="s">
        <v>75</v>
      </c>
      <c r="CB605" s="15">
        <f t="shared" si="543"/>
        <v>15</v>
      </c>
      <c r="CC605" s="14">
        <f t="shared" si="544"/>
        <v>15</v>
      </c>
      <c r="CD605" s="14" t="str">
        <f t="shared" si="545"/>
        <v>N/A</v>
      </c>
      <c r="CE605" s="14" t="str">
        <f t="shared" si="546"/>
        <v>N/A</v>
      </c>
      <c r="CF605" s="14" t="str">
        <f t="shared" si="547"/>
        <v>N/A</v>
      </c>
      <c r="CG605" t="str">
        <f t="shared" si="594"/>
        <v>S:15 G:48 GR:0</v>
      </c>
    </row>
    <row r="606" spans="1:85" x14ac:dyDescent="0.25">
      <c r="A606" s="13">
        <v>6495</v>
      </c>
      <c r="B606" s="14" t="s">
        <v>3285</v>
      </c>
      <c r="C606" s="14" t="s">
        <v>63</v>
      </c>
      <c r="D606" s="14" t="s">
        <v>60</v>
      </c>
      <c r="E606" s="14">
        <f>VLOOKUP(B606, 'Rookie Year'!$A$2:$B$55555,2,FALSE)</f>
        <v>2026</v>
      </c>
      <c r="F606" s="14">
        <v>2026</v>
      </c>
      <c r="G606" s="14" t="s">
        <v>40</v>
      </c>
      <c r="H606" s="14" t="s">
        <v>2159</v>
      </c>
      <c r="I606" s="15">
        <v>8</v>
      </c>
      <c r="J606" s="14">
        <v>4</v>
      </c>
      <c r="K606" s="16">
        <f t="shared" si="560"/>
        <v>0.25</v>
      </c>
      <c r="L606" s="15">
        <f t="shared" si="561"/>
        <v>6</v>
      </c>
      <c r="M606" s="15">
        <f t="shared" si="562"/>
        <v>2</v>
      </c>
      <c r="N606" s="15">
        <f t="shared" si="563"/>
        <v>8</v>
      </c>
      <c r="O606" s="15">
        <v>0</v>
      </c>
      <c r="P606" s="15">
        <v>0</v>
      </c>
      <c r="Q606" s="15">
        <f t="shared" si="564"/>
        <v>8</v>
      </c>
      <c r="R606" s="14" t="s">
        <v>75</v>
      </c>
      <c r="S606" s="14">
        <f t="shared" si="565"/>
        <v>4</v>
      </c>
      <c r="T606" s="15">
        <f>IF($S606&lt;1, "N/A", $M606)</f>
        <v>2</v>
      </c>
      <c r="U606" s="15">
        <f>IF($S606&lt;2, "N/A", $M606)</f>
        <v>2</v>
      </c>
      <c r="V606" s="15">
        <f>IF($S606&lt;3, "N/A", $M606)</f>
        <v>2</v>
      </c>
      <c r="W606" s="15">
        <f t="shared" si="556"/>
        <v>2</v>
      </c>
      <c r="X606" s="15" t="str">
        <f t="shared" si="559"/>
        <v>N/A</v>
      </c>
      <c r="Y606" s="14" t="str">
        <f t="shared" si="566"/>
        <v>OK</v>
      </c>
      <c r="Z606" s="14" t="str">
        <f t="shared" si="567"/>
        <v>No</v>
      </c>
      <c r="AA606" s="17" t="str">
        <f>IF(C606="DM", "N/A", IF(Z606="No","N/A",VLOOKUP(B606,'Extension List'!$A$3:$AE$1952,19,FALSE)))</f>
        <v>N/A</v>
      </c>
      <c r="AB606" s="14" t="str">
        <f>IF(C606="DM", "N/A", IF(Z606="No","N/A",VLOOKUP(B606,'Extension List'!$A$3:$AE$1952,21,FALSE)))</f>
        <v>N/A</v>
      </c>
      <c r="AC606" s="14" t="str">
        <f t="shared" si="549"/>
        <v>N/A</v>
      </c>
      <c r="AD606" s="15" t="str">
        <f t="shared" si="568"/>
        <v>N/A</v>
      </c>
      <c r="AE606" s="15" t="str">
        <f t="shared" si="569"/>
        <v>N/A</v>
      </c>
      <c r="AF606" s="15" t="str">
        <f t="shared" si="570"/>
        <v>N/A</v>
      </c>
      <c r="AG606" s="15" t="str">
        <f t="shared" si="557"/>
        <v>N/A</v>
      </c>
      <c r="AH606" s="15" t="str">
        <f t="shared" si="557"/>
        <v>N/A</v>
      </c>
      <c r="AI606" s="15" t="str">
        <f t="shared" si="595"/>
        <v>N/A</v>
      </c>
      <c r="AJ606" s="15" t="str">
        <f t="shared" si="596"/>
        <v>N/A</v>
      </c>
      <c r="AK606" s="15" t="str">
        <f t="shared" si="597"/>
        <v>N/A</v>
      </c>
      <c r="AL606" s="15" t="str">
        <f t="shared" si="571"/>
        <v>N/A</v>
      </c>
      <c r="AM606" s="15">
        <f t="shared" si="572"/>
        <v>8</v>
      </c>
      <c r="AN606" s="15">
        <f t="shared" si="573"/>
        <v>8</v>
      </c>
      <c r="AO606" s="15">
        <f t="shared" si="574"/>
        <v>8</v>
      </c>
      <c r="AP606" s="15">
        <f t="shared" si="575"/>
        <v>8</v>
      </c>
      <c r="AQ606" s="15" t="str">
        <f t="shared" si="576"/>
        <v>N/A</v>
      </c>
      <c r="AR606" s="14" t="s">
        <v>40</v>
      </c>
      <c r="AS606" s="14" t="s">
        <v>40</v>
      </c>
      <c r="AT606" s="14" t="s">
        <v>40</v>
      </c>
      <c r="AU606" s="14" t="s">
        <v>40</v>
      </c>
      <c r="AV606" s="14" t="s">
        <v>40</v>
      </c>
      <c r="AW606" s="14" t="s">
        <v>40</v>
      </c>
      <c r="AX606" s="14" t="s">
        <v>40</v>
      </c>
      <c r="AY606" s="14" t="s">
        <v>40</v>
      </c>
      <c r="AZ606" s="14" t="s">
        <v>40</v>
      </c>
      <c r="BA606" s="14" t="s">
        <v>40</v>
      </c>
      <c r="BB606" s="14" t="s">
        <v>40</v>
      </c>
      <c r="BC606" s="14" t="s">
        <v>40</v>
      </c>
      <c r="BD606" s="14" t="s">
        <v>40</v>
      </c>
      <c r="BE606" s="14" t="s">
        <v>40</v>
      </c>
      <c r="BF606" s="14" t="s">
        <v>40</v>
      </c>
      <c r="BG606" s="14" t="s">
        <v>40</v>
      </c>
      <c r="BH606" s="14" t="s">
        <v>40</v>
      </c>
      <c r="BJ606" s="15">
        <f t="shared" si="577"/>
        <v>8</v>
      </c>
      <c r="BK606" s="15">
        <f t="shared" si="578"/>
        <v>8</v>
      </c>
      <c r="BL606" s="15">
        <f t="shared" si="579"/>
        <v>8</v>
      </c>
      <c r="BM606" s="15">
        <f t="shared" si="580"/>
        <v>8</v>
      </c>
      <c r="BN606" s="15">
        <f t="shared" si="581"/>
        <v>8</v>
      </c>
      <c r="BO606" s="15">
        <f t="shared" si="582"/>
        <v>8</v>
      </c>
      <c r="BP606" s="15">
        <f t="shared" si="583"/>
        <v>8</v>
      </c>
      <c r="BQ606" s="15">
        <f t="shared" si="584"/>
        <v>8</v>
      </c>
      <c r="BR606" s="15">
        <f t="shared" si="585"/>
        <v>8</v>
      </c>
      <c r="BS606" s="15">
        <f t="shared" si="586"/>
        <v>8</v>
      </c>
      <c r="BT606" s="15">
        <f t="shared" si="587"/>
        <v>8</v>
      </c>
      <c r="BU606" s="15">
        <f t="shared" si="588"/>
        <v>8</v>
      </c>
      <c r="BV606" s="15">
        <f t="shared" si="589"/>
        <v>8</v>
      </c>
      <c r="BW606" s="15">
        <f t="shared" si="590"/>
        <v>8</v>
      </c>
      <c r="BX606" s="15">
        <f t="shared" si="591"/>
        <v>8</v>
      </c>
      <c r="BY606" s="15">
        <f t="shared" si="592"/>
        <v>8</v>
      </c>
      <c r="BZ606" s="15">
        <f t="shared" si="593"/>
        <v>8</v>
      </c>
      <c r="CA606" s="14" t="s">
        <v>75</v>
      </c>
      <c r="CB606" s="15">
        <f t="shared" si="543"/>
        <v>8</v>
      </c>
      <c r="CC606" s="14">
        <f t="shared" si="544"/>
        <v>8</v>
      </c>
      <c r="CD606" s="14">
        <f t="shared" si="545"/>
        <v>8</v>
      </c>
      <c r="CE606" s="14">
        <f t="shared" si="546"/>
        <v>8</v>
      </c>
      <c r="CF606" s="14" t="str">
        <f t="shared" si="547"/>
        <v>N/A</v>
      </c>
      <c r="CG606" t="str">
        <f t="shared" si="594"/>
        <v>S:6 G:2 GR:8</v>
      </c>
    </row>
    <row r="607" spans="1:85" x14ac:dyDescent="0.25">
      <c r="A607" s="13">
        <v>4718</v>
      </c>
      <c r="B607" s="14" t="s">
        <v>2540</v>
      </c>
      <c r="C607" s="14" t="s">
        <v>63</v>
      </c>
      <c r="D607" s="14" t="s">
        <v>60</v>
      </c>
      <c r="E607" s="14">
        <f>VLOOKUP(B607, 'Rookie Year'!$A$2:$B$55555,2,FALSE)</f>
        <v>2022</v>
      </c>
      <c r="F607" s="14">
        <v>2022</v>
      </c>
      <c r="G607" s="14" t="s">
        <v>40</v>
      </c>
      <c r="H607" s="14" t="s">
        <v>2147</v>
      </c>
      <c r="I607" s="15">
        <v>44</v>
      </c>
      <c r="J607" s="14">
        <v>5</v>
      </c>
      <c r="K607" s="16">
        <f t="shared" si="560"/>
        <v>0.6</v>
      </c>
      <c r="L607" s="15">
        <f t="shared" si="561"/>
        <v>17</v>
      </c>
      <c r="M607" s="15">
        <f t="shared" si="562"/>
        <v>27</v>
      </c>
      <c r="N607" s="15">
        <f t="shared" si="563"/>
        <v>135</v>
      </c>
      <c r="O607" s="15">
        <v>5</v>
      </c>
      <c r="P607" s="15">
        <v>27</v>
      </c>
      <c r="Q607" s="15">
        <f t="shared" si="564"/>
        <v>103</v>
      </c>
      <c r="R607" s="14">
        <v>2025</v>
      </c>
      <c r="S607" s="14">
        <f t="shared" si="565"/>
        <v>4</v>
      </c>
      <c r="T607" s="15">
        <v>83</v>
      </c>
      <c r="U607" s="15">
        <v>20</v>
      </c>
      <c r="V607" s="15">
        <v>0</v>
      </c>
      <c r="W607" s="15">
        <v>0</v>
      </c>
      <c r="X607" s="15" t="str">
        <f t="shared" si="559"/>
        <v>N/A</v>
      </c>
      <c r="Y607" s="14" t="str">
        <f t="shared" si="566"/>
        <v>OK</v>
      </c>
      <c r="Z607" s="14" t="str">
        <f t="shared" si="567"/>
        <v>No</v>
      </c>
      <c r="AA607" s="17" t="str">
        <f>IF(C607="DM", "N/A", IF(Z607="No","N/A",VLOOKUP(B607,'Extension List'!$A$3:$AE$1952,19,FALSE)))</f>
        <v>N/A</v>
      </c>
      <c r="AB607" s="14" t="str">
        <f>IF(C607="DM", "N/A", IF(Z607="No","N/A",VLOOKUP(B607,'Extension List'!$A$3:$AE$1952,21,FALSE)))</f>
        <v>N/A</v>
      </c>
      <c r="AC607" s="14" t="str">
        <f t="shared" si="549"/>
        <v>N/A</v>
      </c>
      <c r="AD607" s="15" t="str">
        <f t="shared" si="568"/>
        <v>N/A</v>
      </c>
      <c r="AE607" s="15" t="str">
        <f t="shared" si="569"/>
        <v>N/A</v>
      </c>
      <c r="AF607" s="15" t="str">
        <f t="shared" si="570"/>
        <v>N/A</v>
      </c>
      <c r="AG607" s="15" t="str">
        <f t="shared" si="557"/>
        <v>N/A</v>
      </c>
      <c r="AH607" s="15" t="str">
        <f t="shared" si="557"/>
        <v>N/A</v>
      </c>
      <c r="AI607" s="15" t="str">
        <f t="shared" si="595"/>
        <v>N/A</v>
      </c>
      <c r="AJ607" s="15" t="str">
        <f t="shared" si="596"/>
        <v>N/A</v>
      </c>
      <c r="AK607" s="15" t="str">
        <f t="shared" si="597"/>
        <v>N/A</v>
      </c>
      <c r="AL607" s="15" t="str">
        <f t="shared" si="571"/>
        <v>N/A</v>
      </c>
      <c r="AM607" s="15">
        <f t="shared" si="572"/>
        <v>100</v>
      </c>
      <c r="AN607" s="15">
        <f t="shared" si="573"/>
        <v>37</v>
      </c>
      <c r="AO607" s="15">
        <f t="shared" si="574"/>
        <v>17</v>
      </c>
      <c r="AP607" s="15">
        <f t="shared" si="575"/>
        <v>17</v>
      </c>
      <c r="AQ607" s="15" t="str">
        <f t="shared" si="576"/>
        <v>N/A</v>
      </c>
      <c r="AR607" s="14" t="s">
        <v>40</v>
      </c>
      <c r="AS607" s="14" t="s">
        <v>40</v>
      </c>
      <c r="AT607" s="14" t="s">
        <v>40</v>
      </c>
      <c r="AU607" s="14" t="s">
        <v>40</v>
      </c>
      <c r="AV607" s="14" t="s">
        <v>40</v>
      </c>
      <c r="AW607" s="14" t="s">
        <v>40</v>
      </c>
      <c r="AX607" s="14" t="s">
        <v>40</v>
      </c>
      <c r="AY607" s="14" t="s">
        <v>40</v>
      </c>
      <c r="AZ607" s="14" t="s">
        <v>40</v>
      </c>
      <c r="BA607" s="14" t="s">
        <v>40</v>
      </c>
      <c r="BB607" s="14" t="s">
        <v>40</v>
      </c>
      <c r="BC607" s="14" t="s">
        <v>40</v>
      </c>
      <c r="BD607" s="14" t="s">
        <v>40</v>
      </c>
      <c r="BE607" s="14" t="s">
        <v>40</v>
      </c>
      <c r="BF607" s="14" t="s">
        <v>40</v>
      </c>
      <c r="BG607" s="14" t="s">
        <v>40</v>
      </c>
      <c r="BH607" s="14" t="s">
        <v>40</v>
      </c>
      <c r="BI607" s="14"/>
      <c r="BJ607" s="15">
        <f t="shared" si="577"/>
        <v>100</v>
      </c>
      <c r="BK607" s="15">
        <f t="shared" si="578"/>
        <v>100</v>
      </c>
      <c r="BL607" s="15">
        <f t="shared" si="579"/>
        <v>100</v>
      </c>
      <c r="BM607" s="15">
        <f t="shared" si="580"/>
        <v>100</v>
      </c>
      <c r="BN607" s="15">
        <f t="shared" si="581"/>
        <v>100</v>
      </c>
      <c r="BO607" s="15">
        <f t="shared" si="582"/>
        <v>100</v>
      </c>
      <c r="BP607" s="15">
        <f t="shared" si="583"/>
        <v>100</v>
      </c>
      <c r="BQ607" s="15">
        <f t="shared" si="584"/>
        <v>100</v>
      </c>
      <c r="BR607" s="15">
        <f t="shared" si="585"/>
        <v>100</v>
      </c>
      <c r="BS607" s="15">
        <f t="shared" si="586"/>
        <v>100</v>
      </c>
      <c r="BT607" s="15">
        <f t="shared" si="587"/>
        <v>100</v>
      </c>
      <c r="BU607" s="15">
        <f t="shared" si="588"/>
        <v>100</v>
      </c>
      <c r="BV607" s="15">
        <f t="shared" si="589"/>
        <v>100</v>
      </c>
      <c r="BW607" s="15">
        <f t="shared" si="590"/>
        <v>100</v>
      </c>
      <c r="BX607" s="15">
        <f t="shared" si="591"/>
        <v>100</v>
      </c>
      <c r="BY607" s="15">
        <f t="shared" si="592"/>
        <v>100</v>
      </c>
      <c r="BZ607" s="15">
        <f t="shared" si="593"/>
        <v>100</v>
      </c>
      <c r="CA607" s="14" t="s">
        <v>75</v>
      </c>
      <c r="CB607" s="15">
        <f t="shared" si="543"/>
        <v>100</v>
      </c>
      <c r="CC607" s="14">
        <f t="shared" si="544"/>
        <v>37</v>
      </c>
      <c r="CD607" s="14">
        <f t="shared" si="545"/>
        <v>17</v>
      </c>
      <c r="CE607" s="14">
        <f t="shared" si="546"/>
        <v>17</v>
      </c>
      <c r="CF607" s="14" t="str">
        <f t="shared" si="547"/>
        <v>N/A</v>
      </c>
      <c r="CG607" t="str">
        <f t="shared" si="594"/>
        <v>S:17 G:27 GR:103</v>
      </c>
    </row>
    <row r="608" spans="1:85" x14ac:dyDescent="0.25">
      <c r="A608" s="13">
        <v>6567</v>
      </c>
      <c r="B608" s="14" t="s">
        <v>3357</v>
      </c>
      <c r="C608" s="14" t="s">
        <v>63</v>
      </c>
      <c r="D608" s="14" t="s">
        <v>60</v>
      </c>
      <c r="E608" s="14">
        <f>VLOOKUP(B608, 'Rookie Year'!$A$2:$B$55555,2,FALSE)</f>
        <v>2026</v>
      </c>
      <c r="F608" s="14">
        <v>2026</v>
      </c>
      <c r="G608" s="14" t="s">
        <v>40</v>
      </c>
      <c r="H608" s="14" t="s">
        <v>2224</v>
      </c>
      <c r="I608" s="15">
        <v>1</v>
      </c>
      <c r="J608" s="14">
        <v>3</v>
      </c>
      <c r="K608" s="16">
        <f t="shared" si="560"/>
        <v>0</v>
      </c>
      <c r="L608" s="15">
        <f t="shared" si="561"/>
        <v>1</v>
      </c>
      <c r="M608" s="15">
        <f t="shared" si="562"/>
        <v>0</v>
      </c>
      <c r="N608" s="15">
        <f t="shared" si="563"/>
        <v>0</v>
      </c>
      <c r="O608" s="15">
        <v>0</v>
      </c>
      <c r="P608" s="15">
        <v>0</v>
      </c>
      <c r="Q608" s="15">
        <f t="shared" si="564"/>
        <v>0</v>
      </c>
      <c r="R608" s="14" t="s">
        <v>75</v>
      </c>
      <c r="S608" s="14">
        <f t="shared" si="565"/>
        <v>3</v>
      </c>
      <c r="T608" s="15">
        <f>IF($S608&lt;1, "N/A", $M608)</f>
        <v>0</v>
      </c>
      <c r="U608" s="15">
        <f>IF($S608&lt;2, "N/A", $M608)</f>
        <v>0</v>
      </c>
      <c r="V608" s="15">
        <f>IF($S608&lt;3, "N/A", $M608)</f>
        <v>0</v>
      </c>
      <c r="W608" s="15" t="str">
        <f t="shared" ref="W608:W620" si="598">IF($S608&lt;4, "N/A", $M608)</f>
        <v>N/A</v>
      </c>
      <c r="X608" s="15" t="str">
        <f t="shared" si="559"/>
        <v>N/A</v>
      </c>
      <c r="Y608" s="14" t="str">
        <f t="shared" si="566"/>
        <v>OK</v>
      </c>
      <c r="Z608" s="14" t="str">
        <f t="shared" si="567"/>
        <v>No</v>
      </c>
      <c r="AA608" s="17" t="str">
        <f>IF(C608="DM", "N/A", IF(Z608="No","N/A",VLOOKUP(B608,'Extension List'!$A$3:$AE$1952,19,FALSE)))</f>
        <v>N/A</v>
      </c>
      <c r="AB608" s="14" t="str">
        <f>IF(C608="DM", "N/A", IF(Z608="No","N/A",VLOOKUP(B608,'Extension List'!$A$3:$AE$1952,21,FALSE)))</f>
        <v>N/A</v>
      </c>
      <c r="AC608" s="14" t="str">
        <f t="shared" si="549"/>
        <v>N/A</v>
      </c>
      <c r="AD608" s="15" t="str">
        <f t="shared" si="568"/>
        <v>N/A</v>
      </c>
      <c r="AE608" s="15" t="str">
        <f t="shared" si="569"/>
        <v>N/A</v>
      </c>
      <c r="AF608" s="15" t="str">
        <f t="shared" si="570"/>
        <v>N/A</v>
      </c>
      <c r="AG608" s="15" t="str">
        <f t="shared" si="557"/>
        <v>N/A</v>
      </c>
      <c r="AH608" s="15" t="str">
        <f t="shared" si="557"/>
        <v>N/A</v>
      </c>
      <c r="AI608" s="15" t="str">
        <f t="shared" si="595"/>
        <v>N/A</v>
      </c>
      <c r="AJ608" s="15" t="str">
        <f t="shared" si="596"/>
        <v>N/A</v>
      </c>
      <c r="AK608" s="15" t="str">
        <f t="shared" si="597"/>
        <v>N/A</v>
      </c>
      <c r="AL608" s="15" t="str">
        <f t="shared" si="571"/>
        <v>N/A</v>
      </c>
      <c r="AM608" s="15">
        <f t="shared" si="572"/>
        <v>1</v>
      </c>
      <c r="AN608" s="15">
        <f t="shared" si="573"/>
        <v>1</v>
      </c>
      <c r="AO608" s="15">
        <f t="shared" si="574"/>
        <v>1</v>
      </c>
      <c r="AP608" s="15" t="str">
        <f t="shared" si="575"/>
        <v>N/A</v>
      </c>
      <c r="AQ608" s="15" t="str">
        <f t="shared" si="576"/>
        <v>N/A</v>
      </c>
      <c r="AR608" s="14" t="s">
        <v>40</v>
      </c>
      <c r="AS608" s="14" t="s">
        <v>40</v>
      </c>
      <c r="AT608" s="14" t="s">
        <v>40</v>
      </c>
      <c r="AU608" s="14" t="s">
        <v>40</v>
      </c>
      <c r="AV608" s="14" t="s">
        <v>40</v>
      </c>
      <c r="AW608" s="14" t="s">
        <v>40</v>
      </c>
      <c r="AX608" s="14" t="s">
        <v>40</v>
      </c>
      <c r="AY608" s="14" t="s">
        <v>40</v>
      </c>
      <c r="AZ608" s="14" t="s">
        <v>40</v>
      </c>
      <c r="BA608" s="14" t="s">
        <v>40</v>
      </c>
      <c r="BB608" s="14" t="s">
        <v>40</v>
      </c>
      <c r="BC608" s="14" t="s">
        <v>40</v>
      </c>
      <c r="BD608" s="14" t="s">
        <v>40</v>
      </c>
      <c r="BE608" s="14" t="s">
        <v>40</v>
      </c>
      <c r="BF608" s="14" t="s">
        <v>40</v>
      </c>
      <c r="BG608" s="14" t="s">
        <v>40</v>
      </c>
      <c r="BH608" s="14" t="s">
        <v>40</v>
      </c>
      <c r="BJ608" s="15">
        <f t="shared" si="577"/>
        <v>1</v>
      </c>
      <c r="BK608" s="15">
        <f t="shared" si="578"/>
        <v>1</v>
      </c>
      <c r="BL608" s="15">
        <f t="shared" si="579"/>
        <v>1</v>
      </c>
      <c r="BM608" s="15">
        <f t="shared" si="580"/>
        <v>1</v>
      </c>
      <c r="BN608" s="15">
        <f t="shared" si="581"/>
        <v>1</v>
      </c>
      <c r="BO608" s="15">
        <f t="shared" si="582"/>
        <v>1</v>
      </c>
      <c r="BP608" s="15">
        <f t="shared" si="583"/>
        <v>1</v>
      </c>
      <c r="BQ608" s="15">
        <f t="shared" si="584"/>
        <v>1</v>
      </c>
      <c r="BR608" s="15">
        <f t="shared" si="585"/>
        <v>1</v>
      </c>
      <c r="BS608" s="15">
        <f t="shared" si="586"/>
        <v>1</v>
      </c>
      <c r="BT608" s="15">
        <f t="shared" si="587"/>
        <v>1</v>
      </c>
      <c r="BU608" s="15">
        <f t="shared" si="588"/>
        <v>1</v>
      </c>
      <c r="BV608" s="15">
        <f t="shared" si="589"/>
        <v>1</v>
      </c>
      <c r="BW608" s="15">
        <f t="shared" si="590"/>
        <v>1</v>
      </c>
      <c r="BX608" s="15">
        <f t="shared" si="591"/>
        <v>1</v>
      </c>
      <c r="BY608" s="15">
        <f t="shared" si="592"/>
        <v>1</v>
      </c>
      <c r="BZ608" s="15">
        <f t="shared" si="593"/>
        <v>1</v>
      </c>
      <c r="CA608" s="14" t="s">
        <v>75</v>
      </c>
      <c r="CB608" s="15">
        <f t="shared" si="543"/>
        <v>1</v>
      </c>
      <c r="CC608" s="14">
        <f t="shared" si="544"/>
        <v>1</v>
      </c>
      <c r="CD608" s="14">
        <f t="shared" si="545"/>
        <v>1</v>
      </c>
      <c r="CE608" s="14" t="str">
        <f t="shared" si="546"/>
        <v>N/A</v>
      </c>
      <c r="CF608" s="14" t="str">
        <f t="shared" si="547"/>
        <v>N/A</v>
      </c>
      <c r="CG608" t="str">
        <f t="shared" si="594"/>
        <v>S:1 G:0 GR:0</v>
      </c>
    </row>
    <row r="609" spans="1:85" x14ac:dyDescent="0.25">
      <c r="A609" s="13">
        <v>5703</v>
      </c>
      <c r="B609" s="14" t="s">
        <v>3066</v>
      </c>
      <c r="C609" s="14" t="s">
        <v>64</v>
      </c>
      <c r="D609" s="14" t="s">
        <v>60</v>
      </c>
      <c r="E609" s="14">
        <f>VLOOKUP(B609, 'Rookie Year'!$A$2:$B$55555,2,FALSE)</f>
        <v>2024</v>
      </c>
      <c r="F609" s="14">
        <v>2024</v>
      </c>
      <c r="G609" s="14" t="s">
        <v>40</v>
      </c>
      <c r="H609" s="14" t="s">
        <v>2921</v>
      </c>
      <c r="I609" s="15">
        <v>1</v>
      </c>
      <c r="J609" s="14">
        <v>3</v>
      </c>
      <c r="K609" s="16">
        <f t="shared" si="560"/>
        <v>0</v>
      </c>
      <c r="L609" s="15">
        <f t="shared" si="561"/>
        <v>1</v>
      </c>
      <c r="M609" s="15">
        <f t="shared" si="562"/>
        <v>0</v>
      </c>
      <c r="N609" s="15">
        <f t="shared" si="563"/>
        <v>0</v>
      </c>
      <c r="O609" s="15">
        <v>0</v>
      </c>
      <c r="P609" s="15">
        <v>0</v>
      </c>
      <c r="Q609" s="15">
        <f t="shared" si="564"/>
        <v>0</v>
      </c>
      <c r="R609" s="14" t="s">
        <v>75</v>
      </c>
      <c r="S609" s="14">
        <f t="shared" si="565"/>
        <v>1</v>
      </c>
      <c r="T609" s="15">
        <v>0</v>
      </c>
      <c r="U609" s="15" t="str">
        <f>IF($S609&lt;2, "N/A", $M609)</f>
        <v>N/A</v>
      </c>
      <c r="V609" s="15" t="str">
        <f>IF($S609&lt;3, "N/A", $M609)</f>
        <v>N/A</v>
      </c>
      <c r="W609" s="15" t="str">
        <f t="shared" si="598"/>
        <v>N/A</v>
      </c>
      <c r="X609" s="15" t="str">
        <f t="shared" si="559"/>
        <v>N/A</v>
      </c>
      <c r="Y609" s="14" t="str">
        <f t="shared" si="566"/>
        <v>OK</v>
      </c>
      <c r="Z609" s="14" t="str">
        <f t="shared" si="567"/>
        <v>Yes</v>
      </c>
      <c r="AA609" s="17">
        <f>IF(C609="DM", "N/A", IF(Z609="No","N/A",VLOOKUP(B609,'Extension List'!$A$3:$AE$1952,19,FALSE)))</f>
        <v>17</v>
      </c>
      <c r="AB609" s="14">
        <f>IF(C609="DM", "N/A", IF(Z609="No","N/A",VLOOKUP(B609,'Extension List'!$A$3:$AE$1952,21,FALSE)))</f>
        <v>4</v>
      </c>
      <c r="AC609" s="14">
        <f t="shared" si="549"/>
        <v>0</v>
      </c>
      <c r="AD609" s="15" t="str">
        <f t="shared" si="568"/>
        <v>N/A</v>
      </c>
      <c r="AE609" s="15" t="str">
        <f t="shared" si="569"/>
        <v>N/A</v>
      </c>
      <c r="AF609" s="15" t="str">
        <f t="shared" si="570"/>
        <v>N/A</v>
      </c>
      <c r="AG609" s="15" t="str">
        <f t="shared" si="557"/>
        <v>N/A</v>
      </c>
      <c r="AH609" s="15" t="str">
        <f t="shared" si="557"/>
        <v>N/A</v>
      </c>
      <c r="AI609" s="15" t="str">
        <f t="shared" si="595"/>
        <v>N/A</v>
      </c>
      <c r="AJ609" s="15" t="str">
        <f t="shared" si="596"/>
        <v>N/A</v>
      </c>
      <c r="AK609" s="15" t="str">
        <f t="shared" si="597"/>
        <v>N/A</v>
      </c>
      <c r="AL609" s="15" t="str">
        <f t="shared" si="571"/>
        <v>N/A</v>
      </c>
      <c r="AM609" s="15">
        <f t="shared" si="572"/>
        <v>1</v>
      </c>
      <c r="AN609" s="15" t="str">
        <f t="shared" si="573"/>
        <v>N/A</v>
      </c>
      <c r="AO609" s="15" t="str">
        <f t="shared" si="574"/>
        <v>N/A</v>
      </c>
      <c r="AP609" s="15" t="str">
        <f t="shared" si="575"/>
        <v>N/A</v>
      </c>
      <c r="AQ609" s="15" t="str">
        <f t="shared" si="576"/>
        <v>N/A</v>
      </c>
      <c r="AR609" s="14" t="s">
        <v>40</v>
      </c>
      <c r="AS609" s="14" t="s">
        <v>40</v>
      </c>
      <c r="AT609" s="14" t="s">
        <v>40</v>
      </c>
      <c r="AU609" s="14" t="s">
        <v>40</v>
      </c>
      <c r="AV609" s="14" t="s">
        <v>40</v>
      </c>
      <c r="AW609" s="14" t="s">
        <v>40</v>
      </c>
      <c r="AX609" s="14" t="s">
        <v>40</v>
      </c>
      <c r="AY609" s="14" t="s">
        <v>40</v>
      </c>
      <c r="AZ609" s="14" t="s">
        <v>40</v>
      </c>
      <c r="BA609" s="14" t="s">
        <v>40</v>
      </c>
      <c r="BB609" s="14" t="s">
        <v>40</v>
      </c>
      <c r="BC609" s="14" t="s">
        <v>40</v>
      </c>
      <c r="BD609" s="14" t="s">
        <v>40</v>
      </c>
      <c r="BE609" s="14" t="s">
        <v>40</v>
      </c>
      <c r="BF609" s="14" t="s">
        <v>40</v>
      </c>
      <c r="BG609" s="14" t="s">
        <v>40</v>
      </c>
      <c r="BH609" s="14" t="s">
        <v>40</v>
      </c>
      <c r="BI609" s="14"/>
      <c r="BJ609" s="15">
        <f t="shared" si="577"/>
        <v>1</v>
      </c>
      <c r="BK609" s="15">
        <f t="shared" si="578"/>
        <v>1</v>
      </c>
      <c r="BL609" s="15">
        <f t="shared" si="579"/>
        <v>1</v>
      </c>
      <c r="BM609" s="15">
        <f t="shared" si="580"/>
        <v>1</v>
      </c>
      <c r="BN609" s="15">
        <f t="shared" si="581"/>
        <v>1</v>
      </c>
      <c r="BO609" s="15">
        <f t="shared" si="582"/>
        <v>1</v>
      </c>
      <c r="BP609" s="15">
        <f t="shared" si="583"/>
        <v>1</v>
      </c>
      <c r="BQ609" s="15">
        <f t="shared" si="584"/>
        <v>1</v>
      </c>
      <c r="BR609" s="15">
        <f t="shared" si="585"/>
        <v>1</v>
      </c>
      <c r="BS609" s="15">
        <f t="shared" si="586"/>
        <v>1</v>
      </c>
      <c r="BT609" s="15">
        <f t="shared" si="587"/>
        <v>1</v>
      </c>
      <c r="BU609" s="15">
        <f t="shared" si="588"/>
        <v>1</v>
      </c>
      <c r="BV609" s="15">
        <f t="shared" si="589"/>
        <v>1</v>
      </c>
      <c r="BW609" s="15">
        <f t="shared" si="590"/>
        <v>1</v>
      </c>
      <c r="BX609" s="15">
        <f t="shared" si="591"/>
        <v>1</v>
      </c>
      <c r="BY609" s="15">
        <f t="shared" si="592"/>
        <v>1</v>
      </c>
      <c r="BZ609" s="15">
        <f t="shared" si="593"/>
        <v>1</v>
      </c>
      <c r="CA609" s="14" t="s">
        <v>75</v>
      </c>
      <c r="CB609" s="15">
        <f t="shared" si="543"/>
        <v>1</v>
      </c>
      <c r="CC609" s="14" t="str">
        <f t="shared" si="544"/>
        <v>N/A</v>
      </c>
      <c r="CD609" s="14" t="str">
        <f t="shared" si="545"/>
        <v>N/A</v>
      </c>
      <c r="CE609" s="14" t="str">
        <f t="shared" si="546"/>
        <v>N/A</v>
      </c>
      <c r="CF609" s="14" t="str">
        <f t="shared" si="547"/>
        <v>N/A</v>
      </c>
      <c r="CG609" t="str">
        <f t="shared" si="594"/>
        <v>S:1 G:0 GR:0</v>
      </c>
    </row>
    <row r="610" spans="1:85" x14ac:dyDescent="0.25">
      <c r="A610" s="13">
        <v>6031</v>
      </c>
      <c r="B610" s="14" t="s">
        <v>3132</v>
      </c>
      <c r="C610" s="14" t="s">
        <v>64</v>
      </c>
      <c r="D610" s="14" t="s">
        <v>60</v>
      </c>
      <c r="E610" s="14">
        <v>2025</v>
      </c>
      <c r="F610" s="14">
        <v>2025</v>
      </c>
      <c r="G610" s="14" t="s">
        <v>40</v>
      </c>
      <c r="H610" s="14" t="s">
        <v>2175</v>
      </c>
      <c r="I610" s="15">
        <v>3</v>
      </c>
      <c r="J610" s="14">
        <v>4</v>
      </c>
      <c r="K610" s="16">
        <f t="shared" si="560"/>
        <v>0</v>
      </c>
      <c r="L610" s="15">
        <f t="shared" si="561"/>
        <v>3</v>
      </c>
      <c r="M610" s="15">
        <f t="shared" si="562"/>
        <v>0</v>
      </c>
      <c r="N610" s="15">
        <f t="shared" si="563"/>
        <v>0</v>
      </c>
      <c r="O610" s="15">
        <v>0</v>
      </c>
      <c r="P610" s="15">
        <v>0</v>
      </c>
      <c r="Q610" s="15">
        <f t="shared" si="564"/>
        <v>0</v>
      </c>
      <c r="R610" s="14" t="s">
        <v>75</v>
      </c>
      <c r="S610" s="14">
        <f t="shared" si="565"/>
        <v>3</v>
      </c>
      <c r="T610" s="15">
        <v>0</v>
      </c>
      <c r="U610" s="15">
        <v>0</v>
      </c>
      <c r="V610" s="15">
        <v>0</v>
      </c>
      <c r="W610" s="15" t="str">
        <f t="shared" si="598"/>
        <v>N/A</v>
      </c>
      <c r="X610" s="15" t="str">
        <f t="shared" si="559"/>
        <v>N/A</v>
      </c>
      <c r="Y610" s="14" t="str">
        <f t="shared" si="566"/>
        <v>OK</v>
      </c>
      <c r="Z610" s="14" t="str">
        <f t="shared" si="567"/>
        <v>No</v>
      </c>
      <c r="AA610" s="17" t="str">
        <f>IF(C610="DM", "N/A", IF(Z610="No","N/A",VLOOKUP(B610,'Extension List'!$A$3:$AE$1952,19,FALSE)))</f>
        <v>N/A</v>
      </c>
      <c r="AB610" s="14" t="str">
        <f>IF(C610="DM", "N/A", IF(Z610="No","N/A",VLOOKUP(B610,'Extension List'!$A$3:$AE$1952,21,FALSE)))</f>
        <v>N/A</v>
      </c>
      <c r="AC610" s="14" t="str">
        <f t="shared" si="549"/>
        <v>N/A</v>
      </c>
      <c r="AD610" s="15" t="str">
        <f t="shared" si="568"/>
        <v>N/A</v>
      </c>
      <c r="AE610" s="15" t="str">
        <f t="shared" si="569"/>
        <v>N/A</v>
      </c>
      <c r="AF610" s="15" t="str">
        <f t="shared" si="570"/>
        <v>N/A</v>
      </c>
      <c r="AG610" s="15" t="str">
        <f t="shared" ref="AG610:AH617" si="599">IF($AF610="N/A", "N/A", "TBC")</f>
        <v>N/A</v>
      </c>
      <c r="AH610" s="15" t="str">
        <f t="shared" si="599"/>
        <v>N/A</v>
      </c>
      <c r="AI610" s="15" t="str">
        <f t="shared" si="595"/>
        <v>N/A</v>
      </c>
      <c r="AJ610" s="15" t="str">
        <f t="shared" si="596"/>
        <v>N/A</v>
      </c>
      <c r="AK610" s="15" t="str">
        <f t="shared" si="597"/>
        <v>N/A</v>
      </c>
      <c r="AL610" s="15" t="str">
        <f t="shared" si="571"/>
        <v>N/A</v>
      </c>
      <c r="AM610" s="15">
        <f t="shared" si="572"/>
        <v>3</v>
      </c>
      <c r="AN610" s="15">
        <f t="shared" si="573"/>
        <v>3</v>
      </c>
      <c r="AO610" s="15">
        <f t="shared" si="574"/>
        <v>3</v>
      </c>
      <c r="AP610" s="15" t="str">
        <f t="shared" si="575"/>
        <v>N/A</v>
      </c>
      <c r="AQ610" s="15" t="str">
        <f t="shared" si="576"/>
        <v>N/A</v>
      </c>
      <c r="AR610" s="14" t="s">
        <v>40</v>
      </c>
      <c r="AS610" s="14" t="s">
        <v>40</v>
      </c>
      <c r="AT610" s="14" t="s">
        <v>40</v>
      </c>
      <c r="AU610" s="14" t="s">
        <v>40</v>
      </c>
      <c r="AV610" s="14" t="s">
        <v>40</v>
      </c>
      <c r="AW610" s="14" t="s">
        <v>40</v>
      </c>
      <c r="AX610" s="14" t="s">
        <v>40</v>
      </c>
      <c r="AY610" s="14" t="s">
        <v>40</v>
      </c>
      <c r="AZ610" s="14" t="s">
        <v>40</v>
      </c>
      <c r="BA610" s="14" t="s">
        <v>40</v>
      </c>
      <c r="BB610" s="14" t="s">
        <v>40</v>
      </c>
      <c r="BC610" s="14" t="s">
        <v>40</v>
      </c>
      <c r="BD610" s="14" t="s">
        <v>40</v>
      </c>
      <c r="BE610" s="14" t="s">
        <v>40</v>
      </c>
      <c r="BF610" s="14" t="s">
        <v>40</v>
      </c>
      <c r="BG610" s="14" t="s">
        <v>40</v>
      </c>
      <c r="BH610" s="14" t="s">
        <v>40</v>
      </c>
      <c r="BJ610" s="15">
        <f t="shared" si="577"/>
        <v>3</v>
      </c>
      <c r="BK610" s="15">
        <f t="shared" si="578"/>
        <v>3</v>
      </c>
      <c r="BL610" s="15">
        <f t="shared" si="579"/>
        <v>3</v>
      </c>
      <c r="BM610" s="15">
        <f t="shared" si="580"/>
        <v>3</v>
      </c>
      <c r="BN610" s="15">
        <f t="shared" si="581"/>
        <v>3</v>
      </c>
      <c r="BO610" s="15">
        <f t="shared" si="582"/>
        <v>3</v>
      </c>
      <c r="BP610" s="15">
        <f t="shared" si="583"/>
        <v>3</v>
      </c>
      <c r="BQ610" s="15">
        <f t="shared" si="584"/>
        <v>3</v>
      </c>
      <c r="BR610" s="15">
        <f t="shared" si="585"/>
        <v>3</v>
      </c>
      <c r="BS610" s="15">
        <f t="shared" si="586"/>
        <v>3</v>
      </c>
      <c r="BT610" s="15">
        <f t="shared" si="587"/>
        <v>3</v>
      </c>
      <c r="BU610" s="15">
        <f t="shared" si="588"/>
        <v>3</v>
      </c>
      <c r="BV610" s="15">
        <f t="shared" si="589"/>
        <v>3</v>
      </c>
      <c r="BW610" s="15">
        <f t="shared" si="590"/>
        <v>3</v>
      </c>
      <c r="BX610" s="15">
        <f t="shared" si="591"/>
        <v>3</v>
      </c>
      <c r="BY610" s="15">
        <f t="shared" si="592"/>
        <v>3</v>
      </c>
      <c r="BZ610" s="15">
        <f t="shared" si="593"/>
        <v>3</v>
      </c>
      <c r="CA610" s="14" t="s">
        <v>75</v>
      </c>
      <c r="CB610" s="15">
        <f t="shared" si="543"/>
        <v>3</v>
      </c>
      <c r="CC610" s="14">
        <f t="shared" si="544"/>
        <v>3</v>
      </c>
      <c r="CD610" s="14">
        <f t="shared" si="545"/>
        <v>3</v>
      </c>
      <c r="CE610" s="14" t="str">
        <f t="shared" si="546"/>
        <v>N/A</v>
      </c>
      <c r="CF610" s="14" t="str">
        <f t="shared" si="547"/>
        <v>N/A</v>
      </c>
      <c r="CG610" t="str">
        <f t="shared" si="594"/>
        <v>S:3 G:0 GR:0</v>
      </c>
    </row>
    <row r="611" spans="1:85" x14ac:dyDescent="0.25">
      <c r="A611" s="13">
        <v>6393</v>
      </c>
      <c r="B611" s="14" t="s">
        <v>1029</v>
      </c>
      <c r="C611" s="14" t="s">
        <v>64</v>
      </c>
      <c r="D611" s="14" t="s">
        <v>60</v>
      </c>
      <c r="E611" s="14">
        <f>VLOOKUP(B611, 'Rookie Year'!$A$2:$B$55555,2,FALSE)</f>
        <v>2017</v>
      </c>
      <c r="F611" s="14">
        <v>2026</v>
      </c>
      <c r="G611" s="14" t="s">
        <v>42</v>
      </c>
      <c r="H611" s="14" t="s">
        <v>1927</v>
      </c>
      <c r="I611" s="15">
        <v>18</v>
      </c>
      <c r="J611" s="14">
        <v>1</v>
      </c>
      <c r="K611" s="16">
        <f t="shared" si="560"/>
        <v>0.4</v>
      </c>
      <c r="L611" s="15">
        <f t="shared" si="561"/>
        <v>10</v>
      </c>
      <c r="M611" s="15">
        <f t="shared" si="562"/>
        <v>8</v>
      </c>
      <c r="N611" s="15">
        <f t="shared" si="563"/>
        <v>8</v>
      </c>
      <c r="O611" s="15">
        <v>0</v>
      </c>
      <c r="P611" s="15">
        <v>0</v>
      </c>
      <c r="Q611" s="15">
        <f t="shared" si="564"/>
        <v>8</v>
      </c>
      <c r="R611" s="14" t="s">
        <v>75</v>
      </c>
      <c r="S611" s="14">
        <f t="shared" si="565"/>
        <v>1</v>
      </c>
      <c r="T611" s="15">
        <f>IF($S611&lt;1, "N/A", $M611)</f>
        <v>8</v>
      </c>
      <c r="U611" s="15" t="str">
        <f>IF($S611&lt;2, "N/A", $M611)</f>
        <v>N/A</v>
      </c>
      <c r="V611" s="15" t="str">
        <f t="shared" ref="V611:V620" si="600">IF($S611&lt;3, "N/A", $M611)</f>
        <v>N/A</v>
      </c>
      <c r="W611" s="15" t="str">
        <f t="shared" si="598"/>
        <v>N/A</v>
      </c>
      <c r="X611" s="15" t="str">
        <f t="shared" si="559"/>
        <v>N/A</v>
      </c>
      <c r="Y611" s="14" t="str">
        <f t="shared" si="566"/>
        <v>OK</v>
      </c>
      <c r="Z611" s="14" t="str">
        <f t="shared" si="567"/>
        <v>No</v>
      </c>
      <c r="AA611" s="17" t="str">
        <f>IF(C611="DM", "N/A", IF(Z611="No","N/A",VLOOKUP(B611,'Extension List'!$A$3:$AE$1952,19,FALSE)))</f>
        <v>N/A</v>
      </c>
      <c r="AB611" s="14" t="str">
        <f>IF(C611="DM", "N/A", IF(Z611="No","N/A",VLOOKUP(B611,'Extension List'!$A$3:$AE$1952,21,FALSE)))</f>
        <v>N/A</v>
      </c>
      <c r="AC611" s="14" t="str">
        <f t="shared" si="549"/>
        <v>N/A</v>
      </c>
      <c r="AD611" s="15" t="str">
        <f t="shared" si="568"/>
        <v>N/A</v>
      </c>
      <c r="AE611" s="15" t="str">
        <f t="shared" si="569"/>
        <v>N/A</v>
      </c>
      <c r="AF611" s="15" t="str">
        <f t="shared" si="570"/>
        <v>N/A</v>
      </c>
      <c r="AG611" s="15" t="str">
        <f t="shared" si="599"/>
        <v>N/A</v>
      </c>
      <c r="AH611" s="15" t="str">
        <f t="shared" si="599"/>
        <v>N/A</v>
      </c>
      <c r="AI611" s="15" t="str">
        <f t="shared" si="595"/>
        <v>N/A</v>
      </c>
      <c r="AJ611" s="15" t="str">
        <f t="shared" si="596"/>
        <v>N/A</v>
      </c>
      <c r="AK611" s="15" t="str">
        <f t="shared" si="597"/>
        <v>N/A</v>
      </c>
      <c r="AL611" s="15" t="str">
        <f t="shared" si="571"/>
        <v>N/A</v>
      </c>
      <c r="AM611" s="15">
        <f t="shared" si="572"/>
        <v>18</v>
      </c>
      <c r="AN611" s="15" t="str">
        <f t="shared" si="573"/>
        <v>N/A</v>
      </c>
      <c r="AO611" s="15" t="str">
        <f t="shared" si="574"/>
        <v>N/A</v>
      </c>
      <c r="AP611" s="15" t="str">
        <f t="shared" si="575"/>
        <v>N/A</v>
      </c>
      <c r="AQ611" s="15" t="str">
        <f t="shared" si="576"/>
        <v>N/A</v>
      </c>
      <c r="AR611" s="14" t="s">
        <v>40</v>
      </c>
      <c r="AS611" s="14" t="s">
        <v>40</v>
      </c>
      <c r="AT611" s="14" t="s">
        <v>40</v>
      </c>
      <c r="AU611" s="14" t="s">
        <v>40</v>
      </c>
      <c r="AV611" s="14" t="s">
        <v>40</v>
      </c>
      <c r="AW611" s="14" t="s">
        <v>40</v>
      </c>
      <c r="AX611" s="14" t="s">
        <v>40</v>
      </c>
      <c r="AY611" s="14" t="s">
        <v>40</v>
      </c>
      <c r="AZ611" s="14" t="s">
        <v>40</v>
      </c>
      <c r="BA611" s="14" t="s">
        <v>40</v>
      </c>
      <c r="BB611" s="14" t="s">
        <v>40</v>
      </c>
      <c r="BC611" s="14" t="s">
        <v>40</v>
      </c>
      <c r="BD611" s="14" t="s">
        <v>40</v>
      </c>
      <c r="BE611" s="14" t="s">
        <v>40</v>
      </c>
      <c r="BF611" s="14" t="s">
        <v>40</v>
      </c>
      <c r="BG611" s="14" t="s">
        <v>40</v>
      </c>
      <c r="BH611" s="14" t="s">
        <v>40</v>
      </c>
      <c r="BJ611" s="15">
        <f t="shared" si="577"/>
        <v>18</v>
      </c>
      <c r="BK611" s="15">
        <f t="shared" si="578"/>
        <v>18</v>
      </c>
      <c r="BL611" s="15">
        <f t="shared" si="579"/>
        <v>18</v>
      </c>
      <c r="BM611" s="15">
        <f t="shared" si="580"/>
        <v>18</v>
      </c>
      <c r="BN611" s="15">
        <f t="shared" si="581"/>
        <v>18</v>
      </c>
      <c r="BO611" s="15">
        <f t="shared" si="582"/>
        <v>18</v>
      </c>
      <c r="BP611" s="15">
        <f t="shared" si="583"/>
        <v>18</v>
      </c>
      <c r="BQ611" s="15">
        <f t="shared" si="584"/>
        <v>18</v>
      </c>
      <c r="BR611" s="15">
        <f t="shared" si="585"/>
        <v>18</v>
      </c>
      <c r="BS611" s="15">
        <f t="shared" si="586"/>
        <v>18</v>
      </c>
      <c r="BT611" s="15">
        <f t="shared" si="587"/>
        <v>18</v>
      </c>
      <c r="BU611" s="15">
        <f t="shared" si="588"/>
        <v>18</v>
      </c>
      <c r="BV611" s="15">
        <f t="shared" si="589"/>
        <v>18</v>
      </c>
      <c r="BW611" s="15">
        <f t="shared" si="590"/>
        <v>18</v>
      </c>
      <c r="BX611" s="15">
        <f t="shared" si="591"/>
        <v>18</v>
      </c>
      <c r="BY611" s="15">
        <f t="shared" si="592"/>
        <v>18</v>
      </c>
      <c r="BZ611" s="15">
        <f t="shared" si="593"/>
        <v>18</v>
      </c>
      <c r="CA611" s="14" t="s">
        <v>75</v>
      </c>
      <c r="CB611" s="15">
        <f t="shared" si="543"/>
        <v>18</v>
      </c>
      <c r="CC611" s="14" t="str">
        <f t="shared" si="544"/>
        <v>N/A</v>
      </c>
      <c r="CD611" s="14" t="str">
        <f t="shared" si="545"/>
        <v>N/A</v>
      </c>
      <c r="CE611" s="14" t="str">
        <f t="shared" si="546"/>
        <v>N/A</v>
      </c>
      <c r="CF611" s="14" t="str">
        <f t="shared" si="547"/>
        <v>N/A</v>
      </c>
      <c r="CG611" t="str">
        <f t="shared" si="594"/>
        <v>S:10 G:8 GR:8</v>
      </c>
    </row>
    <row r="612" spans="1:85" x14ac:dyDescent="0.25">
      <c r="A612" s="13">
        <v>6534</v>
      </c>
      <c r="B612" s="14" t="s">
        <v>3324</v>
      </c>
      <c r="C612" s="14" t="s">
        <v>64</v>
      </c>
      <c r="D612" s="14" t="s">
        <v>60</v>
      </c>
      <c r="E612" s="14">
        <f>VLOOKUP(B612, 'Rookie Year'!$A$2:$B$55555,2,FALSE)</f>
        <v>2026</v>
      </c>
      <c r="F612" s="14">
        <v>2026</v>
      </c>
      <c r="G612" s="14" t="s">
        <v>40</v>
      </c>
      <c r="H612" s="14" t="s">
        <v>2197</v>
      </c>
      <c r="I612" s="15">
        <v>1</v>
      </c>
      <c r="J612" s="14">
        <v>3</v>
      </c>
      <c r="K612" s="16">
        <f t="shared" si="560"/>
        <v>0</v>
      </c>
      <c r="L612" s="15">
        <f t="shared" si="561"/>
        <v>1</v>
      </c>
      <c r="M612" s="15">
        <f t="shared" si="562"/>
        <v>0</v>
      </c>
      <c r="N612" s="15">
        <f t="shared" si="563"/>
        <v>0</v>
      </c>
      <c r="O612" s="15">
        <v>0</v>
      </c>
      <c r="P612" s="15">
        <v>0</v>
      </c>
      <c r="Q612" s="15">
        <f t="shared" si="564"/>
        <v>0</v>
      </c>
      <c r="R612" s="14" t="s">
        <v>75</v>
      </c>
      <c r="S612" s="14">
        <f t="shared" si="565"/>
        <v>3</v>
      </c>
      <c r="T612" s="15">
        <f>IF($S612&lt;1, "N/A", $M612)</f>
        <v>0</v>
      </c>
      <c r="U612" s="15">
        <f>IF($S612&lt;2, "N/A", $M612)</f>
        <v>0</v>
      </c>
      <c r="V612" s="15">
        <f t="shared" si="600"/>
        <v>0</v>
      </c>
      <c r="W612" s="15" t="str">
        <f t="shared" si="598"/>
        <v>N/A</v>
      </c>
      <c r="X612" s="15" t="str">
        <f t="shared" si="559"/>
        <v>N/A</v>
      </c>
      <c r="Y612" s="14" t="str">
        <f t="shared" si="566"/>
        <v>OK</v>
      </c>
      <c r="Z612" s="14" t="str">
        <f t="shared" si="567"/>
        <v>No</v>
      </c>
      <c r="AA612" s="17" t="str">
        <f>IF(C612="DM", "N/A", IF(Z612="No","N/A",VLOOKUP(B612,'Extension List'!$A$3:$AE$1952,19,FALSE)))</f>
        <v>N/A</v>
      </c>
      <c r="AB612" s="14" t="str">
        <f>IF(C612="DM", "N/A", IF(Z612="No","N/A",VLOOKUP(B612,'Extension List'!$A$3:$AE$1952,21,FALSE)))</f>
        <v>N/A</v>
      </c>
      <c r="AC612" s="14" t="str">
        <f t="shared" si="549"/>
        <v>N/A</v>
      </c>
      <c r="AD612" s="15" t="str">
        <f t="shared" si="568"/>
        <v>N/A</v>
      </c>
      <c r="AE612" s="15" t="str">
        <f t="shared" si="569"/>
        <v>N/A</v>
      </c>
      <c r="AF612" s="15" t="str">
        <f t="shared" si="570"/>
        <v>N/A</v>
      </c>
      <c r="AG612" s="15" t="str">
        <f t="shared" si="599"/>
        <v>N/A</v>
      </c>
      <c r="AH612" s="15" t="str">
        <f t="shared" si="599"/>
        <v>N/A</v>
      </c>
      <c r="AI612" s="15" t="str">
        <f t="shared" si="595"/>
        <v>N/A</v>
      </c>
      <c r="AJ612" s="15" t="str">
        <f t="shared" si="596"/>
        <v>N/A</v>
      </c>
      <c r="AK612" s="15" t="str">
        <f t="shared" si="597"/>
        <v>N/A</v>
      </c>
      <c r="AL612" s="15" t="str">
        <f t="shared" si="571"/>
        <v>N/A</v>
      </c>
      <c r="AM612" s="15">
        <f t="shared" si="572"/>
        <v>1</v>
      </c>
      <c r="AN612" s="15">
        <f t="shared" si="573"/>
        <v>1</v>
      </c>
      <c r="AO612" s="15">
        <f t="shared" si="574"/>
        <v>1</v>
      </c>
      <c r="AP612" s="15" t="str">
        <f t="shared" si="575"/>
        <v>N/A</v>
      </c>
      <c r="AQ612" s="15" t="str">
        <f t="shared" si="576"/>
        <v>N/A</v>
      </c>
      <c r="AR612" s="14" t="s">
        <v>40</v>
      </c>
      <c r="AS612" s="14" t="s">
        <v>40</v>
      </c>
      <c r="AT612" s="14" t="s">
        <v>40</v>
      </c>
      <c r="AU612" s="14" t="s">
        <v>40</v>
      </c>
      <c r="AV612" s="14" t="s">
        <v>40</v>
      </c>
      <c r="AW612" s="14" t="s">
        <v>40</v>
      </c>
      <c r="AX612" s="14" t="s">
        <v>40</v>
      </c>
      <c r="AY612" s="14" t="s">
        <v>40</v>
      </c>
      <c r="AZ612" s="14" t="s">
        <v>40</v>
      </c>
      <c r="BA612" s="14" t="s">
        <v>40</v>
      </c>
      <c r="BB612" s="14" t="s">
        <v>40</v>
      </c>
      <c r="BC612" s="14" t="s">
        <v>40</v>
      </c>
      <c r="BD612" s="14" t="s">
        <v>40</v>
      </c>
      <c r="BE612" s="14" t="s">
        <v>40</v>
      </c>
      <c r="BF612" s="14" t="s">
        <v>40</v>
      </c>
      <c r="BG612" s="14" t="s">
        <v>40</v>
      </c>
      <c r="BH612" s="14" t="s">
        <v>40</v>
      </c>
      <c r="BJ612" s="15">
        <f t="shared" si="577"/>
        <v>1</v>
      </c>
      <c r="BK612" s="15">
        <f t="shared" si="578"/>
        <v>1</v>
      </c>
      <c r="BL612" s="15">
        <f t="shared" si="579"/>
        <v>1</v>
      </c>
      <c r="BM612" s="15">
        <f t="shared" si="580"/>
        <v>1</v>
      </c>
      <c r="BN612" s="15">
        <f t="shared" si="581"/>
        <v>1</v>
      </c>
      <c r="BO612" s="15">
        <f t="shared" si="582"/>
        <v>1</v>
      </c>
      <c r="BP612" s="15">
        <f t="shared" si="583"/>
        <v>1</v>
      </c>
      <c r="BQ612" s="15">
        <f t="shared" si="584"/>
        <v>1</v>
      </c>
      <c r="BR612" s="15">
        <f t="shared" si="585"/>
        <v>1</v>
      </c>
      <c r="BS612" s="15">
        <f t="shared" si="586"/>
        <v>1</v>
      </c>
      <c r="BT612" s="15">
        <f t="shared" si="587"/>
        <v>1</v>
      </c>
      <c r="BU612" s="15">
        <f t="shared" si="588"/>
        <v>1</v>
      </c>
      <c r="BV612" s="15">
        <f t="shared" si="589"/>
        <v>1</v>
      </c>
      <c r="BW612" s="15">
        <f t="shared" si="590"/>
        <v>1</v>
      </c>
      <c r="BX612" s="15">
        <f t="shared" si="591"/>
        <v>1</v>
      </c>
      <c r="BY612" s="15">
        <f t="shared" si="592"/>
        <v>1</v>
      </c>
      <c r="BZ612" s="15">
        <f t="shared" si="593"/>
        <v>1</v>
      </c>
      <c r="CA612" s="14" t="s">
        <v>75</v>
      </c>
      <c r="CB612" s="15">
        <f t="shared" si="543"/>
        <v>1</v>
      </c>
      <c r="CC612" s="14">
        <f t="shared" si="544"/>
        <v>1</v>
      </c>
      <c r="CD612" s="14">
        <f t="shared" si="545"/>
        <v>1</v>
      </c>
      <c r="CE612" s="14" t="str">
        <f t="shared" si="546"/>
        <v>N/A</v>
      </c>
      <c r="CF612" s="14" t="str">
        <f t="shared" si="547"/>
        <v>N/A</v>
      </c>
      <c r="CG612" t="str">
        <f t="shared" si="594"/>
        <v>S:1 G:0 GR:0</v>
      </c>
    </row>
    <row r="613" spans="1:85" x14ac:dyDescent="0.25">
      <c r="A613" s="13">
        <v>6529</v>
      </c>
      <c r="B613" s="14" t="s">
        <v>3319</v>
      </c>
      <c r="C613" s="14" t="s">
        <v>64</v>
      </c>
      <c r="D613" s="14" t="s">
        <v>60</v>
      </c>
      <c r="E613" s="14">
        <f>VLOOKUP(B613, 'Rookie Year'!$A$2:$B$55555,2,FALSE)</f>
        <v>2026</v>
      </c>
      <c r="F613" s="14">
        <v>2026</v>
      </c>
      <c r="G613" s="14" t="s">
        <v>40</v>
      </c>
      <c r="H613" s="14" t="s">
        <v>3394</v>
      </c>
      <c r="I613" s="15">
        <v>2</v>
      </c>
      <c r="J613" s="14">
        <v>3</v>
      </c>
      <c r="K613" s="16">
        <f t="shared" si="560"/>
        <v>0</v>
      </c>
      <c r="L613" s="15">
        <f t="shared" si="561"/>
        <v>2</v>
      </c>
      <c r="M613" s="15">
        <f t="shared" si="562"/>
        <v>0</v>
      </c>
      <c r="N613" s="15">
        <f t="shared" si="563"/>
        <v>0</v>
      </c>
      <c r="O613" s="15">
        <v>0</v>
      </c>
      <c r="P613" s="15">
        <v>0</v>
      </c>
      <c r="Q613" s="15">
        <f t="shared" si="564"/>
        <v>0</v>
      </c>
      <c r="R613" s="14" t="s">
        <v>75</v>
      </c>
      <c r="S613" s="14">
        <f t="shared" si="565"/>
        <v>3</v>
      </c>
      <c r="T613" s="15">
        <f>IF($S613&lt;1, "N/A", $M613)</f>
        <v>0</v>
      </c>
      <c r="U613" s="15">
        <f>IF($S613&lt;2, "N/A", $M613)</f>
        <v>0</v>
      </c>
      <c r="V613" s="15">
        <f t="shared" si="600"/>
        <v>0</v>
      </c>
      <c r="W613" s="15" t="str">
        <f t="shared" si="598"/>
        <v>N/A</v>
      </c>
      <c r="X613" s="15" t="str">
        <f t="shared" si="559"/>
        <v>N/A</v>
      </c>
      <c r="Y613" s="14" t="str">
        <f t="shared" si="566"/>
        <v>OK</v>
      </c>
      <c r="Z613" s="14" t="str">
        <f t="shared" si="567"/>
        <v>No</v>
      </c>
      <c r="AA613" s="17" t="str">
        <f>IF(C613="DM", "N/A", IF(Z613="No","N/A",VLOOKUP(B613,'Extension List'!$A$3:$AE$1952,19,FALSE)))</f>
        <v>N/A</v>
      </c>
      <c r="AB613" s="14" t="str">
        <f>IF(C613="DM", "N/A", IF(Z613="No","N/A",VLOOKUP(B613,'Extension List'!$A$3:$AE$1952,21,FALSE)))</f>
        <v>N/A</v>
      </c>
      <c r="AC613" s="14" t="str">
        <f t="shared" si="549"/>
        <v>N/A</v>
      </c>
      <c r="AD613" s="15" t="str">
        <f t="shared" si="568"/>
        <v>N/A</v>
      </c>
      <c r="AE613" s="15" t="str">
        <f t="shared" si="569"/>
        <v>N/A</v>
      </c>
      <c r="AF613" s="15" t="str">
        <f t="shared" si="570"/>
        <v>N/A</v>
      </c>
      <c r="AG613" s="15" t="str">
        <f t="shared" si="599"/>
        <v>N/A</v>
      </c>
      <c r="AH613" s="15" t="str">
        <f t="shared" si="599"/>
        <v>N/A</v>
      </c>
      <c r="AI613" s="15" t="str">
        <f t="shared" si="595"/>
        <v>N/A</v>
      </c>
      <c r="AJ613" s="15" t="str">
        <f t="shared" si="596"/>
        <v>N/A</v>
      </c>
      <c r="AK613" s="15" t="str">
        <f t="shared" si="597"/>
        <v>N/A</v>
      </c>
      <c r="AL613" s="15" t="str">
        <f t="shared" si="571"/>
        <v>N/A</v>
      </c>
      <c r="AM613" s="15">
        <f t="shared" si="572"/>
        <v>2</v>
      </c>
      <c r="AN613" s="15">
        <f t="shared" si="573"/>
        <v>2</v>
      </c>
      <c r="AO613" s="15">
        <f t="shared" si="574"/>
        <v>2</v>
      </c>
      <c r="AP613" s="15" t="str">
        <f t="shared" si="575"/>
        <v>N/A</v>
      </c>
      <c r="AQ613" s="15" t="str">
        <f t="shared" si="576"/>
        <v>N/A</v>
      </c>
      <c r="AR613" s="14" t="s">
        <v>40</v>
      </c>
      <c r="AS613" s="14" t="s">
        <v>40</v>
      </c>
      <c r="AT613" s="14" t="s">
        <v>40</v>
      </c>
      <c r="AU613" s="14" t="s">
        <v>40</v>
      </c>
      <c r="AV613" s="14" t="s">
        <v>40</v>
      </c>
      <c r="AW613" s="14" t="s">
        <v>40</v>
      </c>
      <c r="AX613" s="14" t="s">
        <v>40</v>
      </c>
      <c r="AY613" s="14" t="s">
        <v>40</v>
      </c>
      <c r="AZ613" s="14" t="s">
        <v>40</v>
      </c>
      <c r="BA613" s="14" t="s">
        <v>40</v>
      </c>
      <c r="BB613" s="14" t="s">
        <v>40</v>
      </c>
      <c r="BC613" s="14" t="s">
        <v>40</v>
      </c>
      <c r="BD613" s="14" t="s">
        <v>40</v>
      </c>
      <c r="BE613" s="14" t="s">
        <v>40</v>
      </c>
      <c r="BF613" s="14" t="s">
        <v>40</v>
      </c>
      <c r="BG613" s="14" t="s">
        <v>40</v>
      </c>
      <c r="BH613" s="14" t="s">
        <v>40</v>
      </c>
      <c r="BJ613" s="15">
        <f t="shared" si="577"/>
        <v>2</v>
      </c>
      <c r="BK613" s="15">
        <f t="shared" si="578"/>
        <v>2</v>
      </c>
      <c r="BL613" s="15">
        <f t="shared" si="579"/>
        <v>2</v>
      </c>
      <c r="BM613" s="15">
        <f t="shared" si="580"/>
        <v>2</v>
      </c>
      <c r="BN613" s="15">
        <f t="shared" si="581"/>
        <v>2</v>
      </c>
      <c r="BO613" s="15">
        <f t="shared" si="582"/>
        <v>2</v>
      </c>
      <c r="BP613" s="15">
        <f t="shared" si="583"/>
        <v>2</v>
      </c>
      <c r="BQ613" s="15">
        <f t="shared" si="584"/>
        <v>2</v>
      </c>
      <c r="BR613" s="15">
        <f t="shared" si="585"/>
        <v>2</v>
      </c>
      <c r="BS613" s="15">
        <f t="shared" si="586"/>
        <v>2</v>
      </c>
      <c r="BT613" s="15">
        <f t="shared" si="587"/>
        <v>2</v>
      </c>
      <c r="BU613" s="15">
        <f t="shared" si="588"/>
        <v>2</v>
      </c>
      <c r="BV613" s="15">
        <f t="shared" si="589"/>
        <v>2</v>
      </c>
      <c r="BW613" s="15">
        <f t="shared" si="590"/>
        <v>2</v>
      </c>
      <c r="BX613" s="15">
        <f t="shared" si="591"/>
        <v>2</v>
      </c>
      <c r="BY613" s="15">
        <f t="shared" si="592"/>
        <v>2</v>
      </c>
      <c r="BZ613" s="15">
        <f t="shared" si="593"/>
        <v>2</v>
      </c>
      <c r="CA613" s="14" t="s">
        <v>75</v>
      </c>
      <c r="CB613" s="15">
        <f t="shared" si="543"/>
        <v>2</v>
      </c>
      <c r="CC613" s="14">
        <f t="shared" si="544"/>
        <v>2</v>
      </c>
      <c r="CD613" s="14">
        <f t="shared" si="545"/>
        <v>2</v>
      </c>
      <c r="CE613" s="14" t="str">
        <f t="shared" si="546"/>
        <v>N/A</v>
      </c>
      <c r="CF613" s="14" t="str">
        <f t="shared" si="547"/>
        <v>N/A</v>
      </c>
      <c r="CG613" t="str">
        <f t="shared" si="594"/>
        <v>S:2 G:0 GR:0</v>
      </c>
    </row>
    <row r="614" spans="1:85" x14ac:dyDescent="0.25">
      <c r="A614" s="13">
        <v>5620</v>
      </c>
      <c r="B614" s="14" t="s">
        <v>3067</v>
      </c>
      <c r="C614" s="14" t="s">
        <v>64</v>
      </c>
      <c r="D614" s="14" t="s">
        <v>60</v>
      </c>
      <c r="E614" s="14">
        <f>VLOOKUP(B614, 'Rookie Year'!$A$2:$B$55555,2,FALSE)</f>
        <v>2024</v>
      </c>
      <c r="F614" s="14">
        <v>2024</v>
      </c>
      <c r="G614" s="14" t="s">
        <v>40</v>
      </c>
      <c r="H614" s="14" t="s">
        <v>2171</v>
      </c>
      <c r="I614" s="15">
        <v>4</v>
      </c>
      <c r="J614" s="14">
        <v>4</v>
      </c>
      <c r="K614" s="16">
        <f t="shared" si="560"/>
        <v>0.25</v>
      </c>
      <c r="L614" s="15">
        <f t="shared" si="561"/>
        <v>3</v>
      </c>
      <c r="M614" s="15">
        <f t="shared" si="562"/>
        <v>1</v>
      </c>
      <c r="N614" s="15">
        <f t="shared" si="563"/>
        <v>4</v>
      </c>
      <c r="O614" s="15">
        <v>2</v>
      </c>
      <c r="P614" s="15">
        <v>0</v>
      </c>
      <c r="Q614" s="15">
        <f t="shared" si="564"/>
        <v>2</v>
      </c>
      <c r="R614" s="14" t="s">
        <v>75</v>
      </c>
      <c r="S614" s="14">
        <f t="shared" si="565"/>
        <v>2</v>
      </c>
      <c r="T614" s="15">
        <v>1</v>
      </c>
      <c r="U614" s="15">
        <v>1</v>
      </c>
      <c r="V614" s="15" t="str">
        <f t="shared" si="600"/>
        <v>N/A</v>
      </c>
      <c r="W614" s="15" t="str">
        <f t="shared" si="598"/>
        <v>N/A</v>
      </c>
      <c r="X614" s="15" t="str">
        <f t="shared" si="559"/>
        <v>N/A</v>
      </c>
      <c r="Y614" s="14" t="str">
        <f t="shared" si="566"/>
        <v>OK</v>
      </c>
      <c r="Z614" s="14" t="str">
        <f t="shared" si="567"/>
        <v>No</v>
      </c>
      <c r="AA614" s="17" t="str">
        <f>IF(C614="DM", "N/A", IF(Z614="No","N/A",VLOOKUP(B614,'Extension List'!$A$3:$AE$1952,19,FALSE)))</f>
        <v>N/A</v>
      </c>
      <c r="AB614" s="14" t="str">
        <f>IF(C614="DM", "N/A", IF(Z614="No","N/A",VLOOKUP(B614,'Extension List'!$A$3:$AE$1952,21,FALSE)))</f>
        <v>N/A</v>
      </c>
      <c r="AC614" s="14" t="str">
        <f t="shared" si="549"/>
        <v>N/A</v>
      </c>
      <c r="AD614" s="15" t="str">
        <f t="shared" si="568"/>
        <v>N/A</v>
      </c>
      <c r="AE614" s="15" t="str">
        <f t="shared" si="569"/>
        <v>N/A</v>
      </c>
      <c r="AF614" s="15" t="str">
        <f t="shared" si="570"/>
        <v>N/A</v>
      </c>
      <c r="AG614" s="15" t="str">
        <f t="shared" si="599"/>
        <v>N/A</v>
      </c>
      <c r="AH614" s="15" t="str">
        <f t="shared" si="599"/>
        <v>N/A</v>
      </c>
      <c r="AI614" s="15" t="str">
        <f t="shared" si="595"/>
        <v>N/A</v>
      </c>
      <c r="AJ614" s="15" t="str">
        <f t="shared" si="596"/>
        <v>N/A</v>
      </c>
      <c r="AK614" s="15" t="str">
        <f t="shared" si="597"/>
        <v>N/A</v>
      </c>
      <c r="AL614" s="15" t="str">
        <f t="shared" si="571"/>
        <v>N/A</v>
      </c>
      <c r="AM614" s="15">
        <f t="shared" si="572"/>
        <v>4</v>
      </c>
      <c r="AN614" s="15">
        <f t="shared" si="573"/>
        <v>4</v>
      </c>
      <c r="AO614" s="15" t="str">
        <f t="shared" si="574"/>
        <v>N/A</v>
      </c>
      <c r="AP614" s="15" t="str">
        <f t="shared" si="575"/>
        <v>N/A</v>
      </c>
      <c r="AQ614" s="15" t="str">
        <f t="shared" si="576"/>
        <v>N/A</v>
      </c>
      <c r="AR614" s="14" t="s">
        <v>40</v>
      </c>
      <c r="AS614" s="14" t="s">
        <v>40</v>
      </c>
      <c r="AT614" s="14" t="s">
        <v>40</v>
      </c>
      <c r="AU614" s="14" t="s">
        <v>40</v>
      </c>
      <c r="AV614" s="14" t="s">
        <v>40</v>
      </c>
      <c r="AW614" s="14" t="s">
        <v>40</v>
      </c>
      <c r="AX614" s="14" t="s">
        <v>40</v>
      </c>
      <c r="AY614" s="14" t="s">
        <v>40</v>
      </c>
      <c r="AZ614" s="14" t="s">
        <v>40</v>
      </c>
      <c r="BA614" s="14" t="s">
        <v>40</v>
      </c>
      <c r="BB614" s="14" t="s">
        <v>40</v>
      </c>
      <c r="BC614" s="14" t="s">
        <v>40</v>
      </c>
      <c r="BD614" s="14" t="s">
        <v>40</v>
      </c>
      <c r="BE614" s="14" t="s">
        <v>40</v>
      </c>
      <c r="BF614" s="14" t="s">
        <v>40</v>
      </c>
      <c r="BG614" s="14" t="s">
        <v>40</v>
      </c>
      <c r="BH614" s="14" t="s">
        <v>40</v>
      </c>
      <c r="BI614" s="14"/>
      <c r="BJ614" s="15">
        <f t="shared" si="577"/>
        <v>4</v>
      </c>
      <c r="BK614" s="15">
        <f t="shared" si="578"/>
        <v>4</v>
      </c>
      <c r="BL614" s="15">
        <f t="shared" si="579"/>
        <v>4</v>
      </c>
      <c r="BM614" s="15">
        <f t="shared" si="580"/>
        <v>4</v>
      </c>
      <c r="BN614" s="15">
        <f t="shared" si="581"/>
        <v>4</v>
      </c>
      <c r="BO614" s="15">
        <f t="shared" si="582"/>
        <v>4</v>
      </c>
      <c r="BP614" s="15">
        <f t="shared" si="583"/>
        <v>4</v>
      </c>
      <c r="BQ614" s="15">
        <f t="shared" si="584"/>
        <v>4</v>
      </c>
      <c r="BR614" s="15">
        <f t="shared" si="585"/>
        <v>4</v>
      </c>
      <c r="BS614" s="15">
        <f t="shared" si="586"/>
        <v>4</v>
      </c>
      <c r="BT614" s="15">
        <f t="shared" si="587"/>
        <v>4</v>
      </c>
      <c r="BU614" s="15">
        <f t="shared" si="588"/>
        <v>4</v>
      </c>
      <c r="BV614" s="15">
        <f t="shared" si="589"/>
        <v>4</v>
      </c>
      <c r="BW614" s="15">
        <f t="shared" si="590"/>
        <v>4</v>
      </c>
      <c r="BX614" s="15">
        <f t="shared" si="591"/>
        <v>4</v>
      </c>
      <c r="BY614" s="15">
        <f t="shared" si="592"/>
        <v>4</v>
      </c>
      <c r="BZ614" s="15">
        <f t="shared" si="593"/>
        <v>4</v>
      </c>
      <c r="CA614" s="14" t="s">
        <v>75</v>
      </c>
      <c r="CB614" s="15">
        <f t="shared" si="543"/>
        <v>4</v>
      </c>
      <c r="CC614" s="14">
        <f t="shared" si="544"/>
        <v>4</v>
      </c>
      <c r="CD614" s="14" t="str">
        <f t="shared" si="545"/>
        <v>N/A</v>
      </c>
      <c r="CE614" s="14" t="str">
        <f t="shared" si="546"/>
        <v>N/A</v>
      </c>
      <c r="CF614" s="14" t="str">
        <f t="shared" si="547"/>
        <v>N/A</v>
      </c>
      <c r="CG614" t="str">
        <f t="shared" si="594"/>
        <v>S:3 G:1 GR:2</v>
      </c>
    </row>
    <row r="615" spans="1:85" x14ac:dyDescent="0.25">
      <c r="A615" s="13">
        <v>6398</v>
      </c>
      <c r="B615" s="14" t="s">
        <v>2718</v>
      </c>
      <c r="C615" s="14" t="s">
        <v>65</v>
      </c>
      <c r="D615" s="14" t="s">
        <v>60</v>
      </c>
      <c r="E615" s="14">
        <f>VLOOKUP(B615, 'Rookie Year'!$A$2:$B$55555,2,FALSE)</f>
        <v>2022</v>
      </c>
      <c r="F615" s="14">
        <v>2026</v>
      </c>
      <c r="G615" s="14" t="s">
        <v>42</v>
      </c>
      <c r="H615" s="14" t="s">
        <v>1927</v>
      </c>
      <c r="I615" s="15">
        <v>1</v>
      </c>
      <c r="J615" s="14">
        <v>1</v>
      </c>
      <c r="K615" s="16">
        <f t="shared" si="560"/>
        <v>0.25</v>
      </c>
      <c r="L615" s="15">
        <f t="shared" si="561"/>
        <v>0</v>
      </c>
      <c r="M615" s="15">
        <f t="shared" si="562"/>
        <v>1</v>
      </c>
      <c r="N615" s="15">
        <f t="shared" si="563"/>
        <v>1</v>
      </c>
      <c r="O615" s="15">
        <v>0</v>
      </c>
      <c r="P615" s="15">
        <v>0</v>
      </c>
      <c r="Q615" s="15">
        <f t="shared" si="564"/>
        <v>1</v>
      </c>
      <c r="R615" s="14" t="s">
        <v>75</v>
      </c>
      <c r="S615" s="14">
        <f t="shared" si="565"/>
        <v>1</v>
      </c>
      <c r="T615" s="15">
        <f>IF($S615&lt;1, "N/A", $M615)</f>
        <v>1</v>
      </c>
      <c r="U615" s="15" t="str">
        <f t="shared" ref="U615:U620" si="601">IF($S615&lt;2, "N/A", $M615)</f>
        <v>N/A</v>
      </c>
      <c r="V615" s="15" t="str">
        <f t="shared" si="600"/>
        <v>N/A</v>
      </c>
      <c r="W615" s="15" t="str">
        <f t="shared" si="598"/>
        <v>N/A</v>
      </c>
      <c r="X615" s="15" t="str">
        <f t="shared" si="559"/>
        <v>N/A</v>
      </c>
      <c r="Y615" s="14" t="str">
        <f t="shared" si="566"/>
        <v>OK</v>
      </c>
      <c r="Z615" s="14" t="str">
        <f t="shared" si="567"/>
        <v>No</v>
      </c>
      <c r="AA615" s="17" t="str">
        <f>IF(C615="DM", "N/A", IF(Z615="No","N/A",VLOOKUP(B615,'Extension List'!$A$3:$AE$1952,19,FALSE)))</f>
        <v>N/A</v>
      </c>
      <c r="AB615" s="14" t="str">
        <f>IF(C615="DM", "N/A", IF(Z615="No","N/A",VLOOKUP(B615,'Extension List'!$A$3:$AE$1952,21,FALSE)))</f>
        <v>N/A</v>
      </c>
      <c r="AC615" s="14" t="str">
        <f t="shared" si="549"/>
        <v>N/A</v>
      </c>
      <c r="AD615" s="15" t="str">
        <f t="shared" si="568"/>
        <v>N/A</v>
      </c>
      <c r="AE615" s="15" t="str">
        <f t="shared" si="569"/>
        <v>N/A</v>
      </c>
      <c r="AF615" s="15" t="str">
        <f t="shared" si="570"/>
        <v>N/A</v>
      </c>
      <c r="AG615" s="15" t="str">
        <f t="shared" si="599"/>
        <v>N/A</v>
      </c>
      <c r="AH615" s="15" t="str">
        <f t="shared" si="599"/>
        <v>N/A</v>
      </c>
      <c r="AI615" s="15" t="str">
        <f t="shared" si="595"/>
        <v>N/A</v>
      </c>
      <c r="AJ615" s="15" t="str">
        <f t="shared" si="596"/>
        <v>N/A</v>
      </c>
      <c r="AK615" s="15" t="str">
        <f t="shared" si="597"/>
        <v>N/A</v>
      </c>
      <c r="AL615" s="15" t="str">
        <f t="shared" si="571"/>
        <v>N/A</v>
      </c>
      <c r="AM615" s="15">
        <f t="shared" si="572"/>
        <v>1</v>
      </c>
      <c r="AN615" s="15" t="str">
        <f t="shared" si="573"/>
        <v>N/A</v>
      </c>
      <c r="AO615" s="15" t="str">
        <f t="shared" si="574"/>
        <v>N/A</v>
      </c>
      <c r="AP615" s="15" t="str">
        <f t="shared" si="575"/>
        <v>N/A</v>
      </c>
      <c r="AQ615" s="15" t="str">
        <f t="shared" si="576"/>
        <v>N/A</v>
      </c>
      <c r="AR615" s="14" t="s">
        <v>40</v>
      </c>
      <c r="AS615" s="14" t="s">
        <v>40</v>
      </c>
      <c r="AT615" s="14" t="s">
        <v>40</v>
      </c>
      <c r="AU615" s="14" t="s">
        <v>40</v>
      </c>
      <c r="AV615" s="14" t="s">
        <v>40</v>
      </c>
      <c r="AW615" s="14" t="s">
        <v>40</v>
      </c>
      <c r="AX615" s="14" t="s">
        <v>40</v>
      </c>
      <c r="AY615" s="14" t="s">
        <v>40</v>
      </c>
      <c r="AZ615" s="14" t="s">
        <v>40</v>
      </c>
      <c r="BA615" s="14" t="s">
        <v>40</v>
      </c>
      <c r="BB615" s="14" t="s">
        <v>40</v>
      </c>
      <c r="BC615" s="14" t="s">
        <v>40</v>
      </c>
      <c r="BD615" s="14" t="s">
        <v>40</v>
      </c>
      <c r="BE615" s="14" t="s">
        <v>40</v>
      </c>
      <c r="BF615" s="14" t="s">
        <v>40</v>
      </c>
      <c r="BG615" s="14" t="s">
        <v>40</v>
      </c>
      <c r="BH615" s="14" t="s">
        <v>40</v>
      </c>
      <c r="BJ615" s="15">
        <f t="shared" si="577"/>
        <v>1</v>
      </c>
      <c r="BK615" s="15">
        <f t="shared" si="578"/>
        <v>1</v>
      </c>
      <c r="BL615" s="15">
        <f t="shared" si="579"/>
        <v>1</v>
      </c>
      <c r="BM615" s="15">
        <f t="shared" si="580"/>
        <v>1</v>
      </c>
      <c r="BN615" s="15">
        <f t="shared" si="581"/>
        <v>1</v>
      </c>
      <c r="BO615" s="15">
        <f t="shared" si="582"/>
        <v>1</v>
      </c>
      <c r="BP615" s="15">
        <f t="shared" si="583"/>
        <v>1</v>
      </c>
      <c r="BQ615" s="15">
        <f t="shared" si="584"/>
        <v>1</v>
      </c>
      <c r="BR615" s="15">
        <f t="shared" si="585"/>
        <v>1</v>
      </c>
      <c r="BS615" s="15">
        <f t="shared" si="586"/>
        <v>1</v>
      </c>
      <c r="BT615" s="15">
        <f t="shared" si="587"/>
        <v>1</v>
      </c>
      <c r="BU615" s="15">
        <f t="shared" si="588"/>
        <v>1</v>
      </c>
      <c r="BV615" s="15">
        <f t="shared" si="589"/>
        <v>1</v>
      </c>
      <c r="BW615" s="15">
        <f t="shared" si="590"/>
        <v>1</v>
      </c>
      <c r="BX615" s="15">
        <f t="shared" si="591"/>
        <v>1</v>
      </c>
      <c r="BY615" s="15">
        <f t="shared" si="592"/>
        <v>1</v>
      </c>
      <c r="BZ615" s="15">
        <f t="shared" si="593"/>
        <v>1</v>
      </c>
      <c r="CA615" s="14" t="s">
        <v>75</v>
      </c>
      <c r="CB615" s="15">
        <f t="shared" si="543"/>
        <v>1</v>
      </c>
      <c r="CC615" s="14" t="str">
        <f t="shared" si="544"/>
        <v>N/A</v>
      </c>
      <c r="CD615" s="14" t="str">
        <f t="shared" si="545"/>
        <v>N/A</v>
      </c>
      <c r="CE615" s="14" t="str">
        <f t="shared" si="546"/>
        <v>N/A</v>
      </c>
      <c r="CF615" s="14" t="str">
        <f t="shared" si="547"/>
        <v>N/A</v>
      </c>
      <c r="CG615" t="str">
        <f t="shared" si="594"/>
        <v>S:0 G:1 GR:1</v>
      </c>
    </row>
    <row r="616" spans="1:85" x14ac:dyDescent="0.25">
      <c r="A616" s="13">
        <v>6402</v>
      </c>
      <c r="B616" s="14" t="s">
        <v>235</v>
      </c>
      <c r="C616" s="14" t="s">
        <v>66</v>
      </c>
      <c r="D616" s="14" t="s">
        <v>60</v>
      </c>
      <c r="E616" s="14">
        <f>VLOOKUP(B616, 'Rookie Year'!$A$2:$B$55555,2,FALSE)</f>
        <v>2013</v>
      </c>
      <c r="F616" s="14">
        <v>2026</v>
      </c>
      <c r="G616" s="14" t="s">
        <v>42</v>
      </c>
      <c r="H616" s="14" t="s">
        <v>1927</v>
      </c>
      <c r="I616" s="15">
        <v>1</v>
      </c>
      <c r="J616" s="14">
        <v>1</v>
      </c>
      <c r="K616" s="16">
        <f t="shared" si="560"/>
        <v>0.25</v>
      </c>
      <c r="L616" s="15">
        <f t="shared" si="561"/>
        <v>0</v>
      </c>
      <c r="M616" s="15">
        <f t="shared" si="562"/>
        <v>1</v>
      </c>
      <c r="N616" s="15">
        <f t="shared" si="563"/>
        <v>1</v>
      </c>
      <c r="O616" s="15">
        <v>0</v>
      </c>
      <c r="P616" s="15">
        <v>0</v>
      </c>
      <c r="Q616" s="15">
        <f t="shared" si="564"/>
        <v>1</v>
      </c>
      <c r="R616" s="14" t="s">
        <v>75</v>
      </c>
      <c r="S616" s="14">
        <f t="shared" si="565"/>
        <v>1</v>
      </c>
      <c r="T616" s="15">
        <f>IF($S616&lt;1, "N/A", $M616)</f>
        <v>1</v>
      </c>
      <c r="U616" s="15" t="str">
        <f t="shared" si="601"/>
        <v>N/A</v>
      </c>
      <c r="V616" s="15" t="str">
        <f t="shared" si="600"/>
        <v>N/A</v>
      </c>
      <c r="W616" s="15" t="str">
        <f t="shared" si="598"/>
        <v>N/A</v>
      </c>
      <c r="X616" s="15" t="str">
        <f t="shared" si="559"/>
        <v>N/A</v>
      </c>
      <c r="Y616" s="14" t="str">
        <f t="shared" si="566"/>
        <v>OK</v>
      </c>
      <c r="Z616" s="14" t="str">
        <f t="shared" si="567"/>
        <v>No</v>
      </c>
      <c r="AA616" s="17" t="str">
        <f>IF(C616="DM", "N/A", IF(Z616="No","N/A",VLOOKUP(B616,'Extension List'!$A$3:$AE$1952,19,FALSE)))</f>
        <v>N/A</v>
      </c>
      <c r="AB616" s="14" t="str">
        <f>IF(C616="DM", "N/A", IF(Z616="No","N/A",VLOOKUP(B616,'Extension List'!$A$3:$AE$1952,21,FALSE)))</f>
        <v>N/A</v>
      </c>
      <c r="AC616" s="14" t="str">
        <f t="shared" si="549"/>
        <v>N/A</v>
      </c>
      <c r="AD616" s="15" t="str">
        <f t="shared" si="568"/>
        <v>N/A</v>
      </c>
      <c r="AE616" s="15" t="str">
        <f t="shared" si="569"/>
        <v>N/A</v>
      </c>
      <c r="AF616" s="15" t="str">
        <f t="shared" si="570"/>
        <v>N/A</v>
      </c>
      <c r="AG616" s="15" t="str">
        <f t="shared" si="599"/>
        <v>N/A</v>
      </c>
      <c r="AH616" s="15" t="str">
        <f t="shared" si="599"/>
        <v>N/A</v>
      </c>
      <c r="AI616" s="15" t="str">
        <f t="shared" si="595"/>
        <v>N/A</v>
      </c>
      <c r="AJ616" s="15" t="str">
        <f t="shared" si="596"/>
        <v>N/A</v>
      </c>
      <c r="AK616" s="15" t="str">
        <f t="shared" si="597"/>
        <v>N/A</v>
      </c>
      <c r="AL616" s="15" t="str">
        <f t="shared" si="571"/>
        <v>N/A</v>
      </c>
      <c r="AM616" s="15">
        <f t="shared" si="572"/>
        <v>1</v>
      </c>
      <c r="AN616" s="15" t="str">
        <f t="shared" si="573"/>
        <v>N/A</v>
      </c>
      <c r="AO616" s="15" t="str">
        <f t="shared" si="574"/>
        <v>N/A</v>
      </c>
      <c r="AP616" s="15" t="str">
        <f t="shared" si="575"/>
        <v>N/A</v>
      </c>
      <c r="AQ616" s="15" t="str">
        <f t="shared" si="576"/>
        <v>N/A</v>
      </c>
      <c r="AR616" s="14" t="s">
        <v>40</v>
      </c>
      <c r="AS616" s="14" t="s">
        <v>40</v>
      </c>
      <c r="AT616" s="14" t="s">
        <v>40</v>
      </c>
      <c r="AU616" s="14" t="s">
        <v>40</v>
      </c>
      <c r="AV616" s="14" t="s">
        <v>40</v>
      </c>
      <c r="AW616" s="14" t="s">
        <v>40</v>
      </c>
      <c r="AX616" s="14" t="s">
        <v>40</v>
      </c>
      <c r="AY616" s="14" t="s">
        <v>40</v>
      </c>
      <c r="AZ616" s="14" t="s">
        <v>40</v>
      </c>
      <c r="BA616" s="14" t="s">
        <v>40</v>
      </c>
      <c r="BB616" s="14" t="s">
        <v>40</v>
      </c>
      <c r="BC616" s="14" t="s">
        <v>40</v>
      </c>
      <c r="BD616" s="14" t="s">
        <v>40</v>
      </c>
      <c r="BE616" s="14" t="s">
        <v>40</v>
      </c>
      <c r="BF616" s="14" t="s">
        <v>40</v>
      </c>
      <c r="BG616" s="14" t="s">
        <v>40</v>
      </c>
      <c r="BH616" s="14" t="s">
        <v>40</v>
      </c>
      <c r="BJ616" s="15">
        <f t="shared" si="577"/>
        <v>1</v>
      </c>
      <c r="BK616" s="15">
        <f t="shared" si="578"/>
        <v>1</v>
      </c>
      <c r="BL616" s="15">
        <f t="shared" si="579"/>
        <v>1</v>
      </c>
      <c r="BM616" s="15">
        <f t="shared" si="580"/>
        <v>1</v>
      </c>
      <c r="BN616" s="15">
        <f t="shared" si="581"/>
        <v>1</v>
      </c>
      <c r="BO616" s="15">
        <f t="shared" si="582"/>
        <v>1</v>
      </c>
      <c r="BP616" s="15">
        <f t="shared" si="583"/>
        <v>1</v>
      </c>
      <c r="BQ616" s="15">
        <f t="shared" si="584"/>
        <v>1</v>
      </c>
      <c r="BR616" s="15">
        <f t="shared" si="585"/>
        <v>1</v>
      </c>
      <c r="BS616" s="15">
        <f t="shared" si="586"/>
        <v>1</v>
      </c>
      <c r="BT616" s="15">
        <f t="shared" si="587"/>
        <v>1</v>
      </c>
      <c r="BU616" s="15">
        <f t="shared" si="588"/>
        <v>1</v>
      </c>
      <c r="BV616" s="15">
        <f t="shared" si="589"/>
        <v>1</v>
      </c>
      <c r="BW616" s="15">
        <f t="shared" si="590"/>
        <v>1</v>
      </c>
      <c r="BX616" s="15">
        <f t="shared" si="591"/>
        <v>1</v>
      </c>
      <c r="BY616" s="15">
        <f t="shared" si="592"/>
        <v>1</v>
      </c>
      <c r="BZ616" s="15">
        <f t="shared" si="593"/>
        <v>1</v>
      </c>
      <c r="CA616" s="14" t="s">
        <v>75</v>
      </c>
      <c r="CB616" s="15">
        <f t="shared" si="543"/>
        <v>1</v>
      </c>
      <c r="CC616" s="14" t="str">
        <f t="shared" si="544"/>
        <v>N/A</v>
      </c>
      <c r="CD616" s="14" t="str">
        <f t="shared" si="545"/>
        <v>N/A</v>
      </c>
      <c r="CE616" s="14" t="str">
        <f t="shared" si="546"/>
        <v>N/A</v>
      </c>
      <c r="CF616" s="14" t="str">
        <f t="shared" si="547"/>
        <v>N/A</v>
      </c>
      <c r="CG616" t="str">
        <f t="shared" si="594"/>
        <v>S:0 G:1 GR:1</v>
      </c>
    </row>
    <row r="617" spans="1:85" x14ac:dyDescent="0.25">
      <c r="A617" s="13">
        <v>5185</v>
      </c>
      <c r="B617" s="14" t="s">
        <v>2766</v>
      </c>
      <c r="C617" s="14" t="s">
        <v>67</v>
      </c>
      <c r="D617" s="14" t="s">
        <v>60</v>
      </c>
      <c r="E617" s="14">
        <f>VLOOKUP(B617, 'Rookie Year'!$A$2:$B$55555,2,FALSE)</f>
        <v>2023</v>
      </c>
      <c r="F617" s="14">
        <v>2023</v>
      </c>
      <c r="G617" s="14" t="s">
        <v>40</v>
      </c>
      <c r="H617" s="14" t="s">
        <v>2179</v>
      </c>
      <c r="I617" s="15">
        <v>3</v>
      </c>
      <c r="J617" s="14">
        <v>4</v>
      </c>
      <c r="K617" s="16">
        <f t="shared" si="560"/>
        <v>0</v>
      </c>
      <c r="L617" s="15">
        <f t="shared" si="561"/>
        <v>3</v>
      </c>
      <c r="M617" s="15">
        <f t="shared" si="562"/>
        <v>0</v>
      </c>
      <c r="N617" s="15">
        <f t="shared" si="563"/>
        <v>0</v>
      </c>
      <c r="O617" s="15">
        <v>0</v>
      </c>
      <c r="P617" s="15">
        <v>0</v>
      </c>
      <c r="Q617" s="15">
        <f t="shared" si="564"/>
        <v>0</v>
      </c>
      <c r="R617" s="14" t="s">
        <v>75</v>
      </c>
      <c r="S617" s="14">
        <f t="shared" si="565"/>
        <v>1</v>
      </c>
      <c r="T617" s="15">
        <v>0</v>
      </c>
      <c r="U617" s="15" t="str">
        <f t="shared" si="601"/>
        <v>N/A</v>
      </c>
      <c r="V617" s="15" t="str">
        <f t="shared" si="600"/>
        <v>N/A</v>
      </c>
      <c r="W617" s="15" t="str">
        <f t="shared" si="598"/>
        <v>N/A</v>
      </c>
      <c r="X617" s="15" t="str">
        <f t="shared" si="559"/>
        <v>N/A</v>
      </c>
      <c r="Y617" s="14" t="str">
        <f t="shared" si="566"/>
        <v>OK</v>
      </c>
      <c r="Z617" s="14" t="str">
        <f t="shared" si="567"/>
        <v>Yes</v>
      </c>
      <c r="AA617" s="17">
        <f>IF(C617="DM", "N/A", IF(Z617="No","N/A",VLOOKUP(B617,'Extension List'!$A$3:$AE$1952,19,FALSE)))</f>
        <v>5</v>
      </c>
      <c r="AB617" s="14">
        <f>IF(C617="DM", "N/A", IF(Z617="No","N/A",VLOOKUP(B617,'Extension List'!$A$3:$AE$1952,21,FALSE)))</f>
        <v>1</v>
      </c>
      <c r="AC617" s="14">
        <f t="shared" si="549"/>
        <v>0</v>
      </c>
      <c r="AD617" s="15" t="str">
        <f t="shared" si="568"/>
        <v>N/A</v>
      </c>
      <c r="AE617" s="15" t="str">
        <f t="shared" si="569"/>
        <v>N/A</v>
      </c>
      <c r="AF617" s="15" t="str">
        <f t="shared" si="570"/>
        <v>N/A</v>
      </c>
      <c r="AG617" s="15" t="str">
        <f t="shared" si="599"/>
        <v>N/A</v>
      </c>
      <c r="AH617" s="15" t="str">
        <f t="shared" si="599"/>
        <v>N/A</v>
      </c>
      <c r="AI617" s="15" t="str">
        <f t="shared" si="595"/>
        <v>N/A</v>
      </c>
      <c r="AJ617" s="15" t="str">
        <f t="shared" si="596"/>
        <v>N/A</v>
      </c>
      <c r="AK617" s="15" t="str">
        <f t="shared" si="597"/>
        <v>N/A</v>
      </c>
      <c r="AL617" s="15" t="str">
        <f t="shared" si="571"/>
        <v>N/A</v>
      </c>
      <c r="AM617" s="15">
        <f t="shared" si="572"/>
        <v>3</v>
      </c>
      <c r="AN617" s="15" t="str">
        <f t="shared" si="573"/>
        <v>N/A</v>
      </c>
      <c r="AO617" s="15" t="str">
        <f t="shared" si="574"/>
        <v>N/A</v>
      </c>
      <c r="AP617" s="15" t="str">
        <f t="shared" si="575"/>
        <v>N/A</v>
      </c>
      <c r="AQ617" s="15" t="str">
        <f t="shared" si="576"/>
        <v>N/A</v>
      </c>
      <c r="AR617" s="14" t="s">
        <v>40</v>
      </c>
      <c r="AS617" s="14" t="s">
        <v>40</v>
      </c>
      <c r="AT617" s="14" t="s">
        <v>40</v>
      </c>
      <c r="AU617" s="14" t="s">
        <v>40</v>
      </c>
      <c r="AV617" s="14" t="s">
        <v>40</v>
      </c>
      <c r="AW617" s="14" t="s">
        <v>40</v>
      </c>
      <c r="AX617" s="14" t="s">
        <v>40</v>
      </c>
      <c r="AY617" s="14" t="s">
        <v>40</v>
      </c>
      <c r="AZ617" s="14" t="s">
        <v>40</v>
      </c>
      <c r="BA617" s="14" t="s">
        <v>40</v>
      </c>
      <c r="BB617" s="14" t="s">
        <v>40</v>
      </c>
      <c r="BC617" s="14" t="s">
        <v>40</v>
      </c>
      <c r="BD617" s="14" t="s">
        <v>40</v>
      </c>
      <c r="BE617" s="14" t="s">
        <v>40</v>
      </c>
      <c r="BF617" s="14" t="s">
        <v>40</v>
      </c>
      <c r="BG617" s="14" t="s">
        <v>40</v>
      </c>
      <c r="BH617" s="14" t="s">
        <v>40</v>
      </c>
      <c r="BI617" s="14"/>
      <c r="BJ617" s="15">
        <f t="shared" si="577"/>
        <v>3</v>
      </c>
      <c r="BK617" s="15">
        <f t="shared" si="578"/>
        <v>3</v>
      </c>
      <c r="BL617" s="15">
        <f t="shared" si="579"/>
        <v>3</v>
      </c>
      <c r="BM617" s="15">
        <f t="shared" si="580"/>
        <v>3</v>
      </c>
      <c r="BN617" s="15">
        <f t="shared" si="581"/>
        <v>3</v>
      </c>
      <c r="BO617" s="15">
        <f t="shared" si="582"/>
        <v>3</v>
      </c>
      <c r="BP617" s="15">
        <f t="shared" si="583"/>
        <v>3</v>
      </c>
      <c r="BQ617" s="15">
        <f t="shared" si="584"/>
        <v>3</v>
      </c>
      <c r="BR617" s="15">
        <f t="shared" si="585"/>
        <v>3</v>
      </c>
      <c r="BS617" s="15">
        <f t="shared" si="586"/>
        <v>3</v>
      </c>
      <c r="BT617" s="15">
        <f t="shared" si="587"/>
        <v>3</v>
      </c>
      <c r="BU617" s="15">
        <f t="shared" si="588"/>
        <v>3</v>
      </c>
      <c r="BV617" s="15">
        <f t="shared" si="589"/>
        <v>3</v>
      </c>
      <c r="BW617" s="15">
        <f t="shared" si="590"/>
        <v>3</v>
      </c>
      <c r="BX617" s="15">
        <f t="shared" si="591"/>
        <v>3</v>
      </c>
      <c r="BY617" s="15">
        <f t="shared" si="592"/>
        <v>3</v>
      </c>
      <c r="BZ617" s="15">
        <f t="shared" si="593"/>
        <v>3</v>
      </c>
      <c r="CA617" s="14" t="s">
        <v>75</v>
      </c>
      <c r="CB617" s="15">
        <f t="shared" si="543"/>
        <v>3</v>
      </c>
      <c r="CC617" s="14" t="str">
        <f t="shared" si="544"/>
        <v>N/A</v>
      </c>
      <c r="CD617" s="14" t="str">
        <f t="shared" si="545"/>
        <v>N/A</v>
      </c>
      <c r="CE617" s="14" t="str">
        <f t="shared" si="546"/>
        <v>N/A</v>
      </c>
      <c r="CF617" s="14" t="str">
        <f t="shared" si="547"/>
        <v>N/A</v>
      </c>
      <c r="CG617" t="str">
        <f t="shared" si="594"/>
        <v>S:3 G:0 GR:0</v>
      </c>
    </row>
    <row r="618" spans="1:85" x14ac:dyDescent="0.25">
      <c r="A618" s="13">
        <v>5925</v>
      </c>
      <c r="B618" s="14" t="s">
        <v>2071</v>
      </c>
      <c r="C618" s="14" t="s">
        <v>67</v>
      </c>
      <c r="D618" s="14" t="s">
        <v>60</v>
      </c>
      <c r="E618" s="14">
        <f>VLOOKUP(B618, 'Rookie Year'!$A$2:$B$55555,2,FALSE)</f>
        <v>2020</v>
      </c>
      <c r="F618" s="14">
        <v>2025</v>
      </c>
      <c r="G618" s="14" t="s">
        <v>42</v>
      </c>
      <c r="H618" s="14" t="s">
        <v>1927</v>
      </c>
      <c r="I618" s="15">
        <v>4</v>
      </c>
      <c r="J618" s="14">
        <v>2</v>
      </c>
      <c r="K618" s="16">
        <f t="shared" si="560"/>
        <v>0.25</v>
      </c>
      <c r="L618" s="15">
        <f t="shared" si="561"/>
        <v>3</v>
      </c>
      <c r="M618" s="15">
        <f t="shared" si="562"/>
        <v>1</v>
      </c>
      <c r="N618" s="15">
        <f t="shared" si="563"/>
        <v>2</v>
      </c>
      <c r="O618" s="15">
        <v>2</v>
      </c>
      <c r="P618" s="15">
        <v>0</v>
      </c>
      <c r="Q618" s="15">
        <f t="shared" si="564"/>
        <v>0</v>
      </c>
      <c r="R618" s="14" t="s">
        <v>75</v>
      </c>
      <c r="S618" s="14">
        <f t="shared" si="565"/>
        <v>1</v>
      </c>
      <c r="T618" s="15">
        <v>0</v>
      </c>
      <c r="U618" s="15" t="str">
        <f t="shared" si="601"/>
        <v>N/A</v>
      </c>
      <c r="V618" s="15" t="str">
        <f t="shared" si="600"/>
        <v>N/A</v>
      </c>
      <c r="W618" s="15" t="str">
        <f t="shared" si="598"/>
        <v>N/A</v>
      </c>
      <c r="X618" s="15" t="str">
        <f t="shared" si="559"/>
        <v>N/A</v>
      </c>
      <c r="Y618" s="14" t="str">
        <f t="shared" si="566"/>
        <v>OK</v>
      </c>
      <c r="Z618" s="14" t="str">
        <f t="shared" si="567"/>
        <v>Yes</v>
      </c>
      <c r="AA618" s="17">
        <f>IF(C618="DM", "N/A", IF(Z618="No","N/A",VLOOKUP(B618,'Extension List'!$A$3:$AE$1952,19,FALSE)))</f>
        <v>10</v>
      </c>
      <c r="AB618" s="14">
        <f>IF(C618="DM", "N/A", IF(Z618="No","N/A",VLOOKUP(B618,'Extension List'!$A$3:$AE$1952,21,FALSE)))</f>
        <v>3</v>
      </c>
      <c r="AC618" s="14">
        <v>1</v>
      </c>
      <c r="AD618" s="15">
        <f t="shared" si="568"/>
        <v>7</v>
      </c>
      <c r="AE618" s="15">
        <f t="shared" si="569"/>
        <v>3</v>
      </c>
      <c r="AF618" s="15">
        <f t="shared" si="570"/>
        <v>3</v>
      </c>
      <c r="AG618" s="15">
        <v>3</v>
      </c>
      <c r="AH618" s="15">
        <v>0</v>
      </c>
      <c r="AI618" s="15" t="str">
        <f t="shared" si="595"/>
        <v>N/A</v>
      </c>
      <c r="AJ618" s="15" t="str">
        <f t="shared" si="596"/>
        <v>N/A</v>
      </c>
      <c r="AK618" s="15" t="str">
        <f t="shared" si="597"/>
        <v>N/A</v>
      </c>
      <c r="AL618" s="15" t="str">
        <f t="shared" si="571"/>
        <v>OK</v>
      </c>
      <c r="AM618" s="15">
        <f t="shared" si="572"/>
        <v>6</v>
      </c>
      <c r="AN618" s="15">
        <f t="shared" si="573"/>
        <v>7</v>
      </c>
      <c r="AO618" s="15" t="str">
        <f t="shared" si="574"/>
        <v>N/A</v>
      </c>
      <c r="AP618" s="15" t="str">
        <f t="shared" si="575"/>
        <v>N/A</v>
      </c>
      <c r="AQ618" s="15" t="str">
        <f t="shared" si="576"/>
        <v>N/A</v>
      </c>
      <c r="AR618" s="14" t="s">
        <v>40</v>
      </c>
      <c r="AS618" s="14" t="s">
        <v>40</v>
      </c>
      <c r="AT618" s="14" t="s">
        <v>40</v>
      </c>
      <c r="AU618" s="14" t="s">
        <v>40</v>
      </c>
      <c r="AV618" s="14" t="s">
        <v>40</v>
      </c>
      <c r="AW618" s="14" t="s">
        <v>40</v>
      </c>
      <c r="AX618" s="14" t="s">
        <v>40</v>
      </c>
      <c r="AY618" s="14" t="s">
        <v>40</v>
      </c>
      <c r="AZ618" s="14" t="s">
        <v>40</v>
      </c>
      <c r="BA618" s="14" t="s">
        <v>40</v>
      </c>
      <c r="BB618" s="14" t="s">
        <v>40</v>
      </c>
      <c r="BC618" s="14" t="s">
        <v>40</v>
      </c>
      <c r="BD618" s="14" t="s">
        <v>40</v>
      </c>
      <c r="BE618" s="14" t="s">
        <v>40</v>
      </c>
      <c r="BF618" s="14" t="s">
        <v>40</v>
      </c>
      <c r="BG618" s="14" t="s">
        <v>40</v>
      </c>
      <c r="BH618" s="14" t="s">
        <v>40</v>
      </c>
      <c r="BI618" s="14"/>
      <c r="BJ618" s="15">
        <f t="shared" si="577"/>
        <v>6</v>
      </c>
      <c r="BK618" s="15">
        <f t="shared" si="578"/>
        <v>6</v>
      </c>
      <c r="BL618" s="15">
        <f t="shared" si="579"/>
        <v>6</v>
      </c>
      <c r="BM618" s="15">
        <f t="shared" si="580"/>
        <v>6</v>
      </c>
      <c r="BN618" s="15">
        <f t="shared" si="581"/>
        <v>6</v>
      </c>
      <c r="BO618" s="15">
        <f t="shared" si="582"/>
        <v>6</v>
      </c>
      <c r="BP618" s="15">
        <f t="shared" si="583"/>
        <v>6</v>
      </c>
      <c r="BQ618" s="15">
        <f t="shared" si="584"/>
        <v>6</v>
      </c>
      <c r="BR618" s="15">
        <f t="shared" si="585"/>
        <v>6</v>
      </c>
      <c r="BS618" s="15">
        <f t="shared" si="586"/>
        <v>6</v>
      </c>
      <c r="BT618" s="15">
        <f t="shared" si="587"/>
        <v>6</v>
      </c>
      <c r="BU618" s="15">
        <f t="shared" si="588"/>
        <v>6</v>
      </c>
      <c r="BV618" s="15">
        <f t="shared" si="589"/>
        <v>6</v>
      </c>
      <c r="BW618" s="15">
        <f t="shared" si="590"/>
        <v>6</v>
      </c>
      <c r="BX618" s="15">
        <f t="shared" si="591"/>
        <v>6</v>
      </c>
      <c r="BY618" s="15">
        <f t="shared" si="592"/>
        <v>6</v>
      </c>
      <c r="BZ618" s="15">
        <f t="shared" si="593"/>
        <v>6</v>
      </c>
      <c r="CA618" s="14" t="s">
        <v>75</v>
      </c>
      <c r="CB618" s="15">
        <f t="shared" si="543"/>
        <v>6</v>
      </c>
      <c r="CC618" s="14">
        <f t="shared" si="544"/>
        <v>7</v>
      </c>
      <c r="CD618" s="14" t="str">
        <f t="shared" si="545"/>
        <v>N/A</v>
      </c>
      <c r="CE618" s="14" t="str">
        <f t="shared" si="546"/>
        <v>N/A</v>
      </c>
      <c r="CF618" s="14" t="str">
        <f t="shared" si="547"/>
        <v>N/A</v>
      </c>
      <c r="CG618" t="str">
        <f t="shared" si="594"/>
        <v>S:3/7 G:3 GR:3</v>
      </c>
    </row>
    <row r="619" spans="1:85" x14ac:dyDescent="0.25">
      <c r="A619" s="13">
        <v>6411</v>
      </c>
      <c r="B619" s="14" t="s">
        <v>2990</v>
      </c>
      <c r="C619" s="14" t="s">
        <v>67</v>
      </c>
      <c r="D619" s="14" t="s">
        <v>60</v>
      </c>
      <c r="E619" s="14">
        <f>VLOOKUP(B619, 'Rookie Year'!$A$2:$B$55555,2,FALSE)</f>
        <v>2024</v>
      </c>
      <c r="F619" s="14">
        <v>2026</v>
      </c>
      <c r="G619" s="14" t="s">
        <v>42</v>
      </c>
      <c r="H619" s="14" t="s">
        <v>1927</v>
      </c>
      <c r="I619" s="15">
        <v>1</v>
      </c>
      <c r="J619" s="14">
        <v>1</v>
      </c>
      <c r="K619" s="16">
        <f t="shared" si="560"/>
        <v>0.25</v>
      </c>
      <c r="L619" s="15">
        <f t="shared" si="561"/>
        <v>0</v>
      </c>
      <c r="M619" s="15">
        <f t="shared" si="562"/>
        <v>1</v>
      </c>
      <c r="N619" s="15">
        <f t="shared" si="563"/>
        <v>1</v>
      </c>
      <c r="O619" s="15">
        <v>0</v>
      </c>
      <c r="P619" s="15">
        <v>0</v>
      </c>
      <c r="Q619" s="15">
        <f t="shared" si="564"/>
        <v>1</v>
      </c>
      <c r="R619" s="14" t="s">
        <v>75</v>
      </c>
      <c r="S619" s="14">
        <f t="shared" si="565"/>
        <v>1</v>
      </c>
      <c r="T619" s="15">
        <f>IF($S619&lt;1, "N/A", $M619)</f>
        <v>1</v>
      </c>
      <c r="U619" s="15" t="str">
        <f t="shared" si="601"/>
        <v>N/A</v>
      </c>
      <c r="V619" s="15" t="str">
        <f t="shared" si="600"/>
        <v>N/A</v>
      </c>
      <c r="W619" s="15" t="str">
        <f t="shared" si="598"/>
        <v>N/A</v>
      </c>
      <c r="X619" s="15" t="str">
        <f t="shared" si="559"/>
        <v>N/A</v>
      </c>
      <c r="Y619" s="14" t="str">
        <f t="shared" si="566"/>
        <v>OK</v>
      </c>
      <c r="Z619" s="14" t="str">
        <f t="shared" si="567"/>
        <v>No</v>
      </c>
      <c r="AA619" s="17" t="str">
        <f>IF(C619="DM", "N/A", IF(Z619="No","N/A",VLOOKUP(B619,'Extension List'!$A$3:$AE$1952,19,FALSE)))</f>
        <v>N/A</v>
      </c>
      <c r="AB619" s="14" t="str">
        <f>IF(C619="DM", "N/A", IF(Z619="No","N/A",VLOOKUP(B619,'Extension List'!$A$3:$AE$1952,21,FALSE)))</f>
        <v>N/A</v>
      </c>
      <c r="AC619" s="14" t="str">
        <f t="shared" ref="AC619:AC625" si="602">IF(AA619="N/A", "N/A", 0)</f>
        <v>N/A</v>
      </c>
      <c r="AD619" s="15" t="str">
        <f t="shared" si="568"/>
        <v>N/A</v>
      </c>
      <c r="AE619" s="15" t="str">
        <f t="shared" si="569"/>
        <v>N/A</v>
      </c>
      <c r="AF619" s="15" t="str">
        <f t="shared" si="570"/>
        <v>N/A</v>
      </c>
      <c r="AG619" s="15" t="str">
        <f t="shared" ref="AG619:AH625" si="603">IF($AF619="N/A", "N/A", "TBC")</f>
        <v>N/A</v>
      </c>
      <c r="AH619" s="15" t="str">
        <f t="shared" si="603"/>
        <v>N/A</v>
      </c>
      <c r="AI619" s="15" t="str">
        <f t="shared" si="595"/>
        <v>N/A</v>
      </c>
      <c r="AJ619" s="15" t="str">
        <f t="shared" si="596"/>
        <v>N/A</v>
      </c>
      <c r="AK619" s="15" t="str">
        <f t="shared" si="597"/>
        <v>N/A</v>
      </c>
      <c r="AL619" s="15" t="str">
        <f t="shared" si="571"/>
        <v>N/A</v>
      </c>
      <c r="AM619" s="15">
        <f t="shared" si="572"/>
        <v>1</v>
      </c>
      <c r="AN619" s="15" t="str">
        <f t="shared" si="573"/>
        <v>N/A</v>
      </c>
      <c r="AO619" s="15" t="str">
        <f t="shared" si="574"/>
        <v>N/A</v>
      </c>
      <c r="AP619" s="15" t="str">
        <f t="shared" si="575"/>
        <v>N/A</v>
      </c>
      <c r="AQ619" s="15" t="str">
        <f t="shared" si="576"/>
        <v>N/A</v>
      </c>
      <c r="AR619" s="14" t="s">
        <v>40</v>
      </c>
      <c r="AS619" s="14" t="s">
        <v>40</v>
      </c>
      <c r="AT619" s="14" t="s">
        <v>40</v>
      </c>
      <c r="AU619" s="14" t="s">
        <v>40</v>
      </c>
      <c r="AV619" s="14" t="s">
        <v>40</v>
      </c>
      <c r="AW619" s="14" t="s">
        <v>40</v>
      </c>
      <c r="AX619" s="14" t="s">
        <v>40</v>
      </c>
      <c r="AY619" s="14" t="s">
        <v>40</v>
      </c>
      <c r="AZ619" s="14" t="s">
        <v>40</v>
      </c>
      <c r="BA619" s="14" t="s">
        <v>40</v>
      </c>
      <c r="BB619" s="14" t="s">
        <v>40</v>
      </c>
      <c r="BC619" s="14" t="s">
        <v>40</v>
      </c>
      <c r="BD619" s="14" t="s">
        <v>40</v>
      </c>
      <c r="BE619" s="14" t="s">
        <v>40</v>
      </c>
      <c r="BF619" s="14" t="s">
        <v>40</v>
      </c>
      <c r="BG619" s="14" t="s">
        <v>40</v>
      </c>
      <c r="BH619" s="14" t="s">
        <v>40</v>
      </c>
      <c r="BJ619" s="15">
        <f t="shared" si="577"/>
        <v>1</v>
      </c>
      <c r="BK619" s="15">
        <f t="shared" si="578"/>
        <v>1</v>
      </c>
      <c r="BL619" s="15">
        <f t="shared" si="579"/>
        <v>1</v>
      </c>
      <c r="BM619" s="15">
        <f t="shared" si="580"/>
        <v>1</v>
      </c>
      <c r="BN619" s="15">
        <f t="shared" si="581"/>
        <v>1</v>
      </c>
      <c r="BO619" s="15">
        <f t="shared" si="582"/>
        <v>1</v>
      </c>
      <c r="BP619" s="15">
        <f t="shared" si="583"/>
        <v>1</v>
      </c>
      <c r="BQ619" s="15">
        <f t="shared" si="584"/>
        <v>1</v>
      </c>
      <c r="BR619" s="15">
        <f t="shared" si="585"/>
        <v>1</v>
      </c>
      <c r="BS619" s="15">
        <f t="shared" si="586"/>
        <v>1</v>
      </c>
      <c r="BT619" s="15">
        <f t="shared" si="587"/>
        <v>1</v>
      </c>
      <c r="BU619" s="15">
        <f t="shared" si="588"/>
        <v>1</v>
      </c>
      <c r="BV619" s="15">
        <f t="shared" si="589"/>
        <v>1</v>
      </c>
      <c r="BW619" s="15">
        <f t="shared" si="590"/>
        <v>1</v>
      </c>
      <c r="BX619" s="15">
        <f t="shared" si="591"/>
        <v>1</v>
      </c>
      <c r="BY619" s="15">
        <f t="shared" si="592"/>
        <v>1</v>
      </c>
      <c r="BZ619" s="15">
        <f t="shared" si="593"/>
        <v>1</v>
      </c>
      <c r="CA619" s="14" t="s">
        <v>75</v>
      </c>
      <c r="CB619" s="15">
        <f t="shared" si="543"/>
        <v>1</v>
      </c>
      <c r="CC619" s="14" t="str">
        <f t="shared" si="544"/>
        <v>N/A</v>
      </c>
      <c r="CD619" s="14" t="str">
        <f t="shared" si="545"/>
        <v>N/A</v>
      </c>
      <c r="CE619" s="14" t="str">
        <f t="shared" si="546"/>
        <v>N/A</v>
      </c>
      <c r="CF619" s="14" t="str">
        <f t="shared" si="547"/>
        <v>N/A</v>
      </c>
      <c r="CG619" t="str">
        <f t="shared" si="594"/>
        <v>S:0 G:1 GR:1</v>
      </c>
    </row>
    <row r="620" spans="1:85" x14ac:dyDescent="0.25">
      <c r="A620" s="13">
        <v>6410</v>
      </c>
      <c r="B620" s="14" t="s">
        <v>3254</v>
      </c>
      <c r="C620" s="14" t="s">
        <v>67</v>
      </c>
      <c r="D620" s="14" t="s">
        <v>60</v>
      </c>
      <c r="E620" s="14">
        <f>VLOOKUP(B620, 'Rookie Year'!$A$2:$B$55555,2,FALSE)</f>
        <v>2023</v>
      </c>
      <c r="F620" s="14">
        <v>2026</v>
      </c>
      <c r="G620" s="14" t="s">
        <v>42</v>
      </c>
      <c r="H620" s="14" t="s">
        <v>1927</v>
      </c>
      <c r="I620" s="15">
        <v>1</v>
      </c>
      <c r="J620" s="14">
        <v>1</v>
      </c>
      <c r="K620" s="16">
        <f t="shared" si="560"/>
        <v>0.25</v>
      </c>
      <c r="L620" s="15">
        <f t="shared" si="561"/>
        <v>0</v>
      </c>
      <c r="M620" s="15">
        <f t="shared" si="562"/>
        <v>1</v>
      </c>
      <c r="N620" s="15">
        <f t="shared" si="563"/>
        <v>1</v>
      </c>
      <c r="O620" s="15">
        <v>0</v>
      </c>
      <c r="P620" s="15">
        <v>0</v>
      </c>
      <c r="Q620" s="15">
        <f t="shared" si="564"/>
        <v>1</v>
      </c>
      <c r="R620" s="14" t="s">
        <v>75</v>
      </c>
      <c r="S620" s="14">
        <f t="shared" si="565"/>
        <v>1</v>
      </c>
      <c r="T620" s="15">
        <f>IF($S620&lt;1, "N/A", $M620)</f>
        <v>1</v>
      </c>
      <c r="U620" s="15" t="str">
        <f t="shared" si="601"/>
        <v>N/A</v>
      </c>
      <c r="V620" s="15" t="str">
        <f t="shared" si="600"/>
        <v>N/A</v>
      </c>
      <c r="W620" s="15" t="str">
        <f t="shared" si="598"/>
        <v>N/A</v>
      </c>
      <c r="X620" s="15" t="str">
        <f t="shared" si="559"/>
        <v>N/A</v>
      </c>
      <c r="Y620" s="14" t="str">
        <f t="shared" si="566"/>
        <v>OK</v>
      </c>
      <c r="Z620" s="14" t="str">
        <f t="shared" si="567"/>
        <v>No</v>
      </c>
      <c r="AA620" s="17" t="str">
        <f>IF(C620="DM", "N/A", IF(Z620="No","N/A",VLOOKUP(B620,'Extension List'!$A$3:$AE$1952,19,FALSE)))</f>
        <v>N/A</v>
      </c>
      <c r="AB620" s="14" t="str">
        <f>IF(C620="DM", "N/A", IF(Z620="No","N/A",VLOOKUP(B620,'Extension List'!$A$3:$AE$1952,21,FALSE)))</f>
        <v>N/A</v>
      </c>
      <c r="AC620" s="14" t="str">
        <f t="shared" si="602"/>
        <v>N/A</v>
      </c>
      <c r="AD620" s="15" t="str">
        <f t="shared" si="568"/>
        <v>N/A</v>
      </c>
      <c r="AE620" s="15" t="str">
        <f t="shared" si="569"/>
        <v>N/A</v>
      </c>
      <c r="AF620" s="15" t="str">
        <f t="shared" si="570"/>
        <v>N/A</v>
      </c>
      <c r="AG620" s="15" t="str">
        <f t="shared" si="603"/>
        <v>N/A</v>
      </c>
      <c r="AH620" s="15" t="str">
        <f t="shared" si="603"/>
        <v>N/A</v>
      </c>
      <c r="AI620" s="15" t="str">
        <f t="shared" si="595"/>
        <v>N/A</v>
      </c>
      <c r="AJ620" s="15" t="str">
        <f t="shared" si="596"/>
        <v>N/A</v>
      </c>
      <c r="AK620" s="15" t="str">
        <f t="shared" si="597"/>
        <v>N/A</v>
      </c>
      <c r="AL620" s="15" t="str">
        <f t="shared" si="571"/>
        <v>N/A</v>
      </c>
      <c r="AM620" s="15">
        <f t="shared" si="572"/>
        <v>1</v>
      </c>
      <c r="AN620" s="15" t="str">
        <f t="shared" si="573"/>
        <v>N/A</v>
      </c>
      <c r="AO620" s="15" t="str">
        <f t="shared" si="574"/>
        <v>N/A</v>
      </c>
      <c r="AP620" s="15" t="str">
        <f t="shared" si="575"/>
        <v>N/A</v>
      </c>
      <c r="AQ620" s="15" t="str">
        <f t="shared" si="576"/>
        <v>N/A</v>
      </c>
      <c r="AR620" s="14" t="s">
        <v>40</v>
      </c>
      <c r="AS620" s="14" t="s">
        <v>40</v>
      </c>
      <c r="AT620" s="14" t="s">
        <v>40</v>
      </c>
      <c r="AU620" s="14" t="s">
        <v>40</v>
      </c>
      <c r="AV620" s="14" t="s">
        <v>40</v>
      </c>
      <c r="AW620" s="14" t="s">
        <v>40</v>
      </c>
      <c r="AX620" s="14" t="s">
        <v>40</v>
      </c>
      <c r="AY620" s="14" t="s">
        <v>40</v>
      </c>
      <c r="AZ620" s="14" t="s">
        <v>40</v>
      </c>
      <c r="BA620" s="14" t="s">
        <v>40</v>
      </c>
      <c r="BB620" s="14" t="s">
        <v>40</v>
      </c>
      <c r="BC620" s="14" t="s">
        <v>40</v>
      </c>
      <c r="BD620" s="14" t="s">
        <v>40</v>
      </c>
      <c r="BE620" s="14" t="s">
        <v>40</v>
      </c>
      <c r="BF620" s="14" t="s">
        <v>40</v>
      </c>
      <c r="BG620" s="14" t="s">
        <v>40</v>
      </c>
      <c r="BH620" s="14" t="s">
        <v>40</v>
      </c>
      <c r="BJ620" s="15">
        <f t="shared" si="577"/>
        <v>1</v>
      </c>
      <c r="BK620" s="15">
        <f t="shared" si="578"/>
        <v>1</v>
      </c>
      <c r="BL620" s="15">
        <f t="shared" si="579"/>
        <v>1</v>
      </c>
      <c r="BM620" s="15">
        <f t="shared" si="580"/>
        <v>1</v>
      </c>
      <c r="BN620" s="15">
        <f t="shared" si="581"/>
        <v>1</v>
      </c>
      <c r="BO620" s="15">
        <f t="shared" si="582"/>
        <v>1</v>
      </c>
      <c r="BP620" s="15">
        <f t="shared" si="583"/>
        <v>1</v>
      </c>
      <c r="BQ620" s="15">
        <f t="shared" si="584"/>
        <v>1</v>
      </c>
      <c r="BR620" s="15">
        <f t="shared" si="585"/>
        <v>1</v>
      </c>
      <c r="BS620" s="15">
        <f t="shared" si="586"/>
        <v>1</v>
      </c>
      <c r="BT620" s="15">
        <f t="shared" si="587"/>
        <v>1</v>
      </c>
      <c r="BU620" s="15">
        <f t="shared" si="588"/>
        <v>1</v>
      </c>
      <c r="BV620" s="15">
        <f t="shared" si="589"/>
        <v>1</v>
      </c>
      <c r="BW620" s="15">
        <f t="shared" si="590"/>
        <v>1</v>
      </c>
      <c r="BX620" s="15">
        <f t="shared" si="591"/>
        <v>1</v>
      </c>
      <c r="BY620" s="15">
        <f t="shared" si="592"/>
        <v>1</v>
      </c>
      <c r="BZ620" s="15">
        <f t="shared" si="593"/>
        <v>1</v>
      </c>
      <c r="CA620" s="14" t="s">
        <v>75</v>
      </c>
      <c r="CB620" s="15">
        <f t="shared" si="543"/>
        <v>1</v>
      </c>
      <c r="CC620" s="14" t="str">
        <f t="shared" si="544"/>
        <v>N/A</v>
      </c>
      <c r="CD620" s="14" t="str">
        <f t="shared" si="545"/>
        <v>N/A</v>
      </c>
      <c r="CE620" s="14" t="str">
        <f t="shared" si="546"/>
        <v>N/A</v>
      </c>
      <c r="CF620" s="14" t="str">
        <f t="shared" si="547"/>
        <v>N/A</v>
      </c>
      <c r="CG620" t="str">
        <f t="shared" si="594"/>
        <v>S:0 G:1 GR:1</v>
      </c>
    </row>
    <row r="621" spans="1:85" x14ac:dyDescent="0.25">
      <c r="A621" s="13">
        <v>5927</v>
      </c>
      <c r="B621" s="14" t="s">
        <v>3098</v>
      </c>
      <c r="C621" s="14" t="s">
        <v>67</v>
      </c>
      <c r="D621" s="14" t="s">
        <v>60</v>
      </c>
      <c r="E621" s="14">
        <f>VLOOKUP(B621, 'Rookie Year'!$A$2:$B$55555,2,FALSE)</f>
        <v>2020</v>
      </c>
      <c r="F621" s="14">
        <v>2025</v>
      </c>
      <c r="G621" s="14" t="s">
        <v>42</v>
      </c>
      <c r="H621" s="14" t="s">
        <v>1927</v>
      </c>
      <c r="I621" s="15">
        <v>16</v>
      </c>
      <c r="J621" s="14">
        <v>5</v>
      </c>
      <c r="K621" s="16">
        <f t="shared" si="560"/>
        <v>0.4</v>
      </c>
      <c r="L621" s="15">
        <f t="shared" si="561"/>
        <v>9</v>
      </c>
      <c r="M621" s="15">
        <f t="shared" si="562"/>
        <v>7</v>
      </c>
      <c r="N621" s="15">
        <f t="shared" si="563"/>
        <v>35</v>
      </c>
      <c r="O621" s="15">
        <v>35</v>
      </c>
      <c r="P621" s="15">
        <v>0</v>
      </c>
      <c r="Q621" s="15">
        <f t="shared" si="564"/>
        <v>0</v>
      </c>
      <c r="R621" s="14" t="s">
        <v>75</v>
      </c>
      <c r="S621" s="14">
        <f t="shared" si="565"/>
        <v>4</v>
      </c>
      <c r="T621" s="15">
        <v>0</v>
      </c>
      <c r="U621" s="15">
        <v>0</v>
      </c>
      <c r="V621" s="15">
        <v>0</v>
      </c>
      <c r="W621" s="15">
        <v>0</v>
      </c>
      <c r="X621" s="15" t="str">
        <f t="shared" si="559"/>
        <v>N/A</v>
      </c>
      <c r="Y621" s="14" t="str">
        <f t="shared" si="566"/>
        <v>OK</v>
      </c>
      <c r="Z621" s="14" t="str">
        <f t="shared" si="567"/>
        <v>No</v>
      </c>
      <c r="AA621" s="17" t="str">
        <f>IF(C621="DM", "N/A", IF(Z621="No","N/A",VLOOKUP(B621,'Extension List'!$A$3:$AE$1952,19,FALSE)))</f>
        <v>N/A</v>
      </c>
      <c r="AB621" s="14" t="str">
        <f>IF(C621="DM", "N/A", IF(Z621="No","N/A",VLOOKUP(B621,'Extension List'!$A$3:$AE$1952,21,FALSE)))</f>
        <v>N/A</v>
      </c>
      <c r="AC621" s="14" t="str">
        <f t="shared" si="602"/>
        <v>N/A</v>
      </c>
      <c r="AD621" s="15" t="str">
        <f t="shared" si="568"/>
        <v>N/A</v>
      </c>
      <c r="AE621" s="15" t="str">
        <f t="shared" si="569"/>
        <v>N/A</v>
      </c>
      <c r="AF621" s="15" t="str">
        <f t="shared" si="570"/>
        <v>N/A</v>
      </c>
      <c r="AG621" s="15" t="str">
        <f t="shared" si="603"/>
        <v>N/A</v>
      </c>
      <c r="AH621" s="15" t="str">
        <f t="shared" si="603"/>
        <v>N/A</v>
      </c>
      <c r="AI621" s="15" t="str">
        <f t="shared" si="595"/>
        <v>N/A</v>
      </c>
      <c r="AJ621" s="15" t="str">
        <f t="shared" si="596"/>
        <v>N/A</v>
      </c>
      <c r="AK621" s="15" t="str">
        <f t="shared" si="597"/>
        <v>N/A</v>
      </c>
      <c r="AL621" s="15" t="str">
        <f t="shared" si="571"/>
        <v>N/A</v>
      </c>
      <c r="AM621" s="15">
        <f t="shared" si="572"/>
        <v>9</v>
      </c>
      <c r="AN621" s="15">
        <f t="shared" si="573"/>
        <v>9</v>
      </c>
      <c r="AO621" s="15">
        <f t="shared" si="574"/>
        <v>9</v>
      </c>
      <c r="AP621" s="15">
        <f t="shared" si="575"/>
        <v>9</v>
      </c>
      <c r="AQ621" s="15" t="str">
        <f t="shared" si="576"/>
        <v>N/A</v>
      </c>
      <c r="AR621" s="14" t="s">
        <v>40</v>
      </c>
      <c r="AS621" s="14" t="s">
        <v>40</v>
      </c>
      <c r="AT621" s="14" t="s">
        <v>40</v>
      </c>
      <c r="AU621" s="14" t="s">
        <v>40</v>
      </c>
      <c r="AV621" s="14" t="s">
        <v>40</v>
      </c>
      <c r="AW621" s="14" t="s">
        <v>40</v>
      </c>
      <c r="AX621" s="14" t="s">
        <v>40</v>
      </c>
      <c r="AY621" s="14" t="s">
        <v>40</v>
      </c>
      <c r="AZ621" s="14" t="s">
        <v>40</v>
      </c>
      <c r="BA621" s="14" t="s">
        <v>40</v>
      </c>
      <c r="BB621" s="14" t="s">
        <v>40</v>
      </c>
      <c r="BC621" s="14" t="s">
        <v>40</v>
      </c>
      <c r="BD621" s="14" t="s">
        <v>40</v>
      </c>
      <c r="BE621" s="14" t="s">
        <v>40</v>
      </c>
      <c r="BF621" s="14" t="s">
        <v>40</v>
      </c>
      <c r="BG621" s="14" t="s">
        <v>40</v>
      </c>
      <c r="BH621" s="14" t="s">
        <v>40</v>
      </c>
      <c r="BI621" s="14"/>
      <c r="BJ621" s="15">
        <f t="shared" si="577"/>
        <v>9</v>
      </c>
      <c r="BK621" s="15">
        <f t="shared" si="578"/>
        <v>9</v>
      </c>
      <c r="BL621" s="15">
        <f t="shared" si="579"/>
        <v>9</v>
      </c>
      <c r="BM621" s="15">
        <f t="shared" si="580"/>
        <v>9</v>
      </c>
      <c r="BN621" s="15">
        <f t="shared" si="581"/>
        <v>9</v>
      </c>
      <c r="BO621" s="15">
        <f t="shared" si="582"/>
        <v>9</v>
      </c>
      <c r="BP621" s="15">
        <f t="shared" si="583"/>
        <v>9</v>
      </c>
      <c r="BQ621" s="15">
        <f t="shared" si="584"/>
        <v>9</v>
      </c>
      <c r="BR621" s="15">
        <f t="shared" si="585"/>
        <v>9</v>
      </c>
      <c r="BS621" s="15">
        <f t="shared" si="586"/>
        <v>9</v>
      </c>
      <c r="BT621" s="15">
        <f t="shared" si="587"/>
        <v>9</v>
      </c>
      <c r="BU621" s="15">
        <f t="shared" si="588"/>
        <v>9</v>
      </c>
      <c r="BV621" s="15">
        <f t="shared" si="589"/>
        <v>9</v>
      </c>
      <c r="BW621" s="15">
        <f t="shared" si="590"/>
        <v>9</v>
      </c>
      <c r="BX621" s="15">
        <f t="shared" si="591"/>
        <v>9</v>
      </c>
      <c r="BY621" s="15">
        <f t="shared" si="592"/>
        <v>9</v>
      </c>
      <c r="BZ621" s="15">
        <f t="shared" si="593"/>
        <v>9</v>
      </c>
      <c r="CA621" s="14" t="s">
        <v>75</v>
      </c>
      <c r="CB621" s="15">
        <f t="shared" si="543"/>
        <v>9</v>
      </c>
      <c r="CC621" s="14">
        <f t="shared" si="544"/>
        <v>9</v>
      </c>
      <c r="CD621" s="14">
        <f t="shared" si="545"/>
        <v>9</v>
      </c>
      <c r="CE621" s="14">
        <f t="shared" si="546"/>
        <v>9</v>
      </c>
      <c r="CF621" s="14" t="str">
        <f t="shared" si="547"/>
        <v>N/A</v>
      </c>
      <c r="CG621" t="str">
        <f t="shared" si="594"/>
        <v>S:9 G:7 GR:0</v>
      </c>
    </row>
    <row r="622" spans="1:85" x14ac:dyDescent="0.25">
      <c r="A622" s="13">
        <v>5092</v>
      </c>
      <c r="B622" s="14" t="s">
        <v>1330</v>
      </c>
      <c r="C622" s="14" t="s">
        <v>67</v>
      </c>
      <c r="D622" s="14" t="s">
        <v>60</v>
      </c>
      <c r="E622" s="14">
        <f>VLOOKUP(B622, 'Rookie Year'!$A$2:$B$55555,2,FALSE)</f>
        <v>2018</v>
      </c>
      <c r="F622" s="14">
        <v>2023</v>
      </c>
      <c r="G622" s="14" t="s">
        <v>42</v>
      </c>
      <c r="H622" s="14" t="s">
        <v>1927</v>
      </c>
      <c r="I622" s="15">
        <v>20</v>
      </c>
      <c r="J622" s="14">
        <v>5</v>
      </c>
      <c r="K622" s="16">
        <f t="shared" si="560"/>
        <v>0.4</v>
      </c>
      <c r="L622" s="15">
        <f t="shared" si="561"/>
        <v>12</v>
      </c>
      <c r="M622" s="15">
        <f t="shared" si="562"/>
        <v>8</v>
      </c>
      <c r="N622" s="15">
        <f t="shared" si="563"/>
        <v>40</v>
      </c>
      <c r="O622" s="15">
        <v>24</v>
      </c>
      <c r="P622" s="15">
        <v>0</v>
      </c>
      <c r="Q622" s="15">
        <f t="shared" si="564"/>
        <v>16</v>
      </c>
      <c r="R622" s="14" t="s">
        <v>75</v>
      </c>
      <c r="S622" s="14">
        <f t="shared" si="565"/>
        <v>2</v>
      </c>
      <c r="T622" s="15">
        <v>8</v>
      </c>
      <c r="U622" s="15">
        <v>8</v>
      </c>
      <c r="V622" s="15" t="str">
        <f t="shared" ref="V622:V632" si="604">IF($S622&lt;3, "N/A", $M622)</f>
        <v>N/A</v>
      </c>
      <c r="W622" s="15" t="str">
        <f t="shared" ref="W622:W632" si="605">IF($S622&lt;4, "N/A", $M622)</f>
        <v>N/A</v>
      </c>
      <c r="X622" s="15" t="str">
        <f t="shared" si="559"/>
        <v>N/A</v>
      </c>
      <c r="Y622" s="14" t="str">
        <f t="shared" si="566"/>
        <v>OK</v>
      </c>
      <c r="Z622" s="14" t="str">
        <f t="shared" si="567"/>
        <v>No</v>
      </c>
      <c r="AA622" s="17" t="str">
        <f>IF(C622="DM", "N/A", IF(Z622="No","N/A",VLOOKUP(B622,'Extension List'!$A$3:$AE$1952,19,FALSE)))</f>
        <v>N/A</v>
      </c>
      <c r="AB622" s="14" t="str">
        <f>IF(C622="DM", "N/A", IF(Z622="No","N/A",VLOOKUP(B622,'Extension List'!$A$3:$AE$1952,21,FALSE)))</f>
        <v>N/A</v>
      </c>
      <c r="AC622" s="14" t="str">
        <f t="shared" si="602"/>
        <v>N/A</v>
      </c>
      <c r="AD622" s="15" t="str">
        <f t="shared" si="568"/>
        <v>N/A</v>
      </c>
      <c r="AE622" s="15" t="str">
        <f t="shared" si="569"/>
        <v>N/A</v>
      </c>
      <c r="AF622" s="15" t="str">
        <f t="shared" si="570"/>
        <v>N/A</v>
      </c>
      <c r="AG622" s="15" t="str">
        <f t="shared" si="603"/>
        <v>N/A</v>
      </c>
      <c r="AH622" s="15" t="str">
        <f t="shared" si="603"/>
        <v>N/A</v>
      </c>
      <c r="AI622" s="15" t="str">
        <f t="shared" si="595"/>
        <v>N/A</v>
      </c>
      <c r="AJ622" s="15" t="str">
        <f t="shared" si="596"/>
        <v>N/A</v>
      </c>
      <c r="AK622" s="15" t="str">
        <f t="shared" si="597"/>
        <v>N/A</v>
      </c>
      <c r="AL622" s="15" t="str">
        <f t="shared" si="571"/>
        <v>N/A</v>
      </c>
      <c r="AM622" s="15">
        <f t="shared" si="572"/>
        <v>20</v>
      </c>
      <c r="AN622" s="15">
        <f t="shared" si="573"/>
        <v>20</v>
      </c>
      <c r="AO622" s="15" t="str">
        <f t="shared" si="574"/>
        <v>N/A</v>
      </c>
      <c r="AP622" s="15" t="str">
        <f t="shared" si="575"/>
        <v>N/A</v>
      </c>
      <c r="AQ622" s="15" t="str">
        <f t="shared" si="576"/>
        <v>N/A</v>
      </c>
      <c r="AR622" s="14" t="s">
        <v>40</v>
      </c>
      <c r="AS622" s="14" t="s">
        <v>40</v>
      </c>
      <c r="AT622" s="14" t="s">
        <v>40</v>
      </c>
      <c r="AU622" s="14" t="s">
        <v>40</v>
      </c>
      <c r="AV622" s="14" t="s">
        <v>40</v>
      </c>
      <c r="AW622" s="14" t="s">
        <v>40</v>
      </c>
      <c r="AX622" s="14" t="s">
        <v>40</v>
      </c>
      <c r="AY622" s="14" t="s">
        <v>40</v>
      </c>
      <c r="AZ622" s="14" t="s">
        <v>40</v>
      </c>
      <c r="BA622" s="14" t="s">
        <v>40</v>
      </c>
      <c r="BB622" s="14" t="s">
        <v>40</v>
      </c>
      <c r="BC622" s="14" t="s">
        <v>40</v>
      </c>
      <c r="BD622" s="14" t="s">
        <v>40</v>
      </c>
      <c r="BE622" s="14" t="s">
        <v>40</v>
      </c>
      <c r="BF622" s="14" t="s">
        <v>40</v>
      </c>
      <c r="BG622" s="14" t="s">
        <v>40</v>
      </c>
      <c r="BH622" s="14" t="s">
        <v>40</v>
      </c>
      <c r="BI622" s="14"/>
      <c r="BJ622" s="15">
        <f t="shared" si="577"/>
        <v>20</v>
      </c>
      <c r="BK622" s="15">
        <f t="shared" si="578"/>
        <v>20</v>
      </c>
      <c r="BL622" s="15">
        <f t="shared" si="579"/>
        <v>20</v>
      </c>
      <c r="BM622" s="15">
        <f t="shared" si="580"/>
        <v>20</v>
      </c>
      <c r="BN622" s="15">
        <f t="shared" si="581"/>
        <v>20</v>
      </c>
      <c r="BO622" s="15">
        <f t="shared" si="582"/>
        <v>20</v>
      </c>
      <c r="BP622" s="15">
        <f t="shared" si="583"/>
        <v>20</v>
      </c>
      <c r="BQ622" s="15">
        <f t="shared" si="584"/>
        <v>20</v>
      </c>
      <c r="BR622" s="15">
        <f t="shared" si="585"/>
        <v>20</v>
      </c>
      <c r="BS622" s="15">
        <f t="shared" si="586"/>
        <v>20</v>
      </c>
      <c r="BT622" s="15">
        <f t="shared" si="587"/>
        <v>20</v>
      </c>
      <c r="BU622" s="15">
        <f t="shared" si="588"/>
        <v>20</v>
      </c>
      <c r="BV622" s="15">
        <f t="shared" si="589"/>
        <v>20</v>
      </c>
      <c r="BW622" s="15">
        <f t="shared" si="590"/>
        <v>20</v>
      </c>
      <c r="BX622" s="15">
        <f t="shared" si="591"/>
        <v>20</v>
      </c>
      <c r="BY622" s="15">
        <f t="shared" si="592"/>
        <v>20</v>
      </c>
      <c r="BZ622" s="15">
        <f t="shared" si="593"/>
        <v>20</v>
      </c>
      <c r="CA622" s="14" t="s">
        <v>75</v>
      </c>
      <c r="CB622" s="15">
        <f t="shared" si="543"/>
        <v>20</v>
      </c>
      <c r="CC622" s="14">
        <f t="shared" si="544"/>
        <v>20</v>
      </c>
      <c r="CD622" s="14" t="str">
        <f t="shared" si="545"/>
        <v>N/A</v>
      </c>
      <c r="CE622" s="14" t="str">
        <f t="shared" si="546"/>
        <v>N/A</v>
      </c>
      <c r="CF622" s="14" t="str">
        <f t="shared" si="547"/>
        <v>N/A</v>
      </c>
      <c r="CG622" t="str">
        <f t="shared" si="594"/>
        <v>S:12 G:8 GR:16</v>
      </c>
    </row>
    <row r="623" spans="1:85" x14ac:dyDescent="0.25">
      <c r="A623" s="13">
        <v>6105</v>
      </c>
      <c r="B623" s="14" t="s">
        <v>3202</v>
      </c>
      <c r="C623" s="14" t="s">
        <v>67</v>
      </c>
      <c r="D623" s="14" t="s">
        <v>60</v>
      </c>
      <c r="E623" s="14">
        <v>2025</v>
      </c>
      <c r="F623" s="14">
        <v>2025</v>
      </c>
      <c r="G623" s="14" t="s">
        <v>40</v>
      </c>
      <c r="H623" s="14" t="s">
        <v>2238</v>
      </c>
      <c r="I623" s="15">
        <v>1</v>
      </c>
      <c r="J623" s="14">
        <v>3</v>
      </c>
      <c r="K623" s="16">
        <f t="shared" si="560"/>
        <v>0</v>
      </c>
      <c r="L623" s="15">
        <f t="shared" si="561"/>
        <v>1</v>
      </c>
      <c r="M623" s="15">
        <f t="shared" si="562"/>
        <v>0</v>
      </c>
      <c r="N623" s="15">
        <f t="shared" si="563"/>
        <v>0</v>
      </c>
      <c r="O623" s="15">
        <v>0</v>
      </c>
      <c r="P623" s="15">
        <v>0</v>
      </c>
      <c r="Q623" s="15">
        <f t="shared" si="564"/>
        <v>0</v>
      </c>
      <c r="R623" s="14" t="s">
        <v>75</v>
      </c>
      <c r="S623" s="14">
        <f t="shared" si="565"/>
        <v>2</v>
      </c>
      <c r="T623" s="15">
        <v>0</v>
      </c>
      <c r="U623" s="15">
        <v>0</v>
      </c>
      <c r="V623" s="15" t="str">
        <f t="shared" si="604"/>
        <v>N/A</v>
      </c>
      <c r="W623" s="15" t="str">
        <f t="shared" si="605"/>
        <v>N/A</v>
      </c>
      <c r="X623" s="15" t="str">
        <f t="shared" si="559"/>
        <v>N/A</v>
      </c>
      <c r="Y623" s="14" t="str">
        <f t="shared" si="566"/>
        <v>OK</v>
      </c>
      <c r="Z623" s="14" t="str">
        <f t="shared" si="567"/>
        <v>No</v>
      </c>
      <c r="AA623" s="17" t="str">
        <f>IF(C623="DM", "N/A", IF(Z623="No","N/A",VLOOKUP(B623,'Extension List'!$A$3:$AE$1952,19,FALSE)))</f>
        <v>N/A</v>
      </c>
      <c r="AB623" s="14" t="str">
        <f>IF(C623="DM", "N/A", IF(Z623="No","N/A",VLOOKUP(B623,'Extension List'!$A$3:$AE$1952,21,FALSE)))</f>
        <v>N/A</v>
      </c>
      <c r="AC623" s="14" t="str">
        <f t="shared" si="602"/>
        <v>N/A</v>
      </c>
      <c r="AD623" s="15" t="str">
        <f t="shared" si="568"/>
        <v>N/A</v>
      </c>
      <c r="AE623" s="15" t="str">
        <f t="shared" si="569"/>
        <v>N/A</v>
      </c>
      <c r="AF623" s="15" t="str">
        <f t="shared" si="570"/>
        <v>N/A</v>
      </c>
      <c r="AG623" s="15" t="str">
        <f t="shared" si="603"/>
        <v>N/A</v>
      </c>
      <c r="AH623" s="15" t="str">
        <f t="shared" si="603"/>
        <v>N/A</v>
      </c>
      <c r="AI623" s="15" t="str">
        <f t="shared" si="595"/>
        <v>N/A</v>
      </c>
      <c r="AJ623" s="15" t="str">
        <f t="shared" si="596"/>
        <v>N/A</v>
      </c>
      <c r="AK623" s="15" t="str">
        <f t="shared" si="597"/>
        <v>N/A</v>
      </c>
      <c r="AL623" s="15" t="str">
        <f t="shared" si="571"/>
        <v>N/A</v>
      </c>
      <c r="AM623" s="15">
        <f t="shared" si="572"/>
        <v>1</v>
      </c>
      <c r="AN623" s="15">
        <f t="shared" si="573"/>
        <v>1</v>
      </c>
      <c r="AO623" s="15" t="str">
        <f t="shared" si="574"/>
        <v>N/A</v>
      </c>
      <c r="AP623" s="15" t="str">
        <f t="shared" si="575"/>
        <v>N/A</v>
      </c>
      <c r="AQ623" s="15" t="str">
        <f t="shared" si="576"/>
        <v>N/A</v>
      </c>
      <c r="AR623" s="14" t="s">
        <v>40</v>
      </c>
      <c r="AS623" s="14" t="s">
        <v>40</v>
      </c>
      <c r="AT623" s="14" t="s">
        <v>40</v>
      </c>
      <c r="AU623" s="14" t="s">
        <v>40</v>
      </c>
      <c r="AV623" s="14" t="s">
        <v>40</v>
      </c>
      <c r="AW623" s="14" t="s">
        <v>40</v>
      </c>
      <c r="AX623" s="14" t="s">
        <v>40</v>
      </c>
      <c r="AY623" s="14" t="s">
        <v>40</v>
      </c>
      <c r="AZ623" s="14" t="s">
        <v>40</v>
      </c>
      <c r="BA623" s="14" t="s">
        <v>40</v>
      </c>
      <c r="BB623" s="14" t="s">
        <v>40</v>
      </c>
      <c r="BC623" s="14" t="s">
        <v>40</v>
      </c>
      <c r="BD623" s="14" t="s">
        <v>40</v>
      </c>
      <c r="BE623" s="14" t="s">
        <v>40</v>
      </c>
      <c r="BF623" s="14" t="s">
        <v>40</v>
      </c>
      <c r="BG623" s="14" t="s">
        <v>40</v>
      </c>
      <c r="BH623" s="14" t="s">
        <v>40</v>
      </c>
      <c r="BJ623" s="15">
        <f t="shared" si="577"/>
        <v>1</v>
      </c>
      <c r="BK623" s="15">
        <f t="shared" si="578"/>
        <v>1</v>
      </c>
      <c r="BL623" s="15">
        <f t="shared" si="579"/>
        <v>1</v>
      </c>
      <c r="BM623" s="15">
        <f t="shared" si="580"/>
        <v>1</v>
      </c>
      <c r="BN623" s="15">
        <f t="shared" si="581"/>
        <v>1</v>
      </c>
      <c r="BO623" s="15">
        <f t="shared" si="582"/>
        <v>1</v>
      </c>
      <c r="BP623" s="15">
        <f t="shared" si="583"/>
        <v>1</v>
      </c>
      <c r="BQ623" s="15">
        <f t="shared" si="584"/>
        <v>1</v>
      </c>
      <c r="BR623" s="15">
        <f t="shared" si="585"/>
        <v>1</v>
      </c>
      <c r="BS623" s="15">
        <f t="shared" si="586"/>
        <v>1</v>
      </c>
      <c r="BT623" s="15">
        <f t="shared" si="587"/>
        <v>1</v>
      </c>
      <c r="BU623" s="15">
        <f t="shared" si="588"/>
        <v>1</v>
      </c>
      <c r="BV623" s="15">
        <f t="shared" si="589"/>
        <v>1</v>
      </c>
      <c r="BW623" s="15">
        <f t="shared" si="590"/>
        <v>1</v>
      </c>
      <c r="BX623" s="15">
        <f t="shared" si="591"/>
        <v>1</v>
      </c>
      <c r="BY623" s="15">
        <f t="shared" si="592"/>
        <v>1</v>
      </c>
      <c r="BZ623" s="15">
        <f t="shared" si="593"/>
        <v>1</v>
      </c>
      <c r="CA623" s="14" t="s">
        <v>75</v>
      </c>
      <c r="CB623" s="15">
        <f t="shared" si="543"/>
        <v>1</v>
      </c>
      <c r="CC623" s="14">
        <f t="shared" si="544"/>
        <v>1</v>
      </c>
      <c r="CD623" s="14" t="str">
        <f t="shared" si="545"/>
        <v>N/A</v>
      </c>
      <c r="CE623" s="14" t="str">
        <f t="shared" si="546"/>
        <v>N/A</v>
      </c>
      <c r="CF623" s="14" t="str">
        <f t="shared" si="547"/>
        <v>N/A</v>
      </c>
      <c r="CG623" t="str">
        <f t="shared" si="594"/>
        <v>S:1 G:0 GR:0</v>
      </c>
    </row>
    <row r="624" spans="1:85" x14ac:dyDescent="0.25">
      <c r="A624" s="13">
        <v>6063</v>
      </c>
      <c r="B624" s="14" t="s">
        <v>3164</v>
      </c>
      <c r="C624" s="14" t="s">
        <v>67</v>
      </c>
      <c r="D624" s="14" t="s">
        <v>60</v>
      </c>
      <c r="E624" s="14">
        <v>2025</v>
      </c>
      <c r="F624" s="14">
        <v>2025</v>
      </c>
      <c r="G624" s="14" t="s">
        <v>40</v>
      </c>
      <c r="H624" s="14" t="s">
        <v>2205</v>
      </c>
      <c r="I624" s="15">
        <v>1</v>
      </c>
      <c r="J624" s="14">
        <v>3</v>
      </c>
      <c r="K624" s="16">
        <f t="shared" si="560"/>
        <v>0</v>
      </c>
      <c r="L624" s="15">
        <f t="shared" si="561"/>
        <v>1</v>
      </c>
      <c r="M624" s="15">
        <f t="shared" si="562"/>
        <v>0</v>
      </c>
      <c r="N624" s="15">
        <f t="shared" si="563"/>
        <v>0</v>
      </c>
      <c r="O624" s="15">
        <v>0</v>
      </c>
      <c r="P624" s="15">
        <v>0</v>
      </c>
      <c r="Q624" s="15">
        <f t="shared" si="564"/>
        <v>0</v>
      </c>
      <c r="R624" s="14" t="s">
        <v>75</v>
      </c>
      <c r="S624" s="14">
        <f t="shared" si="565"/>
        <v>2</v>
      </c>
      <c r="T624" s="15">
        <v>0</v>
      </c>
      <c r="U624" s="15">
        <v>0</v>
      </c>
      <c r="V624" s="15" t="str">
        <f t="shared" si="604"/>
        <v>N/A</v>
      </c>
      <c r="W624" s="15" t="str">
        <f t="shared" si="605"/>
        <v>N/A</v>
      </c>
      <c r="X624" s="15" t="str">
        <f t="shared" si="559"/>
        <v>N/A</v>
      </c>
      <c r="Y624" s="14" t="str">
        <f t="shared" si="566"/>
        <v>OK</v>
      </c>
      <c r="Z624" s="14" t="str">
        <f t="shared" si="567"/>
        <v>No</v>
      </c>
      <c r="AA624" s="17" t="str">
        <f>IF(C624="DM", "N/A", IF(Z624="No","N/A",VLOOKUP(B624,'Extension List'!$A$3:$AE$1952,19,FALSE)))</f>
        <v>N/A</v>
      </c>
      <c r="AB624" s="14" t="str">
        <f>IF(C624="DM", "N/A", IF(Z624="No","N/A",VLOOKUP(B624,'Extension List'!$A$3:$AE$1952,21,FALSE)))</f>
        <v>N/A</v>
      </c>
      <c r="AC624" s="14" t="str">
        <f t="shared" si="602"/>
        <v>N/A</v>
      </c>
      <c r="AD624" s="15" t="str">
        <f t="shared" si="568"/>
        <v>N/A</v>
      </c>
      <c r="AE624" s="15" t="str">
        <f t="shared" si="569"/>
        <v>N/A</v>
      </c>
      <c r="AF624" s="15" t="str">
        <f t="shared" si="570"/>
        <v>N/A</v>
      </c>
      <c r="AG624" s="15" t="str">
        <f t="shared" si="603"/>
        <v>N/A</v>
      </c>
      <c r="AH624" s="15" t="str">
        <f t="shared" si="603"/>
        <v>N/A</v>
      </c>
      <c r="AI624" s="15" t="str">
        <f t="shared" si="595"/>
        <v>N/A</v>
      </c>
      <c r="AJ624" s="15" t="str">
        <f t="shared" si="596"/>
        <v>N/A</v>
      </c>
      <c r="AK624" s="15" t="str">
        <f t="shared" si="597"/>
        <v>N/A</v>
      </c>
      <c r="AL624" s="15" t="str">
        <f t="shared" si="571"/>
        <v>N/A</v>
      </c>
      <c r="AM624" s="15">
        <f t="shared" si="572"/>
        <v>1</v>
      </c>
      <c r="AN624" s="15">
        <f t="shared" si="573"/>
        <v>1</v>
      </c>
      <c r="AO624" s="15" t="str">
        <f t="shared" si="574"/>
        <v>N/A</v>
      </c>
      <c r="AP624" s="15" t="str">
        <f t="shared" si="575"/>
        <v>N/A</v>
      </c>
      <c r="AQ624" s="15" t="str">
        <f t="shared" si="576"/>
        <v>N/A</v>
      </c>
      <c r="AR624" s="14" t="s">
        <v>40</v>
      </c>
      <c r="AS624" s="14" t="s">
        <v>40</v>
      </c>
      <c r="AT624" s="14" t="s">
        <v>40</v>
      </c>
      <c r="AU624" s="14" t="s">
        <v>40</v>
      </c>
      <c r="AV624" s="14" t="s">
        <v>40</v>
      </c>
      <c r="AW624" s="14" t="s">
        <v>40</v>
      </c>
      <c r="AX624" s="14" t="s">
        <v>40</v>
      </c>
      <c r="AY624" s="14" t="s">
        <v>40</v>
      </c>
      <c r="AZ624" s="14" t="s">
        <v>40</v>
      </c>
      <c r="BA624" s="14" t="s">
        <v>40</v>
      </c>
      <c r="BB624" s="14" t="s">
        <v>40</v>
      </c>
      <c r="BC624" s="14" t="s">
        <v>40</v>
      </c>
      <c r="BD624" s="14" t="s">
        <v>40</v>
      </c>
      <c r="BE624" s="14" t="s">
        <v>40</v>
      </c>
      <c r="BF624" s="14" t="s">
        <v>40</v>
      </c>
      <c r="BG624" s="14" t="s">
        <v>40</v>
      </c>
      <c r="BH624" s="14" t="s">
        <v>40</v>
      </c>
      <c r="BJ624" s="15">
        <f t="shared" si="577"/>
        <v>1</v>
      </c>
      <c r="BK624" s="15">
        <f t="shared" si="578"/>
        <v>1</v>
      </c>
      <c r="BL624" s="15">
        <f t="shared" si="579"/>
        <v>1</v>
      </c>
      <c r="BM624" s="15">
        <f t="shared" si="580"/>
        <v>1</v>
      </c>
      <c r="BN624" s="15">
        <f t="shared" si="581"/>
        <v>1</v>
      </c>
      <c r="BO624" s="15">
        <f t="shared" si="582"/>
        <v>1</v>
      </c>
      <c r="BP624" s="15">
        <f t="shared" si="583"/>
        <v>1</v>
      </c>
      <c r="BQ624" s="15">
        <f t="shared" si="584"/>
        <v>1</v>
      </c>
      <c r="BR624" s="15">
        <f t="shared" si="585"/>
        <v>1</v>
      </c>
      <c r="BS624" s="15">
        <f t="shared" si="586"/>
        <v>1</v>
      </c>
      <c r="BT624" s="15">
        <f t="shared" si="587"/>
        <v>1</v>
      </c>
      <c r="BU624" s="15">
        <f t="shared" si="588"/>
        <v>1</v>
      </c>
      <c r="BV624" s="15">
        <f t="shared" si="589"/>
        <v>1</v>
      </c>
      <c r="BW624" s="15">
        <f t="shared" si="590"/>
        <v>1</v>
      </c>
      <c r="BX624" s="15">
        <f t="shared" si="591"/>
        <v>1</v>
      </c>
      <c r="BY624" s="15">
        <f t="shared" si="592"/>
        <v>1</v>
      </c>
      <c r="BZ624" s="15">
        <f t="shared" si="593"/>
        <v>1</v>
      </c>
      <c r="CA624" s="14" t="s">
        <v>75</v>
      </c>
      <c r="CB624" s="15">
        <f t="shared" si="543"/>
        <v>1</v>
      </c>
      <c r="CC624" s="14">
        <f t="shared" si="544"/>
        <v>1</v>
      </c>
      <c r="CD624" s="14" t="str">
        <f t="shared" si="545"/>
        <v>N/A</v>
      </c>
      <c r="CE624" s="14" t="str">
        <f t="shared" si="546"/>
        <v>N/A</v>
      </c>
      <c r="CF624" s="14" t="str">
        <f t="shared" si="547"/>
        <v>N/A</v>
      </c>
      <c r="CG624" t="str">
        <f t="shared" si="594"/>
        <v>S:1 G:0 GR:0</v>
      </c>
    </row>
    <row r="625" spans="1:85" x14ac:dyDescent="0.25">
      <c r="A625" s="13">
        <v>6412</v>
      </c>
      <c r="B625" s="14" t="s">
        <v>1821</v>
      </c>
      <c r="C625" s="14" t="s">
        <v>67</v>
      </c>
      <c r="D625" s="14" t="s">
        <v>60</v>
      </c>
      <c r="E625" s="14">
        <f>VLOOKUP(B625, 'Rookie Year'!$A$2:$B$55555,2,FALSE)</f>
        <v>2019</v>
      </c>
      <c r="F625" s="14">
        <v>2026</v>
      </c>
      <c r="G625" s="14" t="s">
        <v>42</v>
      </c>
      <c r="H625" s="14" t="s">
        <v>1927</v>
      </c>
      <c r="I625" s="15">
        <v>12</v>
      </c>
      <c r="J625" s="14">
        <v>2</v>
      </c>
      <c r="K625" s="16">
        <f t="shared" si="560"/>
        <v>0.25</v>
      </c>
      <c r="L625" s="15">
        <f t="shared" si="561"/>
        <v>9</v>
      </c>
      <c r="M625" s="15">
        <f t="shared" si="562"/>
        <v>3</v>
      </c>
      <c r="N625" s="15">
        <f t="shared" si="563"/>
        <v>6</v>
      </c>
      <c r="O625" s="15">
        <v>0</v>
      </c>
      <c r="P625" s="15">
        <v>0</v>
      </c>
      <c r="Q625" s="15">
        <f t="shared" si="564"/>
        <v>6</v>
      </c>
      <c r="R625" s="14" t="s">
        <v>75</v>
      </c>
      <c r="S625" s="14">
        <f t="shared" si="565"/>
        <v>2</v>
      </c>
      <c r="T625" s="15">
        <f>IF($S625&lt;1, "N/A", $M625)</f>
        <v>3</v>
      </c>
      <c r="U625" s="15">
        <f>IF($S625&lt;2, "N/A", $M625)</f>
        <v>3</v>
      </c>
      <c r="V625" s="15" t="str">
        <f t="shared" si="604"/>
        <v>N/A</v>
      </c>
      <c r="W625" s="15" t="str">
        <f t="shared" si="605"/>
        <v>N/A</v>
      </c>
      <c r="X625" s="15" t="str">
        <f t="shared" si="559"/>
        <v>N/A</v>
      </c>
      <c r="Y625" s="14" t="str">
        <f t="shared" si="566"/>
        <v>OK</v>
      </c>
      <c r="Z625" s="14" t="str">
        <f t="shared" si="567"/>
        <v>No</v>
      </c>
      <c r="AA625" s="17" t="str">
        <f>IF(C625="DM", "N/A", IF(Z625="No","N/A",VLOOKUP(B625,'Extension List'!$A$3:$AE$1952,19,FALSE)))</f>
        <v>N/A</v>
      </c>
      <c r="AB625" s="14" t="str">
        <f>IF(C625="DM", "N/A", IF(Z625="No","N/A",VLOOKUP(B625,'Extension List'!$A$3:$AE$1952,21,FALSE)))</f>
        <v>N/A</v>
      </c>
      <c r="AC625" s="14" t="str">
        <f t="shared" si="602"/>
        <v>N/A</v>
      </c>
      <c r="AD625" s="15" t="str">
        <f t="shared" si="568"/>
        <v>N/A</v>
      </c>
      <c r="AE625" s="15" t="str">
        <f t="shared" si="569"/>
        <v>N/A</v>
      </c>
      <c r="AF625" s="15" t="str">
        <f t="shared" si="570"/>
        <v>N/A</v>
      </c>
      <c r="AG625" s="15" t="str">
        <f t="shared" si="603"/>
        <v>N/A</v>
      </c>
      <c r="AH625" s="15" t="str">
        <f t="shared" si="603"/>
        <v>N/A</v>
      </c>
      <c r="AI625" s="15" t="str">
        <f t="shared" si="595"/>
        <v>N/A</v>
      </c>
      <c r="AJ625" s="15" t="str">
        <f t="shared" si="596"/>
        <v>N/A</v>
      </c>
      <c r="AK625" s="15" t="str">
        <f t="shared" si="597"/>
        <v>N/A</v>
      </c>
      <c r="AL625" s="15" t="str">
        <f t="shared" si="571"/>
        <v>N/A</v>
      </c>
      <c r="AM625" s="15">
        <f t="shared" si="572"/>
        <v>12</v>
      </c>
      <c r="AN625" s="15">
        <f t="shared" si="573"/>
        <v>12</v>
      </c>
      <c r="AO625" s="15" t="str">
        <f t="shared" si="574"/>
        <v>N/A</v>
      </c>
      <c r="AP625" s="15" t="str">
        <f t="shared" si="575"/>
        <v>N/A</v>
      </c>
      <c r="AQ625" s="15" t="str">
        <f t="shared" si="576"/>
        <v>N/A</v>
      </c>
      <c r="AR625" s="14" t="s">
        <v>40</v>
      </c>
      <c r="AS625" s="14" t="s">
        <v>40</v>
      </c>
      <c r="AT625" s="14" t="s">
        <v>40</v>
      </c>
      <c r="AU625" s="14" t="s">
        <v>40</v>
      </c>
      <c r="AV625" s="14" t="s">
        <v>40</v>
      </c>
      <c r="AW625" s="14" t="s">
        <v>40</v>
      </c>
      <c r="AX625" s="14" t="s">
        <v>40</v>
      </c>
      <c r="AY625" s="14" t="s">
        <v>40</v>
      </c>
      <c r="AZ625" s="14" t="s">
        <v>40</v>
      </c>
      <c r="BA625" s="14" t="s">
        <v>40</v>
      </c>
      <c r="BB625" s="14" t="s">
        <v>40</v>
      </c>
      <c r="BC625" s="14" t="s">
        <v>40</v>
      </c>
      <c r="BD625" s="14" t="s">
        <v>40</v>
      </c>
      <c r="BE625" s="14" t="s">
        <v>40</v>
      </c>
      <c r="BF625" s="14" t="s">
        <v>40</v>
      </c>
      <c r="BG625" s="14" t="s">
        <v>40</v>
      </c>
      <c r="BH625" s="14" t="s">
        <v>40</v>
      </c>
      <c r="BJ625" s="15">
        <f t="shared" si="577"/>
        <v>12</v>
      </c>
      <c r="BK625" s="15">
        <f t="shared" si="578"/>
        <v>12</v>
      </c>
      <c r="BL625" s="15">
        <f t="shared" si="579"/>
        <v>12</v>
      </c>
      <c r="BM625" s="15">
        <f t="shared" si="580"/>
        <v>12</v>
      </c>
      <c r="BN625" s="15">
        <f t="shared" si="581"/>
        <v>12</v>
      </c>
      <c r="BO625" s="15">
        <f t="shared" si="582"/>
        <v>12</v>
      </c>
      <c r="BP625" s="15">
        <f t="shared" si="583"/>
        <v>12</v>
      </c>
      <c r="BQ625" s="15">
        <f t="shared" si="584"/>
        <v>12</v>
      </c>
      <c r="BR625" s="15">
        <f t="shared" si="585"/>
        <v>12</v>
      </c>
      <c r="BS625" s="15">
        <f t="shared" si="586"/>
        <v>12</v>
      </c>
      <c r="BT625" s="15">
        <f t="shared" si="587"/>
        <v>12</v>
      </c>
      <c r="BU625" s="15">
        <f t="shared" si="588"/>
        <v>12</v>
      </c>
      <c r="BV625" s="15">
        <f t="shared" si="589"/>
        <v>12</v>
      </c>
      <c r="BW625" s="15">
        <f t="shared" si="590"/>
        <v>12</v>
      </c>
      <c r="BX625" s="15">
        <f t="shared" si="591"/>
        <v>12</v>
      </c>
      <c r="BY625" s="15">
        <f t="shared" si="592"/>
        <v>12</v>
      </c>
      <c r="BZ625" s="15">
        <f t="shared" si="593"/>
        <v>12</v>
      </c>
      <c r="CA625" s="14" t="s">
        <v>75</v>
      </c>
      <c r="CB625" s="15">
        <f t="shared" si="543"/>
        <v>12</v>
      </c>
      <c r="CC625" s="14">
        <f t="shared" si="544"/>
        <v>12</v>
      </c>
      <c r="CD625" s="14" t="str">
        <f t="shared" si="545"/>
        <v>N/A</v>
      </c>
      <c r="CE625" s="14" t="str">
        <f t="shared" si="546"/>
        <v>N/A</v>
      </c>
      <c r="CF625" s="14" t="str">
        <f t="shared" si="547"/>
        <v>N/A</v>
      </c>
      <c r="CG625" t="str">
        <f t="shared" si="594"/>
        <v>S:9 G:3 GR:6</v>
      </c>
    </row>
    <row r="626" spans="1:85" x14ac:dyDescent="0.25">
      <c r="A626" s="13">
        <v>5155</v>
      </c>
      <c r="B626" s="14" t="s">
        <v>2738</v>
      </c>
      <c r="C626" s="14" t="s">
        <v>68</v>
      </c>
      <c r="D626" s="14" t="s">
        <v>60</v>
      </c>
      <c r="E626" s="14">
        <f>VLOOKUP(B626, 'Rookie Year'!$A$2:$B$55555,2,FALSE)</f>
        <v>2023</v>
      </c>
      <c r="F626" s="14">
        <v>2023</v>
      </c>
      <c r="G626" s="14" t="s">
        <v>40</v>
      </c>
      <c r="H626" s="14" t="s">
        <v>2149</v>
      </c>
      <c r="I626" s="15">
        <v>13</v>
      </c>
      <c r="J626" s="14">
        <v>4</v>
      </c>
      <c r="K626" s="16">
        <f t="shared" si="560"/>
        <v>0.25</v>
      </c>
      <c r="L626" s="15">
        <f t="shared" si="561"/>
        <v>9</v>
      </c>
      <c r="M626" s="15">
        <f t="shared" si="562"/>
        <v>4</v>
      </c>
      <c r="N626" s="15">
        <f t="shared" si="563"/>
        <v>16</v>
      </c>
      <c r="O626" s="15">
        <v>12</v>
      </c>
      <c r="P626" s="15">
        <v>0</v>
      </c>
      <c r="Q626" s="15">
        <f t="shared" si="564"/>
        <v>4</v>
      </c>
      <c r="R626" s="14" t="s">
        <v>75</v>
      </c>
      <c r="S626" s="14">
        <f t="shared" si="565"/>
        <v>1</v>
      </c>
      <c r="T626" s="15">
        <v>4</v>
      </c>
      <c r="U626" s="15" t="str">
        <f>IF($S626&lt;2, "N/A", $M626)</f>
        <v>N/A</v>
      </c>
      <c r="V626" s="15" t="str">
        <f t="shared" si="604"/>
        <v>N/A</v>
      </c>
      <c r="W626" s="15" t="str">
        <f t="shared" si="605"/>
        <v>N/A</v>
      </c>
      <c r="X626" s="15" t="str">
        <f t="shared" si="559"/>
        <v>N/A</v>
      </c>
      <c r="Y626" s="14" t="str">
        <f t="shared" si="566"/>
        <v>OK</v>
      </c>
      <c r="Z626" s="14" t="str">
        <f t="shared" si="567"/>
        <v>Yes</v>
      </c>
      <c r="AA626" s="17">
        <f>IF(C626="DM", "N/A", IF(Z626="No","N/A",VLOOKUP(B626,'Extension List'!$A$3:$AE$1952,19,FALSE)))</f>
        <v>29</v>
      </c>
      <c r="AB626" s="14">
        <f>IF(C626="DM", "N/A", IF(Z626="No","N/A",VLOOKUP(B626,'Extension List'!$A$3:$AE$1952,21,FALSE)))</f>
        <v>4</v>
      </c>
      <c r="AC626" s="14">
        <v>4</v>
      </c>
      <c r="AD626" s="15">
        <f t="shared" si="568"/>
        <v>11</v>
      </c>
      <c r="AE626" s="15">
        <f t="shared" si="569"/>
        <v>18</v>
      </c>
      <c r="AF626" s="15">
        <f t="shared" si="570"/>
        <v>76</v>
      </c>
      <c r="AG626" s="15">
        <v>10</v>
      </c>
      <c r="AH626" s="15">
        <v>30</v>
      </c>
      <c r="AI626" s="15">
        <v>25</v>
      </c>
      <c r="AJ626" s="15">
        <v>11</v>
      </c>
      <c r="AK626" s="15">
        <v>0</v>
      </c>
      <c r="AL626" s="15" t="str">
        <f t="shared" si="571"/>
        <v>OK</v>
      </c>
      <c r="AM626" s="15">
        <f t="shared" si="572"/>
        <v>19</v>
      </c>
      <c r="AN626" s="15">
        <f t="shared" si="573"/>
        <v>41</v>
      </c>
      <c r="AO626" s="15">
        <f t="shared" si="574"/>
        <v>36</v>
      </c>
      <c r="AP626" s="15">
        <f t="shared" si="575"/>
        <v>22</v>
      </c>
      <c r="AQ626" s="15">
        <f t="shared" si="576"/>
        <v>11</v>
      </c>
      <c r="AR626" s="14" t="s">
        <v>40</v>
      </c>
      <c r="AS626" s="14" t="s">
        <v>40</v>
      </c>
      <c r="AT626" s="14" t="s">
        <v>40</v>
      </c>
      <c r="AU626" s="14" t="s">
        <v>40</v>
      </c>
      <c r="AV626" s="14" t="s">
        <v>40</v>
      </c>
      <c r="AW626" s="14" t="s">
        <v>40</v>
      </c>
      <c r="AX626" s="14" t="s">
        <v>40</v>
      </c>
      <c r="AY626" s="14" t="s">
        <v>40</v>
      </c>
      <c r="AZ626" s="14" t="s">
        <v>40</v>
      </c>
      <c r="BA626" s="14" t="s">
        <v>40</v>
      </c>
      <c r="BB626" s="14" t="s">
        <v>40</v>
      </c>
      <c r="BC626" s="14" t="s">
        <v>40</v>
      </c>
      <c r="BD626" s="14" t="s">
        <v>40</v>
      </c>
      <c r="BE626" s="14" t="s">
        <v>40</v>
      </c>
      <c r="BF626" s="14" t="s">
        <v>40</v>
      </c>
      <c r="BG626" s="14" t="s">
        <v>40</v>
      </c>
      <c r="BH626" s="14" t="s">
        <v>40</v>
      </c>
      <c r="BI626" s="14"/>
      <c r="BJ626" s="15">
        <f t="shared" si="577"/>
        <v>19</v>
      </c>
      <c r="BK626" s="15">
        <f t="shared" si="578"/>
        <v>19</v>
      </c>
      <c r="BL626" s="15">
        <f t="shared" si="579"/>
        <v>19</v>
      </c>
      <c r="BM626" s="15">
        <f t="shared" si="580"/>
        <v>19</v>
      </c>
      <c r="BN626" s="15">
        <f t="shared" si="581"/>
        <v>19</v>
      </c>
      <c r="BO626" s="15">
        <f t="shared" si="582"/>
        <v>19</v>
      </c>
      <c r="BP626" s="15">
        <f t="shared" si="583"/>
        <v>19</v>
      </c>
      <c r="BQ626" s="15">
        <f t="shared" si="584"/>
        <v>19</v>
      </c>
      <c r="BR626" s="15">
        <f t="shared" si="585"/>
        <v>19</v>
      </c>
      <c r="BS626" s="15">
        <f t="shared" si="586"/>
        <v>19</v>
      </c>
      <c r="BT626" s="15">
        <f t="shared" si="587"/>
        <v>19</v>
      </c>
      <c r="BU626" s="15">
        <f t="shared" si="588"/>
        <v>19</v>
      </c>
      <c r="BV626" s="15">
        <f t="shared" si="589"/>
        <v>19</v>
      </c>
      <c r="BW626" s="15">
        <f t="shared" si="590"/>
        <v>19</v>
      </c>
      <c r="BX626" s="15">
        <f t="shared" si="591"/>
        <v>19</v>
      </c>
      <c r="BY626" s="15">
        <f t="shared" si="592"/>
        <v>19</v>
      </c>
      <c r="BZ626" s="15">
        <f t="shared" si="593"/>
        <v>19</v>
      </c>
      <c r="CA626" s="14" t="s">
        <v>75</v>
      </c>
      <c r="CB626" s="15">
        <f t="shared" ref="CB626:CB689" si="606">BZ626</f>
        <v>19</v>
      </c>
      <c r="CC626" s="14">
        <f t="shared" ref="CC626:CC689" si="607">IF(OR($BH626="T", $BH626="R"), 0, IF($BH626="C", IF($BI626="Y", IF($BA626="C", 0, IF(AF626="N/A", Q626-T626, AF626-AG626)), IF($AF626="N/A", U626, AH626)), AN626))</f>
        <v>41</v>
      </c>
      <c r="CD626" s="14">
        <f t="shared" ref="CD626:CD689" si="608">IF(OR($BH626="T", $BH626="R"), 0, IF($BH626="C", IF($BI626="Y", 0, IF($AF626="N/A", V626, AI626)), AO626))</f>
        <v>36</v>
      </c>
      <c r="CE626" s="14">
        <f t="shared" ref="CE626:CE689" si="609">IF(OR($BH626="T", $BH626="R"), 0, IF($BH626="C", IF($BI626="Y", 0, IF($AF626="N/A", W626, AJ626)), AP626))</f>
        <v>22</v>
      </c>
      <c r="CF626" s="14">
        <f t="shared" ref="CF626:CF689" si="610">IF(OR($BH626="T", $BH626="R"), 0, IF($BH626="C", IF($BI626="Y", 0, IF($AF626="N/A", X626, AK626)), AQ626))</f>
        <v>11</v>
      </c>
      <c r="CG626" t="str">
        <f t="shared" si="594"/>
        <v>S:9/11 G:18 GR:76</v>
      </c>
    </row>
    <row r="627" spans="1:85" x14ac:dyDescent="0.25">
      <c r="A627" s="13">
        <v>6492</v>
      </c>
      <c r="B627" s="14" t="s">
        <v>3282</v>
      </c>
      <c r="C627" s="14" t="s">
        <v>68</v>
      </c>
      <c r="D627" s="14" t="s">
        <v>60</v>
      </c>
      <c r="E627" s="14">
        <f>VLOOKUP(B627, 'Rookie Year'!$A$2:$B$55555,2,FALSE)</f>
        <v>2026</v>
      </c>
      <c r="F627" s="14">
        <v>2026</v>
      </c>
      <c r="G627" s="14" t="s">
        <v>40</v>
      </c>
      <c r="H627" s="14" t="s">
        <v>2156</v>
      </c>
      <c r="I627" s="15">
        <v>9</v>
      </c>
      <c r="J627" s="14">
        <v>4</v>
      </c>
      <c r="K627" s="16">
        <f t="shared" si="560"/>
        <v>0.25</v>
      </c>
      <c r="L627" s="15">
        <f t="shared" si="561"/>
        <v>6</v>
      </c>
      <c r="M627" s="15">
        <f t="shared" si="562"/>
        <v>3</v>
      </c>
      <c r="N627" s="15">
        <f t="shared" si="563"/>
        <v>12</v>
      </c>
      <c r="O627" s="15">
        <v>0</v>
      </c>
      <c r="P627" s="15">
        <v>0</v>
      </c>
      <c r="Q627" s="15">
        <f t="shared" si="564"/>
        <v>12</v>
      </c>
      <c r="R627" s="14" t="s">
        <v>75</v>
      </c>
      <c r="S627" s="14">
        <f t="shared" si="565"/>
        <v>4</v>
      </c>
      <c r="T627" s="15">
        <f>IF($S627&lt;1, "N/A", $M627)</f>
        <v>3</v>
      </c>
      <c r="U627" s="15">
        <f>IF($S627&lt;2, "N/A", $M627)</f>
        <v>3</v>
      </c>
      <c r="V627" s="15">
        <f t="shared" si="604"/>
        <v>3</v>
      </c>
      <c r="W627" s="15">
        <f t="shared" si="605"/>
        <v>3</v>
      </c>
      <c r="X627" s="15" t="str">
        <f t="shared" si="559"/>
        <v>N/A</v>
      </c>
      <c r="Y627" s="14" t="str">
        <f t="shared" si="566"/>
        <v>OK</v>
      </c>
      <c r="Z627" s="14" t="str">
        <f t="shared" si="567"/>
        <v>No</v>
      </c>
      <c r="AA627" s="17" t="str">
        <f>IF(C627="DM", "N/A", IF(Z627="No","N/A",VLOOKUP(B627,'Extension List'!$A$3:$AE$1952,19,FALSE)))</f>
        <v>N/A</v>
      </c>
      <c r="AB627" s="14" t="str">
        <f>IF(C627="DM", "N/A", IF(Z627="No","N/A",VLOOKUP(B627,'Extension List'!$A$3:$AE$1952,21,FALSE)))</f>
        <v>N/A</v>
      </c>
      <c r="AC627" s="14" t="str">
        <f t="shared" ref="AC627:AC659" si="611">IF(AA627="N/A", "N/A", 0)</f>
        <v>N/A</v>
      </c>
      <c r="AD627" s="15" t="str">
        <f t="shared" si="568"/>
        <v>N/A</v>
      </c>
      <c r="AE627" s="15" t="str">
        <f t="shared" si="569"/>
        <v>N/A</v>
      </c>
      <c r="AF627" s="15" t="str">
        <f t="shared" si="570"/>
        <v>N/A</v>
      </c>
      <c r="AG627" s="15" t="str">
        <f t="shared" ref="AG627:AH646" si="612">IF($AF627="N/A", "N/A", "TBC")</f>
        <v>N/A</v>
      </c>
      <c r="AH627" s="15" t="str">
        <f t="shared" si="612"/>
        <v>N/A</v>
      </c>
      <c r="AI627" s="15" t="str">
        <f t="shared" ref="AI627:AI659" si="613">IF($AF627="N/A","N/A",IF(AC627&gt;1,"TBC","N/A"))</f>
        <v>N/A</v>
      </c>
      <c r="AJ627" s="15" t="str">
        <f t="shared" ref="AJ627:AJ664" si="614">IF($AF627="N/A","N/A",IF(AC627&gt;2,"TBC","N/A"))</f>
        <v>N/A</v>
      </c>
      <c r="AK627" s="15" t="str">
        <f t="shared" ref="AK627:AK664" si="615">IF($AF627="N/A","N/A",IF(AC627&gt;3,"TBC","N/A"))</f>
        <v>N/A</v>
      </c>
      <c r="AL627" s="15" t="str">
        <f t="shared" si="571"/>
        <v>N/A</v>
      </c>
      <c r="AM627" s="15">
        <f t="shared" si="572"/>
        <v>9</v>
      </c>
      <c r="AN627" s="15">
        <f t="shared" si="573"/>
        <v>9</v>
      </c>
      <c r="AO627" s="15">
        <f t="shared" si="574"/>
        <v>9</v>
      </c>
      <c r="AP627" s="15">
        <f t="shared" si="575"/>
        <v>9</v>
      </c>
      <c r="AQ627" s="15" t="str">
        <f t="shared" si="576"/>
        <v>N/A</v>
      </c>
      <c r="AR627" s="14" t="s">
        <v>40</v>
      </c>
      <c r="AS627" s="14" t="s">
        <v>40</v>
      </c>
      <c r="AT627" s="14" t="s">
        <v>40</v>
      </c>
      <c r="AU627" s="14" t="s">
        <v>40</v>
      </c>
      <c r="AV627" s="14" t="s">
        <v>40</v>
      </c>
      <c r="AW627" s="14" t="s">
        <v>40</v>
      </c>
      <c r="AX627" s="14" t="s">
        <v>40</v>
      </c>
      <c r="AY627" s="14" t="s">
        <v>40</v>
      </c>
      <c r="AZ627" s="14" t="s">
        <v>40</v>
      </c>
      <c r="BA627" s="14" t="s">
        <v>40</v>
      </c>
      <c r="BB627" s="14" t="s">
        <v>40</v>
      </c>
      <c r="BC627" s="14" t="s">
        <v>40</v>
      </c>
      <c r="BD627" s="14" t="s">
        <v>40</v>
      </c>
      <c r="BE627" s="14" t="s">
        <v>40</v>
      </c>
      <c r="BF627" s="14" t="s">
        <v>40</v>
      </c>
      <c r="BG627" s="14" t="s">
        <v>40</v>
      </c>
      <c r="BH627" s="14" t="s">
        <v>40</v>
      </c>
      <c r="BJ627" s="15">
        <f t="shared" si="577"/>
        <v>9</v>
      </c>
      <c r="BK627" s="15">
        <f t="shared" si="578"/>
        <v>9</v>
      </c>
      <c r="BL627" s="15">
        <f t="shared" si="579"/>
        <v>9</v>
      </c>
      <c r="BM627" s="15">
        <f t="shared" si="580"/>
        <v>9</v>
      </c>
      <c r="BN627" s="15">
        <f t="shared" si="581"/>
        <v>9</v>
      </c>
      <c r="BO627" s="15">
        <f t="shared" si="582"/>
        <v>9</v>
      </c>
      <c r="BP627" s="15">
        <f t="shared" si="583"/>
        <v>9</v>
      </c>
      <c r="BQ627" s="15">
        <f t="shared" si="584"/>
        <v>9</v>
      </c>
      <c r="BR627" s="15">
        <f t="shared" si="585"/>
        <v>9</v>
      </c>
      <c r="BS627" s="15">
        <f t="shared" si="586"/>
        <v>9</v>
      </c>
      <c r="BT627" s="15">
        <f t="shared" si="587"/>
        <v>9</v>
      </c>
      <c r="BU627" s="15">
        <f t="shared" si="588"/>
        <v>9</v>
      </c>
      <c r="BV627" s="15">
        <f t="shared" si="589"/>
        <v>9</v>
      </c>
      <c r="BW627" s="15">
        <f t="shared" si="590"/>
        <v>9</v>
      </c>
      <c r="BX627" s="15">
        <f t="shared" si="591"/>
        <v>9</v>
      </c>
      <c r="BY627" s="15">
        <f t="shared" si="592"/>
        <v>9</v>
      </c>
      <c r="BZ627" s="15">
        <f t="shared" si="593"/>
        <v>9</v>
      </c>
      <c r="CA627" s="14" t="s">
        <v>75</v>
      </c>
      <c r="CB627" s="15">
        <f t="shared" si="606"/>
        <v>9</v>
      </c>
      <c r="CC627" s="14">
        <f t="shared" si="607"/>
        <v>9</v>
      </c>
      <c r="CD627" s="14">
        <f t="shared" si="608"/>
        <v>9</v>
      </c>
      <c r="CE627" s="14">
        <f t="shared" si="609"/>
        <v>9</v>
      </c>
      <c r="CF627" s="14" t="str">
        <f t="shared" si="610"/>
        <v>N/A</v>
      </c>
      <c r="CG627" t="str">
        <f t="shared" si="594"/>
        <v>S:6 G:3 GR:12</v>
      </c>
    </row>
    <row r="628" spans="1:85" x14ac:dyDescent="0.25">
      <c r="A628" s="13">
        <v>5683</v>
      </c>
      <c r="B628" s="14" t="s">
        <v>3068</v>
      </c>
      <c r="C628" s="14" t="s">
        <v>68</v>
      </c>
      <c r="D628" s="14" t="s">
        <v>60</v>
      </c>
      <c r="E628" s="14">
        <f>VLOOKUP(B628, 'Rookie Year'!$A$2:$B$55555,2,FALSE)</f>
        <v>2024</v>
      </c>
      <c r="F628" s="14">
        <v>2024</v>
      </c>
      <c r="G628" s="14" t="s">
        <v>40</v>
      </c>
      <c r="H628" s="14" t="s">
        <v>2653</v>
      </c>
      <c r="I628" s="15">
        <v>1</v>
      </c>
      <c r="J628" s="14">
        <v>3</v>
      </c>
      <c r="K628" s="16">
        <f t="shared" si="560"/>
        <v>0</v>
      </c>
      <c r="L628" s="15">
        <f t="shared" si="561"/>
        <v>1</v>
      </c>
      <c r="M628" s="15">
        <f t="shared" si="562"/>
        <v>0</v>
      </c>
      <c r="N628" s="15">
        <f t="shared" si="563"/>
        <v>0</v>
      </c>
      <c r="O628" s="15">
        <v>0</v>
      </c>
      <c r="P628" s="15">
        <v>0</v>
      </c>
      <c r="Q628" s="15">
        <f t="shared" si="564"/>
        <v>0</v>
      </c>
      <c r="R628" s="14" t="s">
        <v>75</v>
      </c>
      <c r="S628" s="14">
        <f t="shared" si="565"/>
        <v>1</v>
      </c>
      <c r="T628" s="15">
        <v>0</v>
      </c>
      <c r="U628" s="15" t="str">
        <f>IF($S628&lt;2, "N/A", $M628)</f>
        <v>N/A</v>
      </c>
      <c r="V628" s="15" t="str">
        <f t="shared" si="604"/>
        <v>N/A</v>
      </c>
      <c r="W628" s="15" t="str">
        <f t="shared" si="605"/>
        <v>N/A</v>
      </c>
      <c r="X628" s="15" t="str">
        <f t="shared" si="559"/>
        <v>N/A</v>
      </c>
      <c r="Y628" s="14" t="str">
        <f t="shared" si="566"/>
        <v>OK</v>
      </c>
      <c r="Z628" s="14" t="str">
        <f t="shared" si="567"/>
        <v>Yes</v>
      </c>
      <c r="AA628" s="17">
        <f>IF(C628="DM", "N/A", IF(Z628="No","N/A",VLOOKUP(B628,'Extension List'!$A$3:$AE$1952,19,FALSE)))</f>
        <v>3</v>
      </c>
      <c r="AB628" s="14">
        <f>IF(C628="DM", "N/A", IF(Z628="No","N/A",VLOOKUP(B628,'Extension List'!$A$3:$AE$1952,21,FALSE)))</f>
        <v>1</v>
      </c>
      <c r="AC628" s="14">
        <f t="shared" si="611"/>
        <v>0</v>
      </c>
      <c r="AD628" s="15" t="str">
        <f t="shared" si="568"/>
        <v>N/A</v>
      </c>
      <c r="AE628" s="15" t="str">
        <f t="shared" si="569"/>
        <v>N/A</v>
      </c>
      <c r="AF628" s="15" t="str">
        <f t="shared" si="570"/>
        <v>N/A</v>
      </c>
      <c r="AG628" s="15" t="str">
        <f t="shared" si="612"/>
        <v>N/A</v>
      </c>
      <c r="AH628" s="15" t="str">
        <f t="shared" si="612"/>
        <v>N/A</v>
      </c>
      <c r="AI628" s="15" t="str">
        <f t="shared" si="613"/>
        <v>N/A</v>
      </c>
      <c r="AJ628" s="15" t="str">
        <f t="shared" si="614"/>
        <v>N/A</v>
      </c>
      <c r="AK628" s="15" t="str">
        <f t="shared" si="615"/>
        <v>N/A</v>
      </c>
      <c r="AL628" s="15" t="str">
        <f t="shared" si="571"/>
        <v>N/A</v>
      </c>
      <c r="AM628" s="15">
        <f t="shared" si="572"/>
        <v>1</v>
      </c>
      <c r="AN628" s="15" t="str">
        <f t="shared" si="573"/>
        <v>N/A</v>
      </c>
      <c r="AO628" s="15" t="str">
        <f t="shared" si="574"/>
        <v>N/A</v>
      </c>
      <c r="AP628" s="15" t="str">
        <f t="shared" si="575"/>
        <v>N/A</v>
      </c>
      <c r="AQ628" s="15" t="str">
        <f t="shared" si="576"/>
        <v>N/A</v>
      </c>
      <c r="AR628" s="14" t="s">
        <v>40</v>
      </c>
      <c r="AS628" s="14" t="s">
        <v>40</v>
      </c>
      <c r="AT628" s="14" t="s">
        <v>40</v>
      </c>
      <c r="AU628" s="14" t="s">
        <v>40</v>
      </c>
      <c r="AV628" s="14" t="s">
        <v>40</v>
      </c>
      <c r="AW628" s="14" t="s">
        <v>40</v>
      </c>
      <c r="AX628" s="14" t="s">
        <v>40</v>
      </c>
      <c r="AY628" s="14" t="s">
        <v>40</v>
      </c>
      <c r="AZ628" s="14" t="s">
        <v>40</v>
      </c>
      <c r="BA628" s="14" t="s">
        <v>40</v>
      </c>
      <c r="BB628" s="14" t="s">
        <v>40</v>
      </c>
      <c r="BC628" s="14" t="s">
        <v>40</v>
      </c>
      <c r="BD628" s="14" t="s">
        <v>40</v>
      </c>
      <c r="BE628" s="14" t="s">
        <v>40</v>
      </c>
      <c r="BF628" s="14" t="s">
        <v>40</v>
      </c>
      <c r="BG628" s="14" t="s">
        <v>40</v>
      </c>
      <c r="BH628" s="14" t="s">
        <v>40</v>
      </c>
      <c r="BI628" s="14"/>
      <c r="BJ628" s="15">
        <f t="shared" si="577"/>
        <v>1</v>
      </c>
      <c r="BK628" s="15">
        <f t="shared" si="578"/>
        <v>1</v>
      </c>
      <c r="BL628" s="15">
        <f t="shared" si="579"/>
        <v>1</v>
      </c>
      <c r="BM628" s="15">
        <f t="shared" si="580"/>
        <v>1</v>
      </c>
      <c r="BN628" s="15">
        <f t="shared" si="581"/>
        <v>1</v>
      </c>
      <c r="BO628" s="15">
        <f t="shared" si="582"/>
        <v>1</v>
      </c>
      <c r="BP628" s="15">
        <f t="shared" si="583"/>
        <v>1</v>
      </c>
      <c r="BQ628" s="15">
        <f t="shared" si="584"/>
        <v>1</v>
      </c>
      <c r="BR628" s="15">
        <f t="shared" si="585"/>
        <v>1</v>
      </c>
      <c r="BS628" s="15">
        <f t="shared" si="586"/>
        <v>1</v>
      </c>
      <c r="BT628" s="15">
        <f t="shared" si="587"/>
        <v>1</v>
      </c>
      <c r="BU628" s="15">
        <f t="shared" si="588"/>
        <v>1</v>
      </c>
      <c r="BV628" s="15">
        <f t="shared" si="589"/>
        <v>1</v>
      </c>
      <c r="BW628" s="15">
        <f t="shared" si="590"/>
        <v>1</v>
      </c>
      <c r="BX628" s="15">
        <f t="shared" si="591"/>
        <v>1</v>
      </c>
      <c r="BY628" s="15">
        <f t="shared" si="592"/>
        <v>1</v>
      </c>
      <c r="BZ628" s="15">
        <f t="shared" si="593"/>
        <v>1</v>
      </c>
      <c r="CA628" s="14" t="s">
        <v>75</v>
      </c>
      <c r="CB628" s="15">
        <f t="shared" si="606"/>
        <v>1</v>
      </c>
      <c r="CC628" s="14" t="str">
        <f t="shared" si="607"/>
        <v>N/A</v>
      </c>
      <c r="CD628" s="14" t="str">
        <f t="shared" si="608"/>
        <v>N/A</v>
      </c>
      <c r="CE628" s="14" t="str">
        <f t="shared" si="609"/>
        <v>N/A</v>
      </c>
      <c r="CF628" s="14" t="str">
        <f t="shared" si="610"/>
        <v>N/A</v>
      </c>
      <c r="CG628" t="str">
        <f t="shared" si="594"/>
        <v>S:1 G:0 GR:0</v>
      </c>
    </row>
    <row r="629" spans="1:85" x14ac:dyDescent="0.25">
      <c r="A629" s="13">
        <v>5673</v>
      </c>
      <c r="B629" s="14" t="s">
        <v>3069</v>
      </c>
      <c r="C629" s="14" t="s">
        <v>68</v>
      </c>
      <c r="D629" s="14" t="s">
        <v>60</v>
      </c>
      <c r="E629" s="14">
        <f>VLOOKUP(B629, 'Rookie Year'!$A$2:$B$55555,2,FALSE)</f>
        <v>2024</v>
      </c>
      <c r="F629" s="14">
        <v>2024</v>
      </c>
      <c r="G629" s="14" t="s">
        <v>40</v>
      </c>
      <c r="H629" s="14" t="s">
        <v>2219</v>
      </c>
      <c r="I629" s="15">
        <v>1</v>
      </c>
      <c r="J629" s="14">
        <v>3</v>
      </c>
      <c r="K629" s="16">
        <f t="shared" si="560"/>
        <v>0</v>
      </c>
      <c r="L629" s="15">
        <f t="shared" si="561"/>
        <v>1</v>
      </c>
      <c r="M629" s="15">
        <f t="shared" si="562"/>
        <v>0</v>
      </c>
      <c r="N629" s="15">
        <f t="shared" si="563"/>
        <v>0</v>
      </c>
      <c r="O629" s="15">
        <v>0</v>
      </c>
      <c r="P629" s="15">
        <v>0</v>
      </c>
      <c r="Q629" s="15">
        <f t="shared" si="564"/>
        <v>0</v>
      </c>
      <c r="R629" s="14" t="s">
        <v>75</v>
      </c>
      <c r="S629" s="14">
        <f t="shared" si="565"/>
        <v>1</v>
      </c>
      <c r="T629" s="15">
        <v>0</v>
      </c>
      <c r="U629" s="15" t="str">
        <f>IF($S629&lt;2, "N/A", $M629)</f>
        <v>N/A</v>
      </c>
      <c r="V629" s="15" t="str">
        <f t="shared" si="604"/>
        <v>N/A</v>
      </c>
      <c r="W629" s="15" t="str">
        <f t="shared" si="605"/>
        <v>N/A</v>
      </c>
      <c r="X629" s="15" t="str">
        <f t="shared" si="559"/>
        <v>N/A</v>
      </c>
      <c r="Y629" s="14" t="str">
        <f t="shared" si="566"/>
        <v>OK</v>
      </c>
      <c r="Z629" s="14" t="str">
        <f t="shared" si="567"/>
        <v>Yes</v>
      </c>
      <c r="AA629" s="17">
        <f>IF(C629="DM", "N/A", IF(Z629="No","N/A",VLOOKUP(B629,'Extension List'!$A$3:$AE$1952,19,FALSE)))</f>
        <v>3</v>
      </c>
      <c r="AB629" s="14">
        <f>IF(C629="DM", "N/A", IF(Z629="No","N/A",VLOOKUP(B629,'Extension List'!$A$3:$AE$1952,21,FALSE)))</f>
        <v>1</v>
      </c>
      <c r="AC629" s="14">
        <f t="shared" si="611"/>
        <v>0</v>
      </c>
      <c r="AD629" s="15" t="str">
        <f t="shared" si="568"/>
        <v>N/A</v>
      </c>
      <c r="AE629" s="15" t="str">
        <f t="shared" si="569"/>
        <v>N/A</v>
      </c>
      <c r="AF629" s="15" t="str">
        <f t="shared" si="570"/>
        <v>N/A</v>
      </c>
      <c r="AG629" s="15" t="str">
        <f t="shared" si="612"/>
        <v>N/A</v>
      </c>
      <c r="AH629" s="15" t="str">
        <f t="shared" si="612"/>
        <v>N/A</v>
      </c>
      <c r="AI629" s="15" t="str">
        <f t="shared" si="613"/>
        <v>N/A</v>
      </c>
      <c r="AJ629" s="15" t="str">
        <f t="shared" si="614"/>
        <v>N/A</v>
      </c>
      <c r="AK629" s="15" t="str">
        <f t="shared" si="615"/>
        <v>N/A</v>
      </c>
      <c r="AL629" s="15" t="str">
        <f t="shared" si="571"/>
        <v>N/A</v>
      </c>
      <c r="AM629" s="15">
        <f t="shared" si="572"/>
        <v>1</v>
      </c>
      <c r="AN629" s="15" t="str">
        <f t="shared" si="573"/>
        <v>N/A</v>
      </c>
      <c r="AO629" s="15" t="str">
        <f t="shared" si="574"/>
        <v>N/A</v>
      </c>
      <c r="AP629" s="15" t="str">
        <f t="shared" si="575"/>
        <v>N/A</v>
      </c>
      <c r="AQ629" s="15" t="str">
        <f t="shared" si="576"/>
        <v>N/A</v>
      </c>
      <c r="AR629" s="14" t="s">
        <v>40</v>
      </c>
      <c r="AS629" s="14" t="s">
        <v>40</v>
      </c>
      <c r="AT629" s="14" t="s">
        <v>40</v>
      </c>
      <c r="AU629" s="14" t="s">
        <v>40</v>
      </c>
      <c r="AV629" s="14" t="s">
        <v>40</v>
      </c>
      <c r="AW629" s="14" t="s">
        <v>40</v>
      </c>
      <c r="AX629" s="14" t="s">
        <v>40</v>
      </c>
      <c r="AY629" s="14" t="s">
        <v>40</v>
      </c>
      <c r="AZ629" s="14" t="s">
        <v>40</v>
      </c>
      <c r="BA629" s="14" t="s">
        <v>40</v>
      </c>
      <c r="BB629" s="14" t="s">
        <v>40</v>
      </c>
      <c r="BC629" s="14" t="s">
        <v>40</v>
      </c>
      <c r="BD629" s="14" t="s">
        <v>40</v>
      </c>
      <c r="BE629" s="14" t="s">
        <v>40</v>
      </c>
      <c r="BF629" s="14" t="s">
        <v>40</v>
      </c>
      <c r="BG629" s="14" t="s">
        <v>40</v>
      </c>
      <c r="BH629" s="14" t="s">
        <v>40</v>
      </c>
      <c r="BI629" s="14"/>
      <c r="BJ629" s="15">
        <f t="shared" si="577"/>
        <v>1</v>
      </c>
      <c r="BK629" s="15">
        <f t="shared" si="578"/>
        <v>1</v>
      </c>
      <c r="BL629" s="15">
        <f t="shared" si="579"/>
        <v>1</v>
      </c>
      <c r="BM629" s="15">
        <f t="shared" si="580"/>
        <v>1</v>
      </c>
      <c r="BN629" s="15">
        <f t="shared" si="581"/>
        <v>1</v>
      </c>
      <c r="BO629" s="15">
        <f t="shared" si="582"/>
        <v>1</v>
      </c>
      <c r="BP629" s="15">
        <f t="shared" si="583"/>
        <v>1</v>
      </c>
      <c r="BQ629" s="15">
        <f t="shared" si="584"/>
        <v>1</v>
      </c>
      <c r="BR629" s="15">
        <f t="shared" si="585"/>
        <v>1</v>
      </c>
      <c r="BS629" s="15">
        <f t="shared" si="586"/>
        <v>1</v>
      </c>
      <c r="BT629" s="15">
        <f t="shared" si="587"/>
        <v>1</v>
      </c>
      <c r="BU629" s="15">
        <f t="shared" si="588"/>
        <v>1</v>
      </c>
      <c r="BV629" s="15">
        <f t="shared" si="589"/>
        <v>1</v>
      </c>
      <c r="BW629" s="15">
        <f t="shared" si="590"/>
        <v>1</v>
      </c>
      <c r="BX629" s="15">
        <f t="shared" si="591"/>
        <v>1</v>
      </c>
      <c r="BY629" s="15">
        <f t="shared" si="592"/>
        <v>1</v>
      </c>
      <c r="BZ629" s="15">
        <f t="shared" si="593"/>
        <v>1</v>
      </c>
      <c r="CA629" s="14" t="s">
        <v>75</v>
      </c>
      <c r="CB629" s="15">
        <f t="shared" si="606"/>
        <v>1</v>
      </c>
      <c r="CC629" s="14" t="str">
        <f t="shared" si="607"/>
        <v>N/A</v>
      </c>
      <c r="CD629" s="14" t="str">
        <f t="shared" si="608"/>
        <v>N/A</v>
      </c>
      <c r="CE629" s="14" t="str">
        <f t="shared" si="609"/>
        <v>N/A</v>
      </c>
      <c r="CF629" s="14" t="str">
        <f t="shared" si="610"/>
        <v>N/A</v>
      </c>
      <c r="CG629" t="str">
        <f t="shared" si="594"/>
        <v>S:1 G:0 GR:0</v>
      </c>
    </row>
    <row r="630" spans="1:85" x14ac:dyDescent="0.25">
      <c r="A630" s="13">
        <v>6043</v>
      </c>
      <c r="B630" s="14" t="s">
        <v>3144</v>
      </c>
      <c r="C630" s="14" t="s">
        <v>68</v>
      </c>
      <c r="D630" s="14" t="s">
        <v>60</v>
      </c>
      <c r="E630" s="14">
        <v>2025</v>
      </c>
      <c r="F630" s="14">
        <v>2025</v>
      </c>
      <c r="G630" s="14" t="s">
        <v>40</v>
      </c>
      <c r="H630" s="14" t="s">
        <v>2187</v>
      </c>
      <c r="I630" s="15">
        <v>2</v>
      </c>
      <c r="J630" s="14">
        <v>3</v>
      </c>
      <c r="K630" s="16">
        <f t="shared" si="560"/>
        <v>0</v>
      </c>
      <c r="L630" s="15">
        <f t="shared" si="561"/>
        <v>2</v>
      </c>
      <c r="M630" s="15">
        <f t="shared" si="562"/>
        <v>0</v>
      </c>
      <c r="N630" s="15">
        <f t="shared" si="563"/>
        <v>0</v>
      </c>
      <c r="O630" s="15">
        <v>0</v>
      </c>
      <c r="P630" s="15">
        <v>0</v>
      </c>
      <c r="Q630" s="15">
        <f t="shared" si="564"/>
        <v>0</v>
      </c>
      <c r="R630" s="14" t="s">
        <v>75</v>
      </c>
      <c r="S630" s="14">
        <f t="shared" si="565"/>
        <v>2</v>
      </c>
      <c r="T630" s="15">
        <v>0</v>
      </c>
      <c r="U630" s="15">
        <v>0</v>
      </c>
      <c r="V630" s="15" t="str">
        <f t="shared" si="604"/>
        <v>N/A</v>
      </c>
      <c r="W630" s="15" t="str">
        <f t="shared" si="605"/>
        <v>N/A</v>
      </c>
      <c r="X630" s="15" t="str">
        <f t="shared" si="559"/>
        <v>N/A</v>
      </c>
      <c r="Y630" s="14" t="str">
        <f t="shared" si="566"/>
        <v>OK</v>
      </c>
      <c r="Z630" s="14" t="str">
        <f t="shared" si="567"/>
        <v>No</v>
      </c>
      <c r="AA630" s="17" t="str">
        <f>IF(C630="DM", "N/A", IF(Z630="No","N/A",VLOOKUP(B630,'Extension List'!$A$3:$AE$1952,19,FALSE)))</f>
        <v>N/A</v>
      </c>
      <c r="AB630" s="14" t="str">
        <f>IF(C630="DM", "N/A", IF(Z630="No","N/A",VLOOKUP(B630,'Extension List'!$A$3:$AE$1952,21,FALSE)))</f>
        <v>N/A</v>
      </c>
      <c r="AC630" s="14" t="str">
        <f t="shared" si="611"/>
        <v>N/A</v>
      </c>
      <c r="AD630" s="15" t="str">
        <f t="shared" si="568"/>
        <v>N/A</v>
      </c>
      <c r="AE630" s="15" t="str">
        <f t="shared" si="569"/>
        <v>N/A</v>
      </c>
      <c r="AF630" s="15" t="str">
        <f t="shared" si="570"/>
        <v>N/A</v>
      </c>
      <c r="AG630" s="15" t="str">
        <f t="shared" si="612"/>
        <v>N/A</v>
      </c>
      <c r="AH630" s="15" t="str">
        <f t="shared" si="612"/>
        <v>N/A</v>
      </c>
      <c r="AI630" s="15" t="str">
        <f t="shared" si="613"/>
        <v>N/A</v>
      </c>
      <c r="AJ630" s="15" t="str">
        <f t="shared" si="614"/>
        <v>N/A</v>
      </c>
      <c r="AK630" s="15" t="str">
        <f t="shared" si="615"/>
        <v>N/A</v>
      </c>
      <c r="AL630" s="15" t="str">
        <f t="shared" si="571"/>
        <v>N/A</v>
      </c>
      <c r="AM630" s="15">
        <f t="shared" si="572"/>
        <v>2</v>
      </c>
      <c r="AN630" s="15">
        <f t="shared" si="573"/>
        <v>2</v>
      </c>
      <c r="AO630" s="15" t="str">
        <f t="shared" si="574"/>
        <v>N/A</v>
      </c>
      <c r="AP630" s="15" t="str">
        <f t="shared" si="575"/>
        <v>N/A</v>
      </c>
      <c r="AQ630" s="15" t="str">
        <f t="shared" si="576"/>
        <v>N/A</v>
      </c>
      <c r="AR630" s="14" t="s">
        <v>40</v>
      </c>
      <c r="AS630" s="14" t="s">
        <v>40</v>
      </c>
      <c r="AT630" s="14" t="s">
        <v>40</v>
      </c>
      <c r="AU630" s="14" t="s">
        <v>40</v>
      </c>
      <c r="AV630" s="14" t="s">
        <v>40</v>
      </c>
      <c r="AW630" s="14" t="s">
        <v>40</v>
      </c>
      <c r="AX630" s="14" t="s">
        <v>40</v>
      </c>
      <c r="AY630" s="14" t="s">
        <v>40</v>
      </c>
      <c r="AZ630" s="14" t="s">
        <v>40</v>
      </c>
      <c r="BA630" s="14" t="s">
        <v>40</v>
      </c>
      <c r="BB630" s="14" t="s">
        <v>40</v>
      </c>
      <c r="BC630" s="14" t="s">
        <v>40</v>
      </c>
      <c r="BD630" s="14" t="s">
        <v>40</v>
      </c>
      <c r="BE630" s="14" t="s">
        <v>40</v>
      </c>
      <c r="BF630" s="14" t="s">
        <v>40</v>
      </c>
      <c r="BG630" s="14" t="s">
        <v>40</v>
      </c>
      <c r="BH630" s="14" t="s">
        <v>40</v>
      </c>
      <c r="BJ630" s="15">
        <f t="shared" si="577"/>
        <v>2</v>
      </c>
      <c r="BK630" s="15">
        <f t="shared" si="578"/>
        <v>2</v>
      </c>
      <c r="BL630" s="15">
        <f t="shared" si="579"/>
        <v>2</v>
      </c>
      <c r="BM630" s="15">
        <f t="shared" si="580"/>
        <v>2</v>
      </c>
      <c r="BN630" s="15">
        <f t="shared" si="581"/>
        <v>2</v>
      </c>
      <c r="BO630" s="15">
        <f t="shared" si="582"/>
        <v>2</v>
      </c>
      <c r="BP630" s="15">
        <f t="shared" si="583"/>
        <v>2</v>
      </c>
      <c r="BQ630" s="15">
        <f t="shared" si="584"/>
        <v>2</v>
      </c>
      <c r="BR630" s="15">
        <f t="shared" si="585"/>
        <v>2</v>
      </c>
      <c r="BS630" s="15">
        <f t="shared" si="586"/>
        <v>2</v>
      </c>
      <c r="BT630" s="15">
        <f t="shared" si="587"/>
        <v>2</v>
      </c>
      <c r="BU630" s="15">
        <f t="shared" si="588"/>
        <v>2</v>
      </c>
      <c r="BV630" s="15">
        <f t="shared" si="589"/>
        <v>2</v>
      </c>
      <c r="BW630" s="15">
        <f t="shared" si="590"/>
        <v>2</v>
      </c>
      <c r="BX630" s="15">
        <f t="shared" si="591"/>
        <v>2</v>
      </c>
      <c r="BY630" s="15">
        <f t="shared" si="592"/>
        <v>2</v>
      </c>
      <c r="BZ630" s="15">
        <f t="shared" si="593"/>
        <v>2</v>
      </c>
      <c r="CA630" s="14" t="s">
        <v>75</v>
      </c>
      <c r="CB630" s="15">
        <f t="shared" si="606"/>
        <v>2</v>
      </c>
      <c r="CC630" s="14">
        <f t="shared" si="607"/>
        <v>2</v>
      </c>
      <c r="CD630" s="14" t="str">
        <f t="shared" si="608"/>
        <v>N/A</v>
      </c>
      <c r="CE630" s="14" t="str">
        <f t="shared" si="609"/>
        <v>N/A</v>
      </c>
      <c r="CF630" s="14" t="str">
        <f t="shared" si="610"/>
        <v>N/A</v>
      </c>
      <c r="CG630" t="str">
        <f t="shared" si="594"/>
        <v>S:2 G:0 GR:0</v>
      </c>
    </row>
    <row r="631" spans="1:85" x14ac:dyDescent="0.25">
      <c r="A631" s="13">
        <v>6085</v>
      </c>
      <c r="B631" s="14" t="s">
        <v>3184</v>
      </c>
      <c r="C631" s="14" t="s">
        <v>68</v>
      </c>
      <c r="D631" s="14" t="s">
        <v>60</v>
      </c>
      <c r="E631" s="14">
        <v>2025</v>
      </c>
      <c r="F631" s="14">
        <v>2025</v>
      </c>
      <c r="G631" s="14" t="s">
        <v>40</v>
      </c>
      <c r="H631" s="14" t="s">
        <v>2222</v>
      </c>
      <c r="I631" s="15">
        <v>1</v>
      </c>
      <c r="J631" s="14">
        <v>3</v>
      </c>
      <c r="K631" s="16">
        <f t="shared" si="560"/>
        <v>0</v>
      </c>
      <c r="L631" s="15">
        <f t="shared" si="561"/>
        <v>1</v>
      </c>
      <c r="M631" s="15">
        <f t="shared" si="562"/>
        <v>0</v>
      </c>
      <c r="N631" s="15">
        <f t="shared" si="563"/>
        <v>0</v>
      </c>
      <c r="O631" s="15">
        <v>0</v>
      </c>
      <c r="P631" s="15">
        <v>0</v>
      </c>
      <c r="Q631" s="15">
        <f t="shared" si="564"/>
        <v>0</v>
      </c>
      <c r="R631" s="14" t="s">
        <v>75</v>
      </c>
      <c r="S631" s="14">
        <f t="shared" si="565"/>
        <v>2</v>
      </c>
      <c r="T631" s="15">
        <v>0</v>
      </c>
      <c r="U631" s="15">
        <v>0</v>
      </c>
      <c r="V631" s="15" t="str">
        <f t="shared" si="604"/>
        <v>N/A</v>
      </c>
      <c r="W631" s="15" t="str">
        <f t="shared" si="605"/>
        <v>N/A</v>
      </c>
      <c r="X631" s="15" t="str">
        <f t="shared" ref="X631:X662" si="616">IF($S631&lt;5, "N/A", $M631)</f>
        <v>N/A</v>
      </c>
      <c r="Y631" s="14" t="str">
        <f t="shared" si="566"/>
        <v>OK</v>
      </c>
      <c r="Z631" s="14" t="str">
        <f t="shared" si="567"/>
        <v>No</v>
      </c>
      <c r="AA631" s="17" t="str">
        <f>IF(C631="DM", "N/A", IF(Z631="No","N/A",VLOOKUP(B631,'Extension List'!$A$3:$AE$1952,19,FALSE)))</f>
        <v>N/A</v>
      </c>
      <c r="AB631" s="14" t="str">
        <f>IF(C631="DM", "N/A", IF(Z631="No","N/A",VLOOKUP(B631,'Extension List'!$A$3:$AE$1952,21,FALSE)))</f>
        <v>N/A</v>
      </c>
      <c r="AC631" s="14" t="str">
        <f t="shared" si="611"/>
        <v>N/A</v>
      </c>
      <c r="AD631" s="15" t="str">
        <f t="shared" si="568"/>
        <v>N/A</v>
      </c>
      <c r="AE631" s="15" t="str">
        <f t="shared" si="569"/>
        <v>N/A</v>
      </c>
      <c r="AF631" s="15" t="str">
        <f t="shared" si="570"/>
        <v>N/A</v>
      </c>
      <c r="AG631" s="15" t="str">
        <f t="shared" si="612"/>
        <v>N/A</v>
      </c>
      <c r="AH631" s="15" t="str">
        <f t="shared" si="612"/>
        <v>N/A</v>
      </c>
      <c r="AI631" s="15" t="str">
        <f t="shared" si="613"/>
        <v>N/A</v>
      </c>
      <c r="AJ631" s="15" t="str">
        <f t="shared" si="614"/>
        <v>N/A</v>
      </c>
      <c r="AK631" s="15" t="str">
        <f t="shared" si="615"/>
        <v>N/A</v>
      </c>
      <c r="AL631" s="15" t="str">
        <f t="shared" si="571"/>
        <v>N/A</v>
      </c>
      <c r="AM631" s="15">
        <f t="shared" si="572"/>
        <v>1</v>
      </c>
      <c r="AN631" s="15">
        <f t="shared" si="573"/>
        <v>1</v>
      </c>
      <c r="AO631" s="15" t="str">
        <f t="shared" si="574"/>
        <v>N/A</v>
      </c>
      <c r="AP631" s="15" t="str">
        <f t="shared" si="575"/>
        <v>N/A</v>
      </c>
      <c r="AQ631" s="15" t="str">
        <f t="shared" si="576"/>
        <v>N/A</v>
      </c>
      <c r="AR631" s="14" t="s">
        <v>40</v>
      </c>
      <c r="AS631" s="14" t="s">
        <v>40</v>
      </c>
      <c r="AT631" s="14" t="s">
        <v>40</v>
      </c>
      <c r="AU631" s="14" t="s">
        <v>40</v>
      </c>
      <c r="AV631" s="14" t="s">
        <v>40</v>
      </c>
      <c r="AW631" s="14" t="s">
        <v>40</v>
      </c>
      <c r="AX631" s="14" t="s">
        <v>40</v>
      </c>
      <c r="AY631" s="14" t="s">
        <v>40</v>
      </c>
      <c r="AZ631" s="14" t="s">
        <v>40</v>
      </c>
      <c r="BA631" s="14" t="s">
        <v>40</v>
      </c>
      <c r="BB631" s="14" t="s">
        <v>40</v>
      </c>
      <c r="BC631" s="14" t="s">
        <v>40</v>
      </c>
      <c r="BD631" s="14" t="s">
        <v>40</v>
      </c>
      <c r="BE631" s="14" t="s">
        <v>40</v>
      </c>
      <c r="BF631" s="14" t="s">
        <v>40</v>
      </c>
      <c r="BG631" s="14" t="s">
        <v>40</v>
      </c>
      <c r="BH631" s="14" t="s">
        <v>40</v>
      </c>
      <c r="BJ631" s="15">
        <f t="shared" si="577"/>
        <v>1</v>
      </c>
      <c r="BK631" s="15">
        <f t="shared" si="578"/>
        <v>1</v>
      </c>
      <c r="BL631" s="15">
        <f t="shared" si="579"/>
        <v>1</v>
      </c>
      <c r="BM631" s="15">
        <f t="shared" si="580"/>
        <v>1</v>
      </c>
      <c r="BN631" s="15">
        <f t="shared" si="581"/>
        <v>1</v>
      </c>
      <c r="BO631" s="15">
        <f t="shared" si="582"/>
        <v>1</v>
      </c>
      <c r="BP631" s="15">
        <f t="shared" si="583"/>
        <v>1</v>
      </c>
      <c r="BQ631" s="15">
        <f t="shared" si="584"/>
        <v>1</v>
      </c>
      <c r="BR631" s="15">
        <f t="shared" si="585"/>
        <v>1</v>
      </c>
      <c r="BS631" s="15">
        <f t="shared" si="586"/>
        <v>1</v>
      </c>
      <c r="BT631" s="15">
        <f t="shared" si="587"/>
        <v>1</v>
      </c>
      <c r="BU631" s="15">
        <f t="shared" si="588"/>
        <v>1</v>
      </c>
      <c r="BV631" s="15">
        <f t="shared" si="589"/>
        <v>1</v>
      </c>
      <c r="BW631" s="15">
        <f t="shared" si="590"/>
        <v>1</v>
      </c>
      <c r="BX631" s="15">
        <f t="shared" si="591"/>
        <v>1</v>
      </c>
      <c r="BY631" s="15">
        <f t="shared" si="592"/>
        <v>1</v>
      </c>
      <c r="BZ631" s="15">
        <f t="shared" si="593"/>
        <v>1</v>
      </c>
      <c r="CA631" s="14" t="s">
        <v>75</v>
      </c>
      <c r="CB631" s="15">
        <f t="shared" si="606"/>
        <v>1</v>
      </c>
      <c r="CC631" s="14">
        <f t="shared" si="607"/>
        <v>1</v>
      </c>
      <c r="CD631" s="14" t="str">
        <f t="shared" si="608"/>
        <v>N/A</v>
      </c>
      <c r="CE631" s="14" t="str">
        <f t="shared" si="609"/>
        <v>N/A</v>
      </c>
      <c r="CF631" s="14" t="str">
        <f t="shared" si="610"/>
        <v>N/A</v>
      </c>
      <c r="CG631" t="str">
        <f t="shared" si="594"/>
        <v>S:1 G:0 GR:0</v>
      </c>
    </row>
    <row r="632" spans="1:85" x14ac:dyDescent="0.25">
      <c r="A632" s="13">
        <v>6042</v>
      </c>
      <c r="B632" s="14" t="s">
        <v>3143</v>
      </c>
      <c r="C632" s="14" t="s">
        <v>68</v>
      </c>
      <c r="D632" s="14" t="s">
        <v>60</v>
      </c>
      <c r="E632" s="14">
        <v>2025</v>
      </c>
      <c r="F632" s="14">
        <v>2025</v>
      </c>
      <c r="G632" s="14" t="s">
        <v>40</v>
      </c>
      <c r="H632" s="14" t="s">
        <v>2186</v>
      </c>
      <c r="I632" s="15">
        <v>2</v>
      </c>
      <c r="J632" s="14">
        <v>3</v>
      </c>
      <c r="K632" s="16">
        <f t="shared" si="560"/>
        <v>0</v>
      </c>
      <c r="L632" s="15">
        <f t="shared" si="561"/>
        <v>2</v>
      </c>
      <c r="M632" s="15">
        <f t="shared" si="562"/>
        <v>0</v>
      </c>
      <c r="N632" s="15">
        <f t="shared" si="563"/>
        <v>0</v>
      </c>
      <c r="O632" s="15">
        <v>0</v>
      </c>
      <c r="P632" s="15">
        <v>0</v>
      </c>
      <c r="Q632" s="15">
        <f t="shared" si="564"/>
        <v>0</v>
      </c>
      <c r="R632" s="14" t="s">
        <v>75</v>
      </c>
      <c r="S632" s="14">
        <f t="shared" si="565"/>
        <v>2</v>
      </c>
      <c r="T632" s="15">
        <v>0</v>
      </c>
      <c r="U632" s="15">
        <v>0</v>
      </c>
      <c r="V632" s="15" t="str">
        <f t="shared" si="604"/>
        <v>N/A</v>
      </c>
      <c r="W632" s="15" t="str">
        <f t="shared" si="605"/>
        <v>N/A</v>
      </c>
      <c r="X632" s="15" t="str">
        <f t="shared" si="616"/>
        <v>N/A</v>
      </c>
      <c r="Y632" s="14" t="str">
        <f t="shared" si="566"/>
        <v>OK</v>
      </c>
      <c r="Z632" s="14" t="str">
        <f t="shared" si="567"/>
        <v>No</v>
      </c>
      <c r="AA632" s="17" t="str">
        <f>IF(C632="DM", "N/A", IF(Z632="No","N/A",VLOOKUP(B632,'Extension List'!$A$3:$AE$1952,19,FALSE)))</f>
        <v>N/A</v>
      </c>
      <c r="AB632" s="14" t="str">
        <f>IF(C632="DM", "N/A", IF(Z632="No","N/A",VLOOKUP(B632,'Extension List'!$A$3:$AE$1952,21,FALSE)))</f>
        <v>N/A</v>
      </c>
      <c r="AC632" s="14" t="str">
        <f t="shared" si="611"/>
        <v>N/A</v>
      </c>
      <c r="AD632" s="15" t="str">
        <f t="shared" si="568"/>
        <v>N/A</v>
      </c>
      <c r="AE632" s="15" t="str">
        <f t="shared" si="569"/>
        <v>N/A</v>
      </c>
      <c r="AF632" s="15" t="str">
        <f t="shared" si="570"/>
        <v>N/A</v>
      </c>
      <c r="AG632" s="15" t="str">
        <f t="shared" si="612"/>
        <v>N/A</v>
      </c>
      <c r="AH632" s="15" t="str">
        <f t="shared" si="612"/>
        <v>N/A</v>
      </c>
      <c r="AI632" s="15" t="str">
        <f t="shared" si="613"/>
        <v>N/A</v>
      </c>
      <c r="AJ632" s="15" t="str">
        <f t="shared" si="614"/>
        <v>N/A</v>
      </c>
      <c r="AK632" s="15" t="str">
        <f t="shared" si="615"/>
        <v>N/A</v>
      </c>
      <c r="AL632" s="15" t="str">
        <f t="shared" si="571"/>
        <v>N/A</v>
      </c>
      <c r="AM632" s="15">
        <f t="shared" si="572"/>
        <v>2</v>
      </c>
      <c r="AN632" s="15">
        <f t="shared" si="573"/>
        <v>2</v>
      </c>
      <c r="AO632" s="15" t="str">
        <f t="shared" si="574"/>
        <v>N/A</v>
      </c>
      <c r="AP632" s="15" t="str">
        <f t="shared" si="575"/>
        <v>N/A</v>
      </c>
      <c r="AQ632" s="15" t="str">
        <f t="shared" si="576"/>
        <v>N/A</v>
      </c>
      <c r="AR632" s="14" t="s">
        <v>40</v>
      </c>
      <c r="AS632" s="14" t="s">
        <v>40</v>
      </c>
      <c r="AT632" s="14" t="s">
        <v>40</v>
      </c>
      <c r="AU632" s="14" t="s">
        <v>40</v>
      </c>
      <c r="AV632" s="14" t="s">
        <v>40</v>
      </c>
      <c r="AW632" s="14" t="s">
        <v>40</v>
      </c>
      <c r="AX632" s="14" t="s">
        <v>40</v>
      </c>
      <c r="AY632" s="14" t="s">
        <v>40</v>
      </c>
      <c r="AZ632" s="14" t="s">
        <v>40</v>
      </c>
      <c r="BA632" s="14" t="s">
        <v>40</v>
      </c>
      <c r="BB632" s="14" t="s">
        <v>40</v>
      </c>
      <c r="BC632" s="14" t="s">
        <v>40</v>
      </c>
      <c r="BD632" s="14" t="s">
        <v>40</v>
      </c>
      <c r="BE632" s="14" t="s">
        <v>40</v>
      </c>
      <c r="BF632" s="14" t="s">
        <v>40</v>
      </c>
      <c r="BG632" s="14" t="s">
        <v>40</v>
      </c>
      <c r="BH632" s="14" t="s">
        <v>40</v>
      </c>
      <c r="BJ632" s="15">
        <f t="shared" si="577"/>
        <v>2</v>
      </c>
      <c r="BK632" s="15">
        <f t="shared" si="578"/>
        <v>2</v>
      </c>
      <c r="BL632" s="15">
        <f t="shared" si="579"/>
        <v>2</v>
      </c>
      <c r="BM632" s="15">
        <f t="shared" si="580"/>
        <v>2</v>
      </c>
      <c r="BN632" s="15">
        <f t="shared" si="581"/>
        <v>2</v>
      </c>
      <c r="BO632" s="15">
        <f t="shared" si="582"/>
        <v>2</v>
      </c>
      <c r="BP632" s="15">
        <f t="shared" si="583"/>
        <v>2</v>
      </c>
      <c r="BQ632" s="15">
        <f t="shared" si="584"/>
        <v>2</v>
      </c>
      <c r="BR632" s="15">
        <f t="shared" si="585"/>
        <v>2</v>
      </c>
      <c r="BS632" s="15">
        <f t="shared" si="586"/>
        <v>2</v>
      </c>
      <c r="BT632" s="15">
        <f t="shared" si="587"/>
        <v>2</v>
      </c>
      <c r="BU632" s="15">
        <f t="shared" si="588"/>
        <v>2</v>
      </c>
      <c r="BV632" s="15">
        <f t="shared" si="589"/>
        <v>2</v>
      </c>
      <c r="BW632" s="15">
        <f t="shared" si="590"/>
        <v>2</v>
      </c>
      <c r="BX632" s="15">
        <f t="shared" si="591"/>
        <v>2</v>
      </c>
      <c r="BY632" s="15">
        <f t="shared" si="592"/>
        <v>2</v>
      </c>
      <c r="BZ632" s="15">
        <f t="shared" si="593"/>
        <v>2</v>
      </c>
      <c r="CA632" s="14" t="s">
        <v>75</v>
      </c>
      <c r="CB632" s="15">
        <f t="shared" si="606"/>
        <v>2</v>
      </c>
      <c r="CC632" s="14">
        <f t="shared" si="607"/>
        <v>2</v>
      </c>
      <c r="CD632" s="14" t="str">
        <f t="shared" si="608"/>
        <v>N/A</v>
      </c>
      <c r="CE632" s="14" t="str">
        <f t="shared" si="609"/>
        <v>N/A</v>
      </c>
      <c r="CF632" s="14" t="str">
        <f t="shared" si="610"/>
        <v>N/A</v>
      </c>
      <c r="CG632" t="str">
        <f t="shared" si="594"/>
        <v>S:2 G:0 GR:0</v>
      </c>
    </row>
    <row r="633" spans="1:85" x14ac:dyDescent="0.25">
      <c r="A633" s="13">
        <v>5806</v>
      </c>
      <c r="B633" s="14" t="s">
        <v>2558</v>
      </c>
      <c r="C633" s="14" t="s">
        <v>68</v>
      </c>
      <c r="D633" s="14" t="s">
        <v>60</v>
      </c>
      <c r="E633" s="14">
        <f>VLOOKUP(B633, 'Rookie Year'!$A$2:$B$55555,2,FALSE)</f>
        <v>2022</v>
      </c>
      <c r="F633" s="14">
        <v>2025</v>
      </c>
      <c r="G633" s="14" t="s">
        <v>42</v>
      </c>
      <c r="H633" s="14" t="s">
        <v>2913</v>
      </c>
      <c r="I633" s="15">
        <v>14</v>
      </c>
      <c r="J633" s="14">
        <v>5</v>
      </c>
      <c r="K633" s="16">
        <f t="shared" si="560"/>
        <v>0.4</v>
      </c>
      <c r="L633" s="15">
        <f t="shared" si="561"/>
        <v>8</v>
      </c>
      <c r="M633" s="15">
        <f t="shared" si="562"/>
        <v>6</v>
      </c>
      <c r="N633" s="15">
        <f t="shared" si="563"/>
        <v>30</v>
      </c>
      <c r="O633" s="15">
        <v>20</v>
      </c>
      <c r="P633" s="15">
        <v>0</v>
      </c>
      <c r="Q633" s="15">
        <f t="shared" si="564"/>
        <v>10</v>
      </c>
      <c r="R633" s="14" t="s">
        <v>75</v>
      </c>
      <c r="S633" s="14">
        <f t="shared" si="565"/>
        <v>4</v>
      </c>
      <c r="T633" s="15">
        <v>10</v>
      </c>
      <c r="U633" s="15">
        <v>0</v>
      </c>
      <c r="V633" s="15">
        <v>0</v>
      </c>
      <c r="W633" s="15">
        <v>0</v>
      </c>
      <c r="X633" s="15" t="str">
        <f t="shared" si="616"/>
        <v>N/A</v>
      </c>
      <c r="Y633" s="14" t="str">
        <f t="shared" si="566"/>
        <v>OK</v>
      </c>
      <c r="Z633" s="14" t="str">
        <f t="shared" si="567"/>
        <v>No</v>
      </c>
      <c r="AA633" s="17" t="str">
        <f>IF(C633="DM", "N/A", IF(Z633="No","N/A",VLOOKUP(B633,'Extension List'!$A$3:$AE$1952,19,FALSE)))</f>
        <v>N/A</v>
      </c>
      <c r="AB633" s="14" t="str">
        <f>IF(C633="DM", "N/A", IF(Z633="No","N/A",VLOOKUP(B633,'Extension List'!$A$3:$AE$1952,21,FALSE)))</f>
        <v>N/A</v>
      </c>
      <c r="AC633" s="14" t="str">
        <f t="shared" si="611"/>
        <v>N/A</v>
      </c>
      <c r="AD633" s="15" t="str">
        <f t="shared" si="568"/>
        <v>N/A</v>
      </c>
      <c r="AE633" s="15" t="str">
        <f t="shared" si="569"/>
        <v>N/A</v>
      </c>
      <c r="AF633" s="15" t="str">
        <f t="shared" si="570"/>
        <v>N/A</v>
      </c>
      <c r="AG633" s="15" t="str">
        <f t="shared" si="612"/>
        <v>N/A</v>
      </c>
      <c r="AH633" s="15" t="str">
        <f t="shared" si="612"/>
        <v>N/A</v>
      </c>
      <c r="AI633" s="15" t="str">
        <f t="shared" si="613"/>
        <v>N/A</v>
      </c>
      <c r="AJ633" s="15" t="str">
        <f t="shared" si="614"/>
        <v>N/A</v>
      </c>
      <c r="AK633" s="15" t="str">
        <f t="shared" si="615"/>
        <v>N/A</v>
      </c>
      <c r="AL633" s="15" t="str">
        <f t="shared" si="571"/>
        <v>N/A</v>
      </c>
      <c r="AM633" s="15">
        <f t="shared" si="572"/>
        <v>18</v>
      </c>
      <c r="AN633" s="15">
        <f t="shared" si="573"/>
        <v>8</v>
      </c>
      <c r="AO633" s="15">
        <f t="shared" si="574"/>
        <v>8</v>
      </c>
      <c r="AP633" s="15">
        <f t="shared" si="575"/>
        <v>8</v>
      </c>
      <c r="AQ633" s="15" t="str">
        <f t="shared" si="576"/>
        <v>N/A</v>
      </c>
      <c r="AR633" s="14" t="s">
        <v>40</v>
      </c>
      <c r="AS633" s="14" t="s">
        <v>40</v>
      </c>
      <c r="AT633" s="14" t="s">
        <v>40</v>
      </c>
      <c r="AU633" s="14" t="s">
        <v>40</v>
      </c>
      <c r="AV633" s="14" t="s">
        <v>40</v>
      </c>
      <c r="AW633" s="14" t="s">
        <v>40</v>
      </c>
      <c r="AX633" s="14" t="s">
        <v>40</v>
      </c>
      <c r="AY633" s="14" t="s">
        <v>40</v>
      </c>
      <c r="AZ633" s="14" t="s">
        <v>40</v>
      </c>
      <c r="BA633" s="14" t="s">
        <v>40</v>
      </c>
      <c r="BB633" s="14" t="s">
        <v>40</v>
      </c>
      <c r="BC633" s="14" t="s">
        <v>40</v>
      </c>
      <c r="BD633" s="14" t="s">
        <v>40</v>
      </c>
      <c r="BE633" s="14" t="s">
        <v>40</v>
      </c>
      <c r="BF633" s="14" t="s">
        <v>40</v>
      </c>
      <c r="BG633" s="14" t="s">
        <v>40</v>
      </c>
      <c r="BH633" s="14" t="s">
        <v>40</v>
      </c>
      <c r="BI633" s="14"/>
      <c r="BJ633" s="15">
        <f t="shared" si="577"/>
        <v>18</v>
      </c>
      <c r="BK633" s="15">
        <f t="shared" si="578"/>
        <v>18</v>
      </c>
      <c r="BL633" s="15">
        <f t="shared" si="579"/>
        <v>18</v>
      </c>
      <c r="BM633" s="15">
        <f t="shared" si="580"/>
        <v>18</v>
      </c>
      <c r="BN633" s="15">
        <f t="shared" si="581"/>
        <v>18</v>
      </c>
      <c r="BO633" s="15">
        <f t="shared" si="582"/>
        <v>18</v>
      </c>
      <c r="BP633" s="15">
        <f t="shared" si="583"/>
        <v>18</v>
      </c>
      <c r="BQ633" s="15">
        <f t="shared" si="584"/>
        <v>18</v>
      </c>
      <c r="BR633" s="15">
        <f t="shared" si="585"/>
        <v>18</v>
      </c>
      <c r="BS633" s="15">
        <f t="shared" si="586"/>
        <v>18</v>
      </c>
      <c r="BT633" s="15">
        <f t="shared" si="587"/>
        <v>18</v>
      </c>
      <c r="BU633" s="15">
        <f t="shared" si="588"/>
        <v>18</v>
      </c>
      <c r="BV633" s="15">
        <f t="shared" si="589"/>
        <v>18</v>
      </c>
      <c r="BW633" s="15">
        <f t="shared" si="590"/>
        <v>18</v>
      </c>
      <c r="BX633" s="15">
        <f t="shared" si="591"/>
        <v>18</v>
      </c>
      <c r="BY633" s="15">
        <f t="shared" si="592"/>
        <v>18</v>
      </c>
      <c r="BZ633" s="15">
        <f t="shared" si="593"/>
        <v>18</v>
      </c>
      <c r="CA633" s="14" t="s">
        <v>75</v>
      </c>
      <c r="CB633" s="15">
        <f t="shared" si="606"/>
        <v>18</v>
      </c>
      <c r="CC633" s="14">
        <f t="shared" si="607"/>
        <v>8</v>
      </c>
      <c r="CD633" s="14">
        <f t="shared" si="608"/>
        <v>8</v>
      </c>
      <c r="CE633" s="14">
        <f t="shared" si="609"/>
        <v>8</v>
      </c>
      <c r="CF633" s="14" t="str">
        <f t="shared" si="610"/>
        <v>N/A</v>
      </c>
      <c r="CG633" t="str">
        <f t="shared" si="594"/>
        <v>S:8 G:6 GR:10</v>
      </c>
    </row>
    <row r="634" spans="1:85" x14ac:dyDescent="0.25">
      <c r="A634" s="13">
        <v>5926</v>
      </c>
      <c r="B634" s="14" t="s">
        <v>2809</v>
      </c>
      <c r="C634" s="14" t="s">
        <v>68</v>
      </c>
      <c r="D634" s="14" t="s">
        <v>60</v>
      </c>
      <c r="E634" s="14">
        <f>VLOOKUP(B634, 'Rookie Year'!$A$2:$B$55555,2,FALSE)</f>
        <v>2023</v>
      </c>
      <c r="F634" s="14">
        <v>2025</v>
      </c>
      <c r="G634" s="14" t="s">
        <v>42</v>
      </c>
      <c r="H634" s="14" t="s">
        <v>1927</v>
      </c>
      <c r="I634" s="15">
        <v>7</v>
      </c>
      <c r="J634" s="14">
        <v>3</v>
      </c>
      <c r="K634" s="16">
        <f t="shared" si="560"/>
        <v>0.25</v>
      </c>
      <c r="L634" s="15">
        <f t="shared" si="561"/>
        <v>5</v>
      </c>
      <c r="M634" s="15">
        <f t="shared" si="562"/>
        <v>2</v>
      </c>
      <c r="N634" s="15">
        <f t="shared" si="563"/>
        <v>6</v>
      </c>
      <c r="O634" s="15">
        <v>6</v>
      </c>
      <c r="P634" s="15">
        <v>0</v>
      </c>
      <c r="Q634" s="15">
        <f t="shared" si="564"/>
        <v>0</v>
      </c>
      <c r="R634" s="14" t="s">
        <v>75</v>
      </c>
      <c r="S634" s="14">
        <f t="shared" si="565"/>
        <v>2</v>
      </c>
      <c r="T634" s="15">
        <v>0</v>
      </c>
      <c r="U634" s="15">
        <v>0</v>
      </c>
      <c r="V634" s="15" t="str">
        <f>IF($S634&lt;3, "N/A", $M634)</f>
        <v>N/A</v>
      </c>
      <c r="W634" s="15" t="str">
        <f>IF($S634&lt;4, "N/A", $M634)</f>
        <v>N/A</v>
      </c>
      <c r="X634" s="15" t="str">
        <f t="shared" si="616"/>
        <v>N/A</v>
      </c>
      <c r="Y634" s="14" t="str">
        <f t="shared" si="566"/>
        <v>OK</v>
      </c>
      <c r="Z634" s="14" t="str">
        <f t="shared" si="567"/>
        <v>No</v>
      </c>
      <c r="AA634" s="17" t="str">
        <f>IF(C634="DM", "N/A", IF(Z634="No","N/A",VLOOKUP(B634,'Extension List'!$A$3:$AE$1952,19,FALSE)))</f>
        <v>N/A</v>
      </c>
      <c r="AB634" s="14" t="str">
        <f>IF(C634="DM", "N/A", IF(Z634="No","N/A",VLOOKUP(B634,'Extension List'!$A$3:$AE$1952,21,FALSE)))</f>
        <v>N/A</v>
      </c>
      <c r="AC634" s="14" t="str">
        <f t="shared" si="611"/>
        <v>N/A</v>
      </c>
      <c r="AD634" s="15" t="str">
        <f t="shared" si="568"/>
        <v>N/A</v>
      </c>
      <c r="AE634" s="15" t="str">
        <f t="shared" si="569"/>
        <v>N/A</v>
      </c>
      <c r="AF634" s="15" t="str">
        <f t="shared" si="570"/>
        <v>N/A</v>
      </c>
      <c r="AG634" s="15" t="str">
        <f t="shared" si="612"/>
        <v>N/A</v>
      </c>
      <c r="AH634" s="15" t="str">
        <f t="shared" si="612"/>
        <v>N/A</v>
      </c>
      <c r="AI634" s="15" t="str">
        <f t="shared" si="613"/>
        <v>N/A</v>
      </c>
      <c r="AJ634" s="15" t="str">
        <f t="shared" si="614"/>
        <v>N/A</v>
      </c>
      <c r="AK634" s="15" t="str">
        <f t="shared" si="615"/>
        <v>N/A</v>
      </c>
      <c r="AL634" s="15" t="str">
        <f t="shared" si="571"/>
        <v>N/A</v>
      </c>
      <c r="AM634" s="15">
        <f t="shared" si="572"/>
        <v>5</v>
      </c>
      <c r="AN634" s="15">
        <f t="shared" si="573"/>
        <v>5</v>
      </c>
      <c r="AO634" s="15" t="str">
        <f t="shared" si="574"/>
        <v>N/A</v>
      </c>
      <c r="AP634" s="15" t="str">
        <f t="shared" si="575"/>
        <v>N/A</v>
      </c>
      <c r="AQ634" s="15" t="str">
        <f t="shared" si="576"/>
        <v>N/A</v>
      </c>
      <c r="AR634" s="14" t="s">
        <v>40</v>
      </c>
      <c r="AS634" s="14" t="s">
        <v>40</v>
      </c>
      <c r="AT634" s="14" t="s">
        <v>40</v>
      </c>
      <c r="AU634" s="14" t="s">
        <v>40</v>
      </c>
      <c r="AV634" s="14" t="s">
        <v>40</v>
      </c>
      <c r="AW634" s="14" t="s">
        <v>40</v>
      </c>
      <c r="AX634" s="14" t="s">
        <v>40</v>
      </c>
      <c r="AY634" s="14" t="s">
        <v>40</v>
      </c>
      <c r="AZ634" s="14" t="s">
        <v>40</v>
      </c>
      <c r="BA634" s="14" t="s">
        <v>40</v>
      </c>
      <c r="BB634" s="14" t="s">
        <v>40</v>
      </c>
      <c r="BC634" s="14" t="s">
        <v>40</v>
      </c>
      <c r="BD634" s="14" t="s">
        <v>40</v>
      </c>
      <c r="BE634" s="14" t="s">
        <v>40</v>
      </c>
      <c r="BF634" s="14" t="s">
        <v>40</v>
      </c>
      <c r="BG634" s="14" t="s">
        <v>40</v>
      </c>
      <c r="BH634" s="14" t="s">
        <v>40</v>
      </c>
      <c r="BI634" s="14"/>
      <c r="BJ634" s="15">
        <f t="shared" si="577"/>
        <v>5</v>
      </c>
      <c r="BK634" s="15">
        <f t="shared" si="578"/>
        <v>5</v>
      </c>
      <c r="BL634" s="15">
        <f t="shared" si="579"/>
        <v>5</v>
      </c>
      <c r="BM634" s="15">
        <f t="shared" si="580"/>
        <v>5</v>
      </c>
      <c r="BN634" s="15">
        <f t="shared" si="581"/>
        <v>5</v>
      </c>
      <c r="BO634" s="15">
        <f t="shared" si="582"/>
        <v>5</v>
      </c>
      <c r="BP634" s="15">
        <f t="shared" si="583"/>
        <v>5</v>
      </c>
      <c r="BQ634" s="15">
        <f t="shared" si="584"/>
        <v>5</v>
      </c>
      <c r="BR634" s="15">
        <f t="shared" si="585"/>
        <v>5</v>
      </c>
      <c r="BS634" s="15">
        <f t="shared" si="586"/>
        <v>5</v>
      </c>
      <c r="BT634" s="15">
        <f t="shared" si="587"/>
        <v>5</v>
      </c>
      <c r="BU634" s="15">
        <f t="shared" si="588"/>
        <v>5</v>
      </c>
      <c r="BV634" s="15">
        <f t="shared" si="589"/>
        <v>5</v>
      </c>
      <c r="BW634" s="15">
        <f t="shared" si="590"/>
        <v>5</v>
      </c>
      <c r="BX634" s="15">
        <f t="shared" si="591"/>
        <v>5</v>
      </c>
      <c r="BY634" s="15">
        <f t="shared" si="592"/>
        <v>5</v>
      </c>
      <c r="BZ634" s="15">
        <f t="shared" si="593"/>
        <v>5</v>
      </c>
      <c r="CA634" s="14" t="s">
        <v>75</v>
      </c>
      <c r="CB634" s="15">
        <f t="shared" si="606"/>
        <v>5</v>
      </c>
      <c r="CC634" s="14">
        <f t="shared" si="607"/>
        <v>5</v>
      </c>
      <c r="CD634" s="14" t="str">
        <f t="shared" si="608"/>
        <v>N/A</v>
      </c>
      <c r="CE634" s="14" t="str">
        <f t="shared" si="609"/>
        <v>N/A</v>
      </c>
      <c r="CF634" s="14" t="str">
        <f t="shared" si="610"/>
        <v>N/A</v>
      </c>
      <c r="CG634" t="str">
        <f t="shared" si="594"/>
        <v>S:5 G:2 GR:0</v>
      </c>
    </row>
    <row r="635" spans="1:85" x14ac:dyDescent="0.25">
      <c r="A635" s="13">
        <v>6556</v>
      </c>
      <c r="B635" s="14" t="s">
        <v>3346</v>
      </c>
      <c r="C635" s="14" t="s">
        <v>69</v>
      </c>
      <c r="D635" s="14" t="s">
        <v>60</v>
      </c>
      <c r="E635" s="14">
        <f>VLOOKUP(B635, 'Rookie Year'!$A$2:$B$55555,2,FALSE)</f>
        <v>2026</v>
      </c>
      <c r="F635" s="14">
        <v>2026</v>
      </c>
      <c r="G635" s="14" t="s">
        <v>40</v>
      </c>
      <c r="H635" s="14" t="s">
        <v>2216</v>
      </c>
      <c r="I635" s="15">
        <v>1</v>
      </c>
      <c r="J635" s="14">
        <v>3</v>
      </c>
      <c r="K635" s="16">
        <f t="shared" si="560"/>
        <v>0</v>
      </c>
      <c r="L635" s="15">
        <f t="shared" si="561"/>
        <v>1</v>
      </c>
      <c r="M635" s="15">
        <f t="shared" si="562"/>
        <v>0</v>
      </c>
      <c r="N635" s="15">
        <f t="shared" si="563"/>
        <v>0</v>
      </c>
      <c r="O635" s="15">
        <v>0</v>
      </c>
      <c r="P635" s="15">
        <v>0</v>
      </c>
      <c r="Q635" s="15">
        <f t="shared" si="564"/>
        <v>0</v>
      </c>
      <c r="R635" s="14" t="s">
        <v>75</v>
      </c>
      <c r="S635" s="14">
        <f t="shared" si="565"/>
        <v>3</v>
      </c>
      <c r="T635" s="15">
        <f>IF($S635&lt;1, "N/A", $M635)</f>
        <v>0</v>
      </c>
      <c r="U635" s="15">
        <f>IF($S635&lt;2, "N/A", $M635)</f>
        <v>0</v>
      </c>
      <c r="V635" s="15">
        <f>IF($S635&lt;3, "N/A", $M635)</f>
        <v>0</v>
      </c>
      <c r="W635" s="15" t="str">
        <f>IF($S635&lt;4, "N/A", $M635)</f>
        <v>N/A</v>
      </c>
      <c r="X635" s="15" t="str">
        <f t="shared" si="616"/>
        <v>N/A</v>
      </c>
      <c r="Y635" s="14" t="str">
        <f t="shared" si="566"/>
        <v>OK</v>
      </c>
      <c r="Z635" s="14" t="str">
        <f t="shared" si="567"/>
        <v>No</v>
      </c>
      <c r="AA635" s="17" t="str">
        <f>IF(C635="DM", "N/A", IF(Z635="No","N/A",VLOOKUP(B635,'Extension List'!$A$3:$AE$1952,19,FALSE)))</f>
        <v>N/A</v>
      </c>
      <c r="AB635" s="14" t="str">
        <f>IF(C635="DM", "N/A", IF(Z635="No","N/A",VLOOKUP(B635,'Extension List'!$A$3:$AE$1952,21,FALSE)))</f>
        <v>N/A</v>
      </c>
      <c r="AC635" s="14" t="str">
        <f t="shared" si="611"/>
        <v>N/A</v>
      </c>
      <c r="AD635" s="15" t="str">
        <f t="shared" si="568"/>
        <v>N/A</v>
      </c>
      <c r="AE635" s="15" t="str">
        <f t="shared" si="569"/>
        <v>N/A</v>
      </c>
      <c r="AF635" s="15" t="str">
        <f t="shared" si="570"/>
        <v>N/A</v>
      </c>
      <c r="AG635" s="15" t="str">
        <f t="shared" si="612"/>
        <v>N/A</v>
      </c>
      <c r="AH635" s="15" t="str">
        <f t="shared" si="612"/>
        <v>N/A</v>
      </c>
      <c r="AI635" s="15" t="str">
        <f t="shared" si="613"/>
        <v>N/A</v>
      </c>
      <c r="AJ635" s="15" t="str">
        <f t="shared" si="614"/>
        <v>N/A</v>
      </c>
      <c r="AK635" s="15" t="str">
        <f t="shared" si="615"/>
        <v>N/A</v>
      </c>
      <c r="AL635" s="15" t="str">
        <f t="shared" si="571"/>
        <v>N/A</v>
      </c>
      <c r="AM635" s="15">
        <f t="shared" si="572"/>
        <v>1</v>
      </c>
      <c r="AN635" s="15">
        <f t="shared" si="573"/>
        <v>1</v>
      </c>
      <c r="AO635" s="15">
        <f t="shared" si="574"/>
        <v>1</v>
      </c>
      <c r="AP635" s="15" t="str">
        <f t="shared" si="575"/>
        <v>N/A</v>
      </c>
      <c r="AQ635" s="15" t="str">
        <f t="shared" si="576"/>
        <v>N/A</v>
      </c>
      <c r="AR635" s="14" t="s">
        <v>40</v>
      </c>
      <c r="AS635" s="14" t="s">
        <v>40</v>
      </c>
      <c r="AT635" s="14" t="s">
        <v>40</v>
      </c>
      <c r="AU635" s="14" t="s">
        <v>40</v>
      </c>
      <c r="AV635" s="14" t="s">
        <v>40</v>
      </c>
      <c r="AW635" s="14" t="s">
        <v>40</v>
      </c>
      <c r="AX635" s="14" t="s">
        <v>40</v>
      </c>
      <c r="AY635" s="14" t="s">
        <v>40</v>
      </c>
      <c r="AZ635" s="14" t="s">
        <v>40</v>
      </c>
      <c r="BA635" s="14" t="s">
        <v>40</v>
      </c>
      <c r="BB635" s="14" t="s">
        <v>40</v>
      </c>
      <c r="BC635" s="14" t="s">
        <v>40</v>
      </c>
      <c r="BD635" s="14" t="s">
        <v>40</v>
      </c>
      <c r="BE635" s="14" t="s">
        <v>40</v>
      </c>
      <c r="BF635" s="14" t="s">
        <v>40</v>
      </c>
      <c r="BG635" s="14" t="s">
        <v>40</v>
      </c>
      <c r="BH635" s="14" t="s">
        <v>40</v>
      </c>
      <c r="BJ635" s="15">
        <f t="shared" si="577"/>
        <v>1</v>
      </c>
      <c r="BK635" s="15">
        <f t="shared" si="578"/>
        <v>1</v>
      </c>
      <c r="BL635" s="15">
        <f t="shared" si="579"/>
        <v>1</v>
      </c>
      <c r="BM635" s="15">
        <f t="shared" si="580"/>
        <v>1</v>
      </c>
      <c r="BN635" s="15">
        <f t="shared" si="581"/>
        <v>1</v>
      </c>
      <c r="BO635" s="15">
        <f t="shared" si="582"/>
        <v>1</v>
      </c>
      <c r="BP635" s="15">
        <f t="shared" si="583"/>
        <v>1</v>
      </c>
      <c r="BQ635" s="15">
        <f t="shared" si="584"/>
        <v>1</v>
      </c>
      <c r="BR635" s="15">
        <f t="shared" si="585"/>
        <v>1</v>
      </c>
      <c r="BS635" s="15">
        <f t="shared" si="586"/>
        <v>1</v>
      </c>
      <c r="BT635" s="15">
        <f t="shared" si="587"/>
        <v>1</v>
      </c>
      <c r="BU635" s="15">
        <f t="shared" si="588"/>
        <v>1</v>
      </c>
      <c r="BV635" s="15">
        <f t="shared" si="589"/>
        <v>1</v>
      </c>
      <c r="BW635" s="15">
        <f t="shared" si="590"/>
        <v>1</v>
      </c>
      <c r="BX635" s="15">
        <f t="shared" si="591"/>
        <v>1</v>
      </c>
      <c r="BY635" s="15">
        <f t="shared" si="592"/>
        <v>1</v>
      </c>
      <c r="BZ635" s="15">
        <f t="shared" si="593"/>
        <v>1</v>
      </c>
      <c r="CA635" s="14" t="s">
        <v>75</v>
      </c>
      <c r="CB635" s="15">
        <f t="shared" si="606"/>
        <v>1</v>
      </c>
      <c r="CC635" s="14">
        <f t="shared" si="607"/>
        <v>1</v>
      </c>
      <c r="CD635" s="14">
        <f t="shared" si="608"/>
        <v>1</v>
      </c>
      <c r="CE635" s="14" t="str">
        <f t="shared" si="609"/>
        <v>N/A</v>
      </c>
      <c r="CF635" s="14" t="str">
        <f t="shared" si="610"/>
        <v>N/A</v>
      </c>
      <c r="CG635" t="str">
        <f t="shared" si="594"/>
        <v>S:1 G:0 GR:0</v>
      </c>
    </row>
    <row r="636" spans="1:85" x14ac:dyDescent="0.25">
      <c r="A636" s="13">
        <v>6435</v>
      </c>
      <c r="B636" s="14" t="s">
        <v>2561</v>
      </c>
      <c r="C636" s="14" t="s">
        <v>69</v>
      </c>
      <c r="D636" s="14" t="s">
        <v>60</v>
      </c>
      <c r="E636" s="14">
        <f>VLOOKUP(B636, 'Rookie Year'!$A$2:$B$55555,2,FALSE)</f>
        <v>2022</v>
      </c>
      <c r="F636" s="14">
        <v>2026</v>
      </c>
      <c r="G636" s="14" t="s">
        <v>42</v>
      </c>
      <c r="H636" s="14" t="s">
        <v>1927</v>
      </c>
      <c r="I636" s="15">
        <v>11</v>
      </c>
      <c r="J636" s="14">
        <v>4</v>
      </c>
      <c r="K636" s="16">
        <f t="shared" si="560"/>
        <v>0.25</v>
      </c>
      <c r="L636" s="15">
        <f t="shared" si="561"/>
        <v>8</v>
      </c>
      <c r="M636" s="15">
        <f t="shared" si="562"/>
        <v>3</v>
      </c>
      <c r="N636" s="15">
        <f t="shared" si="563"/>
        <v>12</v>
      </c>
      <c r="O636" s="15">
        <v>0</v>
      </c>
      <c r="P636" s="15">
        <v>0</v>
      </c>
      <c r="Q636" s="15">
        <f t="shared" si="564"/>
        <v>12</v>
      </c>
      <c r="R636" s="14" t="s">
        <v>75</v>
      </c>
      <c r="S636" s="14">
        <f t="shared" si="565"/>
        <v>4</v>
      </c>
      <c r="T636" s="15">
        <f>IF($S636&lt;1, "N/A", $M636)</f>
        <v>3</v>
      </c>
      <c r="U636" s="15">
        <f>IF($S636&lt;2, "N/A", $M636)</f>
        <v>3</v>
      </c>
      <c r="V636" s="15">
        <f>IF($S636&lt;3, "N/A", $M636)</f>
        <v>3</v>
      </c>
      <c r="W636" s="15">
        <f>IF($S636&lt;4, "N/A", $M636)</f>
        <v>3</v>
      </c>
      <c r="X636" s="15" t="str">
        <f t="shared" si="616"/>
        <v>N/A</v>
      </c>
      <c r="Y636" s="14" t="str">
        <f t="shared" si="566"/>
        <v>OK</v>
      </c>
      <c r="Z636" s="14" t="str">
        <f t="shared" si="567"/>
        <v>No</v>
      </c>
      <c r="AA636" s="17" t="str">
        <f>IF(C636="DM", "N/A", IF(Z636="No","N/A",VLOOKUP(B636,'Extension List'!$A$3:$AE$1952,19,FALSE)))</f>
        <v>N/A</v>
      </c>
      <c r="AB636" s="14" t="str">
        <f>IF(C636="DM", "N/A", IF(Z636="No","N/A",VLOOKUP(B636,'Extension List'!$A$3:$AE$1952,21,FALSE)))</f>
        <v>N/A</v>
      </c>
      <c r="AC636" s="14" t="str">
        <f t="shared" si="611"/>
        <v>N/A</v>
      </c>
      <c r="AD636" s="15" t="str">
        <f t="shared" si="568"/>
        <v>N/A</v>
      </c>
      <c r="AE636" s="15" t="str">
        <f t="shared" si="569"/>
        <v>N/A</v>
      </c>
      <c r="AF636" s="15" t="str">
        <f t="shared" si="570"/>
        <v>N/A</v>
      </c>
      <c r="AG636" s="15" t="str">
        <f t="shared" si="612"/>
        <v>N/A</v>
      </c>
      <c r="AH636" s="15" t="str">
        <f t="shared" si="612"/>
        <v>N/A</v>
      </c>
      <c r="AI636" s="15" t="str">
        <f t="shared" si="613"/>
        <v>N/A</v>
      </c>
      <c r="AJ636" s="15" t="str">
        <f t="shared" si="614"/>
        <v>N/A</v>
      </c>
      <c r="AK636" s="15" t="str">
        <f t="shared" si="615"/>
        <v>N/A</v>
      </c>
      <c r="AL636" s="15" t="str">
        <f t="shared" si="571"/>
        <v>N/A</v>
      </c>
      <c r="AM636" s="15">
        <f t="shared" si="572"/>
        <v>11</v>
      </c>
      <c r="AN636" s="15">
        <f t="shared" si="573"/>
        <v>11</v>
      </c>
      <c r="AO636" s="15">
        <f t="shared" si="574"/>
        <v>11</v>
      </c>
      <c r="AP636" s="15">
        <f t="shared" si="575"/>
        <v>11</v>
      </c>
      <c r="AQ636" s="15" t="str">
        <f t="shared" si="576"/>
        <v>N/A</v>
      </c>
      <c r="AR636" s="14" t="s">
        <v>40</v>
      </c>
      <c r="AS636" s="14" t="s">
        <v>40</v>
      </c>
      <c r="AT636" s="14" t="s">
        <v>40</v>
      </c>
      <c r="AU636" s="14" t="s">
        <v>40</v>
      </c>
      <c r="AV636" s="14" t="s">
        <v>40</v>
      </c>
      <c r="AW636" s="14" t="s">
        <v>40</v>
      </c>
      <c r="AX636" s="14" t="s">
        <v>40</v>
      </c>
      <c r="AY636" s="14" t="s">
        <v>40</v>
      </c>
      <c r="AZ636" s="14" t="s">
        <v>40</v>
      </c>
      <c r="BA636" s="14" t="s">
        <v>40</v>
      </c>
      <c r="BB636" s="14" t="s">
        <v>40</v>
      </c>
      <c r="BC636" s="14" t="s">
        <v>40</v>
      </c>
      <c r="BD636" s="14" t="s">
        <v>40</v>
      </c>
      <c r="BE636" s="14" t="s">
        <v>40</v>
      </c>
      <c r="BF636" s="14" t="s">
        <v>40</v>
      </c>
      <c r="BG636" s="14" t="s">
        <v>40</v>
      </c>
      <c r="BH636" s="14" t="s">
        <v>40</v>
      </c>
      <c r="BJ636" s="15">
        <f t="shared" si="577"/>
        <v>11</v>
      </c>
      <c r="BK636" s="15">
        <f t="shared" si="578"/>
        <v>11</v>
      </c>
      <c r="BL636" s="15">
        <f t="shared" si="579"/>
        <v>11</v>
      </c>
      <c r="BM636" s="15">
        <f t="shared" si="580"/>
        <v>11</v>
      </c>
      <c r="BN636" s="15">
        <f t="shared" si="581"/>
        <v>11</v>
      </c>
      <c r="BO636" s="15">
        <f t="shared" si="582"/>
        <v>11</v>
      </c>
      <c r="BP636" s="15">
        <f t="shared" si="583"/>
        <v>11</v>
      </c>
      <c r="BQ636" s="15">
        <f t="shared" si="584"/>
        <v>11</v>
      </c>
      <c r="BR636" s="15">
        <f t="shared" si="585"/>
        <v>11</v>
      </c>
      <c r="BS636" s="15">
        <f t="shared" si="586"/>
        <v>11</v>
      </c>
      <c r="BT636" s="15">
        <f t="shared" si="587"/>
        <v>11</v>
      </c>
      <c r="BU636" s="15">
        <f t="shared" si="588"/>
        <v>11</v>
      </c>
      <c r="BV636" s="15">
        <f t="shared" si="589"/>
        <v>11</v>
      </c>
      <c r="BW636" s="15">
        <f t="shared" si="590"/>
        <v>11</v>
      </c>
      <c r="BX636" s="15">
        <f t="shared" si="591"/>
        <v>11</v>
      </c>
      <c r="BY636" s="15">
        <f t="shared" si="592"/>
        <v>11</v>
      </c>
      <c r="BZ636" s="15">
        <f t="shared" si="593"/>
        <v>11</v>
      </c>
      <c r="CA636" s="14" t="s">
        <v>75</v>
      </c>
      <c r="CB636" s="15">
        <f t="shared" si="606"/>
        <v>11</v>
      </c>
      <c r="CC636" s="14">
        <f t="shared" si="607"/>
        <v>11</v>
      </c>
      <c r="CD636" s="14">
        <f t="shared" si="608"/>
        <v>11</v>
      </c>
      <c r="CE636" s="14">
        <f t="shared" si="609"/>
        <v>11</v>
      </c>
      <c r="CF636" s="14" t="str">
        <f t="shared" si="610"/>
        <v>N/A</v>
      </c>
      <c r="CG636" t="str">
        <f t="shared" si="594"/>
        <v>S:8 G:3 GR:12</v>
      </c>
    </row>
    <row r="637" spans="1:85" x14ac:dyDescent="0.25">
      <c r="A637" s="13">
        <v>5916</v>
      </c>
      <c r="B637" s="14" t="s">
        <v>553</v>
      </c>
      <c r="C637" s="14" t="s">
        <v>69</v>
      </c>
      <c r="D637" s="14" t="s">
        <v>60</v>
      </c>
      <c r="E637" s="14">
        <f>VLOOKUP(B637, 'Rookie Year'!$A$2:$B$55555,2,FALSE)</f>
        <v>2019</v>
      </c>
      <c r="F637" s="14">
        <v>2025</v>
      </c>
      <c r="G637" s="14" t="s">
        <v>42</v>
      </c>
      <c r="H637" s="14" t="s">
        <v>1927</v>
      </c>
      <c r="I637" s="15">
        <v>15</v>
      </c>
      <c r="J637" s="14">
        <v>4</v>
      </c>
      <c r="K637" s="16">
        <f t="shared" si="560"/>
        <v>0.4</v>
      </c>
      <c r="L637" s="15">
        <f t="shared" si="561"/>
        <v>9</v>
      </c>
      <c r="M637" s="15">
        <f t="shared" si="562"/>
        <v>6</v>
      </c>
      <c r="N637" s="15">
        <f t="shared" si="563"/>
        <v>24</v>
      </c>
      <c r="O637" s="15">
        <v>24</v>
      </c>
      <c r="P637" s="15">
        <v>0</v>
      </c>
      <c r="Q637" s="15">
        <f t="shared" si="564"/>
        <v>0</v>
      </c>
      <c r="R637" s="14" t="s">
        <v>75</v>
      </c>
      <c r="S637" s="14">
        <f t="shared" si="565"/>
        <v>3</v>
      </c>
      <c r="T637" s="15">
        <v>0</v>
      </c>
      <c r="U637" s="15">
        <v>0</v>
      </c>
      <c r="V637" s="15">
        <v>0</v>
      </c>
      <c r="W637" s="15" t="str">
        <f>IF($S637&lt;4, "N/A", $M637)</f>
        <v>N/A</v>
      </c>
      <c r="X637" s="15" t="str">
        <f t="shared" si="616"/>
        <v>N/A</v>
      </c>
      <c r="Y637" s="14" t="str">
        <f t="shared" si="566"/>
        <v>OK</v>
      </c>
      <c r="Z637" s="14" t="str">
        <f t="shared" si="567"/>
        <v>No</v>
      </c>
      <c r="AA637" s="17" t="str">
        <f>IF(C637="DM", "N/A", IF(Z637="No","N/A",VLOOKUP(B637,'Extension List'!$A$3:$AE$1952,19,FALSE)))</f>
        <v>N/A</v>
      </c>
      <c r="AB637" s="14" t="str">
        <f>IF(C637="DM", "N/A", IF(Z637="No","N/A",VLOOKUP(B637,'Extension List'!$A$3:$AE$1952,21,FALSE)))</f>
        <v>N/A</v>
      </c>
      <c r="AC637" s="14" t="str">
        <f t="shared" si="611"/>
        <v>N/A</v>
      </c>
      <c r="AD637" s="15" t="str">
        <f t="shared" si="568"/>
        <v>N/A</v>
      </c>
      <c r="AE637" s="15" t="str">
        <f t="shared" si="569"/>
        <v>N/A</v>
      </c>
      <c r="AF637" s="15" t="str">
        <f t="shared" si="570"/>
        <v>N/A</v>
      </c>
      <c r="AG637" s="15" t="str">
        <f t="shared" si="612"/>
        <v>N/A</v>
      </c>
      <c r="AH637" s="15" t="str">
        <f t="shared" si="612"/>
        <v>N/A</v>
      </c>
      <c r="AI637" s="15" t="str">
        <f t="shared" si="613"/>
        <v>N/A</v>
      </c>
      <c r="AJ637" s="15" t="str">
        <f t="shared" si="614"/>
        <v>N/A</v>
      </c>
      <c r="AK637" s="15" t="str">
        <f t="shared" si="615"/>
        <v>N/A</v>
      </c>
      <c r="AL637" s="15" t="str">
        <f t="shared" si="571"/>
        <v>N/A</v>
      </c>
      <c r="AM637" s="15">
        <f t="shared" si="572"/>
        <v>9</v>
      </c>
      <c r="AN637" s="15">
        <f t="shared" si="573"/>
        <v>9</v>
      </c>
      <c r="AO637" s="15">
        <f t="shared" si="574"/>
        <v>9</v>
      </c>
      <c r="AP637" s="15" t="str">
        <f t="shared" si="575"/>
        <v>N/A</v>
      </c>
      <c r="AQ637" s="15" t="str">
        <f t="shared" si="576"/>
        <v>N/A</v>
      </c>
      <c r="AR637" s="14" t="s">
        <v>40</v>
      </c>
      <c r="AS637" s="14" t="s">
        <v>40</v>
      </c>
      <c r="AT637" s="14" t="s">
        <v>40</v>
      </c>
      <c r="AU637" s="14" t="s">
        <v>40</v>
      </c>
      <c r="AV637" s="14" t="s">
        <v>40</v>
      </c>
      <c r="AW637" s="14" t="s">
        <v>40</v>
      </c>
      <c r="AX637" s="14" t="s">
        <v>40</v>
      </c>
      <c r="AY637" s="14" t="s">
        <v>40</v>
      </c>
      <c r="AZ637" s="14" t="s">
        <v>40</v>
      </c>
      <c r="BA637" s="14" t="s">
        <v>40</v>
      </c>
      <c r="BB637" s="14" t="s">
        <v>40</v>
      </c>
      <c r="BC637" s="14" t="s">
        <v>40</v>
      </c>
      <c r="BD637" s="14" t="s">
        <v>40</v>
      </c>
      <c r="BE637" s="14" t="s">
        <v>40</v>
      </c>
      <c r="BF637" s="14" t="s">
        <v>40</v>
      </c>
      <c r="BG637" s="14" t="s">
        <v>40</v>
      </c>
      <c r="BH637" s="14" t="s">
        <v>40</v>
      </c>
      <c r="BI637" s="14"/>
      <c r="BJ637" s="15">
        <f t="shared" si="577"/>
        <v>9</v>
      </c>
      <c r="BK637" s="15">
        <f t="shared" si="578"/>
        <v>9</v>
      </c>
      <c r="BL637" s="15">
        <f t="shared" si="579"/>
        <v>9</v>
      </c>
      <c r="BM637" s="15">
        <f t="shared" si="580"/>
        <v>9</v>
      </c>
      <c r="BN637" s="15">
        <f t="shared" si="581"/>
        <v>9</v>
      </c>
      <c r="BO637" s="15">
        <f t="shared" si="582"/>
        <v>9</v>
      </c>
      <c r="BP637" s="15">
        <f t="shared" si="583"/>
        <v>9</v>
      </c>
      <c r="BQ637" s="15">
        <f t="shared" si="584"/>
        <v>9</v>
      </c>
      <c r="BR637" s="15">
        <f t="shared" si="585"/>
        <v>9</v>
      </c>
      <c r="BS637" s="15">
        <f t="shared" si="586"/>
        <v>9</v>
      </c>
      <c r="BT637" s="15">
        <f t="shared" si="587"/>
        <v>9</v>
      </c>
      <c r="BU637" s="15">
        <f t="shared" si="588"/>
        <v>9</v>
      </c>
      <c r="BV637" s="15">
        <f t="shared" si="589"/>
        <v>9</v>
      </c>
      <c r="BW637" s="15">
        <f t="shared" si="590"/>
        <v>9</v>
      </c>
      <c r="BX637" s="15">
        <f t="shared" si="591"/>
        <v>9</v>
      </c>
      <c r="BY637" s="15">
        <f t="shared" si="592"/>
        <v>9</v>
      </c>
      <c r="BZ637" s="15">
        <f t="shared" si="593"/>
        <v>9</v>
      </c>
      <c r="CA637" s="14" t="s">
        <v>75</v>
      </c>
      <c r="CB637" s="15">
        <f t="shared" si="606"/>
        <v>9</v>
      </c>
      <c r="CC637" s="14">
        <f t="shared" si="607"/>
        <v>9</v>
      </c>
      <c r="CD637" s="14">
        <f t="shared" si="608"/>
        <v>9</v>
      </c>
      <c r="CE637" s="14" t="str">
        <f t="shared" si="609"/>
        <v>N/A</v>
      </c>
      <c r="CF637" s="14" t="str">
        <f t="shared" si="610"/>
        <v>N/A</v>
      </c>
      <c r="CG637" t="str">
        <f t="shared" si="594"/>
        <v>S:9 G:6 GR:0</v>
      </c>
    </row>
    <row r="638" spans="1:85" x14ac:dyDescent="0.25">
      <c r="A638" s="13">
        <v>6355</v>
      </c>
      <c r="B638" s="14" t="s">
        <v>2729</v>
      </c>
      <c r="C638" s="14" t="s">
        <v>69</v>
      </c>
      <c r="D638" s="14" t="s">
        <v>60</v>
      </c>
      <c r="E638" s="14">
        <f>VLOOKUP(B638, 'Rookie Year'!$A$2:$B$55555,2,FALSE)</f>
        <v>2018</v>
      </c>
      <c r="F638" s="14">
        <v>2023</v>
      </c>
      <c r="G638" s="14" t="s">
        <v>42</v>
      </c>
      <c r="H638" s="14" t="s">
        <v>1927</v>
      </c>
      <c r="I638" s="15">
        <v>30</v>
      </c>
      <c r="J638" s="14">
        <v>5</v>
      </c>
      <c r="K638" s="16">
        <f t="shared" si="560"/>
        <v>0.6</v>
      </c>
      <c r="L638" s="15">
        <f t="shared" si="561"/>
        <v>12</v>
      </c>
      <c r="M638" s="15">
        <f t="shared" si="562"/>
        <v>18</v>
      </c>
      <c r="N638" s="15">
        <f t="shared" si="563"/>
        <v>90</v>
      </c>
      <c r="O638" s="15">
        <v>41</v>
      </c>
      <c r="P638" s="15">
        <v>29</v>
      </c>
      <c r="Q638" s="15">
        <f t="shared" si="564"/>
        <v>20</v>
      </c>
      <c r="R638" s="14">
        <v>2025</v>
      </c>
      <c r="S638" s="14">
        <f t="shared" si="565"/>
        <v>4</v>
      </c>
      <c r="T638" s="15">
        <v>20</v>
      </c>
      <c r="U638" s="15">
        <v>0</v>
      </c>
      <c r="V638" s="15">
        <v>0</v>
      </c>
      <c r="W638" s="15">
        <v>0</v>
      </c>
      <c r="X638" s="15" t="str">
        <f t="shared" si="616"/>
        <v>N/A</v>
      </c>
      <c r="Y638" s="14" t="str">
        <f t="shared" si="566"/>
        <v>OK</v>
      </c>
      <c r="Z638" s="14" t="str">
        <f t="shared" si="567"/>
        <v>No</v>
      </c>
      <c r="AA638" s="17" t="str">
        <f>IF(C638="DM", "N/A", IF(Z638="No","N/A",VLOOKUP(B638,'Extension List'!$A$3:$AE$1952,19,FALSE)))</f>
        <v>N/A</v>
      </c>
      <c r="AB638" s="14" t="str">
        <f>IF(C638="DM", "N/A", IF(Z638="No","N/A",VLOOKUP(B638,'Extension List'!$A$3:$AE$1952,21,FALSE)))</f>
        <v>N/A</v>
      </c>
      <c r="AC638" s="14" t="str">
        <f t="shared" si="611"/>
        <v>N/A</v>
      </c>
      <c r="AD638" s="15" t="str">
        <f t="shared" si="568"/>
        <v>N/A</v>
      </c>
      <c r="AE638" s="15" t="str">
        <f t="shared" si="569"/>
        <v>N/A</v>
      </c>
      <c r="AF638" s="15" t="str">
        <f t="shared" si="570"/>
        <v>N/A</v>
      </c>
      <c r="AG638" s="15" t="str">
        <f t="shared" si="612"/>
        <v>N/A</v>
      </c>
      <c r="AH638" s="15" t="str">
        <f t="shared" si="612"/>
        <v>N/A</v>
      </c>
      <c r="AI638" s="15" t="str">
        <f t="shared" si="613"/>
        <v>N/A</v>
      </c>
      <c r="AJ638" s="15" t="str">
        <f t="shared" si="614"/>
        <v>N/A</v>
      </c>
      <c r="AK638" s="15" t="str">
        <f t="shared" si="615"/>
        <v>N/A</v>
      </c>
      <c r="AL638" s="15" t="str">
        <f t="shared" si="571"/>
        <v>N/A</v>
      </c>
      <c r="AM638" s="15">
        <f t="shared" si="572"/>
        <v>32</v>
      </c>
      <c r="AN638" s="15">
        <f t="shared" si="573"/>
        <v>12</v>
      </c>
      <c r="AO638" s="15">
        <f t="shared" si="574"/>
        <v>12</v>
      </c>
      <c r="AP638" s="15">
        <f t="shared" si="575"/>
        <v>12</v>
      </c>
      <c r="AQ638" s="15" t="str">
        <f t="shared" si="576"/>
        <v>N/A</v>
      </c>
      <c r="AR638" s="14" t="s">
        <v>40</v>
      </c>
      <c r="AS638" s="14" t="s">
        <v>40</v>
      </c>
      <c r="AT638" s="14" t="s">
        <v>40</v>
      </c>
      <c r="AU638" s="14" t="s">
        <v>40</v>
      </c>
      <c r="AV638" s="14" t="s">
        <v>40</v>
      </c>
      <c r="AW638" s="14" t="s">
        <v>40</v>
      </c>
      <c r="AX638" s="14" t="s">
        <v>40</v>
      </c>
      <c r="AY638" s="14" t="s">
        <v>40</v>
      </c>
      <c r="AZ638" s="14" t="s">
        <v>40</v>
      </c>
      <c r="BA638" s="14" t="s">
        <v>40</v>
      </c>
      <c r="BB638" s="14" t="s">
        <v>40</v>
      </c>
      <c r="BC638" s="14" t="s">
        <v>40</v>
      </c>
      <c r="BD638" s="14" t="s">
        <v>40</v>
      </c>
      <c r="BE638" s="14" t="s">
        <v>40</v>
      </c>
      <c r="BF638" s="14" t="s">
        <v>40</v>
      </c>
      <c r="BG638" s="14" t="s">
        <v>40</v>
      </c>
      <c r="BH638" s="14" t="s">
        <v>40</v>
      </c>
      <c r="BI638" s="14"/>
      <c r="BJ638" s="15">
        <f t="shared" si="577"/>
        <v>32</v>
      </c>
      <c r="BK638" s="15">
        <f t="shared" si="578"/>
        <v>32</v>
      </c>
      <c r="BL638" s="15">
        <f t="shared" si="579"/>
        <v>32</v>
      </c>
      <c r="BM638" s="15">
        <f t="shared" si="580"/>
        <v>32</v>
      </c>
      <c r="BN638" s="15">
        <f t="shared" si="581"/>
        <v>32</v>
      </c>
      <c r="BO638" s="15">
        <f t="shared" si="582"/>
        <v>32</v>
      </c>
      <c r="BP638" s="15">
        <f t="shared" si="583"/>
        <v>32</v>
      </c>
      <c r="BQ638" s="15">
        <f t="shared" si="584"/>
        <v>32</v>
      </c>
      <c r="BR638" s="15">
        <f t="shared" si="585"/>
        <v>32</v>
      </c>
      <c r="BS638" s="15">
        <f t="shared" si="586"/>
        <v>32</v>
      </c>
      <c r="BT638" s="15">
        <f t="shared" si="587"/>
        <v>32</v>
      </c>
      <c r="BU638" s="15">
        <f t="shared" si="588"/>
        <v>32</v>
      </c>
      <c r="BV638" s="15">
        <f t="shared" si="589"/>
        <v>32</v>
      </c>
      <c r="BW638" s="15">
        <f t="shared" si="590"/>
        <v>32</v>
      </c>
      <c r="BX638" s="15">
        <f t="shared" si="591"/>
        <v>32</v>
      </c>
      <c r="BY638" s="15">
        <f t="shared" si="592"/>
        <v>32</v>
      </c>
      <c r="BZ638" s="15">
        <f t="shared" si="593"/>
        <v>32</v>
      </c>
      <c r="CA638" s="14" t="s">
        <v>75</v>
      </c>
      <c r="CB638" s="15">
        <f t="shared" si="606"/>
        <v>32</v>
      </c>
      <c r="CC638" s="14">
        <f t="shared" si="607"/>
        <v>12</v>
      </c>
      <c r="CD638" s="14">
        <f t="shared" si="608"/>
        <v>12</v>
      </c>
      <c r="CE638" s="14">
        <f t="shared" si="609"/>
        <v>12</v>
      </c>
      <c r="CF638" s="14" t="str">
        <f t="shared" si="610"/>
        <v>N/A</v>
      </c>
      <c r="CG638" t="str">
        <f t="shared" si="594"/>
        <v>S:12 G:18 GR:20</v>
      </c>
    </row>
    <row r="639" spans="1:85" x14ac:dyDescent="0.25">
      <c r="A639" s="13">
        <v>6436</v>
      </c>
      <c r="B639" s="14" t="s">
        <v>2898</v>
      </c>
      <c r="C639" s="14" t="s">
        <v>69</v>
      </c>
      <c r="D639" s="14" t="s">
        <v>60</v>
      </c>
      <c r="E639" s="14">
        <f>VLOOKUP(B639, 'Rookie Year'!$A$2:$B$55555,2,FALSE)</f>
        <v>2022</v>
      </c>
      <c r="F639" s="14">
        <v>2026</v>
      </c>
      <c r="G639" s="14" t="s">
        <v>42</v>
      </c>
      <c r="H639" s="14" t="s">
        <v>1927</v>
      </c>
      <c r="I639" s="15">
        <v>15</v>
      </c>
      <c r="J639" s="14">
        <v>4</v>
      </c>
      <c r="K639" s="16">
        <f t="shared" si="560"/>
        <v>0.4</v>
      </c>
      <c r="L639" s="15">
        <f t="shared" si="561"/>
        <v>9</v>
      </c>
      <c r="M639" s="15">
        <f t="shared" si="562"/>
        <v>6</v>
      </c>
      <c r="N639" s="15">
        <f t="shared" si="563"/>
        <v>24</v>
      </c>
      <c r="O639" s="15">
        <v>0</v>
      </c>
      <c r="P639" s="15">
        <v>0</v>
      </c>
      <c r="Q639" s="15">
        <f t="shared" si="564"/>
        <v>24</v>
      </c>
      <c r="R639" s="14" t="s">
        <v>75</v>
      </c>
      <c r="S639" s="14">
        <f t="shared" si="565"/>
        <v>4</v>
      </c>
      <c r="T639" s="15">
        <f>IF($S639&lt;1, "N/A", $M639)</f>
        <v>6</v>
      </c>
      <c r="U639" s="15">
        <f>IF($S639&lt;2, "N/A", $M639)</f>
        <v>6</v>
      </c>
      <c r="V639" s="15">
        <f>IF($S639&lt;3, "N/A", $M639)</f>
        <v>6</v>
      </c>
      <c r="W639" s="15">
        <f t="shared" ref="W639:W674" si="617">IF($S639&lt;4, "N/A", $M639)</f>
        <v>6</v>
      </c>
      <c r="X639" s="15" t="str">
        <f t="shared" si="616"/>
        <v>N/A</v>
      </c>
      <c r="Y639" s="14" t="str">
        <f t="shared" si="566"/>
        <v>OK</v>
      </c>
      <c r="Z639" s="14" t="str">
        <f t="shared" si="567"/>
        <v>No</v>
      </c>
      <c r="AA639" s="17" t="str">
        <f>IF(C639="DM", "N/A", IF(Z639="No","N/A",VLOOKUP(B639,'Extension List'!$A$3:$AE$1952,19,FALSE)))</f>
        <v>N/A</v>
      </c>
      <c r="AB639" s="14" t="str">
        <f>IF(C639="DM", "N/A", IF(Z639="No","N/A",VLOOKUP(B639,'Extension List'!$A$3:$AE$1952,21,FALSE)))</f>
        <v>N/A</v>
      </c>
      <c r="AC639" s="14" t="str">
        <f t="shared" si="611"/>
        <v>N/A</v>
      </c>
      <c r="AD639" s="15" t="str">
        <f t="shared" si="568"/>
        <v>N/A</v>
      </c>
      <c r="AE639" s="15" t="str">
        <f t="shared" si="569"/>
        <v>N/A</v>
      </c>
      <c r="AF639" s="15" t="str">
        <f t="shared" si="570"/>
        <v>N/A</v>
      </c>
      <c r="AG639" s="15" t="str">
        <f t="shared" si="612"/>
        <v>N/A</v>
      </c>
      <c r="AH639" s="15" t="str">
        <f t="shared" si="612"/>
        <v>N/A</v>
      </c>
      <c r="AI639" s="15" t="str">
        <f t="shared" si="613"/>
        <v>N/A</v>
      </c>
      <c r="AJ639" s="15" t="str">
        <f t="shared" si="614"/>
        <v>N/A</v>
      </c>
      <c r="AK639" s="15" t="str">
        <f t="shared" si="615"/>
        <v>N/A</v>
      </c>
      <c r="AL639" s="15" t="str">
        <f t="shared" si="571"/>
        <v>N/A</v>
      </c>
      <c r="AM639" s="15">
        <f t="shared" si="572"/>
        <v>15</v>
      </c>
      <c r="AN639" s="15">
        <f t="shared" si="573"/>
        <v>15</v>
      </c>
      <c r="AO639" s="15">
        <f t="shared" si="574"/>
        <v>15</v>
      </c>
      <c r="AP639" s="15">
        <f t="shared" si="575"/>
        <v>15</v>
      </c>
      <c r="AQ639" s="15" t="str">
        <f t="shared" si="576"/>
        <v>N/A</v>
      </c>
      <c r="AR639" s="14" t="s">
        <v>40</v>
      </c>
      <c r="AS639" s="14" t="s">
        <v>40</v>
      </c>
      <c r="AT639" s="14" t="s">
        <v>40</v>
      </c>
      <c r="AU639" s="14" t="s">
        <v>40</v>
      </c>
      <c r="AV639" s="14" t="s">
        <v>40</v>
      </c>
      <c r="AW639" s="14" t="s">
        <v>40</v>
      </c>
      <c r="AX639" s="14" t="s">
        <v>40</v>
      </c>
      <c r="AY639" s="14" t="s">
        <v>40</v>
      </c>
      <c r="AZ639" s="14" t="s">
        <v>40</v>
      </c>
      <c r="BA639" s="14" t="s">
        <v>40</v>
      </c>
      <c r="BB639" s="14" t="s">
        <v>40</v>
      </c>
      <c r="BC639" s="14" t="s">
        <v>40</v>
      </c>
      <c r="BD639" s="14" t="s">
        <v>40</v>
      </c>
      <c r="BE639" s="14" t="s">
        <v>40</v>
      </c>
      <c r="BF639" s="14" t="s">
        <v>40</v>
      </c>
      <c r="BG639" s="14" t="s">
        <v>40</v>
      </c>
      <c r="BH639" s="14" t="s">
        <v>40</v>
      </c>
      <c r="BJ639" s="15">
        <f t="shared" si="577"/>
        <v>15</v>
      </c>
      <c r="BK639" s="15">
        <f t="shared" si="578"/>
        <v>15</v>
      </c>
      <c r="BL639" s="15">
        <f t="shared" si="579"/>
        <v>15</v>
      </c>
      <c r="BM639" s="15">
        <f t="shared" si="580"/>
        <v>15</v>
      </c>
      <c r="BN639" s="15">
        <f t="shared" si="581"/>
        <v>15</v>
      </c>
      <c r="BO639" s="15">
        <f t="shared" si="582"/>
        <v>15</v>
      </c>
      <c r="BP639" s="15">
        <f t="shared" si="583"/>
        <v>15</v>
      </c>
      <c r="BQ639" s="15">
        <f t="shared" si="584"/>
        <v>15</v>
      </c>
      <c r="BR639" s="15">
        <f t="shared" si="585"/>
        <v>15</v>
      </c>
      <c r="BS639" s="15">
        <f t="shared" si="586"/>
        <v>15</v>
      </c>
      <c r="BT639" s="15">
        <f t="shared" si="587"/>
        <v>15</v>
      </c>
      <c r="BU639" s="15">
        <f t="shared" si="588"/>
        <v>15</v>
      </c>
      <c r="BV639" s="15">
        <f t="shared" si="589"/>
        <v>15</v>
      </c>
      <c r="BW639" s="15">
        <f t="shared" si="590"/>
        <v>15</v>
      </c>
      <c r="BX639" s="15">
        <f t="shared" si="591"/>
        <v>15</v>
      </c>
      <c r="BY639" s="15">
        <f t="shared" si="592"/>
        <v>15</v>
      </c>
      <c r="BZ639" s="15">
        <f t="shared" si="593"/>
        <v>15</v>
      </c>
      <c r="CA639" s="14" t="s">
        <v>75</v>
      </c>
      <c r="CB639" s="15">
        <f t="shared" si="606"/>
        <v>15</v>
      </c>
      <c r="CC639" s="14">
        <f t="shared" si="607"/>
        <v>15</v>
      </c>
      <c r="CD639" s="14">
        <f t="shared" si="608"/>
        <v>15</v>
      </c>
      <c r="CE639" s="14">
        <f t="shared" si="609"/>
        <v>15</v>
      </c>
      <c r="CF639" s="14" t="str">
        <f t="shared" si="610"/>
        <v>N/A</v>
      </c>
      <c r="CG639" t="str">
        <f t="shared" si="594"/>
        <v>S:9 G:6 GR:24</v>
      </c>
    </row>
    <row r="640" spans="1:85" x14ac:dyDescent="0.25">
      <c r="A640" s="13">
        <v>6597</v>
      </c>
      <c r="B640" s="14" t="s">
        <v>3387</v>
      </c>
      <c r="C640" s="14" t="s">
        <v>69</v>
      </c>
      <c r="D640" s="14" t="s">
        <v>60</v>
      </c>
      <c r="E640" s="14">
        <f>VLOOKUP(B640, 'Rookie Year'!$A$2:$B$55555,2,FALSE)</f>
        <v>2026</v>
      </c>
      <c r="F640" s="14">
        <v>2026</v>
      </c>
      <c r="G640" s="14" t="s">
        <v>40</v>
      </c>
      <c r="H640" s="14" t="s">
        <v>3398</v>
      </c>
      <c r="I640" s="15">
        <v>1</v>
      </c>
      <c r="J640" s="14">
        <v>3</v>
      </c>
      <c r="K640" s="16">
        <f t="shared" si="560"/>
        <v>0</v>
      </c>
      <c r="L640" s="15">
        <f t="shared" si="561"/>
        <v>1</v>
      </c>
      <c r="M640" s="15">
        <f t="shared" si="562"/>
        <v>0</v>
      </c>
      <c r="N640" s="15">
        <f t="shared" si="563"/>
        <v>0</v>
      </c>
      <c r="O640" s="15">
        <v>0</v>
      </c>
      <c r="P640" s="15">
        <v>0</v>
      </c>
      <c r="Q640" s="15">
        <f t="shared" si="564"/>
        <v>0</v>
      </c>
      <c r="R640" s="14" t="s">
        <v>75</v>
      </c>
      <c r="S640" s="14">
        <f t="shared" si="565"/>
        <v>3</v>
      </c>
      <c r="T640" s="15">
        <f>IF($S640&lt;1, "N/A", $M640)</f>
        <v>0</v>
      </c>
      <c r="U640" s="15">
        <f>IF($S640&lt;2, "N/A", $M640)</f>
        <v>0</v>
      </c>
      <c r="V640" s="15">
        <f>IF($S640&lt;3, "N/A", $M640)</f>
        <v>0</v>
      </c>
      <c r="W640" s="15" t="str">
        <f t="shared" si="617"/>
        <v>N/A</v>
      </c>
      <c r="X640" s="15" t="str">
        <f t="shared" si="616"/>
        <v>N/A</v>
      </c>
      <c r="Y640" s="14" t="str">
        <f t="shared" si="566"/>
        <v>OK</v>
      </c>
      <c r="Z640" s="14" t="str">
        <f t="shared" si="567"/>
        <v>No</v>
      </c>
      <c r="AA640" s="17" t="str">
        <f>IF(C640="DM", "N/A", IF(Z640="No","N/A",VLOOKUP(B640,'Extension List'!$A$3:$AE$1952,19,FALSE)))</f>
        <v>N/A</v>
      </c>
      <c r="AB640" s="14" t="str">
        <f>IF(C640="DM", "N/A", IF(Z640="No","N/A",VLOOKUP(B640,'Extension List'!$A$3:$AE$1952,21,FALSE)))</f>
        <v>N/A</v>
      </c>
      <c r="AC640" s="14" t="str">
        <f t="shared" si="611"/>
        <v>N/A</v>
      </c>
      <c r="AD640" s="15" t="str">
        <f t="shared" si="568"/>
        <v>N/A</v>
      </c>
      <c r="AE640" s="15" t="str">
        <f t="shared" si="569"/>
        <v>N/A</v>
      </c>
      <c r="AF640" s="15" t="str">
        <f t="shared" si="570"/>
        <v>N/A</v>
      </c>
      <c r="AG640" s="15" t="str">
        <f t="shared" si="612"/>
        <v>N/A</v>
      </c>
      <c r="AH640" s="15" t="str">
        <f t="shared" si="612"/>
        <v>N/A</v>
      </c>
      <c r="AI640" s="15" t="str">
        <f t="shared" si="613"/>
        <v>N/A</v>
      </c>
      <c r="AJ640" s="15" t="str">
        <f t="shared" si="614"/>
        <v>N/A</v>
      </c>
      <c r="AK640" s="15" t="str">
        <f t="shared" si="615"/>
        <v>N/A</v>
      </c>
      <c r="AL640" s="15" t="str">
        <f t="shared" si="571"/>
        <v>N/A</v>
      </c>
      <c r="AM640" s="15">
        <f t="shared" si="572"/>
        <v>1</v>
      </c>
      <c r="AN640" s="15">
        <f t="shared" si="573"/>
        <v>1</v>
      </c>
      <c r="AO640" s="15">
        <f t="shared" si="574"/>
        <v>1</v>
      </c>
      <c r="AP640" s="15" t="str">
        <f t="shared" si="575"/>
        <v>N/A</v>
      </c>
      <c r="AQ640" s="15" t="str">
        <f t="shared" si="576"/>
        <v>N/A</v>
      </c>
      <c r="AR640" s="14" t="s">
        <v>40</v>
      </c>
      <c r="AS640" s="14" t="s">
        <v>40</v>
      </c>
      <c r="AT640" s="14" t="s">
        <v>40</v>
      </c>
      <c r="AU640" s="14" t="s">
        <v>40</v>
      </c>
      <c r="AV640" s="14" t="s">
        <v>40</v>
      </c>
      <c r="AW640" s="14" t="s">
        <v>40</v>
      </c>
      <c r="AX640" s="14" t="s">
        <v>40</v>
      </c>
      <c r="AY640" s="14" t="s">
        <v>40</v>
      </c>
      <c r="AZ640" s="14" t="s">
        <v>40</v>
      </c>
      <c r="BA640" s="14" t="s">
        <v>40</v>
      </c>
      <c r="BB640" s="14" t="s">
        <v>40</v>
      </c>
      <c r="BC640" s="14" t="s">
        <v>40</v>
      </c>
      <c r="BD640" s="14" t="s">
        <v>40</v>
      </c>
      <c r="BE640" s="14" t="s">
        <v>40</v>
      </c>
      <c r="BF640" s="14" t="s">
        <v>40</v>
      </c>
      <c r="BG640" s="14" t="s">
        <v>40</v>
      </c>
      <c r="BH640" s="14" t="s">
        <v>40</v>
      </c>
      <c r="BJ640" s="15">
        <f t="shared" si="577"/>
        <v>1</v>
      </c>
      <c r="BK640" s="15">
        <f t="shared" si="578"/>
        <v>1</v>
      </c>
      <c r="BL640" s="15">
        <f t="shared" si="579"/>
        <v>1</v>
      </c>
      <c r="BM640" s="15">
        <f t="shared" si="580"/>
        <v>1</v>
      </c>
      <c r="BN640" s="15">
        <f t="shared" si="581"/>
        <v>1</v>
      </c>
      <c r="BO640" s="15">
        <f t="shared" si="582"/>
        <v>1</v>
      </c>
      <c r="BP640" s="15">
        <f t="shared" si="583"/>
        <v>1</v>
      </c>
      <c r="BQ640" s="15">
        <f t="shared" si="584"/>
        <v>1</v>
      </c>
      <c r="BR640" s="15">
        <f t="shared" si="585"/>
        <v>1</v>
      </c>
      <c r="BS640" s="15">
        <f t="shared" si="586"/>
        <v>1</v>
      </c>
      <c r="BT640" s="15">
        <f t="shared" si="587"/>
        <v>1</v>
      </c>
      <c r="BU640" s="15">
        <f t="shared" si="588"/>
        <v>1</v>
      </c>
      <c r="BV640" s="15">
        <f t="shared" si="589"/>
        <v>1</v>
      </c>
      <c r="BW640" s="15">
        <f t="shared" si="590"/>
        <v>1</v>
      </c>
      <c r="BX640" s="15">
        <f t="shared" si="591"/>
        <v>1</v>
      </c>
      <c r="BY640" s="15">
        <f t="shared" si="592"/>
        <v>1</v>
      </c>
      <c r="BZ640" s="15">
        <f t="shared" si="593"/>
        <v>1</v>
      </c>
      <c r="CA640" s="14" t="s">
        <v>75</v>
      </c>
      <c r="CB640" s="15">
        <f t="shared" si="606"/>
        <v>1</v>
      </c>
      <c r="CC640" s="14">
        <f t="shared" si="607"/>
        <v>1</v>
      </c>
      <c r="CD640" s="14">
        <f t="shared" si="608"/>
        <v>1</v>
      </c>
      <c r="CE640" s="14" t="str">
        <f t="shared" si="609"/>
        <v>N/A</v>
      </c>
      <c r="CF640" s="14" t="str">
        <f t="shared" si="610"/>
        <v>N/A</v>
      </c>
      <c r="CG640" t="str">
        <f t="shared" si="594"/>
        <v>S:1 G:0 GR:0</v>
      </c>
    </row>
    <row r="641" spans="1:85" x14ac:dyDescent="0.25">
      <c r="A641" s="13">
        <v>6356</v>
      </c>
      <c r="B641" s="14" t="s">
        <v>1305</v>
      </c>
      <c r="C641" s="14" t="s">
        <v>69</v>
      </c>
      <c r="D641" s="14" t="s">
        <v>60</v>
      </c>
      <c r="E641" s="14">
        <f>VLOOKUP(B641, 'Rookie Year'!$A$2:$B$55555,2,FALSE)</f>
        <v>2018</v>
      </c>
      <c r="F641" s="14">
        <v>2024</v>
      </c>
      <c r="G641" s="14" t="s">
        <v>42</v>
      </c>
      <c r="H641" s="14" t="s">
        <v>1927</v>
      </c>
      <c r="I641" s="15">
        <v>27</v>
      </c>
      <c r="J641" s="14">
        <v>5</v>
      </c>
      <c r="K641" s="16">
        <f t="shared" si="560"/>
        <v>0.6</v>
      </c>
      <c r="L641" s="15">
        <f t="shared" si="561"/>
        <v>10</v>
      </c>
      <c r="M641" s="15">
        <f t="shared" si="562"/>
        <v>17</v>
      </c>
      <c r="N641" s="15">
        <f t="shared" si="563"/>
        <v>85</v>
      </c>
      <c r="O641" s="15">
        <v>34</v>
      </c>
      <c r="P641" s="15">
        <v>26</v>
      </c>
      <c r="Q641" s="15">
        <f t="shared" si="564"/>
        <v>25</v>
      </c>
      <c r="R641" s="14" t="s">
        <v>75</v>
      </c>
      <c r="S641" s="14">
        <f t="shared" si="565"/>
        <v>3</v>
      </c>
      <c r="T641" s="15">
        <v>25</v>
      </c>
      <c r="U641" s="15">
        <v>0</v>
      </c>
      <c r="V641" s="15">
        <v>0</v>
      </c>
      <c r="W641" s="15" t="str">
        <f t="shared" si="617"/>
        <v>N/A</v>
      </c>
      <c r="X641" s="15" t="str">
        <f t="shared" si="616"/>
        <v>N/A</v>
      </c>
      <c r="Y641" s="14" t="str">
        <f t="shared" si="566"/>
        <v>OK</v>
      </c>
      <c r="Z641" s="14" t="str">
        <f t="shared" si="567"/>
        <v>No</v>
      </c>
      <c r="AA641" s="17" t="str">
        <f>IF(C641="DM", "N/A", IF(Z641="No","N/A",VLOOKUP(B641,'Extension List'!$A$3:$AE$1952,19,FALSE)))</f>
        <v>N/A</v>
      </c>
      <c r="AB641" s="14" t="str">
        <f>IF(C641="DM", "N/A", IF(Z641="No","N/A",VLOOKUP(B641,'Extension List'!$A$3:$AE$1952,21,FALSE)))</f>
        <v>N/A</v>
      </c>
      <c r="AC641" s="14" t="str">
        <f t="shared" si="611"/>
        <v>N/A</v>
      </c>
      <c r="AD641" s="15" t="str">
        <f t="shared" si="568"/>
        <v>N/A</v>
      </c>
      <c r="AE641" s="15" t="str">
        <f t="shared" si="569"/>
        <v>N/A</v>
      </c>
      <c r="AF641" s="15" t="str">
        <f t="shared" si="570"/>
        <v>N/A</v>
      </c>
      <c r="AG641" s="15" t="str">
        <f t="shared" si="612"/>
        <v>N/A</v>
      </c>
      <c r="AH641" s="15" t="str">
        <f t="shared" si="612"/>
        <v>N/A</v>
      </c>
      <c r="AI641" s="15" t="str">
        <f t="shared" si="613"/>
        <v>N/A</v>
      </c>
      <c r="AJ641" s="15" t="str">
        <f t="shared" si="614"/>
        <v>N/A</v>
      </c>
      <c r="AK641" s="15" t="str">
        <f t="shared" si="615"/>
        <v>N/A</v>
      </c>
      <c r="AL641" s="15" t="str">
        <f t="shared" si="571"/>
        <v>N/A</v>
      </c>
      <c r="AM641" s="15">
        <f t="shared" si="572"/>
        <v>35</v>
      </c>
      <c r="AN641" s="15">
        <f t="shared" si="573"/>
        <v>10</v>
      </c>
      <c r="AO641" s="15">
        <f t="shared" si="574"/>
        <v>10</v>
      </c>
      <c r="AP641" s="15" t="str">
        <f t="shared" si="575"/>
        <v>N/A</v>
      </c>
      <c r="AQ641" s="15" t="str">
        <f t="shared" si="576"/>
        <v>N/A</v>
      </c>
      <c r="AR641" s="14" t="s">
        <v>40</v>
      </c>
      <c r="AS641" s="14" t="s">
        <v>40</v>
      </c>
      <c r="AT641" s="14" t="s">
        <v>40</v>
      </c>
      <c r="AU641" s="14" t="s">
        <v>40</v>
      </c>
      <c r="AV641" s="14" t="s">
        <v>40</v>
      </c>
      <c r="AW641" s="14" t="s">
        <v>40</v>
      </c>
      <c r="AX641" s="14" t="s">
        <v>40</v>
      </c>
      <c r="AY641" s="14" t="s">
        <v>40</v>
      </c>
      <c r="AZ641" s="14" t="s">
        <v>40</v>
      </c>
      <c r="BA641" s="14" t="s">
        <v>40</v>
      </c>
      <c r="BB641" s="14" t="s">
        <v>40</v>
      </c>
      <c r="BC641" s="14" t="s">
        <v>40</v>
      </c>
      <c r="BD641" s="14" t="s">
        <v>40</v>
      </c>
      <c r="BE641" s="14" t="s">
        <v>40</v>
      </c>
      <c r="BF641" s="14" t="s">
        <v>40</v>
      </c>
      <c r="BG641" s="14" t="s">
        <v>40</v>
      </c>
      <c r="BH641" s="14" t="s">
        <v>40</v>
      </c>
      <c r="BI641" s="14"/>
      <c r="BJ641" s="15">
        <f t="shared" si="577"/>
        <v>35</v>
      </c>
      <c r="BK641" s="15">
        <f t="shared" si="578"/>
        <v>35</v>
      </c>
      <c r="BL641" s="15">
        <f t="shared" si="579"/>
        <v>35</v>
      </c>
      <c r="BM641" s="15">
        <f t="shared" si="580"/>
        <v>35</v>
      </c>
      <c r="BN641" s="15">
        <f t="shared" si="581"/>
        <v>35</v>
      </c>
      <c r="BO641" s="15">
        <f t="shared" si="582"/>
        <v>35</v>
      </c>
      <c r="BP641" s="15">
        <f t="shared" si="583"/>
        <v>35</v>
      </c>
      <c r="BQ641" s="15">
        <f t="shared" si="584"/>
        <v>35</v>
      </c>
      <c r="BR641" s="15">
        <f t="shared" si="585"/>
        <v>35</v>
      </c>
      <c r="BS641" s="15">
        <f t="shared" si="586"/>
        <v>35</v>
      </c>
      <c r="BT641" s="15">
        <f t="shared" si="587"/>
        <v>35</v>
      </c>
      <c r="BU641" s="15">
        <f t="shared" si="588"/>
        <v>35</v>
      </c>
      <c r="BV641" s="15">
        <f t="shared" si="589"/>
        <v>35</v>
      </c>
      <c r="BW641" s="15">
        <f t="shared" si="590"/>
        <v>35</v>
      </c>
      <c r="BX641" s="15">
        <f t="shared" si="591"/>
        <v>35</v>
      </c>
      <c r="BY641" s="15">
        <f t="shared" si="592"/>
        <v>35</v>
      </c>
      <c r="BZ641" s="15">
        <f t="shared" si="593"/>
        <v>35</v>
      </c>
      <c r="CA641" s="14" t="s">
        <v>75</v>
      </c>
      <c r="CB641" s="15">
        <f t="shared" si="606"/>
        <v>35</v>
      </c>
      <c r="CC641" s="14">
        <f t="shared" si="607"/>
        <v>10</v>
      </c>
      <c r="CD641" s="14">
        <f t="shared" si="608"/>
        <v>10</v>
      </c>
      <c r="CE641" s="14" t="str">
        <f t="shared" si="609"/>
        <v>N/A</v>
      </c>
      <c r="CF641" s="14" t="str">
        <f t="shared" si="610"/>
        <v>N/A</v>
      </c>
      <c r="CG641" t="str">
        <f t="shared" si="594"/>
        <v>S:10 G:17 GR:25</v>
      </c>
    </row>
    <row r="642" spans="1:85" x14ac:dyDescent="0.25">
      <c r="A642" s="13">
        <v>6075</v>
      </c>
      <c r="B642" s="14" t="s">
        <v>3175</v>
      </c>
      <c r="C642" s="14" t="s">
        <v>69</v>
      </c>
      <c r="D642" s="14" t="s">
        <v>60</v>
      </c>
      <c r="E642" s="14">
        <v>2025</v>
      </c>
      <c r="F642" s="14">
        <v>2025</v>
      </c>
      <c r="G642" s="14" t="s">
        <v>40</v>
      </c>
      <c r="H642" s="14" t="s">
        <v>2215</v>
      </c>
      <c r="I642" s="15">
        <v>1</v>
      </c>
      <c r="J642" s="14">
        <v>3</v>
      </c>
      <c r="K642" s="16">
        <f t="shared" si="560"/>
        <v>0</v>
      </c>
      <c r="L642" s="15">
        <f t="shared" si="561"/>
        <v>1</v>
      </c>
      <c r="M642" s="15">
        <f t="shared" si="562"/>
        <v>0</v>
      </c>
      <c r="N642" s="15">
        <f t="shared" si="563"/>
        <v>0</v>
      </c>
      <c r="O642" s="15">
        <v>0</v>
      </c>
      <c r="P642" s="15">
        <v>0</v>
      </c>
      <c r="Q642" s="15">
        <f t="shared" si="564"/>
        <v>0</v>
      </c>
      <c r="R642" s="14" t="s">
        <v>75</v>
      </c>
      <c r="S642" s="14">
        <f t="shared" si="565"/>
        <v>2</v>
      </c>
      <c r="T642" s="15">
        <v>0</v>
      </c>
      <c r="U642" s="15">
        <v>0</v>
      </c>
      <c r="V642" s="15" t="str">
        <f t="shared" ref="V642:V651" si="618">IF($S642&lt;3, "N/A", $M642)</f>
        <v>N/A</v>
      </c>
      <c r="W642" s="15" t="str">
        <f t="shared" si="617"/>
        <v>N/A</v>
      </c>
      <c r="X642" s="15" t="str">
        <f t="shared" si="616"/>
        <v>N/A</v>
      </c>
      <c r="Y642" s="14" t="str">
        <f t="shared" si="566"/>
        <v>OK</v>
      </c>
      <c r="Z642" s="14" t="str">
        <f t="shared" si="567"/>
        <v>No</v>
      </c>
      <c r="AA642" s="17" t="str">
        <f>IF(C642="DM", "N/A", IF(Z642="No","N/A",VLOOKUP(B642,'Extension List'!$A$3:$AE$1952,19,FALSE)))</f>
        <v>N/A</v>
      </c>
      <c r="AB642" s="14" t="str">
        <f>IF(C642="DM", "N/A", IF(Z642="No","N/A",VLOOKUP(B642,'Extension List'!$A$3:$AE$1952,21,FALSE)))</f>
        <v>N/A</v>
      </c>
      <c r="AC642" s="14" t="str">
        <f t="shared" si="611"/>
        <v>N/A</v>
      </c>
      <c r="AD642" s="15" t="str">
        <f t="shared" si="568"/>
        <v>N/A</v>
      </c>
      <c r="AE642" s="15" t="str">
        <f t="shared" si="569"/>
        <v>N/A</v>
      </c>
      <c r="AF642" s="15" t="str">
        <f t="shared" si="570"/>
        <v>N/A</v>
      </c>
      <c r="AG642" s="15" t="str">
        <f t="shared" si="612"/>
        <v>N/A</v>
      </c>
      <c r="AH642" s="15" t="str">
        <f t="shared" si="612"/>
        <v>N/A</v>
      </c>
      <c r="AI642" s="15" t="str">
        <f t="shared" si="613"/>
        <v>N/A</v>
      </c>
      <c r="AJ642" s="15" t="str">
        <f t="shared" si="614"/>
        <v>N/A</v>
      </c>
      <c r="AK642" s="15" t="str">
        <f t="shared" si="615"/>
        <v>N/A</v>
      </c>
      <c r="AL642" s="15" t="str">
        <f t="shared" si="571"/>
        <v>N/A</v>
      </c>
      <c r="AM642" s="15">
        <f t="shared" si="572"/>
        <v>1</v>
      </c>
      <c r="AN642" s="15">
        <f t="shared" si="573"/>
        <v>1</v>
      </c>
      <c r="AO642" s="15" t="str">
        <f t="shared" si="574"/>
        <v>N/A</v>
      </c>
      <c r="AP642" s="15" t="str">
        <f t="shared" si="575"/>
        <v>N/A</v>
      </c>
      <c r="AQ642" s="15" t="str">
        <f t="shared" si="576"/>
        <v>N/A</v>
      </c>
      <c r="AR642" s="14" t="s">
        <v>40</v>
      </c>
      <c r="AS642" s="14" t="s">
        <v>40</v>
      </c>
      <c r="AT642" s="14" t="s">
        <v>40</v>
      </c>
      <c r="AU642" s="14" t="s">
        <v>40</v>
      </c>
      <c r="AV642" s="14" t="s">
        <v>40</v>
      </c>
      <c r="AW642" s="14" t="s">
        <v>40</v>
      </c>
      <c r="AX642" s="14" t="s">
        <v>40</v>
      </c>
      <c r="AY642" s="14" t="s">
        <v>40</v>
      </c>
      <c r="AZ642" s="14" t="s">
        <v>40</v>
      </c>
      <c r="BA642" s="14" t="s">
        <v>40</v>
      </c>
      <c r="BB642" s="14" t="s">
        <v>40</v>
      </c>
      <c r="BC642" s="14" t="s">
        <v>40</v>
      </c>
      <c r="BD642" s="14" t="s">
        <v>40</v>
      </c>
      <c r="BE642" s="14" t="s">
        <v>40</v>
      </c>
      <c r="BF642" s="14" t="s">
        <v>40</v>
      </c>
      <c r="BG642" s="14" t="s">
        <v>40</v>
      </c>
      <c r="BH642" s="14" t="s">
        <v>40</v>
      </c>
      <c r="BJ642" s="15">
        <f t="shared" si="577"/>
        <v>1</v>
      </c>
      <c r="BK642" s="15">
        <f t="shared" si="578"/>
        <v>1</v>
      </c>
      <c r="BL642" s="15">
        <f t="shared" si="579"/>
        <v>1</v>
      </c>
      <c r="BM642" s="15">
        <f t="shared" si="580"/>
        <v>1</v>
      </c>
      <c r="BN642" s="15">
        <f t="shared" si="581"/>
        <v>1</v>
      </c>
      <c r="BO642" s="15">
        <f t="shared" si="582"/>
        <v>1</v>
      </c>
      <c r="BP642" s="15">
        <f t="shared" si="583"/>
        <v>1</v>
      </c>
      <c r="BQ642" s="15">
        <f t="shared" si="584"/>
        <v>1</v>
      </c>
      <c r="BR642" s="15">
        <f t="shared" si="585"/>
        <v>1</v>
      </c>
      <c r="BS642" s="15">
        <f t="shared" si="586"/>
        <v>1</v>
      </c>
      <c r="BT642" s="15">
        <f t="shared" si="587"/>
        <v>1</v>
      </c>
      <c r="BU642" s="15">
        <f t="shared" si="588"/>
        <v>1</v>
      </c>
      <c r="BV642" s="15">
        <f t="shared" si="589"/>
        <v>1</v>
      </c>
      <c r="BW642" s="15">
        <f t="shared" si="590"/>
        <v>1</v>
      </c>
      <c r="BX642" s="15">
        <f t="shared" si="591"/>
        <v>1</v>
      </c>
      <c r="BY642" s="15">
        <f t="shared" si="592"/>
        <v>1</v>
      </c>
      <c r="BZ642" s="15">
        <f t="shared" si="593"/>
        <v>1</v>
      </c>
      <c r="CA642" s="14" t="s">
        <v>75</v>
      </c>
      <c r="CB642" s="15">
        <f t="shared" si="606"/>
        <v>1</v>
      </c>
      <c r="CC642" s="14">
        <f t="shared" si="607"/>
        <v>1</v>
      </c>
      <c r="CD642" s="14" t="str">
        <f t="shared" si="608"/>
        <v>N/A</v>
      </c>
      <c r="CE642" s="14" t="str">
        <f t="shared" si="609"/>
        <v>N/A</v>
      </c>
      <c r="CF642" s="14" t="str">
        <f t="shared" si="610"/>
        <v>N/A</v>
      </c>
      <c r="CG642" t="str">
        <f t="shared" si="594"/>
        <v>S:1 G:0 GR:0</v>
      </c>
    </row>
    <row r="643" spans="1:85" x14ac:dyDescent="0.25">
      <c r="A643" s="13">
        <v>6512</v>
      </c>
      <c r="B643" s="14" t="s">
        <v>3302</v>
      </c>
      <c r="C643" s="14" t="s">
        <v>69</v>
      </c>
      <c r="D643" s="14" t="s">
        <v>60</v>
      </c>
      <c r="E643" s="14">
        <f>VLOOKUP(B643, 'Rookie Year'!$A$2:$B$55555,2,FALSE)</f>
        <v>2026</v>
      </c>
      <c r="F643" s="14">
        <v>2026</v>
      </c>
      <c r="G643" s="14" t="s">
        <v>40</v>
      </c>
      <c r="H643" s="14" t="s">
        <v>2176</v>
      </c>
      <c r="I643" s="15">
        <v>3</v>
      </c>
      <c r="J643" s="14">
        <v>4</v>
      </c>
      <c r="K643" s="16">
        <f t="shared" si="560"/>
        <v>0</v>
      </c>
      <c r="L643" s="15">
        <f t="shared" si="561"/>
        <v>3</v>
      </c>
      <c r="M643" s="15">
        <f t="shared" si="562"/>
        <v>0</v>
      </c>
      <c r="N643" s="15">
        <f t="shared" si="563"/>
        <v>0</v>
      </c>
      <c r="O643" s="15">
        <v>0</v>
      </c>
      <c r="P643" s="15">
        <v>0</v>
      </c>
      <c r="Q643" s="15">
        <f t="shared" si="564"/>
        <v>0</v>
      </c>
      <c r="R643" s="14" t="s">
        <v>75</v>
      </c>
      <c r="S643" s="14">
        <f t="shared" si="565"/>
        <v>4</v>
      </c>
      <c r="T643" s="15">
        <f>IF($S643&lt;1, "N/A", $M643)</f>
        <v>0</v>
      </c>
      <c r="U643" s="15">
        <f>IF($S643&lt;2, "N/A", $M643)</f>
        <v>0</v>
      </c>
      <c r="V643" s="15">
        <f t="shared" si="618"/>
        <v>0</v>
      </c>
      <c r="W643" s="15">
        <f t="shared" si="617"/>
        <v>0</v>
      </c>
      <c r="X643" s="15" t="str">
        <f t="shared" si="616"/>
        <v>N/A</v>
      </c>
      <c r="Y643" s="14" t="str">
        <f t="shared" si="566"/>
        <v>OK</v>
      </c>
      <c r="Z643" s="14" t="str">
        <f t="shared" si="567"/>
        <v>No</v>
      </c>
      <c r="AA643" s="17" t="str">
        <f>IF(C643="DM", "N/A", IF(Z643="No","N/A",VLOOKUP(B643,'Extension List'!$A$3:$AE$1952,19,FALSE)))</f>
        <v>N/A</v>
      </c>
      <c r="AB643" s="14" t="str">
        <f>IF(C643="DM", "N/A", IF(Z643="No","N/A",VLOOKUP(B643,'Extension List'!$A$3:$AE$1952,21,FALSE)))</f>
        <v>N/A</v>
      </c>
      <c r="AC643" s="14" t="str">
        <f t="shared" si="611"/>
        <v>N/A</v>
      </c>
      <c r="AD643" s="15" t="str">
        <f t="shared" si="568"/>
        <v>N/A</v>
      </c>
      <c r="AE643" s="15" t="str">
        <f t="shared" si="569"/>
        <v>N/A</v>
      </c>
      <c r="AF643" s="15" t="str">
        <f t="shared" si="570"/>
        <v>N/A</v>
      </c>
      <c r="AG643" s="15" t="str">
        <f t="shared" si="612"/>
        <v>N/A</v>
      </c>
      <c r="AH643" s="15" t="str">
        <f t="shared" si="612"/>
        <v>N/A</v>
      </c>
      <c r="AI643" s="15" t="str">
        <f t="shared" si="613"/>
        <v>N/A</v>
      </c>
      <c r="AJ643" s="15" t="str">
        <f t="shared" si="614"/>
        <v>N/A</v>
      </c>
      <c r="AK643" s="15" t="str">
        <f t="shared" si="615"/>
        <v>N/A</v>
      </c>
      <c r="AL643" s="15" t="str">
        <f t="shared" si="571"/>
        <v>N/A</v>
      </c>
      <c r="AM643" s="15">
        <f t="shared" si="572"/>
        <v>3</v>
      </c>
      <c r="AN643" s="15">
        <f t="shared" si="573"/>
        <v>3</v>
      </c>
      <c r="AO643" s="15">
        <f t="shared" si="574"/>
        <v>3</v>
      </c>
      <c r="AP643" s="15">
        <f t="shared" si="575"/>
        <v>3</v>
      </c>
      <c r="AQ643" s="15" t="str">
        <f t="shared" si="576"/>
        <v>N/A</v>
      </c>
      <c r="AR643" s="14" t="s">
        <v>40</v>
      </c>
      <c r="AS643" s="14" t="s">
        <v>40</v>
      </c>
      <c r="AT643" s="14" t="s">
        <v>40</v>
      </c>
      <c r="AU643" s="14" t="s">
        <v>40</v>
      </c>
      <c r="AV643" s="14" t="s">
        <v>40</v>
      </c>
      <c r="AW643" s="14" t="s">
        <v>40</v>
      </c>
      <c r="AX643" s="14" t="s">
        <v>40</v>
      </c>
      <c r="AY643" s="14" t="s">
        <v>40</v>
      </c>
      <c r="AZ643" s="14" t="s">
        <v>40</v>
      </c>
      <c r="BA643" s="14" t="s">
        <v>40</v>
      </c>
      <c r="BB643" s="14" t="s">
        <v>40</v>
      </c>
      <c r="BC643" s="14" t="s">
        <v>40</v>
      </c>
      <c r="BD643" s="14" t="s">
        <v>40</v>
      </c>
      <c r="BE643" s="14" t="s">
        <v>40</v>
      </c>
      <c r="BF643" s="14" t="s">
        <v>40</v>
      </c>
      <c r="BG643" s="14" t="s">
        <v>40</v>
      </c>
      <c r="BH643" s="14" t="s">
        <v>40</v>
      </c>
      <c r="BJ643" s="15">
        <f t="shared" si="577"/>
        <v>3</v>
      </c>
      <c r="BK643" s="15">
        <f t="shared" si="578"/>
        <v>3</v>
      </c>
      <c r="BL643" s="15">
        <f t="shared" si="579"/>
        <v>3</v>
      </c>
      <c r="BM643" s="15">
        <f t="shared" si="580"/>
        <v>3</v>
      </c>
      <c r="BN643" s="15">
        <f t="shared" si="581"/>
        <v>3</v>
      </c>
      <c r="BO643" s="15">
        <f t="shared" si="582"/>
        <v>3</v>
      </c>
      <c r="BP643" s="15">
        <f t="shared" si="583"/>
        <v>3</v>
      </c>
      <c r="BQ643" s="15">
        <f t="shared" si="584"/>
        <v>3</v>
      </c>
      <c r="BR643" s="15">
        <f t="shared" si="585"/>
        <v>3</v>
      </c>
      <c r="BS643" s="15">
        <f t="shared" si="586"/>
        <v>3</v>
      </c>
      <c r="BT643" s="15">
        <f t="shared" si="587"/>
        <v>3</v>
      </c>
      <c r="BU643" s="15">
        <f t="shared" si="588"/>
        <v>3</v>
      </c>
      <c r="BV643" s="15">
        <f t="shared" si="589"/>
        <v>3</v>
      </c>
      <c r="BW643" s="15">
        <f t="shared" si="590"/>
        <v>3</v>
      </c>
      <c r="BX643" s="15">
        <f t="shared" si="591"/>
        <v>3</v>
      </c>
      <c r="BY643" s="15">
        <f t="shared" si="592"/>
        <v>3</v>
      </c>
      <c r="BZ643" s="15">
        <f t="shared" si="593"/>
        <v>3</v>
      </c>
      <c r="CA643" s="14" t="s">
        <v>75</v>
      </c>
      <c r="CB643" s="15">
        <f t="shared" si="606"/>
        <v>3</v>
      </c>
      <c r="CC643" s="14">
        <f t="shared" si="607"/>
        <v>3</v>
      </c>
      <c r="CD643" s="14">
        <f t="shared" si="608"/>
        <v>3</v>
      </c>
      <c r="CE643" s="14">
        <f t="shared" si="609"/>
        <v>3</v>
      </c>
      <c r="CF643" s="14" t="str">
        <f t="shared" si="610"/>
        <v>N/A</v>
      </c>
      <c r="CG643" t="str">
        <f t="shared" si="594"/>
        <v>S:3 G:0 GR:0</v>
      </c>
    </row>
    <row r="644" spans="1:85" x14ac:dyDescent="0.25">
      <c r="A644" s="13">
        <v>6546</v>
      </c>
      <c r="B644" s="14" t="s">
        <v>3336</v>
      </c>
      <c r="C644" s="14" t="s">
        <v>70</v>
      </c>
      <c r="D644" s="14" t="s">
        <v>60</v>
      </c>
      <c r="E644" s="14">
        <f>VLOOKUP(B644, 'Rookie Year'!$A$2:$B$55555,2,FALSE)</f>
        <v>2026</v>
      </c>
      <c r="F644" s="14">
        <v>2026</v>
      </c>
      <c r="G644" s="14" t="s">
        <v>40</v>
      </c>
      <c r="H644" s="14" t="s">
        <v>2207</v>
      </c>
      <c r="I644" s="15">
        <v>1</v>
      </c>
      <c r="J644" s="14">
        <v>3</v>
      </c>
      <c r="K644" s="16">
        <f t="shared" si="560"/>
        <v>0</v>
      </c>
      <c r="L644" s="15">
        <f t="shared" si="561"/>
        <v>1</v>
      </c>
      <c r="M644" s="15">
        <f t="shared" si="562"/>
        <v>0</v>
      </c>
      <c r="N644" s="15">
        <f t="shared" si="563"/>
        <v>0</v>
      </c>
      <c r="O644" s="15">
        <v>0</v>
      </c>
      <c r="P644" s="15">
        <v>0</v>
      </c>
      <c r="Q644" s="15">
        <f t="shared" si="564"/>
        <v>0</v>
      </c>
      <c r="R644" s="14" t="s">
        <v>75</v>
      </c>
      <c r="S644" s="14">
        <f t="shared" si="565"/>
        <v>3</v>
      </c>
      <c r="T644" s="15">
        <f>IF($S644&lt;1, "N/A", $M644)</f>
        <v>0</v>
      </c>
      <c r="U644" s="15">
        <f>IF($S644&lt;2, "N/A", $M644)</f>
        <v>0</v>
      </c>
      <c r="V644" s="15">
        <f t="shared" si="618"/>
        <v>0</v>
      </c>
      <c r="W644" s="15" t="str">
        <f t="shared" si="617"/>
        <v>N/A</v>
      </c>
      <c r="X644" s="15" t="str">
        <f t="shared" si="616"/>
        <v>N/A</v>
      </c>
      <c r="Y644" s="14" t="str">
        <f t="shared" si="566"/>
        <v>OK</v>
      </c>
      <c r="Z644" s="14" t="str">
        <f t="shared" si="567"/>
        <v>No</v>
      </c>
      <c r="AA644" s="17" t="str">
        <f>IF(C644="DM", "N/A", IF(Z644="No","N/A",VLOOKUP(B644,'Extension List'!$A$3:$AE$1952,19,FALSE)))</f>
        <v>N/A</v>
      </c>
      <c r="AB644" s="14" t="str">
        <f>IF(C644="DM", "N/A", IF(Z644="No","N/A",VLOOKUP(B644,'Extension List'!$A$3:$AE$1952,21,FALSE)))</f>
        <v>N/A</v>
      </c>
      <c r="AC644" s="14" t="str">
        <f t="shared" si="611"/>
        <v>N/A</v>
      </c>
      <c r="AD644" s="15" t="str">
        <f t="shared" si="568"/>
        <v>N/A</v>
      </c>
      <c r="AE644" s="15" t="str">
        <f t="shared" si="569"/>
        <v>N/A</v>
      </c>
      <c r="AF644" s="15" t="str">
        <f t="shared" si="570"/>
        <v>N/A</v>
      </c>
      <c r="AG644" s="15" t="str">
        <f t="shared" si="612"/>
        <v>N/A</v>
      </c>
      <c r="AH644" s="15" t="str">
        <f t="shared" si="612"/>
        <v>N/A</v>
      </c>
      <c r="AI644" s="15" t="str">
        <f t="shared" si="613"/>
        <v>N/A</v>
      </c>
      <c r="AJ644" s="15" t="str">
        <f t="shared" si="614"/>
        <v>N/A</v>
      </c>
      <c r="AK644" s="15" t="str">
        <f t="shared" si="615"/>
        <v>N/A</v>
      </c>
      <c r="AL644" s="15" t="str">
        <f t="shared" si="571"/>
        <v>N/A</v>
      </c>
      <c r="AM644" s="15">
        <f t="shared" si="572"/>
        <v>1</v>
      </c>
      <c r="AN644" s="15">
        <f t="shared" si="573"/>
        <v>1</v>
      </c>
      <c r="AO644" s="15">
        <f t="shared" si="574"/>
        <v>1</v>
      </c>
      <c r="AP644" s="15" t="str">
        <f t="shared" si="575"/>
        <v>N/A</v>
      </c>
      <c r="AQ644" s="15" t="str">
        <f t="shared" si="576"/>
        <v>N/A</v>
      </c>
      <c r="AR644" s="14" t="s">
        <v>40</v>
      </c>
      <c r="AS644" s="14" t="s">
        <v>40</v>
      </c>
      <c r="AT644" s="14" t="s">
        <v>40</v>
      </c>
      <c r="AU644" s="14" t="s">
        <v>40</v>
      </c>
      <c r="AV644" s="14" t="s">
        <v>40</v>
      </c>
      <c r="AW644" s="14" t="s">
        <v>40</v>
      </c>
      <c r="AX644" s="14" t="s">
        <v>40</v>
      </c>
      <c r="AY644" s="14" t="s">
        <v>40</v>
      </c>
      <c r="AZ644" s="14" t="s">
        <v>40</v>
      </c>
      <c r="BA644" s="14" t="s">
        <v>40</v>
      </c>
      <c r="BB644" s="14" t="s">
        <v>40</v>
      </c>
      <c r="BC644" s="14" t="s">
        <v>40</v>
      </c>
      <c r="BD644" s="14" t="s">
        <v>40</v>
      </c>
      <c r="BE644" s="14" t="s">
        <v>40</v>
      </c>
      <c r="BF644" s="14" t="s">
        <v>40</v>
      </c>
      <c r="BG644" s="14" t="s">
        <v>40</v>
      </c>
      <c r="BH644" s="14" t="s">
        <v>40</v>
      </c>
      <c r="BJ644" s="15">
        <f t="shared" si="577"/>
        <v>1</v>
      </c>
      <c r="BK644" s="15">
        <f t="shared" si="578"/>
        <v>1</v>
      </c>
      <c r="BL644" s="15">
        <f t="shared" si="579"/>
        <v>1</v>
      </c>
      <c r="BM644" s="15">
        <f t="shared" si="580"/>
        <v>1</v>
      </c>
      <c r="BN644" s="15">
        <f t="shared" si="581"/>
        <v>1</v>
      </c>
      <c r="BO644" s="15">
        <f t="shared" si="582"/>
        <v>1</v>
      </c>
      <c r="BP644" s="15">
        <f t="shared" si="583"/>
        <v>1</v>
      </c>
      <c r="BQ644" s="15">
        <f t="shared" si="584"/>
        <v>1</v>
      </c>
      <c r="BR644" s="15">
        <f t="shared" si="585"/>
        <v>1</v>
      </c>
      <c r="BS644" s="15">
        <f t="shared" si="586"/>
        <v>1</v>
      </c>
      <c r="BT644" s="15">
        <f t="shared" si="587"/>
        <v>1</v>
      </c>
      <c r="BU644" s="15">
        <f t="shared" si="588"/>
        <v>1</v>
      </c>
      <c r="BV644" s="15">
        <f t="shared" si="589"/>
        <v>1</v>
      </c>
      <c r="BW644" s="15">
        <f t="shared" si="590"/>
        <v>1</v>
      </c>
      <c r="BX644" s="15">
        <f t="shared" si="591"/>
        <v>1</v>
      </c>
      <c r="BY644" s="15">
        <f t="shared" si="592"/>
        <v>1</v>
      </c>
      <c r="BZ644" s="15">
        <f t="shared" si="593"/>
        <v>1</v>
      </c>
      <c r="CA644" s="14" t="s">
        <v>75</v>
      </c>
      <c r="CB644" s="15">
        <f t="shared" si="606"/>
        <v>1</v>
      </c>
      <c r="CC644" s="14">
        <f t="shared" si="607"/>
        <v>1</v>
      </c>
      <c r="CD644" s="14">
        <f t="shared" si="608"/>
        <v>1</v>
      </c>
      <c r="CE644" s="14" t="str">
        <f t="shared" si="609"/>
        <v>N/A</v>
      </c>
      <c r="CF644" s="14" t="str">
        <f t="shared" si="610"/>
        <v>N/A</v>
      </c>
      <c r="CG644" t="str">
        <f t="shared" si="594"/>
        <v>S:1 G:0 GR:0</v>
      </c>
    </row>
    <row r="645" spans="1:85" x14ac:dyDescent="0.25">
      <c r="A645" s="13">
        <v>6092</v>
      </c>
      <c r="B645" s="14" t="s">
        <v>3191</v>
      </c>
      <c r="C645" s="14" t="s">
        <v>70</v>
      </c>
      <c r="D645" s="14" t="s">
        <v>60</v>
      </c>
      <c r="E645" s="14">
        <v>2025</v>
      </c>
      <c r="F645" s="14">
        <v>2025</v>
      </c>
      <c r="G645" s="14" t="s">
        <v>40</v>
      </c>
      <c r="H645" s="14" t="s">
        <v>2228</v>
      </c>
      <c r="I645" s="15">
        <v>1</v>
      </c>
      <c r="J645" s="14">
        <v>3</v>
      </c>
      <c r="K645" s="16">
        <f t="shared" si="560"/>
        <v>0</v>
      </c>
      <c r="L645" s="15">
        <f t="shared" si="561"/>
        <v>1</v>
      </c>
      <c r="M645" s="15">
        <f t="shared" si="562"/>
        <v>0</v>
      </c>
      <c r="N645" s="15">
        <f t="shared" si="563"/>
        <v>0</v>
      </c>
      <c r="O645" s="15">
        <v>0</v>
      </c>
      <c r="P645" s="15">
        <v>0</v>
      </c>
      <c r="Q645" s="15">
        <f t="shared" si="564"/>
        <v>0</v>
      </c>
      <c r="R645" s="14" t="s">
        <v>75</v>
      </c>
      <c r="S645" s="14">
        <f t="shared" si="565"/>
        <v>2</v>
      </c>
      <c r="T645" s="15">
        <v>0</v>
      </c>
      <c r="U645" s="15">
        <v>0</v>
      </c>
      <c r="V645" s="15" t="str">
        <f t="shared" si="618"/>
        <v>N/A</v>
      </c>
      <c r="W645" s="15" t="str">
        <f t="shared" si="617"/>
        <v>N/A</v>
      </c>
      <c r="X645" s="15" t="str">
        <f t="shared" si="616"/>
        <v>N/A</v>
      </c>
      <c r="Y645" s="14" t="str">
        <f t="shared" si="566"/>
        <v>OK</v>
      </c>
      <c r="Z645" s="14" t="str">
        <f t="shared" si="567"/>
        <v>No</v>
      </c>
      <c r="AA645" s="17" t="str">
        <f>IF(C645="DM", "N/A", IF(Z645="No","N/A",VLOOKUP(B645,'Extension List'!$A$3:$AE$1952,19,FALSE)))</f>
        <v>N/A</v>
      </c>
      <c r="AB645" s="14" t="str">
        <f>IF(C645="DM", "N/A", IF(Z645="No","N/A",VLOOKUP(B645,'Extension List'!$A$3:$AE$1952,21,FALSE)))</f>
        <v>N/A</v>
      </c>
      <c r="AC645" s="14" t="str">
        <f t="shared" si="611"/>
        <v>N/A</v>
      </c>
      <c r="AD645" s="15" t="str">
        <f t="shared" si="568"/>
        <v>N/A</v>
      </c>
      <c r="AE645" s="15" t="str">
        <f t="shared" si="569"/>
        <v>N/A</v>
      </c>
      <c r="AF645" s="15" t="str">
        <f t="shared" si="570"/>
        <v>N/A</v>
      </c>
      <c r="AG645" s="15" t="str">
        <f t="shared" si="612"/>
        <v>N/A</v>
      </c>
      <c r="AH645" s="15" t="str">
        <f t="shared" si="612"/>
        <v>N/A</v>
      </c>
      <c r="AI645" s="15" t="str">
        <f t="shared" si="613"/>
        <v>N/A</v>
      </c>
      <c r="AJ645" s="15" t="str">
        <f t="shared" si="614"/>
        <v>N/A</v>
      </c>
      <c r="AK645" s="15" t="str">
        <f t="shared" si="615"/>
        <v>N/A</v>
      </c>
      <c r="AL645" s="15" t="str">
        <f t="shared" si="571"/>
        <v>N/A</v>
      </c>
      <c r="AM645" s="15">
        <f t="shared" si="572"/>
        <v>1</v>
      </c>
      <c r="AN645" s="15">
        <f t="shared" si="573"/>
        <v>1</v>
      </c>
      <c r="AO645" s="15" t="str">
        <f t="shared" si="574"/>
        <v>N/A</v>
      </c>
      <c r="AP645" s="15" t="str">
        <f t="shared" si="575"/>
        <v>N/A</v>
      </c>
      <c r="AQ645" s="15" t="str">
        <f t="shared" si="576"/>
        <v>N/A</v>
      </c>
      <c r="AR645" s="14" t="s">
        <v>40</v>
      </c>
      <c r="AS645" s="14" t="s">
        <v>40</v>
      </c>
      <c r="AT645" s="14" t="s">
        <v>40</v>
      </c>
      <c r="AU645" s="14" t="s">
        <v>40</v>
      </c>
      <c r="AV645" s="14" t="s">
        <v>40</v>
      </c>
      <c r="AW645" s="14" t="s">
        <v>40</v>
      </c>
      <c r="AX645" s="14" t="s">
        <v>40</v>
      </c>
      <c r="AY645" s="14" t="s">
        <v>40</v>
      </c>
      <c r="AZ645" s="14" t="s">
        <v>40</v>
      </c>
      <c r="BA645" s="14" t="s">
        <v>40</v>
      </c>
      <c r="BB645" s="14" t="s">
        <v>40</v>
      </c>
      <c r="BC645" s="14" t="s">
        <v>40</v>
      </c>
      <c r="BD645" s="14" t="s">
        <v>40</v>
      </c>
      <c r="BE645" s="14" t="s">
        <v>40</v>
      </c>
      <c r="BF645" s="14" t="s">
        <v>40</v>
      </c>
      <c r="BG645" s="14" t="s">
        <v>40</v>
      </c>
      <c r="BH645" s="14" t="s">
        <v>40</v>
      </c>
      <c r="BJ645" s="15">
        <f t="shared" si="577"/>
        <v>1</v>
      </c>
      <c r="BK645" s="15">
        <f t="shared" si="578"/>
        <v>1</v>
      </c>
      <c r="BL645" s="15">
        <f t="shared" si="579"/>
        <v>1</v>
      </c>
      <c r="BM645" s="15">
        <f t="shared" si="580"/>
        <v>1</v>
      </c>
      <c r="BN645" s="15">
        <f t="shared" si="581"/>
        <v>1</v>
      </c>
      <c r="BO645" s="15">
        <f t="shared" si="582"/>
        <v>1</v>
      </c>
      <c r="BP645" s="15">
        <f t="shared" si="583"/>
        <v>1</v>
      </c>
      <c r="BQ645" s="15">
        <f t="shared" si="584"/>
        <v>1</v>
      </c>
      <c r="BR645" s="15">
        <f t="shared" si="585"/>
        <v>1</v>
      </c>
      <c r="BS645" s="15">
        <f t="shared" si="586"/>
        <v>1</v>
      </c>
      <c r="BT645" s="15">
        <f t="shared" si="587"/>
        <v>1</v>
      </c>
      <c r="BU645" s="15">
        <f t="shared" si="588"/>
        <v>1</v>
      </c>
      <c r="BV645" s="15">
        <f t="shared" si="589"/>
        <v>1</v>
      </c>
      <c r="BW645" s="15">
        <f t="shared" si="590"/>
        <v>1</v>
      </c>
      <c r="BX645" s="15">
        <f t="shared" si="591"/>
        <v>1</v>
      </c>
      <c r="BY645" s="15">
        <f t="shared" si="592"/>
        <v>1</v>
      </c>
      <c r="BZ645" s="15">
        <f t="shared" si="593"/>
        <v>1</v>
      </c>
      <c r="CA645" s="14" t="s">
        <v>75</v>
      </c>
      <c r="CB645" s="15">
        <f t="shared" si="606"/>
        <v>1</v>
      </c>
      <c r="CC645" s="14">
        <f t="shared" si="607"/>
        <v>1</v>
      </c>
      <c r="CD645" s="14" t="str">
        <f t="shared" si="608"/>
        <v>N/A</v>
      </c>
      <c r="CE645" s="14" t="str">
        <f t="shared" si="609"/>
        <v>N/A</v>
      </c>
      <c r="CF645" s="14" t="str">
        <f t="shared" si="610"/>
        <v>N/A</v>
      </c>
      <c r="CG645" t="str">
        <f t="shared" si="594"/>
        <v>S:1 G:0 GR:0</v>
      </c>
    </row>
    <row r="646" spans="1:85" x14ac:dyDescent="0.25">
      <c r="A646" s="13">
        <v>6444</v>
      </c>
      <c r="B646" s="14" t="s">
        <v>848</v>
      </c>
      <c r="C646" s="14" t="s">
        <v>70</v>
      </c>
      <c r="D646" s="14" t="s">
        <v>60</v>
      </c>
      <c r="E646" s="14">
        <f>VLOOKUP(B646, 'Rookie Year'!$A$2:$B$55555,2,FALSE)</f>
        <v>2017</v>
      </c>
      <c r="F646" s="14">
        <v>2026</v>
      </c>
      <c r="G646" s="14" t="s">
        <v>42</v>
      </c>
      <c r="H646" s="14" t="s">
        <v>1927</v>
      </c>
      <c r="I646" s="15">
        <v>6</v>
      </c>
      <c r="J646" s="14">
        <v>1</v>
      </c>
      <c r="K646" s="16">
        <f t="shared" si="560"/>
        <v>0.25</v>
      </c>
      <c r="L646" s="15">
        <f t="shared" si="561"/>
        <v>4</v>
      </c>
      <c r="M646" s="15">
        <f t="shared" si="562"/>
        <v>2</v>
      </c>
      <c r="N646" s="15">
        <f t="shared" si="563"/>
        <v>2</v>
      </c>
      <c r="O646" s="15">
        <v>0</v>
      </c>
      <c r="P646" s="15">
        <v>0</v>
      </c>
      <c r="Q646" s="15">
        <f t="shared" si="564"/>
        <v>2</v>
      </c>
      <c r="R646" s="14" t="s">
        <v>75</v>
      </c>
      <c r="S646" s="14">
        <f t="shared" si="565"/>
        <v>1</v>
      </c>
      <c r="T646" s="15">
        <f>IF($S646&lt;1, "N/A", $M646)</f>
        <v>2</v>
      </c>
      <c r="U646" s="15" t="str">
        <f>IF($S646&lt;2, "N/A", $M646)</f>
        <v>N/A</v>
      </c>
      <c r="V646" s="15" t="str">
        <f t="shared" si="618"/>
        <v>N/A</v>
      </c>
      <c r="W646" s="15" t="str">
        <f t="shared" si="617"/>
        <v>N/A</v>
      </c>
      <c r="X646" s="15" t="str">
        <f t="shared" si="616"/>
        <v>N/A</v>
      </c>
      <c r="Y646" s="14" t="str">
        <f t="shared" si="566"/>
        <v>OK</v>
      </c>
      <c r="Z646" s="14" t="str">
        <f t="shared" si="567"/>
        <v>No</v>
      </c>
      <c r="AA646" s="17" t="str">
        <f>IF(C646="DM", "N/A", IF(Z646="No","N/A",VLOOKUP(B646,'Extension List'!$A$3:$AE$1952,19,FALSE)))</f>
        <v>N/A</v>
      </c>
      <c r="AB646" s="14" t="str">
        <f>IF(C646="DM", "N/A", IF(Z646="No","N/A",VLOOKUP(B646,'Extension List'!$A$3:$AE$1952,21,FALSE)))</f>
        <v>N/A</v>
      </c>
      <c r="AC646" s="14" t="str">
        <f t="shared" si="611"/>
        <v>N/A</v>
      </c>
      <c r="AD646" s="15" t="str">
        <f t="shared" si="568"/>
        <v>N/A</v>
      </c>
      <c r="AE646" s="15" t="str">
        <f t="shared" si="569"/>
        <v>N/A</v>
      </c>
      <c r="AF646" s="15" t="str">
        <f t="shared" si="570"/>
        <v>N/A</v>
      </c>
      <c r="AG646" s="15" t="str">
        <f t="shared" si="612"/>
        <v>N/A</v>
      </c>
      <c r="AH646" s="15" t="str">
        <f t="shared" si="612"/>
        <v>N/A</v>
      </c>
      <c r="AI646" s="15" t="str">
        <f t="shared" si="613"/>
        <v>N/A</v>
      </c>
      <c r="AJ646" s="15" t="str">
        <f t="shared" si="614"/>
        <v>N/A</v>
      </c>
      <c r="AK646" s="15" t="str">
        <f t="shared" si="615"/>
        <v>N/A</v>
      </c>
      <c r="AL646" s="15" t="str">
        <f t="shared" si="571"/>
        <v>N/A</v>
      </c>
      <c r="AM646" s="15">
        <f t="shared" si="572"/>
        <v>6</v>
      </c>
      <c r="AN646" s="15" t="str">
        <f t="shared" si="573"/>
        <v>N/A</v>
      </c>
      <c r="AO646" s="15" t="str">
        <f t="shared" si="574"/>
        <v>N/A</v>
      </c>
      <c r="AP646" s="15" t="str">
        <f t="shared" si="575"/>
        <v>N/A</v>
      </c>
      <c r="AQ646" s="15" t="str">
        <f t="shared" si="576"/>
        <v>N/A</v>
      </c>
      <c r="AR646" s="14" t="s">
        <v>40</v>
      </c>
      <c r="AS646" s="14" t="s">
        <v>40</v>
      </c>
      <c r="AT646" s="14" t="s">
        <v>40</v>
      </c>
      <c r="AU646" s="14" t="s">
        <v>40</v>
      </c>
      <c r="AV646" s="14" t="s">
        <v>40</v>
      </c>
      <c r="AW646" s="14" t="s">
        <v>40</v>
      </c>
      <c r="AX646" s="14" t="s">
        <v>40</v>
      </c>
      <c r="AY646" s="14" t="s">
        <v>40</v>
      </c>
      <c r="AZ646" s="14" t="s">
        <v>40</v>
      </c>
      <c r="BA646" s="14" t="s">
        <v>40</v>
      </c>
      <c r="BB646" s="14" t="s">
        <v>40</v>
      </c>
      <c r="BC646" s="14" t="s">
        <v>40</v>
      </c>
      <c r="BD646" s="14" t="s">
        <v>40</v>
      </c>
      <c r="BE646" s="14" t="s">
        <v>40</v>
      </c>
      <c r="BF646" s="14" t="s">
        <v>40</v>
      </c>
      <c r="BG646" s="14" t="s">
        <v>40</v>
      </c>
      <c r="BH646" s="14" t="s">
        <v>40</v>
      </c>
      <c r="BJ646" s="15">
        <f t="shared" si="577"/>
        <v>6</v>
      </c>
      <c r="BK646" s="15">
        <f t="shared" si="578"/>
        <v>6</v>
      </c>
      <c r="BL646" s="15">
        <f t="shared" si="579"/>
        <v>6</v>
      </c>
      <c r="BM646" s="15">
        <f t="shared" si="580"/>
        <v>6</v>
      </c>
      <c r="BN646" s="15">
        <f t="shared" si="581"/>
        <v>6</v>
      </c>
      <c r="BO646" s="15">
        <f t="shared" si="582"/>
        <v>6</v>
      </c>
      <c r="BP646" s="15">
        <f t="shared" si="583"/>
        <v>6</v>
      </c>
      <c r="BQ646" s="15">
        <f t="shared" si="584"/>
        <v>6</v>
      </c>
      <c r="BR646" s="15">
        <f t="shared" si="585"/>
        <v>6</v>
      </c>
      <c r="BS646" s="15">
        <f t="shared" si="586"/>
        <v>6</v>
      </c>
      <c r="BT646" s="15">
        <f t="shared" si="587"/>
        <v>6</v>
      </c>
      <c r="BU646" s="15">
        <f t="shared" si="588"/>
        <v>6</v>
      </c>
      <c r="BV646" s="15">
        <f t="shared" si="589"/>
        <v>6</v>
      </c>
      <c r="BW646" s="15">
        <f t="shared" si="590"/>
        <v>6</v>
      </c>
      <c r="BX646" s="15">
        <f t="shared" si="591"/>
        <v>6</v>
      </c>
      <c r="BY646" s="15">
        <f t="shared" si="592"/>
        <v>6</v>
      </c>
      <c r="BZ646" s="15">
        <f t="shared" si="593"/>
        <v>6</v>
      </c>
      <c r="CA646" s="14" t="s">
        <v>75</v>
      </c>
      <c r="CB646" s="15">
        <f t="shared" si="606"/>
        <v>6</v>
      </c>
      <c r="CC646" s="14" t="str">
        <f t="shared" si="607"/>
        <v>N/A</v>
      </c>
      <c r="CD646" s="14" t="str">
        <f t="shared" si="608"/>
        <v>N/A</v>
      </c>
      <c r="CE646" s="14" t="str">
        <f t="shared" si="609"/>
        <v>N/A</v>
      </c>
      <c r="CF646" s="14" t="str">
        <f t="shared" si="610"/>
        <v>N/A</v>
      </c>
      <c r="CG646" t="str">
        <f t="shared" si="594"/>
        <v>S:4 G:2 GR:2</v>
      </c>
    </row>
    <row r="647" spans="1:85" x14ac:dyDescent="0.25">
      <c r="A647" s="13">
        <v>6445</v>
      </c>
      <c r="B647" s="14" t="s">
        <v>3222</v>
      </c>
      <c r="C647" s="14" t="s">
        <v>70</v>
      </c>
      <c r="D647" s="14" t="s">
        <v>60</v>
      </c>
      <c r="E647" s="14">
        <f>VLOOKUP(B647, 'Rookie Year'!$A$2:$B$55555,2,FALSE)</f>
        <v>2024</v>
      </c>
      <c r="F647" s="14">
        <v>2026</v>
      </c>
      <c r="G647" s="14" t="s">
        <v>42</v>
      </c>
      <c r="H647" s="14" t="s">
        <v>1927</v>
      </c>
      <c r="I647" s="15">
        <v>1</v>
      </c>
      <c r="J647" s="14">
        <v>1</v>
      </c>
      <c r="K647" s="16">
        <f t="shared" si="560"/>
        <v>0.25</v>
      </c>
      <c r="L647" s="15">
        <f t="shared" si="561"/>
        <v>0</v>
      </c>
      <c r="M647" s="15">
        <f t="shared" si="562"/>
        <v>1</v>
      </c>
      <c r="N647" s="15">
        <f t="shared" si="563"/>
        <v>1</v>
      </c>
      <c r="O647" s="15">
        <v>0</v>
      </c>
      <c r="P647" s="15">
        <v>0</v>
      </c>
      <c r="Q647" s="15">
        <f t="shared" si="564"/>
        <v>1</v>
      </c>
      <c r="R647" s="14" t="s">
        <v>75</v>
      </c>
      <c r="S647" s="14">
        <f t="shared" si="565"/>
        <v>1</v>
      </c>
      <c r="T647" s="15">
        <f>IF($S647&lt;1, "N/A", $M647)</f>
        <v>1</v>
      </c>
      <c r="U647" s="15" t="str">
        <f>IF($S647&lt;2, "N/A", $M647)</f>
        <v>N/A</v>
      </c>
      <c r="V647" s="15" t="str">
        <f t="shared" si="618"/>
        <v>N/A</v>
      </c>
      <c r="W647" s="15" t="str">
        <f t="shared" si="617"/>
        <v>N/A</v>
      </c>
      <c r="X647" s="15" t="str">
        <f t="shared" si="616"/>
        <v>N/A</v>
      </c>
      <c r="Y647" s="14" t="str">
        <f t="shared" si="566"/>
        <v>OK</v>
      </c>
      <c r="Z647" s="14" t="str">
        <f t="shared" si="567"/>
        <v>No</v>
      </c>
      <c r="AA647" s="17" t="str">
        <f>IF(C647="DM", "N/A", IF(Z647="No","N/A",VLOOKUP(B647,'Extension List'!$A$3:$AE$1952,19,FALSE)))</f>
        <v>N/A</v>
      </c>
      <c r="AB647" s="14" t="str">
        <f>IF(C647="DM", "N/A", IF(Z647="No","N/A",VLOOKUP(B647,'Extension List'!$A$3:$AE$1952,21,FALSE)))</f>
        <v>N/A</v>
      </c>
      <c r="AC647" s="14" t="str">
        <f t="shared" si="611"/>
        <v>N/A</v>
      </c>
      <c r="AD647" s="15" t="str">
        <f t="shared" si="568"/>
        <v>N/A</v>
      </c>
      <c r="AE647" s="15" t="str">
        <f t="shared" si="569"/>
        <v>N/A</v>
      </c>
      <c r="AF647" s="15" t="str">
        <f t="shared" si="570"/>
        <v>N/A</v>
      </c>
      <c r="AG647" s="15" t="str">
        <f t="shared" ref="AG647:AH659" si="619">IF($AF647="N/A", "N/A", "TBC")</f>
        <v>N/A</v>
      </c>
      <c r="AH647" s="15" t="str">
        <f t="shared" si="619"/>
        <v>N/A</v>
      </c>
      <c r="AI647" s="15" t="str">
        <f t="shared" si="613"/>
        <v>N/A</v>
      </c>
      <c r="AJ647" s="15" t="str">
        <f t="shared" si="614"/>
        <v>N/A</v>
      </c>
      <c r="AK647" s="15" t="str">
        <f t="shared" si="615"/>
        <v>N/A</v>
      </c>
      <c r="AL647" s="15" t="str">
        <f t="shared" si="571"/>
        <v>N/A</v>
      </c>
      <c r="AM647" s="15">
        <f t="shared" si="572"/>
        <v>1</v>
      </c>
      <c r="AN647" s="15" t="str">
        <f t="shared" si="573"/>
        <v>N/A</v>
      </c>
      <c r="AO647" s="15" t="str">
        <f t="shared" si="574"/>
        <v>N/A</v>
      </c>
      <c r="AP647" s="15" t="str">
        <f t="shared" si="575"/>
        <v>N/A</v>
      </c>
      <c r="AQ647" s="15" t="str">
        <f t="shared" si="576"/>
        <v>N/A</v>
      </c>
      <c r="AR647" s="14" t="s">
        <v>40</v>
      </c>
      <c r="AS647" s="14" t="s">
        <v>40</v>
      </c>
      <c r="AT647" s="14" t="s">
        <v>40</v>
      </c>
      <c r="AU647" s="14" t="s">
        <v>40</v>
      </c>
      <c r="AV647" s="14" t="s">
        <v>40</v>
      </c>
      <c r="AW647" s="14" t="s">
        <v>40</v>
      </c>
      <c r="AX647" s="14" t="s">
        <v>40</v>
      </c>
      <c r="AY647" s="14" t="s">
        <v>40</v>
      </c>
      <c r="AZ647" s="14" t="s">
        <v>40</v>
      </c>
      <c r="BA647" s="14" t="s">
        <v>40</v>
      </c>
      <c r="BB647" s="14" t="s">
        <v>40</v>
      </c>
      <c r="BC647" s="14" t="s">
        <v>40</v>
      </c>
      <c r="BD647" s="14" t="s">
        <v>40</v>
      </c>
      <c r="BE647" s="14" t="s">
        <v>40</v>
      </c>
      <c r="BF647" s="14" t="s">
        <v>40</v>
      </c>
      <c r="BG647" s="14" t="s">
        <v>40</v>
      </c>
      <c r="BH647" s="14" t="s">
        <v>40</v>
      </c>
      <c r="BJ647" s="15">
        <f t="shared" si="577"/>
        <v>1</v>
      </c>
      <c r="BK647" s="15">
        <f t="shared" si="578"/>
        <v>1</v>
      </c>
      <c r="BL647" s="15">
        <f t="shared" si="579"/>
        <v>1</v>
      </c>
      <c r="BM647" s="15">
        <f t="shared" si="580"/>
        <v>1</v>
      </c>
      <c r="BN647" s="15">
        <f t="shared" si="581"/>
        <v>1</v>
      </c>
      <c r="BO647" s="15">
        <f t="shared" si="582"/>
        <v>1</v>
      </c>
      <c r="BP647" s="15">
        <f t="shared" si="583"/>
        <v>1</v>
      </c>
      <c r="BQ647" s="15">
        <f t="shared" si="584"/>
        <v>1</v>
      </c>
      <c r="BR647" s="15">
        <f t="shared" si="585"/>
        <v>1</v>
      </c>
      <c r="BS647" s="15">
        <f t="shared" si="586"/>
        <v>1</v>
      </c>
      <c r="BT647" s="15">
        <f t="shared" si="587"/>
        <v>1</v>
      </c>
      <c r="BU647" s="15">
        <f t="shared" si="588"/>
        <v>1</v>
      </c>
      <c r="BV647" s="15">
        <f t="shared" si="589"/>
        <v>1</v>
      </c>
      <c r="BW647" s="15">
        <f t="shared" si="590"/>
        <v>1</v>
      </c>
      <c r="BX647" s="15">
        <f t="shared" si="591"/>
        <v>1</v>
      </c>
      <c r="BY647" s="15">
        <f t="shared" si="592"/>
        <v>1</v>
      </c>
      <c r="BZ647" s="15">
        <f t="shared" si="593"/>
        <v>1</v>
      </c>
      <c r="CA647" s="14" t="s">
        <v>75</v>
      </c>
      <c r="CB647" s="15">
        <f t="shared" si="606"/>
        <v>1</v>
      </c>
      <c r="CC647" s="14" t="str">
        <f t="shared" si="607"/>
        <v>N/A</v>
      </c>
      <c r="CD647" s="14" t="str">
        <f t="shared" si="608"/>
        <v>N/A</v>
      </c>
      <c r="CE647" s="14" t="str">
        <f t="shared" si="609"/>
        <v>N/A</v>
      </c>
      <c r="CF647" s="14" t="str">
        <f t="shared" si="610"/>
        <v>N/A</v>
      </c>
      <c r="CG647" t="str">
        <f t="shared" si="594"/>
        <v>S:0 G:1 GR:1</v>
      </c>
    </row>
    <row r="648" spans="1:85" x14ac:dyDescent="0.25">
      <c r="A648" s="13">
        <v>6460</v>
      </c>
      <c r="B648" s="14" t="s">
        <v>2857</v>
      </c>
      <c r="C648" s="14" t="s">
        <v>71</v>
      </c>
      <c r="D648" s="14" t="s">
        <v>60</v>
      </c>
      <c r="E648" s="14">
        <f>VLOOKUP(B648, 'Rookie Year'!$A$2:$B$55555,2,FALSE)</f>
        <v>2023</v>
      </c>
      <c r="F648" s="14">
        <v>2026</v>
      </c>
      <c r="G648" s="14" t="s">
        <v>42</v>
      </c>
      <c r="H648" s="14" t="s">
        <v>1927</v>
      </c>
      <c r="I648" s="15">
        <v>1</v>
      </c>
      <c r="J648" s="14">
        <v>1</v>
      </c>
      <c r="K648" s="16">
        <f t="shared" si="560"/>
        <v>0.25</v>
      </c>
      <c r="L648" s="15">
        <f t="shared" si="561"/>
        <v>0</v>
      </c>
      <c r="M648" s="15">
        <f t="shared" si="562"/>
        <v>1</v>
      </c>
      <c r="N648" s="15">
        <f t="shared" si="563"/>
        <v>1</v>
      </c>
      <c r="O648" s="15">
        <v>0</v>
      </c>
      <c r="P648" s="15">
        <v>0</v>
      </c>
      <c r="Q648" s="15">
        <f t="shared" si="564"/>
        <v>1</v>
      </c>
      <c r="R648" s="14" t="s">
        <v>75</v>
      </c>
      <c r="S648" s="14">
        <f t="shared" si="565"/>
        <v>1</v>
      </c>
      <c r="T648" s="15">
        <f>IF($S648&lt;1, "N/A", $M648)</f>
        <v>1</v>
      </c>
      <c r="U648" s="15" t="str">
        <f>IF($S648&lt;2, "N/A", $M648)</f>
        <v>N/A</v>
      </c>
      <c r="V648" s="15" t="str">
        <f t="shared" si="618"/>
        <v>N/A</v>
      </c>
      <c r="W648" s="15" t="str">
        <f t="shared" si="617"/>
        <v>N/A</v>
      </c>
      <c r="X648" s="15" t="str">
        <f t="shared" si="616"/>
        <v>N/A</v>
      </c>
      <c r="Y648" s="14" t="str">
        <f t="shared" si="566"/>
        <v>OK</v>
      </c>
      <c r="Z648" s="14" t="str">
        <f t="shared" si="567"/>
        <v>No</v>
      </c>
      <c r="AA648" s="17" t="str">
        <f>IF(C648="DM", "N/A", IF(Z648="No","N/A",VLOOKUP(B648,'Extension List'!$A$3:$AE$1952,19,FALSE)))</f>
        <v>N/A</v>
      </c>
      <c r="AB648" s="14" t="str">
        <f>IF(C648="DM", "N/A", IF(Z648="No","N/A",VLOOKUP(B648,'Extension List'!$A$3:$AE$1952,21,FALSE)))</f>
        <v>N/A</v>
      </c>
      <c r="AC648" s="14" t="str">
        <f t="shared" si="611"/>
        <v>N/A</v>
      </c>
      <c r="AD648" s="15" t="str">
        <f t="shared" si="568"/>
        <v>N/A</v>
      </c>
      <c r="AE648" s="15" t="str">
        <f t="shared" si="569"/>
        <v>N/A</v>
      </c>
      <c r="AF648" s="15" t="str">
        <f t="shared" si="570"/>
        <v>N/A</v>
      </c>
      <c r="AG648" s="15" t="str">
        <f t="shared" si="619"/>
        <v>N/A</v>
      </c>
      <c r="AH648" s="15" t="str">
        <f t="shared" si="619"/>
        <v>N/A</v>
      </c>
      <c r="AI648" s="15" t="str">
        <f t="shared" si="613"/>
        <v>N/A</v>
      </c>
      <c r="AJ648" s="15" t="str">
        <f t="shared" si="614"/>
        <v>N/A</v>
      </c>
      <c r="AK648" s="15" t="str">
        <f t="shared" si="615"/>
        <v>N/A</v>
      </c>
      <c r="AL648" s="15" t="str">
        <f t="shared" si="571"/>
        <v>N/A</v>
      </c>
      <c r="AM648" s="15">
        <f t="shared" si="572"/>
        <v>1</v>
      </c>
      <c r="AN648" s="15" t="str">
        <f t="shared" si="573"/>
        <v>N/A</v>
      </c>
      <c r="AO648" s="15" t="str">
        <f t="shared" si="574"/>
        <v>N/A</v>
      </c>
      <c r="AP648" s="15" t="str">
        <f t="shared" si="575"/>
        <v>N/A</v>
      </c>
      <c r="AQ648" s="15" t="str">
        <f t="shared" si="576"/>
        <v>N/A</v>
      </c>
      <c r="AR648" s="14" t="s">
        <v>40</v>
      </c>
      <c r="AS648" s="14" t="s">
        <v>40</v>
      </c>
      <c r="AT648" s="14" t="s">
        <v>40</v>
      </c>
      <c r="AU648" s="14" t="s">
        <v>40</v>
      </c>
      <c r="AV648" s="14" t="s">
        <v>40</v>
      </c>
      <c r="AW648" s="14" t="s">
        <v>40</v>
      </c>
      <c r="AX648" s="14" t="s">
        <v>40</v>
      </c>
      <c r="AY648" s="14" t="s">
        <v>40</v>
      </c>
      <c r="AZ648" s="14" t="s">
        <v>40</v>
      </c>
      <c r="BA648" s="14" t="s">
        <v>40</v>
      </c>
      <c r="BB648" s="14" t="s">
        <v>40</v>
      </c>
      <c r="BC648" s="14" t="s">
        <v>40</v>
      </c>
      <c r="BD648" s="14" t="s">
        <v>40</v>
      </c>
      <c r="BE648" s="14" t="s">
        <v>40</v>
      </c>
      <c r="BF648" s="14" t="s">
        <v>40</v>
      </c>
      <c r="BG648" s="14" t="s">
        <v>40</v>
      </c>
      <c r="BH648" s="14" t="s">
        <v>40</v>
      </c>
      <c r="BJ648" s="15">
        <f t="shared" si="577"/>
        <v>1</v>
      </c>
      <c r="BK648" s="15">
        <f t="shared" si="578"/>
        <v>1</v>
      </c>
      <c r="BL648" s="15">
        <f t="shared" si="579"/>
        <v>1</v>
      </c>
      <c r="BM648" s="15">
        <f t="shared" si="580"/>
        <v>1</v>
      </c>
      <c r="BN648" s="15">
        <f t="shared" si="581"/>
        <v>1</v>
      </c>
      <c r="BO648" s="15">
        <f t="shared" si="582"/>
        <v>1</v>
      </c>
      <c r="BP648" s="15">
        <f t="shared" si="583"/>
        <v>1</v>
      </c>
      <c r="BQ648" s="15">
        <f t="shared" si="584"/>
        <v>1</v>
      </c>
      <c r="BR648" s="15">
        <f t="shared" si="585"/>
        <v>1</v>
      </c>
      <c r="BS648" s="15">
        <f t="shared" si="586"/>
        <v>1</v>
      </c>
      <c r="BT648" s="15">
        <f t="shared" si="587"/>
        <v>1</v>
      </c>
      <c r="BU648" s="15">
        <f t="shared" si="588"/>
        <v>1</v>
      </c>
      <c r="BV648" s="15">
        <f t="shared" si="589"/>
        <v>1</v>
      </c>
      <c r="BW648" s="15">
        <f t="shared" si="590"/>
        <v>1</v>
      </c>
      <c r="BX648" s="15">
        <f t="shared" si="591"/>
        <v>1</v>
      </c>
      <c r="BY648" s="15">
        <f t="shared" si="592"/>
        <v>1</v>
      </c>
      <c r="BZ648" s="15">
        <f t="shared" si="593"/>
        <v>1</v>
      </c>
      <c r="CA648" s="14" t="s">
        <v>75</v>
      </c>
      <c r="CB648" s="15">
        <f t="shared" si="606"/>
        <v>1</v>
      </c>
      <c r="CC648" s="14" t="str">
        <f t="shared" si="607"/>
        <v>N/A</v>
      </c>
      <c r="CD648" s="14" t="str">
        <f t="shared" si="608"/>
        <v>N/A</v>
      </c>
      <c r="CE648" s="14" t="str">
        <f t="shared" si="609"/>
        <v>N/A</v>
      </c>
      <c r="CF648" s="14" t="str">
        <f t="shared" si="610"/>
        <v>N/A</v>
      </c>
      <c r="CG648" t="str">
        <f t="shared" si="594"/>
        <v>S:0 G:1 GR:1</v>
      </c>
    </row>
    <row r="649" spans="1:85" x14ac:dyDescent="0.25">
      <c r="A649" s="13">
        <v>6454</v>
      </c>
      <c r="B649" s="14" t="s">
        <v>897</v>
      </c>
      <c r="C649" s="14" t="s">
        <v>71</v>
      </c>
      <c r="D649" s="14" t="s">
        <v>60</v>
      </c>
      <c r="E649" s="14">
        <f>VLOOKUP(B649, 'Rookie Year'!$A$2:$B$55555,2,FALSE)</f>
        <v>2018</v>
      </c>
      <c r="F649" s="14">
        <v>2026</v>
      </c>
      <c r="G649" s="14" t="s">
        <v>42</v>
      </c>
      <c r="H649" s="14" t="s">
        <v>1927</v>
      </c>
      <c r="I649" s="15">
        <v>12</v>
      </c>
      <c r="J649" s="14">
        <v>2</v>
      </c>
      <c r="K649" s="16">
        <f t="shared" si="560"/>
        <v>0.25</v>
      </c>
      <c r="L649" s="15">
        <f t="shared" si="561"/>
        <v>9</v>
      </c>
      <c r="M649" s="15">
        <f t="shared" si="562"/>
        <v>3</v>
      </c>
      <c r="N649" s="15">
        <f t="shared" si="563"/>
        <v>6</v>
      </c>
      <c r="O649" s="15">
        <v>0</v>
      </c>
      <c r="P649" s="15">
        <v>0</v>
      </c>
      <c r="Q649" s="15">
        <f t="shared" si="564"/>
        <v>6</v>
      </c>
      <c r="R649" s="14" t="s">
        <v>75</v>
      </c>
      <c r="S649" s="14">
        <f t="shared" si="565"/>
        <v>2</v>
      </c>
      <c r="T649" s="15">
        <f>IF($S649&lt;1, "N/A", $M649)</f>
        <v>3</v>
      </c>
      <c r="U649" s="15">
        <f>IF($S649&lt;2, "N/A", $M649)</f>
        <v>3</v>
      </c>
      <c r="V649" s="15" t="str">
        <f t="shared" si="618"/>
        <v>N/A</v>
      </c>
      <c r="W649" s="15" t="str">
        <f t="shared" si="617"/>
        <v>N/A</v>
      </c>
      <c r="X649" s="15" t="str">
        <f t="shared" si="616"/>
        <v>N/A</v>
      </c>
      <c r="Y649" s="14" t="str">
        <f t="shared" si="566"/>
        <v>OK</v>
      </c>
      <c r="Z649" s="14" t="str">
        <f t="shared" si="567"/>
        <v>No</v>
      </c>
      <c r="AA649" s="17" t="str">
        <f>IF(C649="DM", "N/A", IF(Z649="No","N/A",VLOOKUP(B649,'Extension List'!$A$3:$AE$1952,19,FALSE)))</f>
        <v>N/A</v>
      </c>
      <c r="AB649" s="14" t="str">
        <f>IF(C649="DM", "N/A", IF(Z649="No","N/A",VLOOKUP(B649,'Extension List'!$A$3:$AE$1952,21,FALSE)))</f>
        <v>N/A</v>
      </c>
      <c r="AC649" s="14" t="str">
        <f t="shared" si="611"/>
        <v>N/A</v>
      </c>
      <c r="AD649" s="15" t="str">
        <f t="shared" si="568"/>
        <v>N/A</v>
      </c>
      <c r="AE649" s="15" t="str">
        <f t="shared" si="569"/>
        <v>N/A</v>
      </c>
      <c r="AF649" s="15" t="str">
        <f t="shared" si="570"/>
        <v>N/A</v>
      </c>
      <c r="AG649" s="15" t="str">
        <f t="shared" si="619"/>
        <v>N/A</v>
      </c>
      <c r="AH649" s="15" t="str">
        <f t="shared" si="619"/>
        <v>N/A</v>
      </c>
      <c r="AI649" s="15" t="str">
        <f t="shared" si="613"/>
        <v>N/A</v>
      </c>
      <c r="AJ649" s="15" t="str">
        <f t="shared" si="614"/>
        <v>N/A</v>
      </c>
      <c r="AK649" s="15" t="str">
        <f t="shared" si="615"/>
        <v>N/A</v>
      </c>
      <c r="AL649" s="15" t="str">
        <f t="shared" si="571"/>
        <v>N/A</v>
      </c>
      <c r="AM649" s="15">
        <f t="shared" si="572"/>
        <v>12</v>
      </c>
      <c r="AN649" s="15">
        <f t="shared" si="573"/>
        <v>12</v>
      </c>
      <c r="AO649" s="15" t="str">
        <f t="shared" si="574"/>
        <v>N/A</v>
      </c>
      <c r="AP649" s="15" t="str">
        <f t="shared" si="575"/>
        <v>N/A</v>
      </c>
      <c r="AQ649" s="15" t="str">
        <f t="shared" si="576"/>
        <v>N/A</v>
      </c>
      <c r="AR649" s="14" t="s">
        <v>40</v>
      </c>
      <c r="AS649" s="14" t="s">
        <v>40</v>
      </c>
      <c r="AT649" s="14" t="s">
        <v>40</v>
      </c>
      <c r="AU649" s="14" t="s">
        <v>40</v>
      </c>
      <c r="AV649" s="14" t="s">
        <v>40</v>
      </c>
      <c r="AW649" s="14" t="s">
        <v>40</v>
      </c>
      <c r="AX649" s="14" t="s">
        <v>40</v>
      </c>
      <c r="AY649" s="14" t="s">
        <v>40</v>
      </c>
      <c r="AZ649" s="14" t="s">
        <v>40</v>
      </c>
      <c r="BA649" s="14" t="s">
        <v>40</v>
      </c>
      <c r="BB649" s="14" t="s">
        <v>40</v>
      </c>
      <c r="BC649" s="14" t="s">
        <v>40</v>
      </c>
      <c r="BD649" s="14" t="s">
        <v>40</v>
      </c>
      <c r="BE649" s="14" t="s">
        <v>40</v>
      </c>
      <c r="BF649" s="14" t="s">
        <v>40</v>
      </c>
      <c r="BG649" s="14" t="s">
        <v>40</v>
      </c>
      <c r="BH649" s="14" t="s">
        <v>40</v>
      </c>
      <c r="BJ649" s="15">
        <f t="shared" si="577"/>
        <v>12</v>
      </c>
      <c r="BK649" s="15">
        <f t="shared" si="578"/>
        <v>12</v>
      </c>
      <c r="BL649" s="15">
        <f t="shared" si="579"/>
        <v>12</v>
      </c>
      <c r="BM649" s="15">
        <f t="shared" si="580"/>
        <v>12</v>
      </c>
      <c r="BN649" s="15">
        <f t="shared" si="581"/>
        <v>12</v>
      </c>
      <c r="BO649" s="15">
        <f t="shared" si="582"/>
        <v>12</v>
      </c>
      <c r="BP649" s="15">
        <f t="shared" si="583"/>
        <v>12</v>
      </c>
      <c r="BQ649" s="15">
        <f t="shared" si="584"/>
        <v>12</v>
      </c>
      <c r="BR649" s="15">
        <f t="shared" si="585"/>
        <v>12</v>
      </c>
      <c r="BS649" s="15">
        <f t="shared" si="586"/>
        <v>12</v>
      </c>
      <c r="BT649" s="15">
        <f t="shared" si="587"/>
        <v>12</v>
      </c>
      <c r="BU649" s="15">
        <f t="shared" si="588"/>
        <v>12</v>
      </c>
      <c r="BV649" s="15">
        <f t="shared" si="589"/>
        <v>12</v>
      </c>
      <c r="BW649" s="15">
        <f t="shared" si="590"/>
        <v>12</v>
      </c>
      <c r="BX649" s="15">
        <f t="shared" si="591"/>
        <v>12</v>
      </c>
      <c r="BY649" s="15">
        <f t="shared" si="592"/>
        <v>12</v>
      </c>
      <c r="BZ649" s="15">
        <f t="shared" si="593"/>
        <v>12</v>
      </c>
      <c r="CA649" s="14" t="s">
        <v>75</v>
      </c>
      <c r="CB649" s="15">
        <f t="shared" si="606"/>
        <v>12</v>
      </c>
      <c r="CC649" s="14">
        <f t="shared" si="607"/>
        <v>12</v>
      </c>
      <c r="CD649" s="14" t="str">
        <f t="shared" si="608"/>
        <v>N/A</v>
      </c>
      <c r="CE649" s="14" t="str">
        <f t="shared" si="609"/>
        <v>N/A</v>
      </c>
      <c r="CF649" s="14" t="str">
        <f t="shared" si="610"/>
        <v>N/A</v>
      </c>
      <c r="CG649" t="str">
        <f t="shared" si="594"/>
        <v>S:9 G:3 GR:6</v>
      </c>
    </row>
    <row r="650" spans="1:85" x14ac:dyDescent="0.25">
      <c r="A650" s="13">
        <v>6587</v>
      </c>
      <c r="B650" s="14" t="s">
        <v>3377</v>
      </c>
      <c r="C650" s="14" t="s">
        <v>71</v>
      </c>
      <c r="D650" s="14" t="s">
        <v>60</v>
      </c>
      <c r="E650" s="14">
        <f>VLOOKUP(B650, 'Rookie Year'!$A$2:$B$55555,2,FALSE)</f>
        <v>2026</v>
      </c>
      <c r="F650" s="14">
        <v>2026</v>
      </c>
      <c r="G650" s="14" t="s">
        <v>40</v>
      </c>
      <c r="H650" s="14" t="s">
        <v>2240</v>
      </c>
      <c r="I650" s="15">
        <v>1</v>
      </c>
      <c r="J650" s="14">
        <v>3</v>
      </c>
      <c r="K650" s="16">
        <f t="shared" si="560"/>
        <v>0</v>
      </c>
      <c r="L650" s="15">
        <f t="shared" si="561"/>
        <v>1</v>
      </c>
      <c r="M650" s="15">
        <f t="shared" si="562"/>
        <v>0</v>
      </c>
      <c r="N650" s="15">
        <f t="shared" si="563"/>
        <v>0</v>
      </c>
      <c r="O650" s="15">
        <v>0</v>
      </c>
      <c r="P650" s="15">
        <v>0</v>
      </c>
      <c r="Q650" s="15">
        <f t="shared" si="564"/>
        <v>0</v>
      </c>
      <c r="R650" s="14" t="s">
        <v>75</v>
      </c>
      <c r="S650" s="14">
        <f t="shared" si="565"/>
        <v>3</v>
      </c>
      <c r="T650" s="15">
        <f>IF($S650&lt;1, "N/A", $M650)</f>
        <v>0</v>
      </c>
      <c r="U650" s="15">
        <f>IF($S650&lt;2, "N/A", $M650)</f>
        <v>0</v>
      </c>
      <c r="V650" s="15">
        <f t="shared" si="618"/>
        <v>0</v>
      </c>
      <c r="W650" s="15" t="str">
        <f t="shared" si="617"/>
        <v>N/A</v>
      </c>
      <c r="X650" s="15" t="str">
        <f t="shared" si="616"/>
        <v>N/A</v>
      </c>
      <c r="Y650" s="14" t="str">
        <f t="shared" si="566"/>
        <v>OK</v>
      </c>
      <c r="Z650" s="14" t="str">
        <f t="shared" si="567"/>
        <v>No</v>
      </c>
      <c r="AA650" s="17" t="str">
        <f>IF(C650="DM", "N/A", IF(Z650="No","N/A",VLOOKUP(B650,'Extension List'!$A$3:$AE$1952,19,FALSE)))</f>
        <v>N/A</v>
      </c>
      <c r="AB650" s="14" t="str">
        <f>IF(C650="DM", "N/A", IF(Z650="No","N/A",VLOOKUP(B650,'Extension List'!$A$3:$AE$1952,21,FALSE)))</f>
        <v>N/A</v>
      </c>
      <c r="AC650" s="14" t="str">
        <f t="shared" si="611"/>
        <v>N/A</v>
      </c>
      <c r="AD650" s="15" t="str">
        <f t="shared" si="568"/>
        <v>N/A</v>
      </c>
      <c r="AE650" s="15" t="str">
        <f t="shared" si="569"/>
        <v>N/A</v>
      </c>
      <c r="AF650" s="15" t="str">
        <f t="shared" si="570"/>
        <v>N/A</v>
      </c>
      <c r="AG650" s="15" t="str">
        <f t="shared" si="619"/>
        <v>N/A</v>
      </c>
      <c r="AH650" s="15" t="str">
        <f t="shared" si="619"/>
        <v>N/A</v>
      </c>
      <c r="AI650" s="15" t="str">
        <f t="shared" si="613"/>
        <v>N/A</v>
      </c>
      <c r="AJ650" s="15" t="str">
        <f t="shared" si="614"/>
        <v>N/A</v>
      </c>
      <c r="AK650" s="15" t="str">
        <f t="shared" si="615"/>
        <v>N/A</v>
      </c>
      <c r="AL650" s="15" t="str">
        <f t="shared" si="571"/>
        <v>N/A</v>
      </c>
      <c r="AM650" s="15">
        <f t="shared" si="572"/>
        <v>1</v>
      </c>
      <c r="AN650" s="15">
        <f t="shared" si="573"/>
        <v>1</v>
      </c>
      <c r="AO650" s="15">
        <f t="shared" si="574"/>
        <v>1</v>
      </c>
      <c r="AP650" s="15" t="str">
        <f t="shared" si="575"/>
        <v>N/A</v>
      </c>
      <c r="AQ650" s="15" t="str">
        <f t="shared" si="576"/>
        <v>N/A</v>
      </c>
      <c r="AR650" s="14" t="s">
        <v>40</v>
      </c>
      <c r="AS650" s="14" t="s">
        <v>40</v>
      </c>
      <c r="AT650" s="14" t="s">
        <v>40</v>
      </c>
      <c r="AU650" s="14" t="s">
        <v>40</v>
      </c>
      <c r="AV650" s="14" t="s">
        <v>40</v>
      </c>
      <c r="AW650" s="14" t="s">
        <v>40</v>
      </c>
      <c r="AX650" s="14" t="s">
        <v>40</v>
      </c>
      <c r="AY650" s="14" t="s">
        <v>40</v>
      </c>
      <c r="AZ650" s="14" t="s">
        <v>40</v>
      </c>
      <c r="BA650" s="14" t="s">
        <v>40</v>
      </c>
      <c r="BB650" s="14" t="s">
        <v>40</v>
      </c>
      <c r="BC650" s="14" t="s">
        <v>40</v>
      </c>
      <c r="BD650" s="14" t="s">
        <v>40</v>
      </c>
      <c r="BE650" s="14" t="s">
        <v>40</v>
      </c>
      <c r="BF650" s="14" t="s">
        <v>40</v>
      </c>
      <c r="BG650" s="14" t="s">
        <v>40</v>
      </c>
      <c r="BH650" s="14" t="s">
        <v>40</v>
      </c>
      <c r="BJ650" s="15">
        <f t="shared" si="577"/>
        <v>1</v>
      </c>
      <c r="BK650" s="15">
        <f t="shared" si="578"/>
        <v>1</v>
      </c>
      <c r="BL650" s="15">
        <f t="shared" si="579"/>
        <v>1</v>
      </c>
      <c r="BM650" s="15">
        <f t="shared" si="580"/>
        <v>1</v>
      </c>
      <c r="BN650" s="15">
        <f t="shared" si="581"/>
        <v>1</v>
      </c>
      <c r="BO650" s="15">
        <f t="shared" si="582"/>
        <v>1</v>
      </c>
      <c r="BP650" s="15">
        <f t="shared" si="583"/>
        <v>1</v>
      </c>
      <c r="BQ650" s="15">
        <f t="shared" si="584"/>
        <v>1</v>
      </c>
      <c r="BR650" s="15">
        <f t="shared" si="585"/>
        <v>1</v>
      </c>
      <c r="BS650" s="15">
        <f t="shared" si="586"/>
        <v>1</v>
      </c>
      <c r="BT650" s="15">
        <f t="shared" si="587"/>
        <v>1</v>
      </c>
      <c r="BU650" s="15">
        <f t="shared" si="588"/>
        <v>1</v>
      </c>
      <c r="BV650" s="15">
        <f t="shared" si="589"/>
        <v>1</v>
      </c>
      <c r="BW650" s="15">
        <f t="shared" si="590"/>
        <v>1</v>
      </c>
      <c r="BX650" s="15">
        <f t="shared" si="591"/>
        <v>1</v>
      </c>
      <c r="BY650" s="15">
        <f t="shared" si="592"/>
        <v>1</v>
      </c>
      <c r="BZ650" s="15">
        <f t="shared" si="593"/>
        <v>1</v>
      </c>
      <c r="CA650" s="14" t="s">
        <v>75</v>
      </c>
      <c r="CB650" s="15">
        <f t="shared" si="606"/>
        <v>1</v>
      </c>
      <c r="CC650" s="14">
        <f t="shared" si="607"/>
        <v>1</v>
      </c>
      <c r="CD650" s="14">
        <f t="shared" si="608"/>
        <v>1</v>
      </c>
      <c r="CE650" s="14" t="str">
        <f t="shared" si="609"/>
        <v>N/A</v>
      </c>
      <c r="CF650" s="14" t="str">
        <f t="shared" si="610"/>
        <v>N/A</v>
      </c>
      <c r="CG650" t="str">
        <f t="shared" si="594"/>
        <v>S:1 G:0 GR:0</v>
      </c>
    </row>
    <row r="651" spans="1:85" x14ac:dyDescent="0.25">
      <c r="A651" s="13">
        <v>6040</v>
      </c>
      <c r="B651" s="14" t="s">
        <v>3141</v>
      </c>
      <c r="C651" s="14" t="s">
        <v>71</v>
      </c>
      <c r="D651" s="14" t="s">
        <v>60</v>
      </c>
      <c r="E651" s="14">
        <v>2025</v>
      </c>
      <c r="F651" s="14">
        <v>2025</v>
      </c>
      <c r="G651" s="14" t="s">
        <v>40</v>
      </c>
      <c r="H651" s="14" t="s">
        <v>2184</v>
      </c>
      <c r="I651" s="15">
        <v>2</v>
      </c>
      <c r="J651" s="14">
        <v>3</v>
      </c>
      <c r="K651" s="16">
        <f t="shared" si="560"/>
        <v>0</v>
      </c>
      <c r="L651" s="15">
        <f t="shared" si="561"/>
        <v>2</v>
      </c>
      <c r="M651" s="15">
        <f t="shared" si="562"/>
        <v>0</v>
      </c>
      <c r="N651" s="15">
        <f t="shared" si="563"/>
        <v>0</v>
      </c>
      <c r="O651" s="15">
        <v>0</v>
      </c>
      <c r="P651" s="15">
        <v>0</v>
      </c>
      <c r="Q651" s="15">
        <f t="shared" si="564"/>
        <v>0</v>
      </c>
      <c r="R651" s="14" t="s">
        <v>75</v>
      </c>
      <c r="S651" s="14">
        <f t="shared" si="565"/>
        <v>2</v>
      </c>
      <c r="T651" s="15">
        <v>0</v>
      </c>
      <c r="U651" s="15">
        <v>0</v>
      </c>
      <c r="V651" s="15" t="str">
        <f t="shared" si="618"/>
        <v>N/A</v>
      </c>
      <c r="W651" s="15" t="str">
        <f t="shared" si="617"/>
        <v>N/A</v>
      </c>
      <c r="X651" s="15" t="str">
        <f t="shared" si="616"/>
        <v>N/A</v>
      </c>
      <c r="Y651" s="14" t="str">
        <f t="shared" si="566"/>
        <v>OK</v>
      </c>
      <c r="Z651" s="14" t="str">
        <f t="shared" si="567"/>
        <v>No</v>
      </c>
      <c r="AA651" s="17" t="str">
        <f>IF(C651="DM", "N/A", IF(Z651="No","N/A",VLOOKUP(B651,'Extension List'!$A$3:$AE$1952,19,FALSE)))</f>
        <v>N/A</v>
      </c>
      <c r="AB651" s="14" t="str">
        <f>IF(C651="DM", "N/A", IF(Z651="No","N/A",VLOOKUP(B651,'Extension List'!$A$3:$AE$1952,21,FALSE)))</f>
        <v>N/A</v>
      </c>
      <c r="AC651" s="14" t="str">
        <f t="shared" si="611"/>
        <v>N/A</v>
      </c>
      <c r="AD651" s="15" t="str">
        <f t="shared" si="568"/>
        <v>N/A</v>
      </c>
      <c r="AE651" s="15" t="str">
        <f t="shared" si="569"/>
        <v>N/A</v>
      </c>
      <c r="AF651" s="15" t="str">
        <f t="shared" si="570"/>
        <v>N/A</v>
      </c>
      <c r="AG651" s="15" t="str">
        <f t="shared" si="619"/>
        <v>N/A</v>
      </c>
      <c r="AH651" s="15" t="str">
        <f t="shared" si="619"/>
        <v>N/A</v>
      </c>
      <c r="AI651" s="15" t="str">
        <f t="shared" si="613"/>
        <v>N/A</v>
      </c>
      <c r="AJ651" s="15" t="str">
        <f t="shared" si="614"/>
        <v>N/A</v>
      </c>
      <c r="AK651" s="15" t="str">
        <f t="shared" si="615"/>
        <v>N/A</v>
      </c>
      <c r="AL651" s="15" t="str">
        <f t="shared" si="571"/>
        <v>N/A</v>
      </c>
      <c r="AM651" s="15">
        <f t="shared" si="572"/>
        <v>2</v>
      </c>
      <c r="AN651" s="15">
        <f t="shared" si="573"/>
        <v>2</v>
      </c>
      <c r="AO651" s="15" t="str">
        <f t="shared" si="574"/>
        <v>N/A</v>
      </c>
      <c r="AP651" s="15" t="str">
        <f t="shared" si="575"/>
        <v>N/A</v>
      </c>
      <c r="AQ651" s="15" t="str">
        <f t="shared" si="576"/>
        <v>N/A</v>
      </c>
      <c r="AR651" s="14" t="s">
        <v>40</v>
      </c>
      <c r="AS651" s="14" t="s">
        <v>40</v>
      </c>
      <c r="AT651" s="14" t="s">
        <v>40</v>
      </c>
      <c r="AU651" s="14" t="s">
        <v>40</v>
      </c>
      <c r="AV651" s="14" t="s">
        <v>40</v>
      </c>
      <c r="AW651" s="14" t="s">
        <v>40</v>
      </c>
      <c r="AX651" s="14" t="s">
        <v>40</v>
      </c>
      <c r="AY651" s="14" t="s">
        <v>40</v>
      </c>
      <c r="AZ651" s="14" t="s">
        <v>40</v>
      </c>
      <c r="BA651" s="14" t="s">
        <v>40</v>
      </c>
      <c r="BB651" s="14" t="s">
        <v>40</v>
      </c>
      <c r="BC651" s="14" t="s">
        <v>40</v>
      </c>
      <c r="BD651" s="14" t="s">
        <v>40</v>
      </c>
      <c r="BE651" s="14" t="s">
        <v>40</v>
      </c>
      <c r="BF651" s="14" t="s">
        <v>40</v>
      </c>
      <c r="BG651" s="14" t="s">
        <v>40</v>
      </c>
      <c r="BH651" s="14" t="s">
        <v>40</v>
      </c>
      <c r="BJ651" s="15">
        <f t="shared" si="577"/>
        <v>2</v>
      </c>
      <c r="BK651" s="15">
        <f t="shared" si="578"/>
        <v>2</v>
      </c>
      <c r="BL651" s="15">
        <f t="shared" si="579"/>
        <v>2</v>
      </c>
      <c r="BM651" s="15">
        <f t="shared" si="580"/>
        <v>2</v>
      </c>
      <c r="BN651" s="15">
        <f t="shared" si="581"/>
        <v>2</v>
      </c>
      <c r="BO651" s="15">
        <f t="shared" si="582"/>
        <v>2</v>
      </c>
      <c r="BP651" s="15">
        <f t="shared" si="583"/>
        <v>2</v>
      </c>
      <c r="BQ651" s="15">
        <f t="shared" si="584"/>
        <v>2</v>
      </c>
      <c r="BR651" s="15">
        <f t="shared" si="585"/>
        <v>2</v>
      </c>
      <c r="BS651" s="15">
        <f t="shared" si="586"/>
        <v>2</v>
      </c>
      <c r="BT651" s="15">
        <f t="shared" si="587"/>
        <v>2</v>
      </c>
      <c r="BU651" s="15">
        <f t="shared" si="588"/>
        <v>2</v>
      </c>
      <c r="BV651" s="15">
        <f t="shared" si="589"/>
        <v>2</v>
      </c>
      <c r="BW651" s="15">
        <f t="shared" si="590"/>
        <v>2</v>
      </c>
      <c r="BX651" s="15">
        <f t="shared" si="591"/>
        <v>2</v>
      </c>
      <c r="BY651" s="15">
        <f t="shared" si="592"/>
        <v>2</v>
      </c>
      <c r="BZ651" s="15">
        <f t="shared" si="593"/>
        <v>2</v>
      </c>
      <c r="CA651" s="14" t="s">
        <v>75</v>
      </c>
      <c r="CB651" s="15">
        <f t="shared" si="606"/>
        <v>2</v>
      </c>
      <c r="CC651" s="14">
        <f t="shared" si="607"/>
        <v>2</v>
      </c>
      <c r="CD651" s="14" t="str">
        <f t="shared" si="608"/>
        <v>N/A</v>
      </c>
      <c r="CE651" s="14" t="str">
        <f t="shared" si="609"/>
        <v>N/A</v>
      </c>
      <c r="CF651" s="14" t="str">
        <f t="shared" si="610"/>
        <v>N/A</v>
      </c>
      <c r="CG651" t="str">
        <f t="shared" si="594"/>
        <v>S:2 G:0 GR:0</v>
      </c>
    </row>
    <row r="652" spans="1:85" x14ac:dyDescent="0.25">
      <c r="A652" s="13">
        <v>5915</v>
      </c>
      <c r="B652" s="14" t="s">
        <v>2086</v>
      </c>
      <c r="C652" s="14" t="s">
        <v>71</v>
      </c>
      <c r="D652" s="14" t="s">
        <v>60</v>
      </c>
      <c r="E652" s="14">
        <f>VLOOKUP(B652, 'Rookie Year'!$A$2:$B$55555,2,FALSE)</f>
        <v>2020</v>
      </c>
      <c r="F652" s="14">
        <v>2025</v>
      </c>
      <c r="G652" s="14" t="s">
        <v>42</v>
      </c>
      <c r="H652" s="14" t="s">
        <v>1927</v>
      </c>
      <c r="I652" s="15">
        <v>15</v>
      </c>
      <c r="J652" s="14">
        <v>4</v>
      </c>
      <c r="K652" s="16">
        <f t="shared" si="560"/>
        <v>0.4</v>
      </c>
      <c r="L652" s="15">
        <f t="shared" si="561"/>
        <v>9</v>
      </c>
      <c r="M652" s="15">
        <f t="shared" si="562"/>
        <v>6</v>
      </c>
      <c r="N652" s="15">
        <f t="shared" si="563"/>
        <v>24</v>
      </c>
      <c r="O652" s="15">
        <v>24</v>
      </c>
      <c r="P652" s="15">
        <v>0</v>
      </c>
      <c r="Q652" s="15">
        <f t="shared" si="564"/>
        <v>0</v>
      </c>
      <c r="R652" s="14" t="s">
        <v>75</v>
      </c>
      <c r="S652" s="14">
        <f t="shared" si="565"/>
        <v>3</v>
      </c>
      <c r="T652" s="15">
        <v>0</v>
      </c>
      <c r="U652" s="15">
        <v>0</v>
      </c>
      <c r="V652" s="15">
        <v>0</v>
      </c>
      <c r="W652" s="15" t="str">
        <f t="shared" si="617"/>
        <v>N/A</v>
      </c>
      <c r="X652" s="15" t="str">
        <f t="shared" si="616"/>
        <v>N/A</v>
      </c>
      <c r="Y652" s="14" t="str">
        <f t="shared" si="566"/>
        <v>OK</v>
      </c>
      <c r="Z652" s="14" t="str">
        <f t="shared" si="567"/>
        <v>No</v>
      </c>
      <c r="AA652" s="17" t="str">
        <f>IF(C652="DM", "N/A", IF(Z652="No","N/A",VLOOKUP(B652,'Extension List'!$A$3:$AE$1952,19,FALSE)))</f>
        <v>N/A</v>
      </c>
      <c r="AB652" s="14" t="str">
        <f>IF(C652="DM", "N/A", IF(Z652="No","N/A",VLOOKUP(B652,'Extension List'!$A$3:$AE$1952,21,FALSE)))</f>
        <v>N/A</v>
      </c>
      <c r="AC652" s="14" t="str">
        <f t="shared" si="611"/>
        <v>N/A</v>
      </c>
      <c r="AD652" s="15" t="str">
        <f t="shared" si="568"/>
        <v>N/A</v>
      </c>
      <c r="AE652" s="15" t="str">
        <f t="shared" si="569"/>
        <v>N/A</v>
      </c>
      <c r="AF652" s="15" t="str">
        <f t="shared" si="570"/>
        <v>N/A</v>
      </c>
      <c r="AG652" s="15" t="str">
        <f t="shared" si="619"/>
        <v>N/A</v>
      </c>
      <c r="AH652" s="15" t="str">
        <f t="shared" si="619"/>
        <v>N/A</v>
      </c>
      <c r="AI652" s="15" t="str">
        <f t="shared" si="613"/>
        <v>N/A</v>
      </c>
      <c r="AJ652" s="15" t="str">
        <f t="shared" si="614"/>
        <v>N/A</v>
      </c>
      <c r="AK652" s="15" t="str">
        <f t="shared" si="615"/>
        <v>N/A</v>
      </c>
      <c r="AL652" s="15" t="str">
        <f t="shared" si="571"/>
        <v>N/A</v>
      </c>
      <c r="AM652" s="15">
        <f t="shared" si="572"/>
        <v>9</v>
      </c>
      <c r="AN652" s="15">
        <f t="shared" si="573"/>
        <v>9</v>
      </c>
      <c r="AO652" s="15">
        <f t="shared" si="574"/>
        <v>9</v>
      </c>
      <c r="AP652" s="15" t="str">
        <f t="shared" si="575"/>
        <v>N/A</v>
      </c>
      <c r="AQ652" s="15" t="str">
        <f t="shared" si="576"/>
        <v>N/A</v>
      </c>
      <c r="AR652" s="14" t="s">
        <v>40</v>
      </c>
      <c r="AS652" s="14" t="s">
        <v>40</v>
      </c>
      <c r="AT652" s="14" t="s">
        <v>40</v>
      </c>
      <c r="AU652" s="14" t="s">
        <v>40</v>
      </c>
      <c r="AV652" s="14" t="s">
        <v>40</v>
      </c>
      <c r="AW652" s="14" t="s">
        <v>40</v>
      </c>
      <c r="AX652" s="14" t="s">
        <v>40</v>
      </c>
      <c r="AY652" s="14" t="s">
        <v>40</v>
      </c>
      <c r="AZ652" s="14" t="s">
        <v>40</v>
      </c>
      <c r="BA652" s="14" t="s">
        <v>40</v>
      </c>
      <c r="BB652" s="14" t="s">
        <v>40</v>
      </c>
      <c r="BC652" s="14" t="s">
        <v>40</v>
      </c>
      <c r="BD652" s="14" t="s">
        <v>40</v>
      </c>
      <c r="BE652" s="14" t="s">
        <v>40</v>
      </c>
      <c r="BF652" s="14" t="s">
        <v>40</v>
      </c>
      <c r="BG652" s="14" t="s">
        <v>40</v>
      </c>
      <c r="BH652" s="14" t="s">
        <v>40</v>
      </c>
      <c r="BI652" s="14"/>
      <c r="BJ652" s="15">
        <f t="shared" si="577"/>
        <v>9</v>
      </c>
      <c r="BK652" s="15">
        <f t="shared" si="578"/>
        <v>9</v>
      </c>
      <c r="BL652" s="15">
        <f t="shared" si="579"/>
        <v>9</v>
      </c>
      <c r="BM652" s="15">
        <f t="shared" si="580"/>
        <v>9</v>
      </c>
      <c r="BN652" s="15">
        <f t="shared" si="581"/>
        <v>9</v>
      </c>
      <c r="BO652" s="15">
        <f t="shared" si="582"/>
        <v>9</v>
      </c>
      <c r="BP652" s="15">
        <f t="shared" si="583"/>
        <v>9</v>
      </c>
      <c r="BQ652" s="15">
        <f t="shared" si="584"/>
        <v>9</v>
      </c>
      <c r="BR652" s="15">
        <f t="shared" si="585"/>
        <v>9</v>
      </c>
      <c r="BS652" s="15">
        <f t="shared" si="586"/>
        <v>9</v>
      </c>
      <c r="BT652" s="15">
        <f t="shared" si="587"/>
        <v>9</v>
      </c>
      <c r="BU652" s="15">
        <f t="shared" si="588"/>
        <v>9</v>
      </c>
      <c r="BV652" s="15">
        <f t="shared" si="589"/>
        <v>9</v>
      </c>
      <c r="BW652" s="15">
        <f t="shared" si="590"/>
        <v>9</v>
      </c>
      <c r="BX652" s="15">
        <f t="shared" si="591"/>
        <v>9</v>
      </c>
      <c r="BY652" s="15">
        <f t="shared" si="592"/>
        <v>9</v>
      </c>
      <c r="BZ652" s="15">
        <f t="shared" si="593"/>
        <v>9</v>
      </c>
      <c r="CA652" s="14" t="s">
        <v>75</v>
      </c>
      <c r="CB652" s="15">
        <f t="shared" si="606"/>
        <v>9</v>
      </c>
      <c r="CC652" s="14">
        <f t="shared" si="607"/>
        <v>9</v>
      </c>
      <c r="CD652" s="14">
        <f t="shared" si="608"/>
        <v>9</v>
      </c>
      <c r="CE652" s="14" t="str">
        <f t="shared" si="609"/>
        <v>N/A</v>
      </c>
      <c r="CF652" s="14" t="str">
        <f t="shared" si="610"/>
        <v>N/A</v>
      </c>
      <c r="CG652" t="str">
        <f t="shared" si="594"/>
        <v>S:9 G:6 GR:0</v>
      </c>
    </row>
    <row r="653" spans="1:85" x14ac:dyDescent="0.25">
      <c r="A653" s="13">
        <v>5165</v>
      </c>
      <c r="B653" s="14" t="s">
        <v>2747</v>
      </c>
      <c r="C653" s="14" t="s">
        <v>72</v>
      </c>
      <c r="D653" s="14" t="s">
        <v>60</v>
      </c>
      <c r="E653" s="14">
        <f>VLOOKUP(B653, 'Rookie Year'!$A$2:$B$55555,2,FALSE)</f>
        <v>2023</v>
      </c>
      <c r="F653" s="14">
        <v>2023</v>
      </c>
      <c r="G653" s="14" t="s">
        <v>40</v>
      </c>
      <c r="H653" s="14" t="s">
        <v>2159</v>
      </c>
      <c r="I653" s="15">
        <v>8</v>
      </c>
      <c r="J653" s="14">
        <v>4</v>
      </c>
      <c r="K653" s="16">
        <f t="shared" si="560"/>
        <v>0.25</v>
      </c>
      <c r="L653" s="15">
        <f t="shared" si="561"/>
        <v>6</v>
      </c>
      <c r="M653" s="15">
        <f t="shared" si="562"/>
        <v>2</v>
      </c>
      <c r="N653" s="15">
        <f t="shared" si="563"/>
        <v>8</v>
      </c>
      <c r="O653" s="15">
        <v>6</v>
      </c>
      <c r="P653" s="15">
        <v>0</v>
      </c>
      <c r="Q653" s="15">
        <f t="shared" si="564"/>
        <v>2</v>
      </c>
      <c r="R653" s="14" t="s">
        <v>75</v>
      </c>
      <c r="S653" s="14">
        <f t="shared" si="565"/>
        <v>1</v>
      </c>
      <c r="T653" s="15">
        <v>2</v>
      </c>
      <c r="U653" s="15" t="str">
        <f>IF($S653&lt;2, "N/A", $M653)</f>
        <v>N/A</v>
      </c>
      <c r="V653" s="15" t="str">
        <f>IF($S653&lt;3, "N/A", $M653)</f>
        <v>N/A</v>
      </c>
      <c r="W653" s="15" t="str">
        <f t="shared" si="617"/>
        <v>N/A</v>
      </c>
      <c r="X653" s="15" t="str">
        <f t="shared" si="616"/>
        <v>N/A</v>
      </c>
      <c r="Y653" s="14" t="str">
        <f t="shared" si="566"/>
        <v>OK</v>
      </c>
      <c r="Z653" s="14" t="str">
        <f t="shared" si="567"/>
        <v>No</v>
      </c>
      <c r="AA653" s="17" t="str">
        <f>IF(C653="DM", "N/A", IF(Z653="No","N/A",VLOOKUP(B653,'Extension List'!$A$3:$AE$1952,19,FALSE)))</f>
        <v>N/A</v>
      </c>
      <c r="AB653" s="14" t="str">
        <f>IF(C653="DM", "N/A", IF(Z653="No","N/A",VLOOKUP(B653,'Extension List'!$A$3:$AE$1952,21,FALSE)))</f>
        <v>N/A</v>
      </c>
      <c r="AC653" s="14" t="str">
        <f t="shared" si="611"/>
        <v>N/A</v>
      </c>
      <c r="AD653" s="15" t="str">
        <f t="shared" si="568"/>
        <v>N/A</v>
      </c>
      <c r="AE653" s="15" t="str">
        <f t="shared" si="569"/>
        <v>N/A</v>
      </c>
      <c r="AF653" s="15" t="str">
        <f t="shared" si="570"/>
        <v>N/A</v>
      </c>
      <c r="AG653" s="15" t="str">
        <f t="shared" si="619"/>
        <v>N/A</v>
      </c>
      <c r="AH653" s="15" t="str">
        <f t="shared" si="619"/>
        <v>N/A</v>
      </c>
      <c r="AI653" s="15" t="str">
        <f t="shared" si="613"/>
        <v>N/A</v>
      </c>
      <c r="AJ653" s="15" t="str">
        <f t="shared" si="614"/>
        <v>N/A</v>
      </c>
      <c r="AK653" s="15" t="str">
        <f t="shared" si="615"/>
        <v>N/A</v>
      </c>
      <c r="AL653" s="15" t="str">
        <f t="shared" si="571"/>
        <v>N/A</v>
      </c>
      <c r="AM653" s="15">
        <f t="shared" si="572"/>
        <v>8</v>
      </c>
      <c r="AN653" s="15" t="str">
        <f t="shared" si="573"/>
        <v>N/A</v>
      </c>
      <c r="AO653" s="15" t="str">
        <f t="shared" si="574"/>
        <v>N/A</v>
      </c>
      <c r="AP653" s="15" t="str">
        <f t="shared" si="575"/>
        <v>N/A</v>
      </c>
      <c r="AQ653" s="15" t="str">
        <f t="shared" si="576"/>
        <v>N/A</v>
      </c>
      <c r="AR653" s="14" t="s">
        <v>40</v>
      </c>
      <c r="AS653" s="14" t="s">
        <v>40</v>
      </c>
      <c r="AT653" s="14" t="s">
        <v>40</v>
      </c>
      <c r="AU653" s="14" t="s">
        <v>40</v>
      </c>
      <c r="AV653" s="14" t="s">
        <v>40</v>
      </c>
      <c r="AW653" s="14" t="s">
        <v>40</v>
      </c>
      <c r="AX653" s="14" t="s">
        <v>40</v>
      </c>
      <c r="AY653" s="14" t="s">
        <v>40</v>
      </c>
      <c r="AZ653" s="14" t="s">
        <v>40</v>
      </c>
      <c r="BA653" s="14" t="s">
        <v>40</v>
      </c>
      <c r="BB653" s="14" t="s">
        <v>40</v>
      </c>
      <c r="BC653" s="14" t="s">
        <v>40</v>
      </c>
      <c r="BD653" s="14" t="s">
        <v>40</v>
      </c>
      <c r="BE653" s="14" t="s">
        <v>40</v>
      </c>
      <c r="BF653" s="14" t="s">
        <v>40</v>
      </c>
      <c r="BG653" s="14" t="s">
        <v>40</v>
      </c>
      <c r="BH653" s="14" t="s">
        <v>40</v>
      </c>
      <c r="BI653" s="14"/>
      <c r="BJ653" s="15">
        <f t="shared" si="577"/>
        <v>2</v>
      </c>
      <c r="BK653" s="15">
        <f t="shared" si="578"/>
        <v>2</v>
      </c>
      <c r="BL653" s="15">
        <f t="shared" si="579"/>
        <v>2</v>
      </c>
      <c r="BM653" s="15">
        <f t="shared" si="580"/>
        <v>2</v>
      </c>
      <c r="BN653" s="15">
        <f t="shared" si="581"/>
        <v>2</v>
      </c>
      <c r="BO653" s="15">
        <f t="shared" si="582"/>
        <v>2</v>
      </c>
      <c r="BP653" s="15">
        <f t="shared" si="583"/>
        <v>2</v>
      </c>
      <c r="BQ653" s="15">
        <f t="shared" si="584"/>
        <v>2</v>
      </c>
      <c r="BR653" s="15">
        <f t="shared" si="585"/>
        <v>2</v>
      </c>
      <c r="BS653" s="15">
        <f t="shared" si="586"/>
        <v>2</v>
      </c>
      <c r="BT653" s="15">
        <f t="shared" si="587"/>
        <v>2</v>
      </c>
      <c r="BU653" s="15">
        <f t="shared" si="588"/>
        <v>2</v>
      </c>
      <c r="BV653" s="15">
        <f t="shared" si="589"/>
        <v>2</v>
      </c>
      <c r="BW653" s="15">
        <f t="shared" si="590"/>
        <v>2</v>
      </c>
      <c r="BX653" s="15">
        <f t="shared" si="591"/>
        <v>2</v>
      </c>
      <c r="BY653" s="15">
        <f t="shared" si="592"/>
        <v>2</v>
      </c>
      <c r="BZ653" s="15">
        <f t="shared" si="593"/>
        <v>2</v>
      </c>
      <c r="CA653" s="14" t="s">
        <v>75</v>
      </c>
      <c r="CB653" s="15">
        <f t="shared" si="606"/>
        <v>2</v>
      </c>
      <c r="CC653" s="14" t="str">
        <f t="shared" si="607"/>
        <v>N/A</v>
      </c>
      <c r="CD653" s="14" t="str">
        <f t="shared" si="608"/>
        <v>N/A</v>
      </c>
      <c r="CE653" s="14" t="str">
        <f t="shared" si="609"/>
        <v>N/A</v>
      </c>
      <c r="CF653" s="14" t="str">
        <f t="shared" si="610"/>
        <v>N/A</v>
      </c>
      <c r="CG653" t="str">
        <f t="shared" si="594"/>
        <v>S:6 G:2 GR:2</v>
      </c>
    </row>
    <row r="654" spans="1:85" x14ac:dyDescent="0.25">
      <c r="A654" s="13">
        <v>6522</v>
      </c>
      <c r="B654" s="14" t="s">
        <v>3312</v>
      </c>
      <c r="C654" s="14" t="s">
        <v>3393</v>
      </c>
      <c r="D654" s="14" t="s">
        <v>60</v>
      </c>
      <c r="E654" s="14">
        <f>VLOOKUP(B654, 'Rookie Year'!$A$2:$B$55555,2,FALSE)</f>
        <v>2026</v>
      </c>
      <c r="F654" s="14">
        <v>2026</v>
      </c>
      <c r="G654" s="14" t="s">
        <v>40</v>
      </c>
      <c r="H654" s="14" t="s">
        <v>2186</v>
      </c>
      <c r="I654" s="15">
        <v>2</v>
      </c>
      <c r="J654" s="14">
        <v>3</v>
      </c>
      <c r="K654" s="16">
        <f t="shared" si="560"/>
        <v>0</v>
      </c>
      <c r="L654" s="15">
        <f t="shared" si="561"/>
        <v>2</v>
      </c>
      <c r="M654" s="15">
        <f t="shared" si="562"/>
        <v>0</v>
      </c>
      <c r="N654" s="15">
        <f t="shared" si="563"/>
        <v>0</v>
      </c>
      <c r="O654" s="15">
        <v>0</v>
      </c>
      <c r="P654" s="15">
        <v>0</v>
      </c>
      <c r="Q654" s="15">
        <f t="shared" si="564"/>
        <v>0</v>
      </c>
      <c r="R654" s="14" t="s">
        <v>75</v>
      </c>
      <c r="S654" s="14">
        <f t="shared" si="565"/>
        <v>3</v>
      </c>
      <c r="T654" s="15">
        <f>IF($S654&lt;1, "N/A", $M654)</f>
        <v>0</v>
      </c>
      <c r="U654" s="15">
        <f>IF($S654&lt;2, "N/A", $M654)</f>
        <v>0</v>
      </c>
      <c r="V654" s="15">
        <f>IF($S654&lt;3, "N/A", $M654)</f>
        <v>0</v>
      </c>
      <c r="W654" s="15" t="str">
        <f t="shared" si="617"/>
        <v>N/A</v>
      </c>
      <c r="X654" s="15" t="str">
        <f t="shared" si="616"/>
        <v>N/A</v>
      </c>
      <c r="Y654" s="14" t="str">
        <f t="shared" si="566"/>
        <v>OK</v>
      </c>
      <c r="Z654" s="14" t="str">
        <f t="shared" si="567"/>
        <v>No</v>
      </c>
      <c r="AA654" s="17" t="str">
        <f>IF(C654="DM", "N/A", IF(Z654="No","N/A",VLOOKUP(B654,'Extension List'!$A$3:$AE$1952,19,FALSE)))</f>
        <v>N/A</v>
      </c>
      <c r="AB654" s="14" t="str">
        <f>IF(C654="DM", "N/A", IF(Z654="No","N/A",VLOOKUP(B654,'Extension List'!$A$3:$AE$1952,21,FALSE)))</f>
        <v>N/A</v>
      </c>
      <c r="AC654" s="14" t="str">
        <f t="shared" si="611"/>
        <v>N/A</v>
      </c>
      <c r="AD654" s="15" t="str">
        <f t="shared" si="568"/>
        <v>N/A</v>
      </c>
      <c r="AE654" s="15" t="str">
        <f t="shared" si="569"/>
        <v>N/A</v>
      </c>
      <c r="AF654" s="15" t="str">
        <f t="shared" si="570"/>
        <v>N/A</v>
      </c>
      <c r="AG654" s="15" t="str">
        <f t="shared" si="619"/>
        <v>N/A</v>
      </c>
      <c r="AH654" s="15" t="str">
        <f t="shared" si="619"/>
        <v>N/A</v>
      </c>
      <c r="AI654" s="15" t="str">
        <f t="shared" si="613"/>
        <v>N/A</v>
      </c>
      <c r="AJ654" s="15" t="str">
        <f t="shared" si="614"/>
        <v>N/A</v>
      </c>
      <c r="AK654" s="15" t="str">
        <f t="shared" si="615"/>
        <v>N/A</v>
      </c>
      <c r="AL654" s="15" t="str">
        <f t="shared" si="571"/>
        <v>N/A</v>
      </c>
      <c r="AM654" s="15">
        <f t="shared" si="572"/>
        <v>2</v>
      </c>
      <c r="AN654" s="15">
        <f t="shared" si="573"/>
        <v>2</v>
      </c>
      <c r="AO654" s="15">
        <f t="shared" si="574"/>
        <v>2</v>
      </c>
      <c r="AP654" s="15" t="str">
        <f t="shared" si="575"/>
        <v>N/A</v>
      </c>
      <c r="AQ654" s="15" t="str">
        <f t="shared" si="576"/>
        <v>N/A</v>
      </c>
      <c r="AR654" s="14" t="s">
        <v>40</v>
      </c>
      <c r="AS654" s="14" t="s">
        <v>40</v>
      </c>
      <c r="AT654" s="14" t="s">
        <v>40</v>
      </c>
      <c r="AU654" s="14" t="s">
        <v>40</v>
      </c>
      <c r="AV654" s="14" t="s">
        <v>40</v>
      </c>
      <c r="AW654" s="14" t="s">
        <v>40</v>
      </c>
      <c r="AX654" s="14" t="s">
        <v>40</v>
      </c>
      <c r="AY654" s="14" t="s">
        <v>40</v>
      </c>
      <c r="AZ654" s="14" t="s">
        <v>40</v>
      </c>
      <c r="BA654" s="14" t="s">
        <v>40</v>
      </c>
      <c r="BB654" s="14" t="s">
        <v>40</v>
      </c>
      <c r="BC654" s="14" t="s">
        <v>40</v>
      </c>
      <c r="BD654" s="14" t="s">
        <v>40</v>
      </c>
      <c r="BE654" s="14" t="s">
        <v>40</v>
      </c>
      <c r="BF654" s="14" t="s">
        <v>40</v>
      </c>
      <c r="BG654" s="14" t="s">
        <v>40</v>
      </c>
      <c r="BH654" s="14" t="s">
        <v>40</v>
      </c>
      <c r="BJ654" s="15">
        <f t="shared" si="577"/>
        <v>2</v>
      </c>
      <c r="BK654" s="15">
        <f t="shared" si="578"/>
        <v>2</v>
      </c>
      <c r="BL654" s="15">
        <f t="shared" si="579"/>
        <v>2</v>
      </c>
      <c r="BM654" s="15">
        <f t="shared" si="580"/>
        <v>2</v>
      </c>
      <c r="BN654" s="15">
        <f t="shared" si="581"/>
        <v>2</v>
      </c>
      <c r="BO654" s="15">
        <f t="shared" si="582"/>
        <v>2</v>
      </c>
      <c r="BP654" s="15">
        <f t="shared" si="583"/>
        <v>2</v>
      </c>
      <c r="BQ654" s="15">
        <f t="shared" si="584"/>
        <v>2</v>
      </c>
      <c r="BR654" s="15">
        <f t="shared" si="585"/>
        <v>2</v>
      </c>
      <c r="BS654" s="15">
        <f t="shared" si="586"/>
        <v>2</v>
      </c>
      <c r="BT654" s="15">
        <f t="shared" si="587"/>
        <v>2</v>
      </c>
      <c r="BU654" s="15">
        <f t="shared" si="588"/>
        <v>2</v>
      </c>
      <c r="BV654" s="15">
        <f t="shared" si="589"/>
        <v>2</v>
      </c>
      <c r="BW654" s="15">
        <f t="shared" si="590"/>
        <v>2</v>
      </c>
      <c r="BX654" s="15">
        <f t="shared" si="591"/>
        <v>2</v>
      </c>
      <c r="BY654" s="15">
        <f t="shared" si="592"/>
        <v>2</v>
      </c>
      <c r="BZ654" s="15">
        <f t="shared" si="593"/>
        <v>2</v>
      </c>
      <c r="CA654" s="14" t="s">
        <v>75</v>
      </c>
      <c r="CB654" s="15">
        <f t="shared" si="606"/>
        <v>2</v>
      </c>
      <c r="CC654" s="14">
        <f t="shared" si="607"/>
        <v>2</v>
      </c>
      <c r="CD654" s="14">
        <f t="shared" si="608"/>
        <v>2</v>
      </c>
      <c r="CE654" s="14" t="str">
        <f t="shared" si="609"/>
        <v>N/A</v>
      </c>
      <c r="CF654" s="14" t="str">
        <f t="shared" si="610"/>
        <v>N/A</v>
      </c>
      <c r="CG654" t="str">
        <f t="shared" si="594"/>
        <v>S:2 G:0 GR:0</v>
      </c>
    </row>
    <row r="655" spans="1:85" x14ac:dyDescent="0.25">
      <c r="A655" s="13">
        <v>5066</v>
      </c>
      <c r="B655" s="14" t="s">
        <v>2088</v>
      </c>
      <c r="C655" s="14" t="s">
        <v>61</v>
      </c>
      <c r="D655" s="14" t="s">
        <v>56</v>
      </c>
      <c r="E655" s="14">
        <f>VLOOKUP(B655, 'Rookie Year'!$A$2:$B$55555,2,FALSE)</f>
        <v>2020</v>
      </c>
      <c r="F655" s="14">
        <v>2023</v>
      </c>
      <c r="G655" s="14" t="s">
        <v>42</v>
      </c>
      <c r="H655" s="14" t="s">
        <v>1927</v>
      </c>
      <c r="I655" s="15">
        <v>45</v>
      </c>
      <c r="J655" s="14">
        <v>5</v>
      </c>
      <c r="K655" s="16">
        <f t="shared" si="560"/>
        <v>0.6</v>
      </c>
      <c r="L655" s="15">
        <f t="shared" si="561"/>
        <v>18</v>
      </c>
      <c r="M655" s="15">
        <f t="shared" si="562"/>
        <v>27</v>
      </c>
      <c r="N655" s="15">
        <f t="shared" si="563"/>
        <v>135</v>
      </c>
      <c r="O655" s="15">
        <v>135</v>
      </c>
      <c r="P655" s="15">
        <v>0</v>
      </c>
      <c r="Q655" s="15">
        <f t="shared" si="564"/>
        <v>0</v>
      </c>
      <c r="R655" s="14" t="s">
        <v>75</v>
      </c>
      <c r="S655" s="14">
        <f t="shared" si="565"/>
        <v>2</v>
      </c>
      <c r="T655" s="15">
        <v>0</v>
      </c>
      <c r="U655" s="15">
        <v>0</v>
      </c>
      <c r="V655" s="15" t="str">
        <f>IF($S655&lt;3, "N/A", $M655)</f>
        <v>N/A</v>
      </c>
      <c r="W655" s="15" t="str">
        <f t="shared" si="617"/>
        <v>N/A</v>
      </c>
      <c r="X655" s="15" t="str">
        <f t="shared" si="616"/>
        <v>N/A</v>
      </c>
      <c r="Y655" s="14" t="str">
        <f t="shared" si="566"/>
        <v>OK</v>
      </c>
      <c r="Z655" s="14" t="str">
        <f t="shared" si="567"/>
        <v>No</v>
      </c>
      <c r="AA655" s="17" t="str">
        <f>IF(C655="DM", "N/A", IF(Z655="No","N/A",VLOOKUP(B655,'Extension List'!$A$3:$AE$1952,19,FALSE)))</f>
        <v>N/A</v>
      </c>
      <c r="AB655" s="14" t="str">
        <f>IF(C655="DM", "N/A", IF(Z655="No","N/A",VLOOKUP(B655,'Extension List'!$A$3:$AE$1952,21,FALSE)))</f>
        <v>N/A</v>
      </c>
      <c r="AC655" s="14" t="str">
        <f t="shared" si="611"/>
        <v>N/A</v>
      </c>
      <c r="AD655" s="15" t="str">
        <f t="shared" si="568"/>
        <v>N/A</v>
      </c>
      <c r="AE655" s="15" t="str">
        <f t="shared" si="569"/>
        <v>N/A</v>
      </c>
      <c r="AF655" s="15" t="str">
        <f t="shared" si="570"/>
        <v>N/A</v>
      </c>
      <c r="AG655" s="15" t="str">
        <f t="shared" si="619"/>
        <v>N/A</v>
      </c>
      <c r="AH655" s="15" t="str">
        <f t="shared" si="619"/>
        <v>N/A</v>
      </c>
      <c r="AI655" s="15" t="str">
        <f t="shared" si="613"/>
        <v>N/A</v>
      </c>
      <c r="AJ655" s="15" t="str">
        <f t="shared" si="614"/>
        <v>N/A</v>
      </c>
      <c r="AK655" s="15" t="str">
        <f t="shared" si="615"/>
        <v>N/A</v>
      </c>
      <c r="AL655" s="15" t="str">
        <f t="shared" si="571"/>
        <v>N/A</v>
      </c>
      <c r="AM655" s="15">
        <f t="shared" si="572"/>
        <v>18</v>
      </c>
      <c r="AN655" s="15">
        <f t="shared" si="573"/>
        <v>18</v>
      </c>
      <c r="AO655" s="15" t="str">
        <f t="shared" si="574"/>
        <v>N/A</v>
      </c>
      <c r="AP655" s="15" t="str">
        <f t="shared" si="575"/>
        <v>N/A</v>
      </c>
      <c r="AQ655" s="15" t="str">
        <f t="shared" si="576"/>
        <v>N/A</v>
      </c>
      <c r="AR655" s="14" t="s">
        <v>40</v>
      </c>
      <c r="AS655" s="14" t="s">
        <v>40</v>
      </c>
      <c r="AT655" s="14" t="s">
        <v>40</v>
      </c>
      <c r="AU655" s="14" t="s">
        <v>40</v>
      </c>
      <c r="AV655" s="14" t="s">
        <v>40</v>
      </c>
      <c r="AW655" s="14" t="s">
        <v>40</v>
      </c>
      <c r="AX655" s="14" t="s">
        <v>40</v>
      </c>
      <c r="AY655" s="14" t="s">
        <v>40</v>
      </c>
      <c r="AZ655" s="14" t="s">
        <v>40</v>
      </c>
      <c r="BA655" s="14" t="s">
        <v>40</v>
      </c>
      <c r="BB655" s="14" t="s">
        <v>40</v>
      </c>
      <c r="BC655" s="14" t="s">
        <v>40</v>
      </c>
      <c r="BD655" s="14" t="s">
        <v>40</v>
      </c>
      <c r="BE655" s="14" t="s">
        <v>40</v>
      </c>
      <c r="BF655" s="14" t="s">
        <v>40</v>
      </c>
      <c r="BG655" s="14" t="s">
        <v>40</v>
      </c>
      <c r="BH655" s="14" t="s">
        <v>40</v>
      </c>
      <c r="BI655" s="14"/>
      <c r="BJ655" s="15">
        <f t="shared" si="577"/>
        <v>18</v>
      </c>
      <c r="BK655" s="15">
        <f t="shared" si="578"/>
        <v>18</v>
      </c>
      <c r="BL655" s="15">
        <f t="shared" si="579"/>
        <v>18</v>
      </c>
      <c r="BM655" s="15">
        <f t="shared" si="580"/>
        <v>18</v>
      </c>
      <c r="BN655" s="15">
        <f t="shared" si="581"/>
        <v>18</v>
      </c>
      <c r="BO655" s="15">
        <f t="shared" si="582"/>
        <v>18</v>
      </c>
      <c r="BP655" s="15">
        <f t="shared" si="583"/>
        <v>18</v>
      </c>
      <c r="BQ655" s="15">
        <f t="shared" si="584"/>
        <v>18</v>
      </c>
      <c r="BR655" s="15">
        <f t="shared" si="585"/>
        <v>18</v>
      </c>
      <c r="BS655" s="15">
        <f t="shared" si="586"/>
        <v>18</v>
      </c>
      <c r="BT655" s="15">
        <f t="shared" si="587"/>
        <v>18</v>
      </c>
      <c r="BU655" s="15">
        <f t="shared" si="588"/>
        <v>18</v>
      </c>
      <c r="BV655" s="15">
        <f t="shared" si="589"/>
        <v>18</v>
      </c>
      <c r="BW655" s="15">
        <f t="shared" si="590"/>
        <v>18</v>
      </c>
      <c r="BX655" s="15">
        <f t="shared" si="591"/>
        <v>18</v>
      </c>
      <c r="BY655" s="15">
        <f t="shared" si="592"/>
        <v>18</v>
      </c>
      <c r="BZ655" s="15">
        <f t="shared" si="593"/>
        <v>18</v>
      </c>
      <c r="CA655" s="14" t="s">
        <v>75</v>
      </c>
      <c r="CB655" s="15">
        <f t="shared" si="606"/>
        <v>18</v>
      </c>
      <c r="CC655" s="14">
        <f t="shared" si="607"/>
        <v>18</v>
      </c>
      <c r="CD655" s="14" t="str">
        <f t="shared" si="608"/>
        <v>N/A</v>
      </c>
      <c r="CE655" s="14" t="str">
        <f t="shared" si="609"/>
        <v>N/A</v>
      </c>
      <c r="CF655" s="14" t="str">
        <f t="shared" si="610"/>
        <v>N/A</v>
      </c>
      <c r="CG655" t="str">
        <f t="shared" si="594"/>
        <v>S:18 G:27 GR:0</v>
      </c>
    </row>
    <row r="656" spans="1:85" x14ac:dyDescent="0.25">
      <c r="A656" s="13">
        <v>5934</v>
      </c>
      <c r="B656" s="14" t="s">
        <v>1112</v>
      </c>
      <c r="C656" s="14" t="s">
        <v>61</v>
      </c>
      <c r="D656" s="14" t="s">
        <v>56</v>
      </c>
      <c r="E656" s="14">
        <f>VLOOKUP(B656, 'Rookie Year'!$A$2:$B$55555,2,FALSE)</f>
        <v>2017</v>
      </c>
      <c r="F656" s="14">
        <v>2025</v>
      </c>
      <c r="G656" s="14" t="s">
        <v>42</v>
      </c>
      <c r="H656" s="14" t="s">
        <v>1927</v>
      </c>
      <c r="I656" s="15">
        <v>16</v>
      </c>
      <c r="J656" s="14">
        <v>4</v>
      </c>
      <c r="K656" s="16">
        <f t="shared" si="560"/>
        <v>0.4</v>
      </c>
      <c r="L656" s="15">
        <f t="shared" si="561"/>
        <v>9</v>
      </c>
      <c r="M656" s="15">
        <f t="shared" si="562"/>
        <v>7</v>
      </c>
      <c r="N656" s="15">
        <f t="shared" si="563"/>
        <v>28</v>
      </c>
      <c r="O656" s="15">
        <v>7</v>
      </c>
      <c r="P656" s="15">
        <v>0</v>
      </c>
      <c r="Q656" s="15">
        <f t="shared" si="564"/>
        <v>21</v>
      </c>
      <c r="R656" s="14" t="s">
        <v>75</v>
      </c>
      <c r="S656" s="14">
        <f t="shared" si="565"/>
        <v>3</v>
      </c>
      <c r="T656" s="15">
        <v>7</v>
      </c>
      <c r="U656" s="15">
        <v>7</v>
      </c>
      <c r="V656" s="15">
        <v>7</v>
      </c>
      <c r="W656" s="15" t="str">
        <f t="shared" si="617"/>
        <v>N/A</v>
      </c>
      <c r="X656" s="15" t="str">
        <f t="shared" si="616"/>
        <v>N/A</v>
      </c>
      <c r="Y656" s="14" t="str">
        <f t="shared" si="566"/>
        <v>OK</v>
      </c>
      <c r="Z656" s="14" t="str">
        <f t="shared" si="567"/>
        <v>No</v>
      </c>
      <c r="AA656" s="17" t="str">
        <f>IF(C656="DM", "N/A", IF(Z656="No","N/A",VLOOKUP(B656,'Extension List'!$A$3:$AE$1952,19,FALSE)))</f>
        <v>N/A</v>
      </c>
      <c r="AB656" s="14" t="str">
        <f>IF(C656="DM", "N/A", IF(Z656="No","N/A",VLOOKUP(B656,'Extension List'!$A$3:$AE$1952,21,FALSE)))</f>
        <v>N/A</v>
      </c>
      <c r="AC656" s="14" t="str">
        <f t="shared" si="611"/>
        <v>N/A</v>
      </c>
      <c r="AD656" s="15" t="str">
        <f t="shared" si="568"/>
        <v>N/A</v>
      </c>
      <c r="AE656" s="15" t="str">
        <f t="shared" si="569"/>
        <v>N/A</v>
      </c>
      <c r="AF656" s="15" t="str">
        <f t="shared" si="570"/>
        <v>N/A</v>
      </c>
      <c r="AG656" s="15" t="str">
        <f t="shared" si="619"/>
        <v>N/A</v>
      </c>
      <c r="AH656" s="15" t="str">
        <f t="shared" si="619"/>
        <v>N/A</v>
      </c>
      <c r="AI656" s="15" t="str">
        <f t="shared" si="613"/>
        <v>N/A</v>
      </c>
      <c r="AJ656" s="15" t="str">
        <f t="shared" si="614"/>
        <v>N/A</v>
      </c>
      <c r="AK656" s="15" t="str">
        <f t="shared" si="615"/>
        <v>N/A</v>
      </c>
      <c r="AL656" s="15" t="str">
        <f t="shared" si="571"/>
        <v>N/A</v>
      </c>
      <c r="AM656" s="15">
        <f t="shared" si="572"/>
        <v>16</v>
      </c>
      <c r="AN656" s="15">
        <f t="shared" si="573"/>
        <v>16</v>
      </c>
      <c r="AO656" s="15">
        <f t="shared" si="574"/>
        <v>16</v>
      </c>
      <c r="AP656" s="15" t="str">
        <f t="shared" si="575"/>
        <v>N/A</v>
      </c>
      <c r="AQ656" s="15" t="str">
        <f t="shared" si="576"/>
        <v>N/A</v>
      </c>
      <c r="AR656" s="14" t="s">
        <v>40</v>
      </c>
      <c r="AS656" s="14" t="s">
        <v>40</v>
      </c>
      <c r="AT656" s="14" t="s">
        <v>40</v>
      </c>
      <c r="AU656" s="14" t="s">
        <v>40</v>
      </c>
      <c r="AV656" s="14" t="s">
        <v>40</v>
      </c>
      <c r="AW656" s="14" t="s">
        <v>40</v>
      </c>
      <c r="AX656" s="14" t="s">
        <v>40</v>
      </c>
      <c r="AY656" s="14" t="s">
        <v>40</v>
      </c>
      <c r="AZ656" s="14" t="s">
        <v>40</v>
      </c>
      <c r="BA656" s="14" t="s">
        <v>40</v>
      </c>
      <c r="BB656" s="14" t="s">
        <v>40</v>
      </c>
      <c r="BC656" s="14" t="s">
        <v>40</v>
      </c>
      <c r="BD656" s="14" t="s">
        <v>40</v>
      </c>
      <c r="BE656" s="14" t="s">
        <v>40</v>
      </c>
      <c r="BF656" s="14" t="s">
        <v>40</v>
      </c>
      <c r="BG656" s="14" t="s">
        <v>40</v>
      </c>
      <c r="BH656" s="14" t="s">
        <v>40</v>
      </c>
      <c r="BI656" s="14"/>
      <c r="BJ656" s="15">
        <f t="shared" si="577"/>
        <v>16</v>
      </c>
      <c r="BK656" s="15">
        <f t="shared" si="578"/>
        <v>16</v>
      </c>
      <c r="BL656" s="15">
        <f t="shared" si="579"/>
        <v>16</v>
      </c>
      <c r="BM656" s="15">
        <f t="shared" si="580"/>
        <v>16</v>
      </c>
      <c r="BN656" s="15">
        <f t="shared" si="581"/>
        <v>16</v>
      </c>
      <c r="BO656" s="15">
        <f t="shared" si="582"/>
        <v>16</v>
      </c>
      <c r="BP656" s="15">
        <f t="shared" si="583"/>
        <v>16</v>
      </c>
      <c r="BQ656" s="15">
        <f t="shared" si="584"/>
        <v>16</v>
      </c>
      <c r="BR656" s="15">
        <f t="shared" si="585"/>
        <v>16</v>
      </c>
      <c r="BS656" s="15">
        <f t="shared" si="586"/>
        <v>16</v>
      </c>
      <c r="BT656" s="15">
        <f t="shared" si="587"/>
        <v>16</v>
      </c>
      <c r="BU656" s="15">
        <f t="shared" si="588"/>
        <v>16</v>
      </c>
      <c r="BV656" s="15">
        <f t="shared" si="589"/>
        <v>16</v>
      </c>
      <c r="BW656" s="15">
        <f t="shared" si="590"/>
        <v>16</v>
      </c>
      <c r="BX656" s="15">
        <f t="shared" si="591"/>
        <v>16</v>
      </c>
      <c r="BY656" s="15">
        <f t="shared" si="592"/>
        <v>16</v>
      </c>
      <c r="BZ656" s="15">
        <f t="shared" si="593"/>
        <v>16</v>
      </c>
      <c r="CA656" s="14" t="s">
        <v>75</v>
      </c>
      <c r="CB656" s="15">
        <f t="shared" si="606"/>
        <v>16</v>
      </c>
      <c r="CC656" s="14">
        <f t="shared" si="607"/>
        <v>16</v>
      </c>
      <c r="CD656" s="14">
        <f t="shared" si="608"/>
        <v>16</v>
      </c>
      <c r="CE656" s="14" t="str">
        <f t="shared" si="609"/>
        <v>N/A</v>
      </c>
      <c r="CF656" s="14" t="str">
        <f t="shared" si="610"/>
        <v>N/A</v>
      </c>
      <c r="CG656" t="str">
        <f t="shared" si="594"/>
        <v>S:9 G:7 GR:21</v>
      </c>
    </row>
    <row r="657" spans="1:85" x14ac:dyDescent="0.25">
      <c r="A657" s="13">
        <v>6609</v>
      </c>
      <c r="B657" s="14" t="s">
        <v>1378</v>
      </c>
      <c r="C657" s="14" t="s">
        <v>61</v>
      </c>
      <c r="D657" s="14" t="s">
        <v>56</v>
      </c>
      <c r="E657" s="14">
        <f>VLOOKUP(B657, 'Rookie Year'!$A$2:$B$55555,2,FALSE)</f>
        <v>2016</v>
      </c>
      <c r="F657" s="14">
        <v>2026</v>
      </c>
      <c r="G657" s="14" t="s">
        <v>40</v>
      </c>
      <c r="H657" s="14" t="s">
        <v>1927</v>
      </c>
      <c r="I657" s="15">
        <v>5</v>
      </c>
      <c r="J657" s="14">
        <v>2</v>
      </c>
      <c r="K657" s="16">
        <f t="shared" si="560"/>
        <v>0.25</v>
      </c>
      <c r="L657" s="15">
        <f t="shared" si="561"/>
        <v>3</v>
      </c>
      <c r="M657" s="15">
        <f t="shared" si="562"/>
        <v>2</v>
      </c>
      <c r="N657" s="15">
        <f t="shared" si="563"/>
        <v>4</v>
      </c>
      <c r="O657" s="15">
        <v>0</v>
      </c>
      <c r="P657" s="15">
        <v>0</v>
      </c>
      <c r="Q657" s="15">
        <f t="shared" si="564"/>
        <v>4</v>
      </c>
      <c r="R657" s="14" t="s">
        <v>75</v>
      </c>
      <c r="S657" s="14">
        <f t="shared" si="565"/>
        <v>2</v>
      </c>
      <c r="T657" s="15">
        <f>IF($S657&lt;1, "N/A", $M657)</f>
        <v>2</v>
      </c>
      <c r="U657" s="15">
        <f>IF($S657&lt;2, "N/A", $M657)</f>
        <v>2</v>
      </c>
      <c r="V657" s="15" t="str">
        <f t="shared" ref="V657:V674" si="620">IF($S657&lt;3, "N/A", $M657)</f>
        <v>N/A</v>
      </c>
      <c r="W657" s="15" t="str">
        <f t="shared" si="617"/>
        <v>N/A</v>
      </c>
      <c r="X657" s="15" t="str">
        <f t="shared" si="616"/>
        <v>N/A</v>
      </c>
      <c r="Y657" s="14" t="str">
        <f t="shared" si="566"/>
        <v>OK</v>
      </c>
      <c r="Z657" s="14" t="str">
        <f t="shared" si="567"/>
        <v>No</v>
      </c>
      <c r="AA657" s="17" t="str">
        <f>IF(C657="DM", "N/A", IF(Z657="No","N/A",VLOOKUP(B657,'Extension List'!$A$3:$AE$1952,19,FALSE)))</f>
        <v>N/A</v>
      </c>
      <c r="AB657" s="14" t="str">
        <f>IF(C657="DM", "N/A", IF(Z657="No","N/A",VLOOKUP(B657,'Extension List'!$A$3:$AE$1952,21,FALSE)))</f>
        <v>N/A</v>
      </c>
      <c r="AC657" s="14" t="str">
        <f t="shared" si="611"/>
        <v>N/A</v>
      </c>
      <c r="AD657" s="15" t="str">
        <f t="shared" si="568"/>
        <v>N/A</v>
      </c>
      <c r="AE657" s="15" t="str">
        <f t="shared" si="569"/>
        <v>N/A</v>
      </c>
      <c r="AF657" s="15" t="str">
        <f t="shared" si="570"/>
        <v>N/A</v>
      </c>
      <c r="AG657" s="15" t="str">
        <f t="shared" si="619"/>
        <v>N/A</v>
      </c>
      <c r="AH657" s="15" t="str">
        <f t="shared" si="619"/>
        <v>N/A</v>
      </c>
      <c r="AI657" s="15" t="str">
        <f t="shared" si="613"/>
        <v>N/A</v>
      </c>
      <c r="AJ657" s="15" t="str">
        <f t="shared" si="614"/>
        <v>N/A</v>
      </c>
      <c r="AK657" s="15" t="str">
        <f t="shared" si="615"/>
        <v>N/A</v>
      </c>
      <c r="AL657" s="15" t="str">
        <f t="shared" si="571"/>
        <v>N/A</v>
      </c>
      <c r="AM657" s="15">
        <f t="shared" si="572"/>
        <v>5</v>
      </c>
      <c r="AN657" s="15">
        <f t="shared" si="573"/>
        <v>5</v>
      </c>
      <c r="AO657" s="15" t="str">
        <f t="shared" si="574"/>
        <v>N/A</v>
      </c>
      <c r="AP657" s="15" t="str">
        <f t="shared" si="575"/>
        <v>N/A</v>
      </c>
      <c r="AQ657" s="15" t="str">
        <f t="shared" si="576"/>
        <v>N/A</v>
      </c>
      <c r="AR657" s="14" t="s">
        <v>40</v>
      </c>
      <c r="AS657" s="14" t="s">
        <v>40</v>
      </c>
      <c r="AT657" s="14" t="s">
        <v>40</v>
      </c>
      <c r="AU657" s="14" t="s">
        <v>40</v>
      </c>
      <c r="AV657" s="14" t="s">
        <v>40</v>
      </c>
      <c r="AW657" s="14" t="s">
        <v>40</v>
      </c>
      <c r="AX657" s="14" t="s">
        <v>40</v>
      </c>
      <c r="AY657" s="14" t="s">
        <v>40</v>
      </c>
      <c r="AZ657" s="14" t="s">
        <v>40</v>
      </c>
      <c r="BA657" s="14" t="s">
        <v>40</v>
      </c>
      <c r="BB657" s="14" t="s">
        <v>40</v>
      </c>
      <c r="BC657" s="14" t="s">
        <v>40</v>
      </c>
      <c r="BD657" s="14" t="s">
        <v>40</v>
      </c>
      <c r="BE657" s="14" t="s">
        <v>40</v>
      </c>
      <c r="BF657" s="14" t="s">
        <v>40</v>
      </c>
      <c r="BG657" s="14" t="s">
        <v>40</v>
      </c>
      <c r="BH657" s="14" t="s">
        <v>40</v>
      </c>
      <c r="BJ657" s="15">
        <f t="shared" si="577"/>
        <v>5</v>
      </c>
      <c r="BK657" s="15">
        <f t="shared" si="578"/>
        <v>5</v>
      </c>
      <c r="BL657" s="15">
        <f t="shared" si="579"/>
        <v>5</v>
      </c>
      <c r="BM657" s="15">
        <f t="shared" si="580"/>
        <v>5</v>
      </c>
      <c r="BN657" s="15">
        <f t="shared" si="581"/>
        <v>5</v>
      </c>
      <c r="BO657" s="15">
        <f t="shared" si="582"/>
        <v>5</v>
      </c>
      <c r="BP657" s="15">
        <f t="shared" si="583"/>
        <v>5</v>
      </c>
      <c r="BQ657" s="15">
        <f t="shared" si="584"/>
        <v>5</v>
      </c>
      <c r="BR657" s="15">
        <f t="shared" si="585"/>
        <v>5</v>
      </c>
      <c r="BS657" s="15">
        <f t="shared" si="586"/>
        <v>5</v>
      </c>
      <c r="BT657" s="15">
        <f t="shared" si="587"/>
        <v>5</v>
      </c>
      <c r="BU657" s="15">
        <f t="shared" si="588"/>
        <v>5</v>
      </c>
      <c r="BV657" s="15">
        <f t="shared" si="589"/>
        <v>5</v>
      </c>
      <c r="BW657" s="15">
        <f t="shared" si="590"/>
        <v>5</v>
      </c>
      <c r="BX657" s="15">
        <f t="shared" si="591"/>
        <v>5</v>
      </c>
      <c r="BY657" s="15">
        <f t="shared" si="592"/>
        <v>5</v>
      </c>
      <c r="BZ657" s="15">
        <f t="shared" si="593"/>
        <v>5</v>
      </c>
      <c r="CA657" s="14" t="s">
        <v>75</v>
      </c>
      <c r="CB657" s="15">
        <f t="shared" si="606"/>
        <v>5</v>
      </c>
      <c r="CC657" s="14">
        <f t="shared" si="607"/>
        <v>5</v>
      </c>
      <c r="CD657" s="14" t="str">
        <f t="shared" si="608"/>
        <v>N/A</v>
      </c>
      <c r="CE657" s="14" t="str">
        <f t="shared" si="609"/>
        <v>N/A</v>
      </c>
      <c r="CF657" s="14" t="str">
        <f t="shared" si="610"/>
        <v>N/A</v>
      </c>
      <c r="CG657" t="str">
        <f t="shared" si="594"/>
        <v>S:3 G:2 GR:4</v>
      </c>
    </row>
    <row r="658" spans="1:85" x14ac:dyDescent="0.25">
      <c r="A658" s="13">
        <v>6361</v>
      </c>
      <c r="B658" s="14" t="s">
        <v>2579</v>
      </c>
      <c r="C658" s="14" t="s">
        <v>61</v>
      </c>
      <c r="D658" s="14" t="s">
        <v>56</v>
      </c>
      <c r="E658" s="14">
        <f>VLOOKUP(B658, 'Rookie Year'!$A$2:$B$55555,2,FALSE)</f>
        <v>2022</v>
      </c>
      <c r="F658" s="14">
        <v>2026</v>
      </c>
      <c r="G658" s="14" t="s">
        <v>42</v>
      </c>
      <c r="H658" s="14" t="s">
        <v>1927</v>
      </c>
      <c r="I658" s="15">
        <v>1</v>
      </c>
      <c r="J658" s="14">
        <v>1</v>
      </c>
      <c r="K658" s="16">
        <f t="shared" si="560"/>
        <v>0.25</v>
      </c>
      <c r="L658" s="15">
        <f t="shared" si="561"/>
        <v>0</v>
      </c>
      <c r="M658" s="15">
        <f t="shared" si="562"/>
        <v>1</v>
      </c>
      <c r="N658" s="15">
        <f t="shared" si="563"/>
        <v>1</v>
      </c>
      <c r="O658" s="15">
        <v>0</v>
      </c>
      <c r="P658" s="15">
        <v>0</v>
      </c>
      <c r="Q658" s="15">
        <f t="shared" si="564"/>
        <v>1</v>
      </c>
      <c r="R658" s="14" t="s">
        <v>75</v>
      </c>
      <c r="S658" s="14">
        <f t="shared" si="565"/>
        <v>1</v>
      </c>
      <c r="T658" s="15">
        <f>IF($S658&lt;1, "N/A", $M658)</f>
        <v>1</v>
      </c>
      <c r="U658" s="15" t="str">
        <f>IF($S658&lt;2, "N/A", $M658)</f>
        <v>N/A</v>
      </c>
      <c r="V658" s="15" t="str">
        <f t="shared" si="620"/>
        <v>N/A</v>
      </c>
      <c r="W658" s="15" t="str">
        <f t="shared" si="617"/>
        <v>N/A</v>
      </c>
      <c r="X658" s="15" t="str">
        <f t="shared" si="616"/>
        <v>N/A</v>
      </c>
      <c r="Y658" s="14" t="str">
        <f t="shared" si="566"/>
        <v>OK</v>
      </c>
      <c r="Z658" s="14" t="str">
        <f t="shared" si="567"/>
        <v>No</v>
      </c>
      <c r="AA658" s="17" t="str">
        <f>IF(C658="DM", "N/A", IF(Z658="No","N/A",VLOOKUP(B658,'Extension List'!$A$3:$AE$1952,19,FALSE)))</f>
        <v>N/A</v>
      </c>
      <c r="AB658" s="14" t="str">
        <f>IF(C658="DM", "N/A", IF(Z658="No","N/A",VLOOKUP(B658,'Extension List'!$A$3:$AE$1952,21,FALSE)))</f>
        <v>N/A</v>
      </c>
      <c r="AC658" s="14" t="str">
        <f t="shared" si="611"/>
        <v>N/A</v>
      </c>
      <c r="AD658" s="15" t="str">
        <f t="shared" si="568"/>
        <v>N/A</v>
      </c>
      <c r="AE658" s="15" t="str">
        <f t="shared" si="569"/>
        <v>N/A</v>
      </c>
      <c r="AF658" s="15" t="str">
        <f t="shared" si="570"/>
        <v>N/A</v>
      </c>
      <c r="AG658" s="15" t="str">
        <f t="shared" si="619"/>
        <v>N/A</v>
      </c>
      <c r="AH658" s="15" t="str">
        <f t="shared" si="619"/>
        <v>N/A</v>
      </c>
      <c r="AI658" s="15" t="str">
        <f t="shared" si="613"/>
        <v>N/A</v>
      </c>
      <c r="AJ658" s="15" t="str">
        <f t="shared" si="614"/>
        <v>N/A</v>
      </c>
      <c r="AK658" s="15" t="str">
        <f t="shared" si="615"/>
        <v>N/A</v>
      </c>
      <c r="AL658" s="15" t="str">
        <f t="shared" si="571"/>
        <v>N/A</v>
      </c>
      <c r="AM658" s="15">
        <f t="shared" si="572"/>
        <v>1</v>
      </c>
      <c r="AN658" s="15" t="str">
        <f t="shared" si="573"/>
        <v>N/A</v>
      </c>
      <c r="AO658" s="15" t="str">
        <f t="shared" si="574"/>
        <v>N/A</v>
      </c>
      <c r="AP658" s="15" t="str">
        <f t="shared" si="575"/>
        <v>N/A</v>
      </c>
      <c r="AQ658" s="15" t="str">
        <f t="shared" si="576"/>
        <v>N/A</v>
      </c>
      <c r="AR658" s="14" t="s">
        <v>40</v>
      </c>
      <c r="AS658" s="14" t="s">
        <v>40</v>
      </c>
      <c r="AT658" s="14" t="s">
        <v>40</v>
      </c>
      <c r="AU658" s="14" t="s">
        <v>40</v>
      </c>
      <c r="AV658" s="14" t="s">
        <v>40</v>
      </c>
      <c r="AW658" s="14" t="s">
        <v>40</v>
      </c>
      <c r="AX658" s="14" t="s">
        <v>40</v>
      </c>
      <c r="AY658" s="14" t="s">
        <v>40</v>
      </c>
      <c r="AZ658" s="14" t="s">
        <v>40</v>
      </c>
      <c r="BA658" s="14" t="s">
        <v>40</v>
      </c>
      <c r="BB658" s="14" t="s">
        <v>40</v>
      </c>
      <c r="BC658" s="14" t="s">
        <v>40</v>
      </c>
      <c r="BD658" s="14" t="s">
        <v>40</v>
      </c>
      <c r="BE658" s="14" t="s">
        <v>40</v>
      </c>
      <c r="BF658" s="14" t="s">
        <v>40</v>
      </c>
      <c r="BG658" s="14" t="s">
        <v>40</v>
      </c>
      <c r="BH658" s="14" t="s">
        <v>40</v>
      </c>
      <c r="BJ658" s="15">
        <f t="shared" si="577"/>
        <v>1</v>
      </c>
      <c r="BK658" s="15">
        <f t="shared" si="578"/>
        <v>1</v>
      </c>
      <c r="BL658" s="15">
        <f t="shared" si="579"/>
        <v>1</v>
      </c>
      <c r="BM658" s="15">
        <f t="shared" si="580"/>
        <v>1</v>
      </c>
      <c r="BN658" s="15">
        <f t="shared" si="581"/>
        <v>1</v>
      </c>
      <c r="BO658" s="15">
        <f t="shared" si="582"/>
        <v>1</v>
      </c>
      <c r="BP658" s="15">
        <f t="shared" si="583"/>
        <v>1</v>
      </c>
      <c r="BQ658" s="15">
        <f t="shared" si="584"/>
        <v>1</v>
      </c>
      <c r="BR658" s="15">
        <f t="shared" si="585"/>
        <v>1</v>
      </c>
      <c r="BS658" s="15">
        <f t="shared" si="586"/>
        <v>1</v>
      </c>
      <c r="BT658" s="15">
        <f t="shared" si="587"/>
        <v>1</v>
      </c>
      <c r="BU658" s="15">
        <f t="shared" si="588"/>
        <v>1</v>
      </c>
      <c r="BV658" s="15">
        <f t="shared" si="589"/>
        <v>1</v>
      </c>
      <c r="BW658" s="15">
        <f t="shared" si="590"/>
        <v>1</v>
      </c>
      <c r="BX658" s="15">
        <f t="shared" si="591"/>
        <v>1</v>
      </c>
      <c r="BY658" s="15">
        <f t="shared" si="592"/>
        <v>1</v>
      </c>
      <c r="BZ658" s="15">
        <f t="shared" si="593"/>
        <v>1</v>
      </c>
      <c r="CA658" s="14" t="s">
        <v>75</v>
      </c>
      <c r="CB658" s="15">
        <f t="shared" si="606"/>
        <v>1</v>
      </c>
      <c r="CC658" s="14" t="str">
        <f t="shared" si="607"/>
        <v>N/A</v>
      </c>
      <c r="CD658" s="14" t="str">
        <f t="shared" si="608"/>
        <v>N/A</v>
      </c>
      <c r="CE658" s="14" t="str">
        <f t="shared" si="609"/>
        <v>N/A</v>
      </c>
      <c r="CF658" s="14" t="str">
        <f t="shared" si="610"/>
        <v>N/A</v>
      </c>
      <c r="CG658" t="str">
        <f t="shared" si="594"/>
        <v>S:0 G:1 GR:1</v>
      </c>
    </row>
    <row r="659" spans="1:85" x14ac:dyDescent="0.25">
      <c r="A659" s="13">
        <v>6087</v>
      </c>
      <c r="B659" s="14" t="s">
        <v>3186</v>
      </c>
      <c r="C659" s="14" t="s">
        <v>62</v>
      </c>
      <c r="D659" s="14" t="s">
        <v>56</v>
      </c>
      <c r="E659" s="14">
        <v>2025</v>
      </c>
      <c r="F659" s="14">
        <v>2025</v>
      </c>
      <c r="G659" s="14" t="s">
        <v>40</v>
      </c>
      <c r="H659" s="14" t="s">
        <v>2224</v>
      </c>
      <c r="I659" s="15">
        <v>1</v>
      </c>
      <c r="J659" s="14">
        <v>3</v>
      </c>
      <c r="K659" s="16">
        <f t="shared" si="560"/>
        <v>0</v>
      </c>
      <c r="L659" s="15">
        <f t="shared" si="561"/>
        <v>1</v>
      </c>
      <c r="M659" s="15">
        <f t="shared" si="562"/>
        <v>0</v>
      </c>
      <c r="N659" s="15">
        <f t="shared" si="563"/>
        <v>0</v>
      </c>
      <c r="O659" s="15">
        <v>0</v>
      </c>
      <c r="P659" s="15">
        <v>0</v>
      </c>
      <c r="Q659" s="15">
        <f t="shared" si="564"/>
        <v>0</v>
      </c>
      <c r="R659" s="14" t="s">
        <v>75</v>
      </c>
      <c r="S659" s="14">
        <f t="shared" si="565"/>
        <v>2</v>
      </c>
      <c r="T659" s="15">
        <v>0</v>
      </c>
      <c r="U659" s="15">
        <v>0</v>
      </c>
      <c r="V659" s="15" t="str">
        <f t="shared" si="620"/>
        <v>N/A</v>
      </c>
      <c r="W659" s="15" t="str">
        <f t="shared" si="617"/>
        <v>N/A</v>
      </c>
      <c r="X659" s="15" t="str">
        <f t="shared" si="616"/>
        <v>N/A</v>
      </c>
      <c r="Y659" s="14" t="str">
        <f t="shared" si="566"/>
        <v>OK</v>
      </c>
      <c r="Z659" s="14" t="str">
        <f t="shared" si="567"/>
        <v>No</v>
      </c>
      <c r="AA659" s="17" t="str">
        <f>IF(C659="DM", "N/A", IF(Z659="No","N/A",VLOOKUP(B659,'Extension List'!$A$3:$AE$1952,19,FALSE)))</f>
        <v>N/A</v>
      </c>
      <c r="AB659" s="14" t="str">
        <f>IF(C659="DM", "N/A", IF(Z659="No","N/A",VLOOKUP(B659,'Extension List'!$A$3:$AE$1952,21,FALSE)))</f>
        <v>N/A</v>
      </c>
      <c r="AC659" s="14" t="str">
        <f t="shared" si="611"/>
        <v>N/A</v>
      </c>
      <c r="AD659" s="15" t="str">
        <f t="shared" si="568"/>
        <v>N/A</v>
      </c>
      <c r="AE659" s="15" t="str">
        <f t="shared" si="569"/>
        <v>N/A</v>
      </c>
      <c r="AF659" s="15" t="str">
        <f t="shared" si="570"/>
        <v>N/A</v>
      </c>
      <c r="AG659" s="15" t="str">
        <f t="shared" si="619"/>
        <v>N/A</v>
      </c>
      <c r="AH659" s="15" t="str">
        <f t="shared" si="619"/>
        <v>N/A</v>
      </c>
      <c r="AI659" s="15" t="str">
        <f t="shared" si="613"/>
        <v>N/A</v>
      </c>
      <c r="AJ659" s="15" t="str">
        <f t="shared" si="614"/>
        <v>N/A</v>
      </c>
      <c r="AK659" s="15" t="str">
        <f t="shared" si="615"/>
        <v>N/A</v>
      </c>
      <c r="AL659" s="15" t="str">
        <f t="shared" si="571"/>
        <v>N/A</v>
      </c>
      <c r="AM659" s="15">
        <f t="shared" si="572"/>
        <v>1</v>
      </c>
      <c r="AN659" s="15">
        <f t="shared" si="573"/>
        <v>1</v>
      </c>
      <c r="AO659" s="15" t="str">
        <f t="shared" si="574"/>
        <v>N/A</v>
      </c>
      <c r="AP659" s="15" t="str">
        <f t="shared" si="575"/>
        <v>N/A</v>
      </c>
      <c r="AQ659" s="15" t="str">
        <f t="shared" si="576"/>
        <v>N/A</v>
      </c>
      <c r="AR659" s="14" t="s">
        <v>40</v>
      </c>
      <c r="AS659" s="14" t="s">
        <v>40</v>
      </c>
      <c r="AT659" s="14" t="s">
        <v>40</v>
      </c>
      <c r="AU659" s="14" t="s">
        <v>40</v>
      </c>
      <c r="AV659" s="14" t="s">
        <v>40</v>
      </c>
      <c r="AW659" s="14" t="s">
        <v>40</v>
      </c>
      <c r="AX659" s="14" t="s">
        <v>40</v>
      </c>
      <c r="AY659" s="14" t="s">
        <v>40</v>
      </c>
      <c r="AZ659" s="14" t="s">
        <v>40</v>
      </c>
      <c r="BA659" s="14" t="s">
        <v>40</v>
      </c>
      <c r="BB659" s="14" t="s">
        <v>40</v>
      </c>
      <c r="BC659" s="14" t="s">
        <v>40</v>
      </c>
      <c r="BD659" s="14" t="s">
        <v>40</v>
      </c>
      <c r="BE659" s="14" t="s">
        <v>40</v>
      </c>
      <c r="BF659" s="14" t="s">
        <v>40</v>
      </c>
      <c r="BG659" s="14" t="s">
        <v>40</v>
      </c>
      <c r="BH659" s="14" t="s">
        <v>40</v>
      </c>
      <c r="BJ659" s="15">
        <f t="shared" si="577"/>
        <v>1</v>
      </c>
      <c r="BK659" s="15">
        <f t="shared" si="578"/>
        <v>1</v>
      </c>
      <c r="BL659" s="15">
        <f t="shared" si="579"/>
        <v>1</v>
      </c>
      <c r="BM659" s="15">
        <f t="shared" si="580"/>
        <v>1</v>
      </c>
      <c r="BN659" s="15">
        <f t="shared" si="581"/>
        <v>1</v>
      </c>
      <c r="BO659" s="15">
        <f t="shared" si="582"/>
        <v>1</v>
      </c>
      <c r="BP659" s="15">
        <f t="shared" si="583"/>
        <v>1</v>
      </c>
      <c r="BQ659" s="15">
        <f t="shared" si="584"/>
        <v>1</v>
      </c>
      <c r="BR659" s="15">
        <f t="shared" si="585"/>
        <v>1</v>
      </c>
      <c r="BS659" s="15">
        <f t="shared" si="586"/>
        <v>1</v>
      </c>
      <c r="BT659" s="15">
        <f t="shared" si="587"/>
        <v>1</v>
      </c>
      <c r="BU659" s="15">
        <f t="shared" si="588"/>
        <v>1</v>
      </c>
      <c r="BV659" s="15">
        <f t="shared" si="589"/>
        <v>1</v>
      </c>
      <c r="BW659" s="15">
        <f t="shared" si="590"/>
        <v>1</v>
      </c>
      <c r="BX659" s="15">
        <f t="shared" si="591"/>
        <v>1</v>
      </c>
      <c r="BY659" s="15">
        <f t="shared" si="592"/>
        <v>1</v>
      </c>
      <c r="BZ659" s="15">
        <f t="shared" si="593"/>
        <v>1</v>
      </c>
      <c r="CA659" s="14" t="s">
        <v>75</v>
      </c>
      <c r="CB659" s="15">
        <f t="shared" si="606"/>
        <v>1</v>
      </c>
      <c r="CC659" s="14">
        <f t="shared" si="607"/>
        <v>1</v>
      </c>
      <c r="CD659" s="14" t="str">
        <f t="shared" si="608"/>
        <v>N/A</v>
      </c>
      <c r="CE659" s="14" t="str">
        <f t="shared" si="609"/>
        <v>N/A</v>
      </c>
      <c r="CF659" s="14" t="str">
        <f t="shared" si="610"/>
        <v>N/A</v>
      </c>
      <c r="CG659" t="str">
        <f t="shared" si="594"/>
        <v>S:1 G:0 GR:0</v>
      </c>
    </row>
    <row r="660" spans="1:85" x14ac:dyDescent="0.25">
      <c r="A660" s="13">
        <v>5173</v>
      </c>
      <c r="B660" s="14" t="s">
        <v>2755</v>
      </c>
      <c r="C660" s="14" t="s">
        <v>62</v>
      </c>
      <c r="D660" s="14" t="s">
        <v>56</v>
      </c>
      <c r="E660" s="14">
        <f>VLOOKUP(B660, 'Rookie Year'!$A$2:$B$55555,2,FALSE)</f>
        <v>2023</v>
      </c>
      <c r="F660" s="14">
        <v>2023</v>
      </c>
      <c r="G660" s="14" t="s">
        <v>40</v>
      </c>
      <c r="H660" s="14" t="s">
        <v>2167</v>
      </c>
      <c r="I660" s="15">
        <v>5</v>
      </c>
      <c r="J660" s="14">
        <v>4</v>
      </c>
      <c r="K660" s="16">
        <f t="shared" si="560"/>
        <v>0.25</v>
      </c>
      <c r="L660" s="15">
        <f t="shared" si="561"/>
        <v>3</v>
      </c>
      <c r="M660" s="15">
        <f t="shared" si="562"/>
        <v>2</v>
      </c>
      <c r="N660" s="15">
        <f t="shared" si="563"/>
        <v>8</v>
      </c>
      <c r="O660" s="15">
        <v>6</v>
      </c>
      <c r="P660" s="15">
        <v>0</v>
      </c>
      <c r="Q660" s="15">
        <f t="shared" si="564"/>
        <v>2</v>
      </c>
      <c r="R660" s="14" t="s">
        <v>75</v>
      </c>
      <c r="S660" s="14">
        <f t="shared" si="565"/>
        <v>1</v>
      </c>
      <c r="T660" s="15">
        <v>2</v>
      </c>
      <c r="U660" s="15" t="str">
        <f>IF($S660&lt;2, "N/A", $M660)</f>
        <v>N/A</v>
      </c>
      <c r="V660" s="15" t="str">
        <f t="shared" si="620"/>
        <v>N/A</v>
      </c>
      <c r="W660" s="15" t="str">
        <f t="shared" si="617"/>
        <v>N/A</v>
      </c>
      <c r="X660" s="15" t="str">
        <f t="shared" si="616"/>
        <v>N/A</v>
      </c>
      <c r="Y660" s="14" t="str">
        <f t="shared" si="566"/>
        <v>OK</v>
      </c>
      <c r="Z660" s="14" t="str">
        <f t="shared" si="567"/>
        <v>Yes</v>
      </c>
      <c r="AA660" s="17">
        <f>IF(C660="DM", "N/A", IF(Z660="No","N/A",VLOOKUP(B660,'Extension List'!$A$3:$AE$1952,19,FALSE)))</f>
        <v>37</v>
      </c>
      <c r="AB660" s="14">
        <f>IF(C660="DM", "N/A", IF(Z660="No","N/A",VLOOKUP(B660,'Extension List'!$A$3:$AE$1952,21,FALSE)))</f>
        <v>4</v>
      </c>
      <c r="AC660" s="14">
        <v>2</v>
      </c>
      <c r="AD660" s="15">
        <f t="shared" si="568"/>
        <v>14</v>
      </c>
      <c r="AE660" s="15">
        <f t="shared" si="569"/>
        <v>23</v>
      </c>
      <c r="AF660" s="15">
        <f t="shared" si="570"/>
        <v>48</v>
      </c>
      <c r="AG660" s="15">
        <v>21</v>
      </c>
      <c r="AH660" s="15">
        <v>16</v>
      </c>
      <c r="AI660" s="15">
        <v>11</v>
      </c>
      <c r="AJ660" s="15" t="str">
        <f t="shared" si="614"/>
        <v>N/A</v>
      </c>
      <c r="AK660" s="15" t="str">
        <f t="shared" si="615"/>
        <v>N/A</v>
      </c>
      <c r="AL660" s="15" t="str">
        <f t="shared" si="571"/>
        <v>OK</v>
      </c>
      <c r="AM660" s="15">
        <f t="shared" si="572"/>
        <v>24</v>
      </c>
      <c r="AN660" s="15">
        <f t="shared" si="573"/>
        <v>30</v>
      </c>
      <c r="AO660" s="15">
        <f t="shared" si="574"/>
        <v>25</v>
      </c>
      <c r="AP660" s="15" t="str">
        <f t="shared" si="575"/>
        <v>N/A</v>
      </c>
      <c r="AQ660" s="15" t="str">
        <f t="shared" si="576"/>
        <v>N/A</v>
      </c>
      <c r="AR660" s="14" t="s">
        <v>40</v>
      </c>
      <c r="AS660" s="14" t="s">
        <v>40</v>
      </c>
      <c r="AT660" s="14" t="s">
        <v>40</v>
      </c>
      <c r="AU660" s="14" t="s">
        <v>40</v>
      </c>
      <c r="AV660" s="14" t="s">
        <v>40</v>
      </c>
      <c r="AW660" s="14" t="s">
        <v>40</v>
      </c>
      <c r="AX660" s="14" t="s">
        <v>40</v>
      </c>
      <c r="AY660" s="14" t="s">
        <v>40</v>
      </c>
      <c r="AZ660" s="14" t="s">
        <v>40</v>
      </c>
      <c r="BA660" s="14" t="s">
        <v>40</v>
      </c>
      <c r="BB660" s="14" t="s">
        <v>40</v>
      </c>
      <c r="BC660" s="14" t="s">
        <v>40</v>
      </c>
      <c r="BD660" s="14" t="s">
        <v>40</v>
      </c>
      <c r="BE660" s="14" t="s">
        <v>40</v>
      </c>
      <c r="BF660" s="14" t="s">
        <v>40</v>
      </c>
      <c r="BG660" s="14" t="s">
        <v>40</v>
      </c>
      <c r="BH660" s="14" t="s">
        <v>40</v>
      </c>
      <c r="BI660" s="14"/>
      <c r="BJ660" s="15">
        <f t="shared" si="577"/>
        <v>24</v>
      </c>
      <c r="BK660" s="15">
        <f t="shared" si="578"/>
        <v>24</v>
      </c>
      <c r="BL660" s="15">
        <f t="shared" si="579"/>
        <v>24</v>
      </c>
      <c r="BM660" s="15">
        <f t="shared" si="580"/>
        <v>24</v>
      </c>
      <c r="BN660" s="15">
        <f t="shared" si="581"/>
        <v>24</v>
      </c>
      <c r="BO660" s="15">
        <f t="shared" si="582"/>
        <v>24</v>
      </c>
      <c r="BP660" s="15">
        <f t="shared" si="583"/>
        <v>24</v>
      </c>
      <c r="BQ660" s="15">
        <f t="shared" si="584"/>
        <v>24</v>
      </c>
      <c r="BR660" s="15">
        <f t="shared" si="585"/>
        <v>24</v>
      </c>
      <c r="BS660" s="15">
        <f t="shared" si="586"/>
        <v>24</v>
      </c>
      <c r="BT660" s="15">
        <f t="shared" si="587"/>
        <v>24</v>
      </c>
      <c r="BU660" s="15">
        <f t="shared" si="588"/>
        <v>24</v>
      </c>
      <c r="BV660" s="15">
        <f t="shared" si="589"/>
        <v>24</v>
      </c>
      <c r="BW660" s="15">
        <f t="shared" si="590"/>
        <v>24</v>
      </c>
      <c r="BX660" s="15">
        <f t="shared" si="591"/>
        <v>24</v>
      </c>
      <c r="BY660" s="15">
        <f t="shared" si="592"/>
        <v>24</v>
      </c>
      <c r="BZ660" s="15">
        <f t="shared" si="593"/>
        <v>24</v>
      </c>
      <c r="CA660" s="14" t="s">
        <v>75</v>
      </c>
      <c r="CB660" s="15">
        <f t="shared" si="606"/>
        <v>24</v>
      </c>
      <c r="CC660" s="14">
        <f t="shared" si="607"/>
        <v>30</v>
      </c>
      <c r="CD660" s="14">
        <f t="shared" si="608"/>
        <v>25</v>
      </c>
      <c r="CE660" s="14" t="str">
        <f t="shared" si="609"/>
        <v>N/A</v>
      </c>
      <c r="CF660" s="14" t="str">
        <f t="shared" si="610"/>
        <v>N/A</v>
      </c>
      <c r="CG660" t="str">
        <f t="shared" si="594"/>
        <v>S:3/14 G:23 GR:48</v>
      </c>
    </row>
    <row r="661" spans="1:85" x14ac:dyDescent="0.25">
      <c r="A661" s="13">
        <v>5605</v>
      </c>
      <c r="B661" s="14" t="s">
        <v>3071</v>
      </c>
      <c r="C661" s="14" t="s">
        <v>62</v>
      </c>
      <c r="D661" s="14" t="s">
        <v>56</v>
      </c>
      <c r="E661" s="14">
        <f>VLOOKUP(B661, 'Rookie Year'!$A$2:$B$55555,2,FALSE)</f>
        <v>2024</v>
      </c>
      <c r="F661" s="14">
        <v>2024</v>
      </c>
      <c r="G661" s="14" t="s">
        <v>40</v>
      </c>
      <c r="H661" s="14" t="s">
        <v>2156</v>
      </c>
      <c r="I661" s="15">
        <v>9</v>
      </c>
      <c r="J661" s="14">
        <v>4</v>
      </c>
      <c r="K661" s="16">
        <f t="shared" si="560"/>
        <v>0.25</v>
      </c>
      <c r="L661" s="15">
        <f t="shared" si="561"/>
        <v>6</v>
      </c>
      <c r="M661" s="15">
        <f t="shared" si="562"/>
        <v>3</v>
      </c>
      <c r="N661" s="15">
        <f t="shared" si="563"/>
        <v>12</v>
      </c>
      <c r="O661" s="15">
        <v>12</v>
      </c>
      <c r="P661" s="15">
        <v>0</v>
      </c>
      <c r="Q661" s="15">
        <f t="shared" si="564"/>
        <v>0</v>
      </c>
      <c r="R661" s="14" t="s">
        <v>75</v>
      </c>
      <c r="S661" s="14">
        <f t="shared" si="565"/>
        <v>2</v>
      </c>
      <c r="T661" s="15">
        <v>0</v>
      </c>
      <c r="U661" s="15">
        <v>0</v>
      </c>
      <c r="V661" s="15" t="str">
        <f t="shared" si="620"/>
        <v>N/A</v>
      </c>
      <c r="W661" s="15" t="str">
        <f t="shared" si="617"/>
        <v>N/A</v>
      </c>
      <c r="X661" s="15" t="str">
        <f t="shared" si="616"/>
        <v>N/A</v>
      </c>
      <c r="Y661" s="14" t="str">
        <f t="shared" si="566"/>
        <v>OK</v>
      </c>
      <c r="Z661" s="14" t="str">
        <f t="shared" si="567"/>
        <v>No</v>
      </c>
      <c r="AA661" s="17" t="str">
        <f>IF(C661="DM", "N/A", IF(Z661="No","N/A",VLOOKUP(B661,'Extension List'!$A$3:$AE$1952,19,FALSE)))</f>
        <v>N/A</v>
      </c>
      <c r="AB661" s="14" t="str">
        <f>IF(C661="DM", "N/A", IF(Z661="No","N/A",VLOOKUP(B661,'Extension List'!$A$3:$AE$1952,21,FALSE)))</f>
        <v>N/A</v>
      </c>
      <c r="AC661" s="14" t="str">
        <f>IF(AA661="N/A", "N/A", 0)</f>
        <v>N/A</v>
      </c>
      <c r="AD661" s="15" t="str">
        <f t="shared" si="568"/>
        <v>N/A</v>
      </c>
      <c r="AE661" s="15" t="str">
        <f t="shared" si="569"/>
        <v>N/A</v>
      </c>
      <c r="AF661" s="15" t="str">
        <f t="shared" si="570"/>
        <v>N/A</v>
      </c>
      <c r="AG661" s="15" t="str">
        <f t="shared" ref="AG661:AH664" si="621">IF($AF661="N/A", "N/A", "TBC")</f>
        <v>N/A</v>
      </c>
      <c r="AH661" s="15" t="str">
        <f t="shared" si="621"/>
        <v>N/A</v>
      </c>
      <c r="AI661" s="15" t="str">
        <f>IF($AF661="N/A","N/A",IF(AC661&gt;1,"TBC","N/A"))</f>
        <v>N/A</v>
      </c>
      <c r="AJ661" s="15" t="str">
        <f t="shared" si="614"/>
        <v>N/A</v>
      </c>
      <c r="AK661" s="15" t="str">
        <f t="shared" si="615"/>
        <v>N/A</v>
      </c>
      <c r="AL661" s="15" t="str">
        <f t="shared" si="571"/>
        <v>N/A</v>
      </c>
      <c r="AM661" s="15">
        <f t="shared" si="572"/>
        <v>6</v>
      </c>
      <c r="AN661" s="15">
        <f t="shared" si="573"/>
        <v>6</v>
      </c>
      <c r="AO661" s="15" t="str">
        <f t="shared" si="574"/>
        <v>N/A</v>
      </c>
      <c r="AP661" s="15" t="str">
        <f t="shared" si="575"/>
        <v>N/A</v>
      </c>
      <c r="AQ661" s="15" t="str">
        <f t="shared" si="576"/>
        <v>N/A</v>
      </c>
      <c r="AR661" s="14" t="s">
        <v>40</v>
      </c>
      <c r="AS661" s="14" t="s">
        <v>40</v>
      </c>
      <c r="AT661" s="14" t="s">
        <v>40</v>
      </c>
      <c r="AU661" s="14" t="s">
        <v>40</v>
      </c>
      <c r="AV661" s="14" t="s">
        <v>40</v>
      </c>
      <c r="AW661" s="14" t="s">
        <v>40</v>
      </c>
      <c r="AX661" s="14" t="s">
        <v>40</v>
      </c>
      <c r="AY661" s="14" t="s">
        <v>40</v>
      </c>
      <c r="AZ661" s="14" t="s">
        <v>40</v>
      </c>
      <c r="BA661" s="14" t="s">
        <v>40</v>
      </c>
      <c r="BB661" s="14" t="s">
        <v>40</v>
      </c>
      <c r="BC661" s="14" t="s">
        <v>40</v>
      </c>
      <c r="BD661" s="14" t="s">
        <v>40</v>
      </c>
      <c r="BE661" s="14" t="s">
        <v>40</v>
      </c>
      <c r="BF661" s="14" t="s">
        <v>40</v>
      </c>
      <c r="BG661" s="14" t="s">
        <v>40</v>
      </c>
      <c r="BH661" s="14" t="s">
        <v>40</v>
      </c>
      <c r="BI661" s="14"/>
      <c r="BJ661" s="15">
        <f t="shared" si="577"/>
        <v>6</v>
      </c>
      <c r="BK661" s="15">
        <f t="shared" si="578"/>
        <v>6</v>
      </c>
      <c r="BL661" s="15">
        <f t="shared" si="579"/>
        <v>6</v>
      </c>
      <c r="BM661" s="15">
        <f t="shared" si="580"/>
        <v>6</v>
      </c>
      <c r="BN661" s="15">
        <f t="shared" si="581"/>
        <v>6</v>
      </c>
      <c r="BO661" s="15">
        <f t="shared" si="582"/>
        <v>6</v>
      </c>
      <c r="BP661" s="15">
        <f t="shared" si="583"/>
        <v>6</v>
      </c>
      <c r="BQ661" s="15">
        <f t="shared" si="584"/>
        <v>6</v>
      </c>
      <c r="BR661" s="15">
        <f t="shared" si="585"/>
        <v>6</v>
      </c>
      <c r="BS661" s="15">
        <f t="shared" si="586"/>
        <v>6</v>
      </c>
      <c r="BT661" s="15">
        <f t="shared" si="587"/>
        <v>6</v>
      </c>
      <c r="BU661" s="15">
        <f t="shared" si="588"/>
        <v>6</v>
      </c>
      <c r="BV661" s="15">
        <f t="shared" si="589"/>
        <v>6</v>
      </c>
      <c r="BW661" s="15">
        <f t="shared" si="590"/>
        <v>6</v>
      </c>
      <c r="BX661" s="15">
        <f t="shared" si="591"/>
        <v>6</v>
      </c>
      <c r="BY661" s="15">
        <f t="shared" si="592"/>
        <v>6</v>
      </c>
      <c r="BZ661" s="15">
        <f t="shared" si="593"/>
        <v>6</v>
      </c>
      <c r="CA661" s="14" t="s">
        <v>75</v>
      </c>
      <c r="CB661" s="15">
        <f t="shared" si="606"/>
        <v>6</v>
      </c>
      <c r="CC661" s="14">
        <f t="shared" si="607"/>
        <v>6</v>
      </c>
      <c r="CD661" s="14" t="str">
        <f t="shared" si="608"/>
        <v>N/A</v>
      </c>
      <c r="CE661" s="14" t="str">
        <f t="shared" si="609"/>
        <v>N/A</v>
      </c>
      <c r="CF661" s="14" t="str">
        <f t="shared" si="610"/>
        <v>N/A</v>
      </c>
      <c r="CG661" t="str">
        <f t="shared" si="594"/>
        <v>S:6 G:3 GR:0</v>
      </c>
    </row>
    <row r="662" spans="1:85" x14ac:dyDescent="0.25">
      <c r="A662" s="13">
        <v>4987</v>
      </c>
      <c r="B662" s="14" t="s">
        <v>2025</v>
      </c>
      <c r="C662" s="14" t="s">
        <v>62</v>
      </c>
      <c r="D662" s="14" t="s">
        <v>56</v>
      </c>
      <c r="E662" s="14">
        <f>VLOOKUP(B662, 'Rookie Year'!$A$2:$B$55555,2,FALSE)</f>
        <v>2020</v>
      </c>
      <c r="F662" s="14">
        <v>2020</v>
      </c>
      <c r="G662" s="14" t="s">
        <v>40</v>
      </c>
      <c r="H662" s="14" t="s">
        <v>2146</v>
      </c>
      <c r="I662" s="15">
        <v>13</v>
      </c>
      <c r="J662" s="14">
        <v>4</v>
      </c>
      <c r="K662" s="16">
        <f t="shared" si="560"/>
        <v>0.4</v>
      </c>
      <c r="L662" s="15">
        <f t="shared" si="561"/>
        <v>7</v>
      </c>
      <c r="M662" s="15">
        <f t="shared" si="562"/>
        <v>6</v>
      </c>
      <c r="N662" s="15">
        <f t="shared" si="563"/>
        <v>24</v>
      </c>
      <c r="O662" s="15">
        <v>24</v>
      </c>
      <c r="P662" s="15">
        <v>0</v>
      </c>
      <c r="Q662" s="15">
        <f t="shared" si="564"/>
        <v>0</v>
      </c>
      <c r="R662" s="14">
        <v>2023</v>
      </c>
      <c r="S662" s="14">
        <f t="shared" si="565"/>
        <v>1</v>
      </c>
      <c r="T662" s="15">
        <v>0</v>
      </c>
      <c r="U662" s="15" t="str">
        <f>IF($S662&lt;2, "N/A", $M662)</f>
        <v>N/A</v>
      </c>
      <c r="V662" s="15" t="str">
        <f t="shared" si="620"/>
        <v>N/A</v>
      </c>
      <c r="W662" s="15" t="str">
        <f t="shared" si="617"/>
        <v>N/A</v>
      </c>
      <c r="X662" s="15" t="str">
        <f t="shared" si="616"/>
        <v>N/A</v>
      </c>
      <c r="Y662" s="14" t="str">
        <f t="shared" si="566"/>
        <v>OK</v>
      </c>
      <c r="Z662" s="14" t="str">
        <f t="shared" si="567"/>
        <v>Yes</v>
      </c>
      <c r="AA662" s="17">
        <f>IF(C662="DM", "N/A", IF(Z662="No","N/A",VLOOKUP(B662,'Extension List'!$A$3:$AE$1952,19,FALSE)))</f>
        <v>14</v>
      </c>
      <c r="AB662" s="14">
        <f>IF(C662="DM", "N/A", IF(Z662="No","N/A",VLOOKUP(B662,'Extension List'!$A$3:$AE$1952,21,FALSE)))</f>
        <v>4</v>
      </c>
      <c r="AC662" s="14">
        <f>IF(AA662="N/A", "N/A", 0)</f>
        <v>0</v>
      </c>
      <c r="AD662" s="15" t="str">
        <f t="shared" si="568"/>
        <v>N/A</v>
      </c>
      <c r="AE662" s="15" t="str">
        <f t="shared" si="569"/>
        <v>N/A</v>
      </c>
      <c r="AF662" s="15" t="str">
        <f t="shared" si="570"/>
        <v>N/A</v>
      </c>
      <c r="AG662" s="15" t="str">
        <f t="shared" si="621"/>
        <v>N/A</v>
      </c>
      <c r="AH662" s="15" t="str">
        <f t="shared" si="621"/>
        <v>N/A</v>
      </c>
      <c r="AI662" s="15" t="str">
        <f>IF($AF662="N/A","N/A",IF(AC662&gt;1,"TBC","N/A"))</f>
        <v>N/A</v>
      </c>
      <c r="AJ662" s="15" t="str">
        <f t="shared" si="614"/>
        <v>N/A</v>
      </c>
      <c r="AK662" s="15" t="str">
        <f t="shared" si="615"/>
        <v>N/A</v>
      </c>
      <c r="AL662" s="15" t="str">
        <f t="shared" si="571"/>
        <v>N/A</v>
      </c>
      <c r="AM662" s="15">
        <f t="shared" si="572"/>
        <v>7</v>
      </c>
      <c r="AN662" s="15" t="str">
        <f t="shared" si="573"/>
        <v>N/A</v>
      </c>
      <c r="AO662" s="15" t="str">
        <f t="shared" si="574"/>
        <v>N/A</v>
      </c>
      <c r="AP662" s="15" t="str">
        <f t="shared" si="575"/>
        <v>N/A</v>
      </c>
      <c r="AQ662" s="15" t="str">
        <f t="shared" si="576"/>
        <v>N/A</v>
      </c>
      <c r="AR662" s="14" t="s">
        <v>40</v>
      </c>
      <c r="AS662" s="14" t="s">
        <v>40</v>
      </c>
      <c r="AT662" s="14" t="s">
        <v>40</v>
      </c>
      <c r="AU662" s="14" t="s">
        <v>40</v>
      </c>
      <c r="AV662" s="14" t="s">
        <v>40</v>
      </c>
      <c r="AW662" s="14" t="s">
        <v>40</v>
      </c>
      <c r="AX662" s="14" t="s">
        <v>40</v>
      </c>
      <c r="AY662" s="14" t="s">
        <v>40</v>
      </c>
      <c r="AZ662" s="14" t="s">
        <v>40</v>
      </c>
      <c r="BA662" s="14" t="s">
        <v>40</v>
      </c>
      <c r="BB662" s="14" t="s">
        <v>40</v>
      </c>
      <c r="BC662" s="14" t="s">
        <v>40</v>
      </c>
      <c r="BD662" s="14" t="s">
        <v>40</v>
      </c>
      <c r="BE662" s="14" t="s">
        <v>40</v>
      </c>
      <c r="BF662" s="14" t="s">
        <v>40</v>
      </c>
      <c r="BG662" s="14" t="s">
        <v>40</v>
      </c>
      <c r="BH662" s="14" t="s">
        <v>40</v>
      </c>
      <c r="BI662" s="14"/>
      <c r="BJ662" s="15">
        <f t="shared" si="577"/>
        <v>7</v>
      </c>
      <c r="BK662" s="15">
        <f t="shared" si="578"/>
        <v>7</v>
      </c>
      <c r="BL662" s="15">
        <f t="shared" si="579"/>
        <v>7</v>
      </c>
      <c r="BM662" s="15">
        <f t="shared" si="580"/>
        <v>7</v>
      </c>
      <c r="BN662" s="15">
        <f t="shared" si="581"/>
        <v>7</v>
      </c>
      <c r="BO662" s="15">
        <f t="shared" si="582"/>
        <v>7</v>
      </c>
      <c r="BP662" s="15">
        <f t="shared" si="583"/>
        <v>7</v>
      </c>
      <c r="BQ662" s="15">
        <f t="shared" si="584"/>
        <v>7</v>
      </c>
      <c r="BR662" s="15">
        <f t="shared" si="585"/>
        <v>7</v>
      </c>
      <c r="BS662" s="15">
        <f t="shared" si="586"/>
        <v>7</v>
      </c>
      <c r="BT662" s="15">
        <f t="shared" si="587"/>
        <v>7</v>
      </c>
      <c r="BU662" s="15">
        <f t="shared" si="588"/>
        <v>7</v>
      </c>
      <c r="BV662" s="15">
        <f t="shared" si="589"/>
        <v>7</v>
      </c>
      <c r="BW662" s="15">
        <f t="shared" si="590"/>
        <v>7</v>
      </c>
      <c r="BX662" s="15">
        <f t="shared" si="591"/>
        <v>7</v>
      </c>
      <c r="BY662" s="15">
        <f t="shared" si="592"/>
        <v>7</v>
      </c>
      <c r="BZ662" s="15">
        <f t="shared" si="593"/>
        <v>7</v>
      </c>
      <c r="CA662" s="14" t="s">
        <v>75</v>
      </c>
      <c r="CB662" s="15">
        <f t="shared" si="606"/>
        <v>7</v>
      </c>
      <c r="CC662" s="14" t="str">
        <f t="shared" si="607"/>
        <v>N/A</v>
      </c>
      <c r="CD662" s="14" t="str">
        <f t="shared" si="608"/>
        <v>N/A</v>
      </c>
      <c r="CE662" s="14" t="str">
        <f t="shared" si="609"/>
        <v>N/A</v>
      </c>
      <c r="CF662" s="14" t="str">
        <f t="shared" si="610"/>
        <v>N/A</v>
      </c>
      <c r="CG662" t="str">
        <f t="shared" si="594"/>
        <v>S:7 G:6 GR:0</v>
      </c>
    </row>
    <row r="663" spans="1:85" x14ac:dyDescent="0.25">
      <c r="A663" s="13">
        <v>6478</v>
      </c>
      <c r="B663" s="14" t="s">
        <v>3268</v>
      </c>
      <c r="C663" s="14" t="s">
        <v>62</v>
      </c>
      <c r="D663" s="14" t="s">
        <v>56</v>
      </c>
      <c r="E663" s="14">
        <f>VLOOKUP(B663, 'Rookie Year'!$A$2:$B$55555,2,FALSE)</f>
        <v>2026</v>
      </c>
      <c r="F663" s="14">
        <v>2026</v>
      </c>
      <c r="G663" s="14" t="s">
        <v>40</v>
      </c>
      <c r="H663" s="14" t="s">
        <v>2142</v>
      </c>
      <c r="I663" s="15">
        <v>20</v>
      </c>
      <c r="J663" s="14">
        <v>4</v>
      </c>
      <c r="K663" s="16">
        <f t="shared" si="560"/>
        <v>0.25</v>
      </c>
      <c r="L663" s="15">
        <f t="shared" si="561"/>
        <v>15</v>
      </c>
      <c r="M663" s="15">
        <f t="shared" si="562"/>
        <v>5</v>
      </c>
      <c r="N663" s="15">
        <f t="shared" si="563"/>
        <v>20</v>
      </c>
      <c r="O663" s="15">
        <v>0</v>
      </c>
      <c r="P663" s="15">
        <v>0</v>
      </c>
      <c r="Q663" s="15">
        <f t="shared" si="564"/>
        <v>20</v>
      </c>
      <c r="R663" s="14" t="s">
        <v>75</v>
      </c>
      <c r="S663" s="14">
        <f t="shared" si="565"/>
        <v>4</v>
      </c>
      <c r="T663" s="15">
        <v>3</v>
      </c>
      <c r="U663" s="15">
        <v>7</v>
      </c>
      <c r="V663" s="15">
        <f t="shared" si="620"/>
        <v>5</v>
      </c>
      <c r="W663" s="15">
        <f t="shared" si="617"/>
        <v>5</v>
      </c>
      <c r="X663" s="15" t="str">
        <f t="shared" ref="X663:X678" si="622">IF($S663&lt;5, "N/A", $M663)</f>
        <v>N/A</v>
      </c>
      <c r="Y663" s="14" t="str">
        <f t="shared" si="566"/>
        <v>OK</v>
      </c>
      <c r="Z663" s="14" t="str">
        <f t="shared" si="567"/>
        <v>No</v>
      </c>
      <c r="AA663" s="17" t="str">
        <f>IF(C663="DM", "N/A", IF(Z663="No","N/A",VLOOKUP(B663,'Extension List'!$A$3:$AE$1952,19,FALSE)))</f>
        <v>N/A</v>
      </c>
      <c r="AB663" s="14" t="str">
        <f>IF(C663="DM", "N/A", IF(Z663="No","N/A",VLOOKUP(B663,'Extension List'!$A$3:$AE$1952,21,FALSE)))</f>
        <v>N/A</v>
      </c>
      <c r="AC663" s="14" t="str">
        <f>IF(AA663="N/A", "N/A", 0)</f>
        <v>N/A</v>
      </c>
      <c r="AD663" s="15" t="str">
        <f t="shared" si="568"/>
        <v>N/A</v>
      </c>
      <c r="AE663" s="15" t="str">
        <f t="shared" si="569"/>
        <v>N/A</v>
      </c>
      <c r="AF663" s="15" t="str">
        <f t="shared" si="570"/>
        <v>N/A</v>
      </c>
      <c r="AG663" s="15" t="str">
        <f t="shared" si="621"/>
        <v>N/A</v>
      </c>
      <c r="AH663" s="15" t="str">
        <f t="shared" si="621"/>
        <v>N/A</v>
      </c>
      <c r="AI663" s="15" t="str">
        <f>IF($AF663="N/A","N/A",IF(AC663&gt;1,"TBC","N/A"))</f>
        <v>N/A</v>
      </c>
      <c r="AJ663" s="15" t="str">
        <f t="shared" si="614"/>
        <v>N/A</v>
      </c>
      <c r="AK663" s="15" t="str">
        <f t="shared" si="615"/>
        <v>N/A</v>
      </c>
      <c r="AL663" s="15" t="str">
        <f t="shared" si="571"/>
        <v>N/A</v>
      </c>
      <c r="AM663" s="15">
        <f t="shared" si="572"/>
        <v>18</v>
      </c>
      <c r="AN663" s="15">
        <f t="shared" si="573"/>
        <v>22</v>
      </c>
      <c r="AO663" s="15">
        <f t="shared" si="574"/>
        <v>20</v>
      </c>
      <c r="AP663" s="15">
        <f t="shared" si="575"/>
        <v>20</v>
      </c>
      <c r="AQ663" s="15" t="str">
        <f t="shared" si="576"/>
        <v>N/A</v>
      </c>
      <c r="AR663" s="14" t="s">
        <v>40</v>
      </c>
      <c r="AS663" s="14" t="s">
        <v>40</v>
      </c>
      <c r="AT663" s="14" t="s">
        <v>40</v>
      </c>
      <c r="AU663" s="14" t="s">
        <v>40</v>
      </c>
      <c r="AV663" s="14" t="s">
        <v>40</v>
      </c>
      <c r="AW663" s="14" t="s">
        <v>40</v>
      </c>
      <c r="AX663" s="14" t="s">
        <v>40</v>
      </c>
      <c r="AY663" s="14" t="s">
        <v>40</v>
      </c>
      <c r="AZ663" s="14" t="s">
        <v>40</v>
      </c>
      <c r="BA663" s="14" t="s">
        <v>40</v>
      </c>
      <c r="BB663" s="14" t="s">
        <v>40</v>
      </c>
      <c r="BC663" s="14" t="s">
        <v>40</v>
      </c>
      <c r="BD663" s="14" t="s">
        <v>40</v>
      </c>
      <c r="BE663" s="14" t="s">
        <v>40</v>
      </c>
      <c r="BF663" s="14" t="s">
        <v>40</v>
      </c>
      <c r="BG663" s="14" t="s">
        <v>40</v>
      </c>
      <c r="BH663" s="14" t="s">
        <v>40</v>
      </c>
      <c r="BJ663" s="15">
        <f t="shared" si="577"/>
        <v>18</v>
      </c>
      <c r="BK663" s="15">
        <f t="shared" si="578"/>
        <v>18</v>
      </c>
      <c r="BL663" s="15">
        <f t="shared" si="579"/>
        <v>18</v>
      </c>
      <c r="BM663" s="15">
        <f t="shared" si="580"/>
        <v>18</v>
      </c>
      <c r="BN663" s="15">
        <f t="shared" si="581"/>
        <v>18</v>
      </c>
      <c r="BO663" s="15">
        <f t="shared" si="582"/>
        <v>18</v>
      </c>
      <c r="BP663" s="15">
        <f t="shared" si="583"/>
        <v>18</v>
      </c>
      <c r="BQ663" s="15">
        <f t="shared" si="584"/>
        <v>18</v>
      </c>
      <c r="BR663" s="15">
        <f t="shared" si="585"/>
        <v>18</v>
      </c>
      <c r="BS663" s="15">
        <f t="shared" si="586"/>
        <v>18</v>
      </c>
      <c r="BT663" s="15">
        <f t="shared" si="587"/>
        <v>18</v>
      </c>
      <c r="BU663" s="15">
        <f t="shared" si="588"/>
        <v>18</v>
      </c>
      <c r="BV663" s="15">
        <f t="shared" si="589"/>
        <v>18</v>
      </c>
      <c r="BW663" s="15">
        <f t="shared" si="590"/>
        <v>18</v>
      </c>
      <c r="BX663" s="15">
        <f t="shared" si="591"/>
        <v>18</v>
      </c>
      <c r="BY663" s="15">
        <f t="shared" si="592"/>
        <v>18</v>
      </c>
      <c r="BZ663" s="15">
        <f t="shared" si="593"/>
        <v>18</v>
      </c>
      <c r="CA663" s="14" t="s">
        <v>75</v>
      </c>
      <c r="CB663" s="15">
        <f t="shared" si="606"/>
        <v>18</v>
      </c>
      <c r="CC663" s="14">
        <f t="shared" si="607"/>
        <v>22</v>
      </c>
      <c r="CD663" s="14">
        <f t="shared" si="608"/>
        <v>20</v>
      </c>
      <c r="CE663" s="14">
        <f t="shared" si="609"/>
        <v>20</v>
      </c>
      <c r="CF663" s="14" t="str">
        <f t="shared" si="610"/>
        <v>N/A</v>
      </c>
      <c r="CG663" t="str">
        <f t="shared" si="594"/>
        <v>S:15 G:5 GR:20</v>
      </c>
    </row>
    <row r="664" spans="1:85" x14ac:dyDescent="0.25">
      <c r="A664" s="13">
        <v>5939</v>
      </c>
      <c r="B664" s="14" t="s">
        <v>1366</v>
      </c>
      <c r="C664" s="14" t="s">
        <v>62</v>
      </c>
      <c r="D664" s="14" t="s">
        <v>56</v>
      </c>
      <c r="E664" s="14">
        <f>VLOOKUP(B664, 'Rookie Year'!$A$2:$B$55555,2,FALSE)</f>
        <v>2019</v>
      </c>
      <c r="F664" s="14">
        <v>2025</v>
      </c>
      <c r="G664" s="14" t="s">
        <v>42</v>
      </c>
      <c r="H664" s="14" t="s">
        <v>1927</v>
      </c>
      <c r="I664" s="15">
        <v>32</v>
      </c>
      <c r="J664" s="14">
        <v>2</v>
      </c>
      <c r="K664" s="16">
        <f t="shared" ref="K664:K727" si="623">IF(AND(G664&lt;&gt;"N",R664="N/A"), IF(I664&lt;4, 0, 0.25),IF(I664=1, IF(J664=1,0.25, 0.25), IF(I664&lt;13, 0.25, IF(I664&lt;26, 0.4, IF(I664&lt;51, 0.6, 0.75)))))</f>
        <v>0.6</v>
      </c>
      <c r="L664" s="15">
        <f t="shared" ref="L664:L727" si="624">I664-M664</f>
        <v>12</v>
      </c>
      <c r="M664" s="15">
        <f t="shared" ref="M664:M727" si="625">ROUNDUP(I664*K664,0)</f>
        <v>20</v>
      </c>
      <c r="N664" s="15">
        <f t="shared" ref="N664:N727" si="626">M664*J664</f>
        <v>40</v>
      </c>
      <c r="O664" s="15">
        <v>25</v>
      </c>
      <c r="P664" s="15">
        <v>0</v>
      </c>
      <c r="Q664" s="15">
        <f t="shared" ref="Q664:Q727" si="627">N664-O664-P664</f>
        <v>15</v>
      </c>
      <c r="R664" s="14" t="s">
        <v>75</v>
      </c>
      <c r="S664" s="14">
        <f t="shared" ref="S664:S727" si="628">IF(R664="N/A", J664-($B$1-F664), J664-($B$1-R664))</f>
        <v>1</v>
      </c>
      <c r="T664" s="15">
        <v>15</v>
      </c>
      <c r="U664" s="15" t="str">
        <f>IF($S664&lt;2, "N/A", $M664)</f>
        <v>N/A</v>
      </c>
      <c r="V664" s="15" t="str">
        <f t="shared" si="620"/>
        <v>N/A</v>
      </c>
      <c r="W664" s="15" t="str">
        <f t="shared" si="617"/>
        <v>N/A</v>
      </c>
      <c r="X664" s="15" t="str">
        <f t="shared" si="622"/>
        <v>N/A</v>
      </c>
      <c r="Y664" s="14" t="str">
        <f t="shared" ref="Y664:Y727" si="629">IF(SUM(T664:X664)&lt;&gt;Q664, "CHECK", "OK")</f>
        <v>OK</v>
      </c>
      <c r="Z664" s="14" t="str">
        <f t="shared" ref="Z664:Z727" si="630">IF(C664="DM", "No", IF(F664=$B$1, "No", IF(S664=1, "Yes", "No")))</f>
        <v>Yes</v>
      </c>
      <c r="AA664" s="17">
        <f>IF(C664="DM", "N/A", IF(Z664="No","N/A",VLOOKUP(B664,'Extension List'!$A$3:$AE$1952,19,FALSE)))</f>
        <v>15</v>
      </c>
      <c r="AB664" s="14">
        <f>IF(C664="DM", "N/A", IF(Z664="No","N/A",VLOOKUP(B664,'Extension List'!$A$3:$AE$1952,21,FALSE)))</f>
        <v>4</v>
      </c>
      <c r="AC664" s="14">
        <f>IF(AA664="N/A", "N/A", 0)</f>
        <v>0</v>
      </c>
      <c r="AD664" s="15" t="str">
        <f t="shared" ref="AD664:AD727" si="631">IF(AE664="N/A", "N/A", AA664-AE664)</f>
        <v>N/A</v>
      </c>
      <c r="AE664" s="15" t="str">
        <f t="shared" ref="AE664:AE727" si="632">IF(AA664="N/A", "N/A", IF(AC664&gt;0, IF(AA664&lt;13, ROUNDUP(0.25*AA664,0), IF(AA664&lt;26, ROUNDUP(0.4*AA664,0), IF(AA664&lt;51, ROUNDUP(0.6*AA664,0), ROUNDUP(0.75*AA664,0)))), "N/A"))</f>
        <v>N/A</v>
      </c>
      <c r="AF664" s="15" t="str">
        <f t="shared" ref="AF664:AF727" si="633">IF(AD664="N/A","N/A", (AE664*AC664)+Q664)</f>
        <v>N/A</v>
      </c>
      <c r="AG664" s="15" t="str">
        <f t="shared" si="621"/>
        <v>N/A</v>
      </c>
      <c r="AH664" s="15" t="str">
        <f t="shared" si="621"/>
        <v>N/A</v>
      </c>
      <c r="AI664" s="15" t="str">
        <f>IF($AF664="N/A","N/A",IF(AC664&gt;1,"TBC","N/A"))</f>
        <v>N/A</v>
      </c>
      <c r="AJ664" s="15" t="str">
        <f t="shared" si="614"/>
        <v>N/A</v>
      </c>
      <c r="AK664" s="15" t="str">
        <f t="shared" si="615"/>
        <v>N/A</v>
      </c>
      <c r="AL664" s="15" t="str">
        <f t="shared" ref="AL664:AL727" si="634">IF(AC664="N/A","N/A",IF(AC664&gt;0,IF(SUM(AG664:AK664)&lt;&gt;AF664,"CHECK","OK"),"N/A"))</f>
        <v>N/A</v>
      </c>
      <c r="AM664" s="15">
        <f t="shared" ref="AM664:AM727" si="635">IF(AD664="N/A", L664+T664, L664+AG664)</f>
        <v>27</v>
      </c>
      <c r="AN664" s="15" t="str">
        <f t="shared" ref="AN664:AN727" si="636">IF(AD664="N/A", IF(U664="N/A", "N/A", L664+U664), AD664+AH664)</f>
        <v>N/A</v>
      </c>
      <c r="AO664" s="15" t="str">
        <f t="shared" ref="AO664:AO727" si="637">IF(AD664="N/A", IF(V664="N/A", "N/A", L664+V664), IF(AI664="N/A", "N/A", AD664+AI664))</f>
        <v>N/A</v>
      </c>
      <c r="AP664" s="15" t="str">
        <f t="shared" ref="AP664:AP727" si="638">IF(AD664="N/A", IF(W664="N/A", "N/A", L664+W664), IF(AJ664="N/A", "N/A", AD664+AJ664))</f>
        <v>N/A</v>
      </c>
      <c r="AQ664" s="15" t="str">
        <f t="shared" ref="AQ664:AQ727" si="639">IF(AD664="N/A", IF(X664="N/A", "N/A", L664+X664), IF(AK664="N/A", "N/A", AD664+AK664))</f>
        <v>N/A</v>
      </c>
      <c r="AR664" s="14" t="s">
        <v>40</v>
      </c>
      <c r="AS664" s="14" t="s">
        <v>40</v>
      </c>
      <c r="AT664" s="14" t="s">
        <v>40</v>
      </c>
      <c r="AU664" s="14" t="s">
        <v>40</v>
      </c>
      <c r="AV664" s="14" t="s">
        <v>40</v>
      </c>
      <c r="AW664" s="14" t="s">
        <v>40</v>
      </c>
      <c r="AX664" s="14" t="s">
        <v>40</v>
      </c>
      <c r="AY664" s="14" t="s">
        <v>40</v>
      </c>
      <c r="AZ664" s="14" t="s">
        <v>40</v>
      </c>
      <c r="BA664" s="14" t="s">
        <v>40</v>
      </c>
      <c r="BB664" s="14" t="s">
        <v>40</v>
      </c>
      <c r="BC664" s="14" t="s">
        <v>40</v>
      </c>
      <c r="BD664" s="14" t="s">
        <v>40</v>
      </c>
      <c r="BE664" s="14" t="s">
        <v>40</v>
      </c>
      <c r="BF664" s="14" t="s">
        <v>40</v>
      </c>
      <c r="BG664" s="14" t="s">
        <v>40</v>
      </c>
      <c r="BH664" s="14" t="s">
        <v>40</v>
      </c>
      <c r="BI664" s="14"/>
      <c r="BJ664" s="15">
        <f t="shared" ref="BJ664:BJ727" si="640">IF(AR664="R", $CA664, IF(OR(AR664="P", AR664="T", AR664="N"), 0, IF($C664="DM", $T664, IF(OR(AR664="Y", AR664="IR"),$AM664,IF(AR664="C", IF($BI664="Y", IF($AF664="N/A", $Q664, $AF664), IF($AG664="N/A", $T664,$AG664)))))))</f>
        <v>27</v>
      </c>
      <c r="BK664" s="15">
        <f t="shared" ref="BK664:BK727" si="641">IF(AS664="R", $CA664, IF(OR(AS664="P", AS664="T", AS664="N"), 0, IF($C664="DM", $T664, IF(OR(AS664="Y", AS664="IR"),$AM664,IF(AS664="C", IF($BI664="Y", IF($AF664="N/A", $Q664, $AF664), IF($AG664="N/A", $T664,$AG664)))))))</f>
        <v>27</v>
      </c>
      <c r="BL664" s="15">
        <f t="shared" ref="BL664:BL727" si="642">IF(AT664="R", $CA664, IF(OR(AT664="P", AT664="T", AT664="N"), 0, IF($C664="DM", $T664, IF(OR(AT664="Y", AT664="IR"),$AM664,IF(AT664="C", IF($BI664="Y", IF($AF664="N/A", $Q664, $AF664), IF($AG664="N/A", $T664,$AG664)))))))</f>
        <v>27</v>
      </c>
      <c r="BM664" s="15">
        <f t="shared" ref="BM664:BM727" si="643">IF(AU664="R", $CA664, IF(OR(AU664="P", AU664="T", AU664="N"), 0, IF($C664="DM", $T664, IF(OR(AU664="Y", AU664="IR"),$AM664,IF(AU664="C", IF($BI664="Y", IF($AF664="N/A", $Q664, $AF664), IF($AG664="N/A", $T664,$AG664)))))))</f>
        <v>27</v>
      </c>
      <c r="BN664" s="15">
        <f t="shared" ref="BN664:BN727" si="644">IF(AV664="R", $CA664, IF(OR(AV664="P", AV664="T", AV664="N"), 0, IF($C664="DM", $T664, IF(OR(AV664="Y", AV664="IR"),$AM664,IF(AV664="C", IF($BI664="Y", IF($AF664="N/A", $Q664, $AF664), IF($AG664="N/A", $T664,$AG664)))))))</f>
        <v>27</v>
      </c>
      <c r="BO664" s="15">
        <f t="shared" ref="BO664:BO727" si="645">IF(AW664="R", $CA664, IF(OR(AW664="P", AW664="T", AW664="N"), 0, IF($C664="DM", $T664, IF(OR(AW664="Y", AW664="IR"),$AM664,IF(AW664="C", IF($BI664="Y", IF($AF664="N/A", $Q664, $AF664), IF($AG664="N/A", $T664,$AG664)))))))</f>
        <v>27</v>
      </c>
      <c r="BP664" s="15">
        <f t="shared" ref="BP664:BP727" si="646">IF(AX664="R", $CA664, IF(OR(AX664="P", AX664="T", AX664="N"), 0, IF($C664="DM", $T664, IF(OR(AX664="Y", AX664="IR"),$AM664,IF(AX664="C", IF($BI664="Y", IF($AF664="N/A", $Q664, $AF664), IF($AG664="N/A", $T664,$AG664)))))))</f>
        <v>27</v>
      </c>
      <c r="BQ664" s="15">
        <f t="shared" ref="BQ664:BQ727" si="647">IF(AY664="R", $CA664, IF(OR(AY664="P", AY664="T", AY664="N"), 0, IF($C664="DM", $T664, IF(OR(AY664="Y", AY664="IR"),$AM664,IF(AY664="C", IF($BI664="Y", IF($AF664="N/A", $Q664, $AF664), IF($AG664="N/A", $T664,$AG664)))))))</f>
        <v>27</v>
      </c>
      <c r="BR664" s="15">
        <f t="shared" ref="BR664:BR727" si="648">IF(AZ664="R", $CA664, IF(OR(AZ664="P", AZ664="T", AZ664="N"), 0, IF($C664="DM", $T664, IF(OR(AZ664="Y", AZ664="IR"),$AM664,IF(AZ664="C", IF($BI664="Y", IF($AF664="N/A", $Q664, $AF664), IF($AG664="N/A", $T664,$AG664)))))))</f>
        <v>27</v>
      </c>
      <c r="BS664" s="15">
        <f t="shared" ref="BS664:BS727" si="649">IF(BA664="R", $CA664, IF(OR(BA664="P", BA664="T", BA664="N"), 0, IF($C664="DM", $T664, IF(OR(BA664="Y", BA664="IR"),$AM664,IF(BA664="C", IF($BI664="Y", IF($AF664="N/A", $Q664, $AF664), IF($AG664="N/A", $T664,$AG664)))))))</f>
        <v>27</v>
      </c>
      <c r="BT664" s="15">
        <f t="shared" ref="BT664:BT727" si="650">IF(BB664="R", $CA664, IF(OR(BB664="P", BB664="T", BB664="N"), 0, IF($C664="DM", $T664, IF(OR(BB664="Y", BB664="IR"),$AM664,IF(BB664="C", IF($BI664="Y", IF($BA664="C", IF($AF664="N/A", $Q664, $AF664), IF($AF664="N/A", $T664, $AM664)), IF($AG664="N/A", $T664,$AG664)))))))</f>
        <v>27</v>
      </c>
      <c r="BU664" s="15">
        <f t="shared" ref="BU664:BU727" si="651">IF(BC664="R", $CA664, IF(OR(BC664="P", BC664="T", BC664="N"), 0, IF($C664="DM", $T664, IF(OR(BC664="Y", BC664="IR"),$AM664,IF(BC664="C", IF($BI664="Y", IF($BA664="C", IF($AF664="N/A", $Q664, $AF664), IF($AF664="N/A", $T664, $AM664)), IF($AG664="N/A", $T664,$AG664)))))))</f>
        <v>27</v>
      </c>
      <c r="BV664" s="15">
        <f t="shared" ref="BV664:BV727" si="652">IF(BD664="R", $CA664, IF(OR(BD664="P", BD664="T", BD664="N"), 0, IF($C664="DM", $T664, IF(OR(BD664="Y", BD664="IR"),$AM664,IF(BD664="C", IF($BI664="Y", IF($BA664="C", IF($AF664="N/A", $Q664, $AF664), IF($AF664="N/A", $T664, $AM664)), IF($AG664="N/A", $T664,$AG664)))))))</f>
        <v>27</v>
      </c>
      <c r="BW664" s="15">
        <f t="shared" ref="BW664:BW727" si="653">IF(BE664="R", $CA664, IF(OR(BE664="P", BE664="T", BE664="N"), 0, IF($C664="DM", $T664, IF(OR(BE664="Y", BE664="IR"),$AM664,IF(BE664="C", IF($BI664="Y", IF($BA664="C", IF($AF664="N/A", $Q664, $AF664), IF($AF664="N/A", $T664, $AM664)), IF($AG664="N/A", $T664,$AG664)))))))</f>
        <v>27</v>
      </c>
      <c r="BX664" s="15">
        <f t="shared" ref="BX664:BX727" si="654">IF(BF664="R", $CA664, IF(OR(BF664="P", BF664="T", BF664="N"), 0, IF($C664="DM", $T664, IF(OR(BF664="Y", BF664="IR"),$AM664,IF(BF664="C", IF($BI664="Y", IF($BA664="C", IF($AF664="N/A", $Q664, $AF664), IF($AF664="N/A", $T664, $AM664)), IF($AG664="N/A", $T664,$AG664)))))))</f>
        <v>27</v>
      </c>
      <c r="BY664" s="15">
        <f t="shared" ref="BY664:BY727" si="655">IF(BG664="R", $CA664, IF(OR(BG664="P", BG664="T", BG664="N"), 0, IF($C664="DM", $T664, IF(OR(BG664="Y", BG664="IR"),$AM664,IF(BG664="C", IF($BI664="Y", IF($BA664="C", IF($AF664="N/A", $Q664, $AF664), IF($AF664="N/A", $T664, $AM664)), IF($AG664="N/A", $T664,$AG664)))))))</f>
        <v>27</v>
      </c>
      <c r="BZ664" s="15">
        <f t="shared" ref="BZ664:BZ727" si="656">IF(BH664="R", $CA664, IF(OR(BH664="P", BH664="T", BH664="N"), 0, IF($C664="DM", $T664, IF(OR(BH664="Y", BH664="IR"),$AM664,IF(BH664="C", IF($BI664="Y", IF($BA664="C", IF($AF664="N/A", $Q664, $AF664), IF($AF664="N/A", $T664, $AM664)), IF($AG664="N/A", $T664,$AG664)))))))</f>
        <v>27</v>
      </c>
      <c r="CA664" s="14" t="s">
        <v>75</v>
      </c>
      <c r="CB664" s="15">
        <f t="shared" si="606"/>
        <v>27</v>
      </c>
      <c r="CC664" s="14" t="str">
        <f t="shared" si="607"/>
        <v>N/A</v>
      </c>
      <c r="CD664" s="14" t="str">
        <f t="shared" si="608"/>
        <v>N/A</v>
      </c>
      <c r="CE664" s="14" t="str">
        <f t="shared" si="609"/>
        <v>N/A</v>
      </c>
      <c r="CF664" s="14" t="str">
        <f t="shared" si="610"/>
        <v>N/A</v>
      </c>
      <c r="CG664" t="str">
        <f t="shared" ref="CG664:CG727" si="657">IF(AC664="N/A", "S:"&amp;L664&amp;" G:"&amp;M664&amp;" GR:"&amp;Q664, IF(AC664=0, "S:"&amp;L664&amp;" G:"&amp;M664&amp;" GR:"&amp;Q664, "S:"&amp;L664&amp;"/"&amp;AD664&amp;" G:"&amp;AE664&amp;" GR:"&amp;AF664))</f>
        <v>S:12 G:20 GR:15</v>
      </c>
    </row>
    <row r="665" spans="1:85" x14ac:dyDescent="0.25">
      <c r="A665" s="13">
        <v>5148</v>
      </c>
      <c r="B665" s="14" t="s">
        <v>2731</v>
      </c>
      <c r="C665" s="14" t="s">
        <v>62</v>
      </c>
      <c r="D665" s="14" t="s">
        <v>56</v>
      </c>
      <c r="E665" s="14">
        <f>VLOOKUP(B665, 'Rookie Year'!$A$2:$B$55555,2,FALSE)</f>
        <v>2023</v>
      </c>
      <c r="F665" s="14">
        <v>2023</v>
      </c>
      <c r="G665" s="14" t="s">
        <v>40</v>
      </c>
      <c r="H665" s="14" t="s">
        <v>2142</v>
      </c>
      <c r="I665" s="15">
        <v>20</v>
      </c>
      <c r="J665" s="14">
        <v>4</v>
      </c>
      <c r="K665" s="16">
        <f t="shared" si="623"/>
        <v>0.25</v>
      </c>
      <c r="L665" s="15">
        <f t="shared" si="624"/>
        <v>15</v>
      </c>
      <c r="M665" s="15">
        <f t="shared" si="625"/>
        <v>5</v>
      </c>
      <c r="N665" s="15">
        <f t="shared" si="626"/>
        <v>20</v>
      </c>
      <c r="O665" s="15">
        <v>20</v>
      </c>
      <c r="P665" s="15">
        <v>0</v>
      </c>
      <c r="Q665" s="15">
        <f t="shared" si="627"/>
        <v>0</v>
      </c>
      <c r="R665" s="14" t="s">
        <v>75</v>
      </c>
      <c r="S665" s="14">
        <f t="shared" si="628"/>
        <v>1</v>
      </c>
      <c r="T665" s="15">
        <v>0</v>
      </c>
      <c r="U665" s="15" t="str">
        <f>IF($S665&lt;2, "N/A", $M665)</f>
        <v>N/A</v>
      </c>
      <c r="V665" s="15" t="str">
        <f t="shared" si="620"/>
        <v>N/A</v>
      </c>
      <c r="W665" s="15" t="str">
        <f t="shared" si="617"/>
        <v>N/A</v>
      </c>
      <c r="X665" s="15" t="str">
        <f t="shared" si="622"/>
        <v>N/A</v>
      </c>
      <c r="Y665" s="14" t="str">
        <f t="shared" si="629"/>
        <v>OK</v>
      </c>
      <c r="Z665" s="14" t="str">
        <f t="shared" si="630"/>
        <v>Yes</v>
      </c>
      <c r="AA665" s="17">
        <f>IF(C665="DM", "N/A", IF(Z665="No","N/A",VLOOKUP(B665,'Extension List'!$A$3:$AE$1952,19,FALSE)))</f>
        <v>78</v>
      </c>
      <c r="AB665" s="14">
        <f>IF(C665="DM", "N/A", IF(Z665="No","N/A",VLOOKUP(B665,'Extension List'!$A$3:$AE$1952,21,FALSE)))</f>
        <v>4</v>
      </c>
      <c r="AC665" s="14">
        <v>4</v>
      </c>
      <c r="AD665" s="15">
        <f t="shared" si="631"/>
        <v>19</v>
      </c>
      <c r="AE665" s="15">
        <f t="shared" si="632"/>
        <v>59</v>
      </c>
      <c r="AF665" s="15">
        <f t="shared" si="633"/>
        <v>236</v>
      </c>
      <c r="AG665" s="15">
        <v>49</v>
      </c>
      <c r="AH665" s="15">
        <v>57</v>
      </c>
      <c r="AI665" s="15">
        <v>48</v>
      </c>
      <c r="AJ665" s="15">
        <v>43</v>
      </c>
      <c r="AK665" s="15">
        <v>39</v>
      </c>
      <c r="AL665" s="15" t="str">
        <f t="shared" si="634"/>
        <v>OK</v>
      </c>
      <c r="AM665" s="15">
        <f t="shared" si="635"/>
        <v>64</v>
      </c>
      <c r="AN665" s="15">
        <f t="shared" si="636"/>
        <v>76</v>
      </c>
      <c r="AO665" s="15">
        <f t="shared" si="637"/>
        <v>67</v>
      </c>
      <c r="AP665" s="15">
        <f t="shared" si="638"/>
        <v>62</v>
      </c>
      <c r="AQ665" s="15">
        <f t="shared" si="639"/>
        <v>58</v>
      </c>
      <c r="AR665" s="14" t="s">
        <v>40</v>
      </c>
      <c r="AS665" s="14" t="s">
        <v>40</v>
      </c>
      <c r="AT665" s="14" t="s">
        <v>40</v>
      </c>
      <c r="AU665" s="14" t="s">
        <v>40</v>
      </c>
      <c r="AV665" s="14" t="s">
        <v>40</v>
      </c>
      <c r="AW665" s="14" t="s">
        <v>40</v>
      </c>
      <c r="AX665" s="14" t="s">
        <v>40</v>
      </c>
      <c r="AY665" s="14" t="s">
        <v>40</v>
      </c>
      <c r="AZ665" s="14" t="s">
        <v>40</v>
      </c>
      <c r="BA665" s="14" t="s">
        <v>40</v>
      </c>
      <c r="BB665" s="14" t="s">
        <v>40</v>
      </c>
      <c r="BC665" s="14" t="s">
        <v>40</v>
      </c>
      <c r="BD665" s="14" t="s">
        <v>40</v>
      </c>
      <c r="BE665" s="14" t="s">
        <v>40</v>
      </c>
      <c r="BF665" s="14" t="s">
        <v>40</v>
      </c>
      <c r="BG665" s="14" t="s">
        <v>40</v>
      </c>
      <c r="BH665" s="14" t="s">
        <v>40</v>
      </c>
      <c r="BI665" s="14"/>
      <c r="BJ665" s="15">
        <f t="shared" si="640"/>
        <v>64</v>
      </c>
      <c r="BK665" s="15">
        <f t="shared" si="641"/>
        <v>64</v>
      </c>
      <c r="BL665" s="15">
        <f t="shared" si="642"/>
        <v>64</v>
      </c>
      <c r="BM665" s="15">
        <f t="shared" si="643"/>
        <v>64</v>
      </c>
      <c r="BN665" s="15">
        <f t="shared" si="644"/>
        <v>64</v>
      </c>
      <c r="BO665" s="15">
        <f t="shared" si="645"/>
        <v>64</v>
      </c>
      <c r="BP665" s="15">
        <f t="shared" si="646"/>
        <v>64</v>
      </c>
      <c r="BQ665" s="15">
        <f t="shared" si="647"/>
        <v>64</v>
      </c>
      <c r="BR665" s="15">
        <f t="shared" si="648"/>
        <v>64</v>
      </c>
      <c r="BS665" s="15">
        <f t="shared" si="649"/>
        <v>64</v>
      </c>
      <c r="BT665" s="15">
        <f t="shared" si="650"/>
        <v>64</v>
      </c>
      <c r="BU665" s="15">
        <f t="shared" si="651"/>
        <v>64</v>
      </c>
      <c r="BV665" s="15">
        <f t="shared" si="652"/>
        <v>64</v>
      </c>
      <c r="BW665" s="15">
        <f t="shared" si="653"/>
        <v>64</v>
      </c>
      <c r="BX665" s="15">
        <f t="shared" si="654"/>
        <v>64</v>
      </c>
      <c r="BY665" s="15">
        <f t="shared" si="655"/>
        <v>64</v>
      </c>
      <c r="BZ665" s="15">
        <f t="shared" si="656"/>
        <v>64</v>
      </c>
      <c r="CA665" s="14" t="s">
        <v>75</v>
      </c>
      <c r="CB665" s="15">
        <f t="shared" si="606"/>
        <v>64</v>
      </c>
      <c r="CC665" s="14">
        <f t="shared" si="607"/>
        <v>76</v>
      </c>
      <c r="CD665" s="14">
        <f t="shared" si="608"/>
        <v>67</v>
      </c>
      <c r="CE665" s="14">
        <f t="shared" si="609"/>
        <v>62</v>
      </c>
      <c r="CF665" s="14">
        <f t="shared" si="610"/>
        <v>58</v>
      </c>
      <c r="CG665" t="str">
        <f t="shared" si="657"/>
        <v>S:15/19 G:59 GR:236</v>
      </c>
    </row>
    <row r="666" spans="1:85" x14ac:dyDescent="0.25">
      <c r="A666" s="13">
        <v>6507</v>
      </c>
      <c r="B666" s="14" t="s">
        <v>3297</v>
      </c>
      <c r="C666" s="14" t="s">
        <v>62</v>
      </c>
      <c r="D666" s="14" t="s">
        <v>56</v>
      </c>
      <c r="E666" s="14">
        <f>VLOOKUP(B666, 'Rookie Year'!$A$2:$B$55555,2,FALSE)</f>
        <v>2026</v>
      </c>
      <c r="F666" s="14">
        <v>2026</v>
      </c>
      <c r="G666" s="14" t="s">
        <v>40</v>
      </c>
      <c r="H666" s="14" t="s">
        <v>2171</v>
      </c>
      <c r="I666" s="15">
        <v>4</v>
      </c>
      <c r="J666" s="14">
        <v>4</v>
      </c>
      <c r="K666" s="16">
        <f t="shared" si="623"/>
        <v>0.25</v>
      </c>
      <c r="L666" s="15">
        <f t="shared" si="624"/>
        <v>3</v>
      </c>
      <c r="M666" s="15">
        <f t="shared" si="625"/>
        <v>1</v>
      </c>
      <c r="N666" s="15">
        <f t="shared" si="626"/>
        <v>4</v>
      </c>
      <c r="O666" s="15">
        <v>0</v>
      </c>
      <c r="P666" s="15">
        <v>0</v>
      </c>
      <c r="Q666" s="15">
        <f t="shared" si="627"/>
        <v>4</v>
      </c>
      <c r="R666" s="14" t="s">
        <v>75</v>
      </c>
      <c r="S666" s="14">
        <f t="shared" si="628"/>
        <v>4</v>
      </c>
      <c r="T666" s="15">
        <f>IF($S666&lt;1, "N/A", $M666)</f>
        <v>1</v>
      </c>
      <c r="U666" s="15">
        <f>IF($S666&lt;2, "N/A", $M666)</f>
        <v>1</v>
      </c>
      <c r="V666" s="15">
        <f t="shared" si="620"/>
        <v>1</v>
      </c>
      <c r="W666" s="15">
        <f t="shared" si="617"/>
        <v>1</v>
      </c>
      <c r="X666" s="15" t="str">
        <f t="shared" si="622"/>
        <v>N/A</v>
      </c>
      <c r="Y666" s="14" t="str">
        <f t="shared" si="629"/>
        <v>OK</v>
      </c>
      <c r="Z666" s="14" t="str">
        <f t="shared" si="630"/>
        <v>No</v>
      </c>
      <c r="AA666" s="17" t="str">
        <f>IF(C666="DM", "N/A", IF(Z666="No","N/A",VLOOKUP(B666,'Extension List'!$A$3:$AE$1952,19,FALSE)))</f>
        <v>N/A</v>
      </c>
      <c r="AB666" s="14" t="str">
        <f>IF(C666="DM", "N/A", IF(Z666="No","N/A",VLOOKUP(B666,'Extension List'!$A$3:$AE$1952,21,FALSE)))</f>
        <v>N/A</v>
      </c>
      <c r="AC666" s="14" t="str">
        <f t="shared" ref="AC666:AC699" si="658">IF(AA666="N/A", "N/A", 0)</f>
        <v>N/A</v>
      </c>
      <c r="AD666" s="15" t="str">
        <f t="shared" si="631"/>
        <v>N/A</v>
      </c>
      <c r="AE666" s="15" t="str">
        <f t="shared" si="632"/>
        <v>N/A</v>
      </c>
      <c r="AF666" s="15" t="str">
        <f t="shared" si="633"/>
        <v>N/A</v>
      </c>
      <c r="AG666" s="15" t="str">
        <f t="shared" ref="AG666:AH685" si="659">IF($AF666="N/A", "N/A", "TBC")</f>
        <v>N/A</v>
      </c>
      <c r="AH666" s="15" t="str">
        <f t="shared" si="659"/>
        <v>N/A</v>
      </c>
      <c r="AI666" s="15" t="str">
        <f t="shared" ref="AI666:AI729" si="660">IF($AF666="N/A","N/A",IF(AC666&gt;1,"TBC","N/A"))</f>
        <v>N/A</v>
      </c>
      <c r="AJ666" s="15" t="str">
        <f t="shared" ref="AJ666:AJ729" si="661">IF($AF666="N/A","N/A",IF(AC666&gt;2,"TBC","N/A"))</f>
        <v>N/A</v>
      </c>
      <c r="AK666" s="15" t="str">
        <f t="shared" ref="AK666:AK729" si="662">IF($AF666="N/A","N/A",IF(AC666&gt;3,"TBC","N/A"))</f>
        <v>N/A</v>
      </c>
      <c r="AL666" s="15" t="str">
        <f t="shared" si="634"/>
        <v>N/A</v>
      </c>
      <c r="AM666" s="15">
        <f t="shared" si="635"/>
        <v>4</v>
      </c>
      <c r="AN666" s="15">
        <f t="shared" si="636"/>
        <v>4</v>
      </c>
      <c r="AO666" s="15">
        <f t="shared" si="637"/>
        <v>4</v>
      </c>
      <c r="AP666" s="15">
        <f t="shared" si="638"/>
        <v>4</v>
      </c>
      <c r="AQ666" s="15" t="str">
        <f t="shared" si="639"/>
        <v>N/A</v>
      </c>
      <c r="AR666" s="14" t="s">
        <v>40</v>
      </c>
      <c r="AS666" s="14" t="s">
        <v>40</v>
      </c>
      <c r="AT666" s="14" t="s">
        <v>40</v>
      </c>
      <c r="AU666" s="14" t="s">
        <v>40</v>
      </c>
      <c r="AV666" s="14" t="s">
        <v>40</v>
      </c>
      <c r="AW666" s="14" t="s">
        <v>40</v>
      </c>
      <c r="AX666" s="14" t="s">
        <v>40</v>
      </c>
      <c r="AY666" s="14" t="s">
        <v>40</v>
      </c>
      <c r="AZ666" s="14" t="s">
        <v>40</v>
      </c>
      <c r="BA666" s="14" t="s">
        <v>40</v>
      </c>
      <c r="BB666" s="14" t="s">
        <v>40</v>
      </c>
      <c r="BC666" s="14" t="s">
        <v>40</v>
      </c>
      <c r="BD666" s="14" t="s">
        <v>40</v>
      </c>
      <c r="BE666" s="14" t="s">
        <v>40</v>
      </c>
      <c r="BF666" s="14" t="s">
        <v>40</v>
      </c>
      <c r="BG666" s="14" t="s">
        <v>40</v>
      </c>
      <c r="BH666" s="14" t="s">
        <v>40</v>
      </c>
      <c r="BJ666" s="15">
        <f t="shared" si="640"/>
        <v>4</v>
      </c>
      <c r="BK666" s="15">
        <f t="shared" si="641"/>
        <v>4</v>
      </c>
      <c r="BL666" s="15">
        <f t="shared" si="642"/>
        <v>4</v>
      </c>
      <c r="BM666" s="15">
        <f t="shared" si="643"/>
        <v>4</v>
      </c>
      <c r="BN666" s="15">
        <f t="shared" si="644"/>
        <v>4</v>
      </c>
      <c r="BO666" s="15">
        <f t="shared" si="645"/>
        <v>4</v>
      </c>
      <c r="BP666" s="15">
        <f t="shared" si="646"/>
        <v>4</v>
      </c>
      <c r="BQ666" s="15">
        <f t="shared" si="647"/>
        <v>4</v>
      </c>
      <c r="BR666" s="15">
        <f t="shared" si="648"/>
        <v>4</v>
      </c>
      <c r="BS666" s="15">
        <f t="shared" si="649"/>
        <v>4</v>
      </c>
      <c r="BT666" s="15">
        <f t="shared" si="650"/>
        <v>4</v>
      </c>
      <c r="BU666" s="15">
        <f t="shared" si="651"/>
        <v>4</v>
      </c>
      <c r="BV666" s="15">
        <f t="shared" si="652"/>
        <v>4</v>
      </c>
      <c r="BW666" s="15">
        <f t="shared" si="653"/>
        <v>4</v>
      </c>
      <c r="BX666" s="15">
        <f t="shared" si="654"/>
        <v>4</v>
      </c>
      <c r="BY666" s="15">
        <f t="shared" si="655"/>
        <v>4</v>
      </c>
      <c r="BZ666" s="15">
        <f t="shared" si="656"/>
        <v>4</v>
      </c>
      <c r="CA666" s="14" t="s">
        <v>75</v>
      </c>
      <c r="CB666" s="15">
        <f t="shared" si="606"/>
        <v>4</v>
      </c>
      <c r="CC666" s="14">
        <f t="shared" si="607"/>
        <v>4</v>
      </c>
      <c r="CD666" s="14">
        <f t="shared" si="608"/>
        <v>4</v>
      </c>
      <c r="CE666" s="14">
        <f t="shared" si="609"/>
        <v>4</v>
      </c>
      <c r="CF666" s="14" t="str">
        <f t="shared" si="610"/>
        <v>N/A</v>
      </c>
      <c r="CG666" t="str">
        <f t="shared" si="657"/>
        <v>S:3 G:1 GR:4</v>
      </c>
    </row>
    <row r="667" spans="1:85" x14ac:dyDescent="0.25">
      <c r="A667" s="13">
        <v>6473</v>
      </c>
      <c r="B667" s="14" t="s">
        <v>2585</v>
      </c>
      <c r="C667" s="14" t="s">
        <v>62</v>
      </c>
      <c r="D667" s="14" t="s">
        <v>56</v>
      </c>
      <c r="E667" s="14">
        <f>VLOOKUP(B667, 'Rookie Year'!$A$2:$B$55555,2,FALSE)</f>
        <v>2022</v>
      </c>
      <c r="F667" s="14">
        <v>2026</v>
      </c>
      <c r="G667" s="14" t="s">
        <v>42</v>
      </c>
      <c r="H667" s="14" t="s">
        <v>1927</v>
      </c>
      <c r="I667" s="15">
        <v>55</v>
      </c>
      <c r="J667" s="14">
        <v>2</v>
      </c>
      <c r="K667" s="16">
        <f t="shared" si="623"/>
        <v>0.75</v>
      </c>
      <c r="L667" s="15">
        <f t="shared" si="624"/>
        <v>13</v>
      </c>
      <c r="M667" s="15">
        <f t="shared" si="625"/>
        <v>42</v>
      </c>
      <c r="N667" s="15">
        <f t="shared" si="626"/>
        <v>84</v>
      </c>
      <c r="O667" s="15">
        <v>0</v>
      </c>
      <c r="P667" s="15">
        <v>0</v>
      </c>
      <c r="Q667" s="15">
        <f t="shared" si="627"/>
        <v>84</v>
      </c>
      <c r="R667" s="14" t="s">
        <v>75</v>
      </c>
      <c r="S667" s="14">
        <f t="shared" si="628"/>
        <v>2</v>
      </c>
      <c r="T667" s="15">
        <v>50</v>
      </c>
      <c r="U667" s="15">
        <v>34</v>
      </c>
      <c r="V667" s="15" t="str">
        <f t="shared" si="620"/>
        <v>N/A</v>
      </c>
      <c r="W667" s="15" t="str">
        <f t="shared" si="617"/>
        <v>N/A</v>
      </c>
      <c r="X667" s="15" t="str">
        <f t="shared" si="622"/>
        <v>N/A</v>
      </c>
      <c r="Y667" s="14" t="str">
        <f t="shared" si="629"/>
        <v>OK</v>
      </c>
      <c r="Z667" s="14" t="str">
        <f t="shared" si="630"/>
        <v>No</v>
      </c>
      <c r="AA667" s="17" t="str">
        <f>IF(C667="DM", "N/A", IF(Z667="No","N/A",VLOOKUP(B667,'Extension List'!$A$3:$AE$1952,19,FALSE)))</f>
        <v>N/A</v>
      </c>
      <c r="AB667" s="14" t="str">
        <f>IF(C667="DM", "N/A", IF(Z667="No","N/A",VLOOKUP(B667,'Extension List'!$A$3:$AE$1952,21,FALSE)))</f>
        <v>N/A</v>
      </c>
      <c r="AC667" s="14" t="str">
        <f t="shared" si="658"/>
        <v>N/A</v>
      </c>
      <c r="AD667" s="15" t="str">
        <f t="shared" si="631"/>
        <v>N/A</v>
      </c>
      <c r="AE667" s="15" t="str">
        <f t="shared" si="632"/>
        <v>N/A</v>
      </c>
      <c r="AF667" s="15" t="str">
        <f t="shared" si="633"/>
        <v>N/A</v>
      </c>
      <c r="AG667" s="15" t="str">
        <f t="shared" si="659"/>
        <v>N/A</v>
      </c>
      <c r="AH667" s="15" t="str">
        <f t="shared" si="659"/>
        <v>N/A</v>
      </c>
      <c r="AI667" s="15" t="str">
        <f t="shared" si="660"/>
        <v>N/A</v>
      </c>
      <c r="AJ667" s="15" t="str">
        <f t="shared" si="661"/>
        <v>N/A</v>
      </c>
      <c r="AK667" s="15" t="str">
        <f t="shared" si="662"/>
        <v>N/A</v>
      </c>
      <c r="AL667" s="15" t="str">
        <f t="shared" si="634"/>
        <v>N/A</v>
      </c>
      <c r="AM667" s="15">
        <f t="shared" si="635"/>
        <v>63</v>
      </c>
      <c r="AN667" s="15">
        <f t="shared" si="636"/>
        <v>47</v>
      </c>
      <c r="AO667" s="15" t="str">
        <f t="shared" si="637"/>
        <v>N/A</v>
      </c>
      <c r="AP667" s="15" t="str">
        <f t="shared" si="638"/>
        <v>N/A</v>
      </c>
      <c r="AQ667" s="15" t="str">
        <f t="shared" si="639"/>
        <v>N/A</v>
      </c>
      <c r="AR667" s="14" t="s">
        <v>40</v>
      </c>
      <c r="AS667" s="14" t="s">
        <v>40</v>
      </c>
      <c r="AT667" s="14" t="s">
        <v>40</v>
      </c>
      <c r="AU667" s="14" t="s">
        <v>40</v>
      </c>
      <c r="AV667" s="14" t="s">
        <v>40</v>
      </c>
      <c r="AW667" s="14" t="s">
        <v>40</v>
      </c>
      <c r="AX667" s="14" t="s">
        <v>40</v>
      </c>
      <c r="AY667" s="14" t="s">
        <v>40</v>
      </c>
      <c r="AZ667" s="14" t="s">
        <v>40</v>
      </c>
      <c r="BA667" s="14" t="s">
        <v>40</v>
      </c>
      <c r="BB667" s="14" t="s">
        <v>40</v>
      </c>
      <c r="BC667" s="14" t="s">
        <v>40</v>
      </c>
      <c r="BD667" s="14" t="s">
        <v>40</v>
      </c>
      <c r="BE667" s="14" t="s">
        <v>40</v>
      </c>
      <c r="BF667" s="14" t="s">
        <v>40</v>
      </c>
      <c r="BG667" s="14" t="s">
        <v>40</v>
      </c>
      <c r="BH667" s="14" t="s">
        <v>40</v>
      </c>
      <c r="BJ667" s="15">
        <f t="shared" si="640"/>
        <v>63</v>
      </c>
      <c r="BK667" s="15">
        <f t="shared" si="641"/>
        <v>63</v>
      </c>
      <c r="BL667" s="15">
        <f t="shared" si="642"/>
        <v>63</v>
      </c>
      <c r="BM667" s="15">
        <f t="shared" si="643"/>
        <v>63</v>
      </c>
      <c r="BN667" s="15">
        <f t="shared" si="644"/>
        <v>63</v>
      </c>
      <c r="BO667" s="15">
        <f t="shared" si="645"/>
        <v>63</v>
      </c>
      <c r="BP667" s="15">
        <f t="shared" si="646"/>
        <v>63</v>
      </c>
      <c r="BQ667" s="15">
        <f t="shared" si="647"/>
        <v>63</v>
      </c>
      <c r="BR667" s="15">
        <f t="shared" si="648"/>
        <v>63</v>
      </c>
      <c r="BS667" s="15">
        <f t="shared" si="649"/>
        <v>63</v>
      </c>
      <c r="BT667" s="15">
        <f t="shared" si="650"/>
        <v>63</v>
      </c>
      <c r="BU667" s="15">
        <f t="shared" si="651"/>
        <v>63</v>
      </c>
      <c r="BV667" s="15">
        <f t="shared" si="652"/>
        <v>63</v>
      </c>
      <c r="BW667" s="15">
        <f t="shared" si="653"/>
        <v>63</v>
      </c>
      <c r="BX667" s="15">
        <f t="shared" si="654"/>
        <v>63</v>
      </c>
      <c r="BY667" s="15">
        <f t="shared" si="655"/>
        <v>63</v>
      </c>
      <c r="BZ667" s="15">
        <f t="shared" si="656"/>
        <v>63</v>
      </c>
      <c r="CA667" s="14" t="s">
        <v>75</v>
      </c>
      <c r="CB667" s="15">
        <f t="shared" si="606"/>
        <v>63</v>
      </c>
      <c r="CC667" s="14">
        <f t="shared" si="607"/>
        <v>47</v>
      </c>
      <c r="CD667" s="14" t="str">
        <f t="shared" si="608"/>
        <v>N/A</v>
      </c>
      <c r="CE667" s="14" t="str">
        <f t="shared" si="609"/>
        <v>N/A</v>
      </c>
      <c r="CF667" s="14" t="str">
        <f t="shared" si="610"/>
        <v>N/A</v>
      </c>
      <c r="CG667" t="str">
        <f t="shared" si="657"/>
        <v>S:13 G:42 GR:84</v>
      </c>
    </row>
    <row r="668" spans="1:85" x14ac:dyDescent="0.25">
      <c r="A668" s="13">
        <v>5955</v>
      </c>
      <c r="B668" s="14" t="s">
        <v>81</v>
      </c>
      <c r="C668" s="14" t="s">
        <v>63</v>
      </c>
      <c r="D668" s="14" t="s">
        <v>56</v>
      </c>
      <c r="E668" s="14">
        <f>VLOOKUP(B668, 'Rookie Year'!$A$2:$B$55555,2,FALSE)</f>
        <v>2014</v>
      </c>
      <c r="F668" s="14">
        <v>2025</v>
      </c>
      <c r="G668" s="14" t="s">
        <v>42</v>
      </c>
      <c r="H668" s="14" t="s">
        <v>1927</v>
      </c>
      <c r="I668" s="15">
        <v>31</v>
      </c>
      <c r="J668" s="14">
        <v>2</v>
      </c>
      <c r="K668" s="16">
        <f t="shared" si="623"/>
        <v>0.6</v>
      </c>
      <c r="L668" s="15">
        <f t="shared" si="624"/>
        <v>12</v>
      </c>
      <c r="M668" s="15">
        <f t="shared" si="625"/>
        <v>19</v>
      </c>
      <c r="N668" s="15">
        <f t="shared" si="626"/>
        <v>38</v>
      </c>
      <c r="O668" s="15">
        <v>19</v>
      </c>
      <c r="P668" s="15">
        <v>0</v>
      </c>
      <c r="Q668" s="15">
        <f t="shared" si="627"/>
        <v>19</v>
      </c>
      <c r="R668" s="14" t="s">
        <v>75</v>
      </c>
      <c r="S668" s="14">
        <f t="shared" si="628"/>
        <v>1</v>
      </c>
      <c r="T668" s="15">
        <v>19</v>
      </c>
      <c r="U668" s="15" t="str">
        <f t="shared" ref="U668:U674" si="663">IF($S668&lt;2, "N/A", $M668)</f>
        <v>N/A</v>
      </c>
      <c r="V668" s="15" t="str">
        <f t="shared" si="620"/>
        <v>N/A</v>
      </c>
      <c r="W668" s="15" t="str">
        <f t="shared" si="617"/>
        <v>N/A</v>
      </c>
      <c r="X668" s="15" t="str">
        <f t="shared" si="622"/>
        <v>N/A</v>
      </c>
      <c r="Y668" s="14" t="str">
        <f t="shared" si="629"/>
        <v>OK</v>
      </c>
      <c r="Z668" s="14" t="str">
        <f t="shared" si="630"/>
        <v>Yes</v>
      </c>
      <c r="AA668" s="17">
        <f>IF(C668="DM", "N/A", IF(Z668="No","N/A",VLOOKUP(B668,'Extension List'!$A$3:$AE$1952,19,FALSE)))</f>
        <v>58</v>
      </c>
      <c r="AB668" s="14">
        <f>IF(C668="DM", "N/A", IF(Z668="No","N/A",VLOOKUP(B668,'Extension List'!$A$3:$AE$1952,21,FALSE)))</f>
        <v>4</v>
      </c>
      <c r="AC668" s="14">
        <f t="shared" si="658"/>
        <v>0</v>
      </c>
      <c r="AD668" s="15" t="str">
        <f t="shared" si="631"/>
        <v>N/A</v>
      </c>
      <c r="AE668" s="15" t="str">
        <f t="shared" si="632"/>
        <v>N/A</v>
      </c>
      <c r="AF668" s="15" t="str">
        <f t="shared" si="633"/>
        <v>N/A</v>
      </c>
      <c r="AG668" s="15" t="str">
        <f t="shared" si="659"/>
        <v>N/A</v>
      </c>
      <c r="AH668" s="15" t="str">
        <f t="shared" si="659"/>
        <v>N/A</v>
      </c>
      <c r="AI668" s="15" t="str">
        <f t="shared" si="660"/>
        <v>N/A</v>
      </c>
      <c r="AJ668" s="15" t="str">
        <f t="shared" si="661"/>
        <v>N/A</v>
      </c>
      <c r="AK668" s="15" t="str">
        <f t="shared" si="662"/>
        <v>N/A</v>
      </c>
      <c r="AL668" s="15" t="str">
        <f t="shared" si="634"/>
        <v>N/A</v>
      </c>
      <c r="AM668" s="15">
        <f t="shared" si="635"/>
        <v>31</v>
      </c>
      <c r="AN668" s="15" t="str">
        <f t="shared" si="636"/>
        <v>N/A</v>
      </c>
      <c r="AO668" s="15" t="str">
        <f t="shared" si="637"/>
        <v>N/A</v>
      </c>
      <c r="AP668" s="15" t="str">
        <f t="shared" si="638"/>
        <v>N/A</v>
      </c>
      <c r="AQ668" s="15" t="str">
        <f t="shared" si="639"/>
        <v>N/A</v>
      </c>
      <c r="AR668" s="14" t="s">
        <v>40</v>
      </c>
      <c r="AS668" s="14" t="s">
        <v>40</v>
      </c>
      <c r="AT668" s="14" t="s">
        <v>40</v>
      </c>
      <c r="AU668" s="14" t="s">
        <v>40</v>
      </c>
      <c r="AV668" s="14" t="s">
        <v>40</v>
      </c>
      <c r="AW668" s="14" t="s">
        <v>40</v>
      </c>
      <c r="AX668" s="14" t="s">
        <v>40</v>
      </c>
      <c r="AY668" s="14" t="s">
        <v>40</v>
      </c>
      <c r="AZ668" s="14" t="s">
        <v>40</v>
      </c>
      <c r="BA668" s="14" t="s">
        <v>40</v>
      </c>
      <c r="BB668" s="14" t="s">
        <v>40</v>
      </c>
      <c r="BC668" s="14" t="s">
        <v>40</v>
      </c>
      <c r="BD668" s="14" t="s">
        <v>40</v>
      </c>
      <c r="BE668" s="14" t="s">
        <v>40</v>
      </c>
      <c r="BF668" s="14" t="s">
        <v>40</v>
      </c>
      <c r="BG668" s="14" t="s">
        <v>40</v>
      </c>
      <c r="BH668" s="14" t="s">
        <v>40</v>
      </c>
      <c r="BJ668" s="15">
        <f t="shared" si="640"/>
        <v>31</v>
      </c>
      <c r="BK668" s="15">
        <f t="shared" si="641"/>
        <v>31</v>
      </c>
      <c r="BL668" s="15">
        <f t="shared" si="642"/>
        <v>31</v>
      </c>
      <c r="BM668" s="15">
        <f t="shared" si="643"/>
        <v>31</v>
      </c>
      <c r="BN668" s="15">
        <f t="shared" si="644"/>
        <v>31</v>
      </c>
      <c r="BO668" s="15">
        <f t="shared" si="645"/>
        <v>31</v>
      </c>
      <c r="BP668" s="15">
        <f t="shared" si="646"/>
        <v>31</v>
      </c>
      <c r="BQ668" s="15">
        <f t="shared" si="647"/>
        <v>31</v>
      </c>
      <c r="BR668" s="15">
        <f t="shared" si="648"/>
        <v>31</v>
      </c>
      <c r="BS668" s="15">
        <f t="shared" si="649"/>
        <v>31</v>
      </c>
      <c r="BT668" s="15">
        <f t="shared" si="650"/>
        <v>31</v>
      </c>
      <c r="BU668" s="15">
        <f t="shared" si="651"/>
        <v>31</v>
      </c>
      <c r="BV668" s="15">
        <f t="shared" si="652"/>
        <v>31</v>
      </c>
      <c r="BW668" s="15">
        <f t="shared" si="653"/>
        <v>31</v>
      </c>
      <c r="BX668" s="15">
        <f t="shared" si="654"/>
        <v>31</v>
      </c>
      <c r="BY668" s="15">
        <f t="shared" si="655"/>
        <v>31</v>
      </c>
      <c r="BZ668" s="15">
        <f t="shared" si="656"/>
        <v>31</v>
      </c>
      <c r="CA668" s="14" t="s">
        <v>75</v>
      </c>
      <c r="CB668" s="15">
        <f t="shared" si="606"/>
        <v>31</v>
      </c>
      <c r="CC668" s="14" t="str">
        <f t="shared" si="607"/>
        <v>N/A</v>
      </c>
      <c r="CD668" s="14" t="str">
        <f t="shared" si="608"/>
        <v>N/A</v>
      </c>
      <c r="CE668" s="14" t="str">
        <f t="shared" si="609"/>
        <v>N/A</v>
      </c>
      <c r="CF668" s="14" t="str">
        <f t="shared" si="610"/>
        <v>N/A</v>
      </c>
      <c r="CG668" t="str">
        <f t="shared" si="657"/>
        <v>S:12 G:19 GR:19</v>
      </c>
    </row>
    <row r="669" spans="1:85" x14ac:dyDescent="0.25">
      <c r="A669" s="13">
        <v>6386</v>
      </c>
      <c r="B669" s="14" t="s">
        <v>2037</v>
      </c>
      <c r="C669" s="14" t="s">
        <v>63</v>
      </c>
      <c r="D669" s="14" t="s">
        <v>56</v>
      </c>
      <c r="E669" s="14">
        <f>VLOOKUP(B669, 'Rookie Year'!$A$2:$B$55555,2,FALSE)</f>
        <v>2020</v>
      </c>
      <c r="F669" s="14">
        <v>2026</v>
      </c>
      <c r="G669" s="14" t="s">
        <v>42</v>
      </c>
      <c r="H669" s="14" t="s">
        <v>1927</v>
      </c>
      <c r="I669" s="15">
        <v>9</v>
      </c>
      <c r="J669" s="14">
        <v>2</v>
      </c>
      <c r="K669" s="16">
        <f t="shared" si="623"/>
        <v>0.25</v>
      </c>
      <c r="L669" s="15">
        <f t="shared" si="624"/>
        <v>6</v>
      </c>
      <c r="M669" s="15">
        <f t="shared" si="625"/>
        <v>3</v>
      </c>
      <c r="N669" s="15">
        <f t="shared" si="626"/>
        <v>6</v>
      </c>
      <c r="O669" s="15">
        <v>0</v>
      </c>
      <c r="P669" s="15">
        <v>0</v>
      </c>
      <c r="Q669" s="15">
        <f t="shared" si="627"/>
        <v>6</v>
      </c>
      <c r="R669" s="14" t="s">
        <v>75</v>
      </c>
      <c r="S669" s="14">
        <f t="shared" si="628"/>
        <v>2</v>
      </c>
      <c r="T669" s="15">
        <f>IF($S669&lt;1, "N/A", $M669)</f>
        <v>3</v>
      </c>
      <c r="U669" s="15">
        <f t="shared" si="663"/>
        <v>3</v>
      </c>
      <c r="V669" s="15" t="str">
        <f t="shared" si="620"/>
        <v>N/A</v>
      </c>
      <c r="W669" s="15" t="str">
        <f t="shared" si="617"/>
        <v>N/A</v>
      </c>
      <c r="X669" s="15" t="str">
        <f t="shared" si="622"/>
        <v>N/A</v>
      </c>
      <c r="Y669" s="14" t="str">
        <f t="shared" si="629"/>
        <v>OK</v>
      </c>
      <c r="Z669" s="14" t="str">
        <f t="shared" si="630"/>
        <v>No</v>
      </c>
      <c r="AA669" s="17" t="str">
        <f>IF(C669="DM", "N/A", IF(Z669="No","N/A",VLOOKUP(B669,'Extension List'!$A$3:$AE$1952,19,FALSE)))</f>
        <v>N/A</v>
      </c>
      <c r="AB669" s="14" t="str">
        <f>IF(C669="DM", "N/A", IF(Z669="No","N/A",VLOOKUP(B669,'Extension List'!$A$3:$AE$1952,21,FALSE)))</f>
        <v>N/A</v>
      </c>
      <c r="AC669" s="14" t="str">
        <f t="shared" si="658"/>
        <v>N/A</v>
      </c>
      <c r="AD669" s="15" t="str">
        <f t="shared" si="631"/>
        <v>N/A</v>
      </c>
      <c r="AE669" s="15" t="str">
        <f t="shared" si="632"/>
        <v>N/A</v>
      </c>
      <c r="AF669" s="15" t="str">
        <f t="shared" si="633"/>
        <v>N/A</v>
      </c>
      <c r="AG669" s="15" t="str">
        <f t="shared" si="659"/>
        <v>N/A</v>
      </c>
      <c r="AH669" s="15" t="str">
        <f t="shared" si="659"/>
        <v>N/A</v>
      </c>
      <c r="AI669" s="15" t="str">
        <f t="shared" si="660"/>
        <v>N/A</v>
      </c>
      <c r="AJ669" s="15" t="str">
        <f t="shared" si="661"/>
        <v>N/A</v>
      </c>
      <c r="AK669" s="15" t="str">
        <f t="shared" si="662"/>
        <v>N/A</v>
      </c>
      <c r="AL669" s="15" t="str">
        <f t="shared" si="634"/>
        <v>N/A</v>
      </c>
      <c r="AM669" s="15">
        <f t="shared" si="635"/>
        <v>9</v>
      </c>
      <c r="AN669" s="15">
        <f t="shared" si="636"/>
        <v>9</v>
      </c>
      <c r="AO669" s="15" t="str">
        <f t="shared" si="637"/>
        <v>N/A</v>
      </c>
      <c r="AP669" s="15" t="str">
        <f t="shared" si="638"/>
        <v>N/A</v>
      </c>
      <c r="AQ669" s="15" t="str">
        <f t="shared" si="639"/>
        <v>N/A</v>
      </c>
      <c r="AR669" s="14" t="s">
        <v>40</v>
      </c>
      <c r="AS669" s="14" t="s">
        <v>40</v>
      </c>
      <c r="AT669" s="14" t="s">
        <v>40</v>
      </c>
      <c r="AU669" s="14" t="s">
        <v>40</v>
      </c>
      <c r="AV669" s="14" t="s">
        <v>40</v>
      </c>
      <c r="AW669" s="14" t="s">
        <v>40</v>
      </c>
      <c r="AX669" s="14" t="s">
        <v>40</v>
      </c>
      <c r="AY669" s="14" t="s">
        <v>40</v>
      </c>
      <c r="AZ669" s="14" t="s">
        <v>40</v>
      </c>
      <c r="BA669" s="14" t="s">
        <v>40</v>
      </c>
      <c r="BB669" s="14" t="s">
        <v>40</v>
      </c>
      <c r="BC669" s="14" t="s">
        <v>40</v>
      </c>
      <c r="BD669" s="14" t="s">
        <v>40</v>
      </c>
      <c r="BE669" s="14" t="s">
        <v>40</v>
      </c>
      <c r="BF669" s="14" t="s">
        <v>40</v>
      </c>
      <c r="BG669" s="14" t="s">
        <v>40</v>
      </c>
      <c r="BH669" s="14" t="s">
        <v>40</v>
      </c>
      <c r="BJ669" s="15">
        <f t="shared" si="640"/>
        <v>9</v>
      </c>
      <c r="BK669" s="15">
        <f t="shared" si="641"/>
        <v>9</v>
      </c>
      <c r="BL669" s="15">
        <f t="shared" si="642"/>
        <v>9</v>
      </c>
      <c r="BM669" s="15">
        <f t="shared" si="643"/>
        <v>9</v>
      </c>
      <c r="BN669" s="15">
        <f t="shared" si="644"/>
        <v>9</v>
      </c>
      <c r="BO669" s="15">
        <f t="shared" si="645"/>
        <v>9</v>
      </c>
      <c r="BP669" s="15">
        <f t="shared" si="646"/>
        <v>9</v>
      </c>
      <c r="BQ669" s="15">
        <f t="shared" si="647"/>
        <v>9</v>
      </c>
      <c r="BR669" s="15">
        <f t="shared" si="648"/>
        <v>9</v>
      </c>
      <c r="BS669" s="15">
        <f t="shared" si="649"/>
        <v>9</v>
      </c>
      <c r="BT669" s="15">
        <f t="shared" si="650"/>
        <v>9</v>
      </c>
      <c r="BU669" s="15">
        <f t="shared" si="651"/>
        <v>9</v>
      </c>
      <c r="BV669" s="15">
        <f t="shared" si="652"/>
        <v>9</v>
      </c>
      <c r="BW669" s="15">
        <f t="shared" si="653"/>
        <v>9</v>
      </c>
      <c r="BX669" s="15">
        <f t="shared" si="654"/>
        <v>9</v>
      </c>
      <c r="BY669" s="15">
        <f t="shared" si="655"/>
        <v>9</v>
      </c>
      <c r="BZ669" s="15">
        <f t="shared" si="656"/>
        <v>9</v>
      </c>
      <c r="CA669" s="14" t="s">
        <v>75</v>
      </c>
      <c r="CB669" s="15">
        <f t="shared" si="606"/>
        <v>9</v>
      </c>
      <c r="CC669" s="14">
        <f t="shared" si="607"/>
        <v>9</v>
      </c>
      <c r="CD669" s="14" t="str">
        <f t="shared" si="608"/>
        <v>N/A</v>
      </c>
      <c r="CE669" s="14" t="str">
        <f t="shared" si="609"/>
        <v>N/A</v>
      </c>
      <c r="CF669" s="14" t="str">
        <f t="shared" si="610"/>
        <v>N/A</v>
      </c>
      <c r="CG669" t="str">
        <f t="shared" si="657"/>
        <v>S:6 G:3 GR:6</v>
      </c>
    </row>
    <row r="670" spans="1:85" x14ac:dyDescent="0.25">
      <c r="A670" s="13">
        <v>6503</v>
      </c>
      <c r="B670" s="14" t="s">
        <v>3293</v>
      </c>
      <c r="C670" s="14" t="s">
        <v>63</v>
      </c>
      <c r="D670" s="14" t="s">
        <v>56</v>
      </c>
      <c r="E670" s="14">
        <f>VLOOKUP(B670, 'Rookie Year'!$A$2:$B$55555,2,FALSE)</f>
        <v>2026</v>
      </c>
      <c r="F670" s="14">
        <v>2026</v>
      </c>
      <c r="G670" s="14" t="s">
        <v>40</v>
      </c>
      <c r="H670" s="14" t="s">
        <v>2167</v>
      </c>
      <c r="I670" s="15">
        <v>5</v>
      </c>
      <c r="J670" s="14">
        <v>4</v>
      </c>
      <c r="K670" s="16">
        <f t="shared" si="623"/>
        <v>0.25</v>
      </c>
      <c r="L670" s="15">
        <f t="shared" si="624"/>
        <v>3</v>
      </c>
      <c r="M670" s="15">
        <f t="shared" si="625"/>
        <v>2</v>
      </c>
      <c r="N670" s="15">
        <f t="shared" si="626"/>
        <v>8</v>
      </c>
      <c r="O670" s="15">
        <v>0</v>
      </c>
      <c r="P670" s="15">
        <v>0</v>
      </c>
      <c r="Q670" s="15">
        <f t="shared" si="627"/>
        <v>8</v>
      </c>
      <c r="R670" s="14" t="s">
        <v>75</v>
      </c>
      <c r="S670" s="14">
        <f t="shared" si="628"/>
        <v>4</v>
      </c>
      <c r="T670" s="15">
        <f>IF($S670&lt;1, "N/A", $M670)</f>
        <v>2</v>
      </c>
      <c r="U670" s="15">
        <f t="shared" si="663"/>
        <v>2</v>
      </c>
      <c r="V670" s="15">
        <f t="shared" si="620"/>
        <v>2</v>
      </c>
      <c r="W670" s="15">
        <f t="shared" si="617"/>
        <v>2</v>
      </c>
      <c r="X670" s="15" t="str">
        <f t="shared" si="622"/>
        <v>N/A</v>
      </c>
      <c r="Y670" s="14" t="str">
        <f t="shared" si="629"/>
        <v>OK</v>
      </c>
      <c r="Z670" s="14" t="str">
        <f t="shared" si="630"/>
        <v>No</v>
      </c>
      <c r="AA670" s="17" t="str">
        <f>IF(C670="DM", "N/A", IF(Z670="No","N/A",VLOOKUP(B670,'Extension List'!$A$3:$AE$1952,19,FALSE)))</f>
        <v>N/A</v>
      </c>
      <c r="AB670" s="14" t="str">
        <f>IF(C670="DM", "N/A", IF(Z670="No","N/A",VLOOKUP(B670,'Extension List'!$A$3:$AE$1952,21,FALSE)))</f>
        <v>N/A</v>
      </c>
      <c r="AC670" s="14" t="str">
        <f t="shared" si="658"/>
        <v>N/A</v>
      </c>
      <c r="AD670" s="15" t="str">
        <f t="shared" si="631"/>
        <v>N/A</v>
      </c>
      <c r="AE670" s="15" t="str">
        <f t="shared" si="632"/>
        <v>N/A</v>
      </c>
      <c r="AF670" s="15" t="str">
        <f t="shared" si="633"/>
        <v>N/A</v>
      </c>
      <c r="AG670" s="15" t="str">
        <f t="shared" si="659"/>
        <v>N/A</v>
      </c>
      <c r="AH670" s="15" t="str">
        <f t="shared" si="659"/>
        <v>N/A</v>
      </c>
      <c r="AI670" s="15" t="str">
        <f t="shared" si="660"/>
        <v>N/A</v>
      </c>
      <c r="AJ670" s="15" t="str">
        <f t="shared" si="661"/>
        <v>N/A</v>
      </c>
      <c r="AK670" s="15" t="str">
        <f t="shared" si="662"/>
        <v>N/A</v>
      </c>
      <c r="AL670" s="15" t="str">
        <f t="shared" si="634"/>
        <v>N/A</v>
      </c>
      <c r="AM670" s="15">
        <f t="shared" si="635"/>
        <v>5</v>
      </c>
      <c r="AN670" s="15">
        <f t="shared" si="636"/>
        <v>5</v>
      </c>
      <c r="AO670" s="15">
        <f t="shared" si="637"/>
        <v>5</v>
      </c>
      <c r="AP670" s="15">
        <f t="shared" si="638"/>
        <v>5</v>
      </c>
      <c r="AQ670" s="15" t="str">
        <f t="shared" si="639"/>
        <v>N/A</v>
      </c>
      <c r="AR670" s="14" t="s">
        <v>40</v>
      </c>
      <c r="AS670" s="14" t="s">
        <v>40</v>
      </c>
      <c r="AT670" s="14" t="s">
        <v>40</v>
      </c>
      <c r="AU670" s="14" t="s">
        <v>40</v>
      </c>
      <c r="AV670" s="14" t="s">
        <v>40</v>
      </c>
      <c r="AW670" s="14" t="s">
        <v>40</v>
      </c>
      <c r="AX670" s="14" t="s">
        <v>40</v>
      </c>
      <c r="AY670" s="14" t="s">
        <v>40</v>
      </c>
      <c r="AZ670" s="14" t="s">
        <v>40</v>
      </c>
      <c r="BA670" s="14" t="s">
        <v>40</v>
      </c>
      <c r="BB670" s="14" t="s">
        <v>40</v>
      </c>
      <c r="BC670" s="14" t="s">
        <v>40</v>
      </c>
      <c r="BD670" s="14" t="s">
        <v>40</v>
      </c>
      <c r="BE670" s="14" t="s">
        <v>40</v>
      </c>
      <c r="BF670" s="14" t="s">
        <v>40</v>
      </c>
      <c r="BG670" s="14" t="s">
        <v>40</v>
      </c>
      <c r="BH670" s="14" t="s">
        <v>40</v>
      </c>
      <c r="BJ670" s="15">
        <f t="shared" si="640"/>
        <v>5</v>
      </c>
      <c r="BK670" s="15">
        <f t="shared" si="641"/>
        <v>5</v>
      </c>
      <c r="BL670" s="15">
        <f t="shared" si="642"/>
        <v>5</v>
      </c>
      <c r="BM670" s="15">
        <f t="shared" si="643"/>
        <v>5</v>
      </c>
      <c r="BN670" s="15">
        <f t="shared" si="644"/>
        <v>5</v>
      </c>
      <c r="BO670" s="15">
        <f t="shared" si="645"/>
        <v>5</v>
      </c>
      <c r="BP670" s="15">
        <f t="shared" si="646"/>
        <v>5</v>
      </c>
      <c r="BQ670" s="15">
        <f t="shared" si="647"/>
        <v>5</v>
      </c>
      <c r="BR670" s="15">
        <f t="shared" si="648"/>
        <v>5</v>
      </c>
      <c r="BS670" s="15">
        <f t="shared" si="649"/>
        <v>5</v>
      </c>
      <c r="BT670" s="15">
        <f t="shared" si="650"/>
        <v>5</v>
      </c>
      <c r="BU670" s="15">
        <f t="shared" si="651"/>
        <v>5</v>
      </c>
      <c r="BV670" s="15">
        <f t="shared" si="652"/>
        <v>5</v>
      </c>
      <c r="BW670" s="15">
        <f t="shared" si="653"/>
        <v>5</v>
      </c>
      <c r="BX670" s="15">
        <f t="shared" si="654"/>
        <v>5</v>
      </c>
      <c r="BY670" s="15">
        <f t="shared" si="655"/>
        <v>5</v>
      </c>
      <c r="BZ670" s="15">
        <f t="shared" si="656"/>
        <v>5</v>
      </c>
      <c r="CA670" s="14" t="s">
        <v>75</v>
      </c>
      <c r="CB670" s="15">
        <f t="shared" si="606"/>
        <v>5</v>
      </c>
      <c r="CC670" s="14">
        <f t="shared" si="607"/>
        <v>5</v>
      </c>
      <c r="CD670" s="14">
        <f t="shared" si="608"/>
        <v>5</v>
      </c>
      <c r="CE670" s="14">
        <f t="shared" si="609"/>
        <v>5</v>
      </c>
      <c r="CF670" s="14" t="str">
        <f t="shared" si="610"/>
        <v>N/A</v>
      </c>
      <c r="CG670" t="str">
        <f t="shared" si="657"/>
        <v>S:3 G:2 GR:8</v>
      </c>
    </row>
    <row r="671" spans="1:85" x14ac:dyDescent="0.25">
      <c r="A671" s="13">
        <v>6517</v>
      </c>
      <c r="B671" s="14" t="s">
        <v>3307</v>
      </c>
      <c r="C671" s="14" t="s">
        <v>63</v>
      </c>
      <c r="D671" s="14" t="s">
        <v>56</v>
      </c>
      <c r="E671" s="14">
        <f>VLOOKUP(B671, 'Rookie Year'!$A$2:$B$55555,2,FALSE)</f>
        <v>2026</v>
      </c>
      <c r="F671" s="14">
        <v>2026</v>
      </c>
      <c r="G671" s="14" t="s">
        <v>40</v>
      </c>
      <c r="H671" s="14" t="s">
        <v>2181</v>
      </c>
      <c r="I671" s="15">
        <v>3</v>
      </c>
      <c r="J671" s="14">
        <v>4</v>
      </c>
      <c r="K671" s="16">
        <f t="shared" si="623"/>
        <v>0</v>
      </c>
      <c r="L671" s="15">
        <f t="shared" si="624"/>
        <v>3</v>
      </c>
      <c r="M671" s="15">
        <f t="shared" si="625"/>
        <v>0</v>
      </c>
      <c r="N671" s="15">
        <f t="shared" si="626"/>
        <v>0</v>
      </c>
      <c r="O671" s="15">
        <v>0</v>
      </c>
      <c r="P671" s="15">
        <v>0</v>
      </c>
      <c r="Q671" s="15">
        <f t="shared" si="627"/>
        <v>0</v>
      </c>
      <c r="R671" s="14" t="s">
        <v>75</v>
      </c>
      <c r="S671" s="14">
        <f t="shared" si="628"/>
        <v>4</v>
      </c>
      <c r="T671" s="15">
        <f>IF($S671&lt;1, "N/A", $M671)</f>
        <v>0</v>
      </c>
      <c r="U671" s="15">
        <f t="shared" si="663"/>
        <v>0</v>
      </c>
      <c r="V671" s="15">
        <f t="shared" si="620"/>
        <v>0</v>
      </c>
      <c r="W671" s="15">
        <f t="shared" si="617"/>
        <v>0</v>
      </c>
      <c r="X671" s="15" t="str">
        <f t="shared" si="622"/>
        <v>N/A</v>
      </c>
      <c r="Y671" s="14" t="str">
        <f t="shared" si="629"/>
        <v>OK</v>
      </c>
      <c r="Z671" s="14" t="str">
        <f t="shared" si="630"/>
        <v>No</v>
      </c>
      <c r="AA671" s="17" t="str">
        <f>IF(C671="DM", "N/A", IF(Z671="No","N/A",VLOOKUP(B671,'Extension List'!$A$3:$AE$1952,19,FALSE)))</f>
        <v>N/A</v>
      </c>
      <c r="AB671" s="14" t="str">
        <f>IF(C671="DM", "N/A", IF(Z671="No","N/A",VLOOKUP(B671,'Extension List'!$A$3:$AE$1952,21,FALSE)))</f>
        <v>N/A</v>
      </c>
      <c r="AC671" s="14" t="str">
        <f t="shared" si="658"/>
        <v>N/A</v>
      </c>
      <c r="AD671" s="15" t="str">
        <f t="shared" si="631"/>
        <v>N/A</v>
      </c>
      <c r="AE671" s="15" t="str">
        <f t="shared" si="632"/>
        <v>N/A</v>
      </c>
      <c r="AF671" s="15" t="str">
        <f t="shared" si="633"/>
        <v>N/A</v>
      </c>
      <c r="AG671" s="15" t="str">
        <f t="shared" si="659"/>
        <v>N/A</v>
      </c>
      <c r="AH671" s="15" t="str">
        <f t="shared" si="659"/>
        <v>N/A</v>
      </c>
      <c r="AI671" s="15" t="str">
        <f t="shared" si="660"/>
        <v>N/A</v>
      </c>
      <c r="AJ671" s="15" t="str">
        <f t="shared" si="661"/>
        <v>N/A</v>
      </c>
      <c r="AK671" s="15" t="str">
        <f t="shared" si="662"/>
        <v>N/A</v>
      </c>
      <c r="AL671" s="15" t="str">
        <f t="shared" si="634"/>
        <v>N/A</v>
      </c>
      <c r="AM671" s="15">
        <f t="shared" si="635"/>
        <v>3</v>
      </c>
      <c r="AN671" s="15">
        <f t="shared" si="636"/>
        <v>3</v>
      </c>
      <c r="AO671" s="15">
        <f t="shared" si="637"/>
        <v>3</v>
      </c>
      <c r="AP671" s="15">
        <f t="shared" si="638"/>
        <v>3</v>
      </c>
      <c r="AQ671" s="15" t="str">
        <f t="shared" si="639"/>
        <v>N/A</v>
      </c>
      <c r="AR671" s="14" t="s">
        <v>40</v>
      </c>
      <c r="AS671" s="14" t="s">
        <v>40</v>
      </c>
      <c r="AT671" s="14" t="s">
        <v>40</v>
      </c>
      <c r="AU671" s="14" t="s">
        <v>40</v>
      </c>
      <c r="AV671" s="14" t="s">
        <v>40</v>
      </c>
      <c r="AW671" s="14" t="s">
        <v>40</v>
      </c>
      <c r="AX671" s="14" t="s">
        <v>40</v>
      </c>
      <c r="AY671" s="14" t="s">
        <v>40</v>
      </c>
      <c r="AZ671" s="14" t="s">
        <v>40</v>
      </c>
      <c r="BA671" s="14" t="s">
        <v>40</v>
      </c>
      <c r="BB671" s="14" t="s">
        <v>40</v>
      </c>
      <c r="BC671" s="14" t="s">
        <v>40</v>
      </c>
      <c r="BD671" s="14" t="s">
        <v>40</v>
      </c>
      <c r="BE671" s="14" t="s">
        <v>40</v>
      </c>
      <c r="BF671" s="14" t="s">
        <v>40</v>
      </c>
      <c r="BG671" s="14" t="s">
        <v>40</v>
      </c>
      <c r="BH671" s="14" t="s">
        <v>40</v>
      </c>
      <c r="BJ671" s="15">
        <f t="shared" si="640"/>
        <v>3</v>
      </c>
      <c r="BK671" s="15">
        <f t="shared" si="641"/>
        <v>3</v>
      </c>
      <c r="BL671" s="15">
        <f t="shared" si="642"/>
        <v>3</v>
      </c>
      <c r="BM671" s="15">
        <f t="shared" si="643"/>
        <v>3</v>
      </c>
      <c r="BN671" s="15">
        <f t="shared" si="644"/>
        <v>3</v>
      </c>
      <c r="BO671" s="15">
        <f t="shared" si="645"/>
        <v>3</v>
      </c>
      <c r="BP671" s="15">
        <f t="shared" si="646"/>
        <v>3</v>
      </c>
      <c r="BQ671" s="15">
        <f t="shared" si="647"/>
        <v>3</v>
      </c>
      <c r="BR671" s="15">
        <f t="shared" si="648"/>
        <v>3</v>
      </c>
      <c r="BS671" s="15">
        <f t="shared" si="649"/>
        <v>3</v>
      </c>
      <c r="BT671" s="15">
        <f t="shared" si="650"/>
        <v>3</v>
      </c>
      <c r="BU671" s="15">
        <f t="shared" si="651"/>
        <v>3</v>
      </c>
      <c r="BV671" s="15">
        <f t="shared" si="652"/>
        <v>3</v>
      </c>
      <c r="BW671" s="15">
        <f t="shared" si="653"/>
        <v>3</v>
      </c>
      <c r="BX671" s="15">
        <f t="shared" si="654"/>
        <v>3</v>
      </c>
      <c r="BY671" s="15">
        <f t="shared" si="655"/>
        <v>3</v>
      </c>
      <c r="BZ671" s="15">
        <f t="shared" si="656"/>
        <v>3</v>
      </c>
      <c r="CA671" s="14" t="s">
        <v>75</v>
      </c>
      <c r="CB671" s="15">
        <f t="shared" si="606"/>
        <v>3</v>
      </c>
      <c r="CC671" s="14">
        <f t="shared" si="607"/>
        <v>3</v>
      </c>
      <c r="CD671" s="14">
        <f t="shared" si="608"/>
        <v>3</v>
      </c>
      <c r="CE671" s="14">
        <f t="shared" si="609"/>
        <v>3</v>
      </c>
      <c r="CF671" s="14" t="str">
        <f t="shared" si="610"/>
        <v>N/A</v>
      </c>
      <c r="CG671" t="str">
        <f t="shared" si="657"/>
        <v>S:3 G:0 GR:0</v>
      </c>
    </row>
    <row r="672" spans="1:85" x14ac:dyDescent="0.25">
      <c r="A672" s="13">
        <v>3101</v>
      </c>
      <c r="B672" s="14" t="s">
        <v>298</v>
      </c>
      <c r="C672" s="14" t="s">
        <v>63</v>
      </c>
      <c r="D672" s="14" t="s">
        <v>56</v>
      </c>
      <c r="E672" s="14">
        <f>VLOOKUP(B672, 'Rookie Year'!$A$2:$B$55555,2,FALSE)</f>
        <v>2019</v>
      </c>
      <c r="F672" s="14">
        <v>2019</v>
      </c>
      <c r="G672" s="14" t="s">
        <v>40</v>
      </c>
      <c r="H672" s="14" t="s">
        <v>1926</v>
      </c>
      <c r="I672" s="15">
        <v>19</v>
      </c>
      <c r="J672" s="14">
        <v>5</v>
      </c>
      <c r="K672" s="16">
        <f t="shared" si="623"/>
        <v>0.4</v>
      </c>
      <c r="L672" s="15">
        <f t="shared" si="624"/>
        <v>11</v>
      </c>
      <c r="M672" s="15">
        <f t="shared" si="625"/>
        <v>8</v>
      </c>
      <c r="N672" s="15">
        <f t="shared" si="626"/>
        <v>40</v>
      </c>
      <c r="O672" s="15">
        <v>40</v>
      </c>
      <c r="P672" s="15">
        <v>0</v>
      </c>
      <c r="Q672" s="15">
        <f t="shared" si="627"/>
        <v>0</v>
      </c>
      <c r="R672" s="14">
        <v>2022</v>
      </c>
      <c r="S672" s="14">
        <f t="shared" si="628"/>
        <v>1</v>
      </c>
      <c r="T672" s="15">
        <v>0</v>
      </c>
      <c r="U672" s="15" t="str">
        <f t="shared" si="663"/>
        <v>N/A</v>
      </c>
      <c r="V672" s="15" t="str">
        <f t="shared" si="620"/>
        <v>N/A</v>
      </c>
      <c r="W672" s="15" t="str">
        <f t="shared" si="617"/>
        <v>N/A</v>
      </c>
      <c r="X672" s="15" t="str">
        <f t="shared" si="622"/>
        <v>N/A</v>
      </c>
      <c r="Y672" s="14" t="str">
        <f t="shared" si="629"/>
        <v>OK</v>
      </c>
      <c r="Z672" s="14" t="str">
        <f t="shared" si="630"/>
        <v>Yes</v>
      </c>
      <c r="AA672" s="17">
        <f>IF(C672="DM", "N/A", IF(Z672="No","N/A",VLOOKUP(B672,'Extension List'!$A$3:$AE$1952,19,FALSE)))</f>
        <v>5</v>
      </c>
      <c r="AB672" s="14">
        <f>IF(C672="DM", "N/A", IF(Z672="No","N/A",VLOOKUP(B672,'Extension List'!$A$3:$AE$1952,21,FALSE)))</f>
        <v>1</v>
      </c>
      <c r="AC672" s="14">
        <f t="shared" si="658"/>
        <v>0</v>
      </c>
      <c r="AD672" s="15" t="str">
        <f t="shared" si="631"/>
        <v>N/A</v>
      </c>
      <c r="AE672" s="15" t="str">
        <f t="shared" si="632"/>
        <v>N/A</v>
      </c>
      <c r="AF672" s="15" t="str">
        <f t="shared" si="633"/>
        <v>N/A</v>
      </c>
      <c r="AG672" s="15" t="str">
        <f t="shared" si="659"/>
        <v>N/A</v>
      </c>
      <c r="AH672" s="15" t="str">
        <f t="shared" si="659"/>
        <v>N/A</v>
      </c>
      <c r="AI672" s="15" t="str">
        <f t="shared" si="660"/>
        <v>N/A</v>
      </c>
      <c r="AJ672" s="15" t="str">
        <f t="shared" si="661"/>
        <v>N/A</v>
      </c>
      <c r="AK672" s="15" t="str">
        <f t="shared" si="662"/>
        <v>N/A</v>
      </c>
      <c r="AL672" s="15" t="str">
        <f t="shared" si="634"/>
        <v>N/A</v>
      </c>
      <c r="AM672" s="15">
        <f t="shared" si="635"/>
        <v>11</v>
      </c>
      <c r="AN672" s="15" t="str">
        <f t="shared" si="636"/>
        <v>N/A</v>
      </c>
      <c r="AO672" s="15" t="str">
        <f t="shared" si="637"/>
        <v>N/A</v>
      </c>
      <c r="AP672" s="15" t="str">
        <f t="shared" si="638"/>
        <v>N/A</v>
      </c>
      <c r="AQ672" s="15" t="str">
        <f t="shared" si="639"/>
        <v>N/A</v>
      </c>
      <c r="AR672" s="14" t="s">
        <v>40</v>
      </c>
      <c r="AS672" s="14" t="s">
        <v>40</v>
      </c>
      <c r="AT672" s="14" t="s">
        <v>40</v>
      </c>
      <c r="AU672" s="14" t="s">
        <v>40</v>
      </c>
      <c r="AV672" s="14" t="s">
        <v>40</v>
      </c>
      <c r="AW672" s="14" t="s">
        <v>40</v>
      </c>
      <c r="AX672" s="14" t="s">
        <v>40</v>
      </c>
      <c r="AY672" s="14" t="s">
        <v>40</v>
      </c>
      <c r="AZ672" s="14" t="s">
        <v>40</v>
      </c>
      <c r="BA672" s="14" t="s">
        <v>40</v>
      </c>
      <c r="BB672" s="14" t="s">
        <v>40</v>
      </c>
      <c r="BC672" s="14" t="s">
        <v>40</v>
      </c>
      <c r="BD672" s="14" t="s">
        <v>40</v>
      </c>
      <c r="BE672" s="14" t="s">
        <v>40</v>
      </c>
      <c r="BF672" s="14" t="s">
        <v>40</v>
      </c>
      <c r="BG672" s="14" t="s">
        <v>40</v>
      </c>
      <c r="BH672" s="14" t="s">
        <v>40</v>
      </c>
      <c r="BI672" s="14"/>
      <c r="BJ672" s="15">
        <f t="shared" si="640"/>
        <v>11</v>
      </c>
      <c r="BK672" s="15">
        <f t="shared" si="641"/>
        <v>11</v>
      </c>
      <c r="BL672" s="15">
        <f t="shared" si="642"/>
        <v>11</v>
      </c>
      <c r="BM672" s="15">
        <f t="shared" si="643"/>
        <v>11</v>
      </c>
      <c r="BN672" s="15">
        <f t="shared" si="644"/>
        <v>11</v>
      </c>
      <c r="BO672" s="15">
        <f t="shared" si="645"/>
        <v>11</v>
      </c>
      <c r="BP672" s="15">
        <f t="shared" si="646"/>
        <v>11</v>
      </c>
      <c r="BQ672" s="15">
        <f t="shared" si="647"/>
        <v>11</v>
      </c>
      <c r="BR672" s="15">
        <f t="shared" si="648"/>
        <v>11</v>
      </c>
      <c r="BS672" s="15">
        <f t="shared" si="649"/>
        <v>11</v>
      </c>
      <c r="BT672" s="15">
        <f t="shared" si="650"/>
        <v>11</v>
      </c>
      <c r="BU672" s="15">
        <f t="shared" si="651"/>
        <v>11</v>
      </c>
      <c r="BV672" s="15">
        <f t="shared" si="652"/>
        <v>11</v>
      </c>
      <c r="BW672" s="15">
        <f t="shared" si="653"/>
        <v>11</v>
      </c>
      <c r="BX672" s="15">
        <f t="shared" si="654"/>
        <v>11</v>
      </c>
      <c r="BY672" s="15">
        <f t="shared" si="655"/>
        <v>11</v>
      </c>
      <c r="BZ672" s="15">
        <f t="shared" si="656"/>
        <v>11</v>
      </c>
      <c r="CA672" s="14" t="s">
        <v>75</v>
      </c>
      <c r="CB672" s="15">
        <f t="shared" si="606"/>
        <v>11</v>
      </c>
      <c r="CC672" s="14" t="str">
        <f t="shared" si="607"/>
        <v>N/A</v>
      </c>
      <c r="CD672" s="14" t="str">
        <f t="shared" si="608"/>
        <v>N/A</v>
      </c>
      <c r="CE672" s="14" t="str">
        <f t="shared" si="609"/>
        <v>N/A</v>
      </c>
      <c r="CF672" s="14" t="str">
        <f t="shared" si="610"/>
        <v>N/A</v>
      </c>
      <c r="CG672" t="str">
        <f t="shared" si="657"/>
        <v>S:11 G:8 GR:0</v>
      </c>
    </row>
    <row r="673" spans="1:85" x14ac:dyDescent="0.25">
      <c r="A673" s="13">
        <v>6572</v>
      </c>
      <c r="B673" s="14" t="s">
        <v>3362</v>
      </c>
      <c r="C673" s="14" t="s">
        <v>63</v>
      </c>
      <c r="D673" s="14" t="s">
        <v>56</v>
      </c>
      <c r="E673" s="14">
        <f>VLOOKUP(B673, 'Rookie Year'!$A$2:$B$55555,2,FALSE)</f>
        <v>2026</v>
      </c>
      <c r="F673" s="14">
        <v>2026</v>
      </c>
      <c r="G673" s="14" t="s">
        <v>40</v>
      </c>
      <c r="H673" s="14" t="s">
        <v>2228</v>
      </c>
      <c r="I673" s="15">
        <v>1</v>
      </c>
      <c r="J673" s="14">
        <v>3</v>
      </c>
      <c r="K673" s="16">
        <f t="shared" si="623"/>
        <v>0</v>
      </c>
      <c r="L673" s="15">
        <f t="shared" si="624"/>
        <v>1</v>
      </c>
      <c r="M673" s="15">
        <f t="shared" si="625"/>
        <v>0</v>
      </c>
      <c r="N673" s="15">
        <f t="shared" si="626"/>
        <v>0</v>
      </c>
      <c r="O673" s="15">
        <v>0</v>
      </c>
      <c r="P673" s="15">
        <v>0</v>
      </c>
      <c r="Q673" s="15">
        <f t="shared" si="627"/>
        <v>0</v>
      </c>
      <c r="R673" s="14" t="s">
        <v>75</v>
      </c>
      <c r="S673" s="14">
        <f t="shared" si="628"/>
        <v>3</v>
      </c>
      <c r="T673" s="15">
        <f>IF($S673&lt;1, "N/A", $M673)</f>
        <v>0</v>
      </c>
      <c r="U673" s="15">
        <f t="shared" si="663"/>
        <v>0</v>
      </c>
      <c r="V673" s="15">
        <f t="shared" si="620"/>
        <v>0</v>
      </c>
      <c r="W673" s="15" t="str">
        <f t="shared" si="617"/>
        <v>N/A</v>
      </c>
      <c r="X673" s="15" t="str">
        <f t="shared" si="622"/>
        <v>N/A</v>
      </c>
      <c r="Y673" s="14" t="str">
        <f t="shared" si="629"/>
        <v>OK</v>
      </c>
      <c r="Z673" s="14" t="str">
        <f t="shared" si="630"/>
        <v>No</v>
      </c>
      <c r="AA673" s="17" t="str">
        <f>IF(C673="DM", "N/A", IF(Z673="No","N/A",VLOOKUP(B673,'Extension List'!$A$3:$AE$1952,19,FALSE)))</f>
        <v>N/A</v>
      </c>
      <c r="AB673" s="14" t="str">
        <f>IF(C673="DM", "N/A", IF(Z673="No","N/A",VLOOKUP(B673,'Extension List'!$A$3:$AE$1952,21,FALSE)))</f>
        <v>N/A</v>
      </c>
      <c r="AC673" s="14" t="str">
        <f t="shared" si="658"/>
        <v>N/A</v>
      </c>
      <c r="AD673" s="15" t="str">
        <f t="shared" si="631"/>
        <v>N/A</v>
      </c>
      <c r="AE673" s="15" t="str">
        <f t="shared" si="632"/>
        <v>N/A</v>
      </c>
      <c r="AF673" s="15" t="str">
        <f t="shared" si="633"/>
        <v>N/A</v>
      </c>
      <c r="AG673" s="15" t="str">
        <f t="shared" si="659"/>
        <v>N/A</v>
      </c>
      <c r="AH673" s="15" t="str">
        <f t="shared" si="659"/>
        <v>N/A</v>
      </c>
      <c r="AI673" s="15" t="str">
        <f t="shared" si="660"/>
        <v>N/A</v>
      </c>
      <c r="AJ673" s="15" t="str">
        <f t="shared" si="661"/>
        <v>N/A</v>
      </c>
      <c r="AK673" s="15" t="str">
        <f t="shared" si="662"/>
        <v>N/A</v>
      </c>
      <c r="AL673" s="15" t="str">
        <f t="shared" si="634"/>
        <v>N/A</v>
      </c>
      <c r="AM673" s="15">
        <f t="shared" si="635"/>
        <v>1</v>
      </c>
      <c r="AN673" s="15">
        <f t="shared" si="636"/>
        <v>1</v>
      </c>
      <c r="AO673" s="15">
        <f t="shared" si="637"/>
        <v>1</v>
      </c>
      <c r="AP673" s="15" t="str">
        <f t="shared" si="638"/>
        <v>N/A</v>
      </c>
      <c r="AQ673" s="15" t="str">
        <f t="shared" si="639"/>
        <v>N/A</v>
      </c>
      <c r="AR673" s="14" t="s">
        <v>40</v>
      </c>
      <c r="AS673" s="14" t="s">
        <v>40</v>
      </c>
      <c r="AT673" s="14" t="s">
        <v>40</v>
      </c>
      <c r="AU673" s="14" t="s">
        <v>40</v>
      </c>
      <c r="AV673" s="14" t="s">
        <v>40</v>
      </c>
      <c r="AW673" s="14" t="s">
        <v>40</v>
      </c>
      <c r="AX673" s="14" t="s">
        <v>40</v>
      </c>
      <c r="AY673" s="14" t="s">
        <v>40</v>
      </c>
      <c r="AZ673" s="14" t="s">
        <v>40</v>
      </c>
      <c r="BA673" s="14" t="s">
        <v>40</v>
      </c>
      <c r="BB673" s="14" t="s">
        <v>40</v>
      </c>
      <c r="BC673" s="14" t="s">
        <v>40</v>
      </c>
      <c r="BD673" s="14" t="s">
        <v>40</v>
      </c>
      <c r="BE673" s="14" t="s">
        <v>40</v>
      </c>
      <c r="BF673" s="14" t="s">
        <v>40</v>
      </c>
      <c r="BG673" s="14" t="s">
        <v>40</v>
      </c>
      <c r="BH673" s="14" t="s">
        <v>40</v>
      </c>
      <c r="BJ673" s="15">
        <f t="shared" si="640"/>
        <v>1</v>
      </c>
      <c r="BK673" s="15">
        <f t="shared" si="641"/>
        <v>1</v>
      </c>
      <c r="BL673" s="15">
        <f t="shared" si="642"/>
        <v>1</v>
      </c>
      <c r="BM673" s="15">
        <f t="shared" si="643"/>
        <v>1</v>
      </c>
      <c r="BN673" s="15">
        <f t="shared" si="644"/>
        <v>1</v>
      </c>
      <c r="BO673" s="15">
        <f t="shared" si="645"/>
        <v>1</v>
      </c>
      <c r="BP673" s="15">
        <f t="shared" si="646"/>
        <v>1</v>
      </c>
      <c r="BQ673" s="15">
        <f t="shared" si="647"/>
        <v>1</v>
      </c>
      <c r="BR673" s="15">
        <f t="shared" si="648"/>
        <v>1</v>
      </c>
      <c r="BS673" s="15">
        <f t="shared" si="649"/>
        <v>1</v>
      </c>
      <c r="BT673" s="15">
        <f t="shared" si="650"/>
        <v>1</v>
      </c>
      <c r="BU673" s="15">
        <f t="shared" si="651"/>
        <v>1</v>
      </c>
      <c r="BV673" s="15">
        <f t="shared" si="652"/>
        <v>1</v>
      </c>
      <c r="BW673" s="15">
        <f t="shared" si="653"/>
        <v>1</v>
      </c>
      <c r="BX673" s="15">
        <f t="shared" si="654"/>
        <v>1</v>
      </c>
      <c r="BY673" s="15">
        <f t="shared" si="655"/>
        <v>1</v>
      </c>
      <c r="BZ673" s="15">
        <f t="shared" si="656"/>
        <v>1</v>
      </c>
      <c r="CA673" s="14" t="s">
        <v>75</v>
      </c>
      <c r="CB673" s="15">
        <f t="shared" si="606"/>
        <v>1</v>
      </c>
      <c r="CC673" s="14">
        <f t="shared" si="607"/>
        <v>1</v>
      </c>
      <c r="CD673" s="14">
        <f t="shared" si="608"/>
        <v>1</v>
      </c>
      <c r="CE673" s="14" t="str">
        <f t="shared" si="609"/>
        <v>N/A</v>
      </c>
      <c r="CF673" s="14" t="str">
        <f t="shared" si="610"/>
        <v>N/A</v>
      </c>
      <c r="CG673" t="str">
        <f t="shared" si="657"/>
        <v>S:1 G:0 GR:0</v>
      </c>
    </row>
    <row r="674" spans="1:85" x14ac:dyDescent="0.25">
      <c r="A674" s="13">
        <v>5183</v>
      </c>
      <c r="B674" s="14" t="s">
        <v>3259</v>
      </c>
      <c r="C674" s="14" t="s">
        <v>63</v>
      </c>
      <c r="D674" s="14" t="s">
        <v>56</v>
      </c>
      <c r="E674" s="14">
        <f>VLOOKUP(B674, 'Rookie Year'!$A$2:$B$55555,2,FALSE)</f>
        <v>2023</v>
      </c>
      <c r="F674" s="14">
        <v>2023</v>
      </c>
      <c r="G674" s="14" t="s">
        <v>40</v>
      </c>
      <c r="H674" s="14" t="s">
        <v>2177</v>
      </c>
      <c r="I674" s="15">
        <v>3</v>
      </c>
      <c r="J674" s="14">
        <v>4</v>
      </c>
      <c r="K674" s="16">
        <f t="shared" si="623"/>
        <v>0</v>
      </c>
      <c r="L674" s="15">
        <f t="shared" si="624"/>
        <v>3</v>
      </c>
      <c r="M674" s="15">
        <f t="shared" si="625"/>
        <v>0</v>
      </c>
      <c r="N674" s="15">
        <f t="shared" si="626"/>
        <v>0</v>
      </c>
      <c r="O674" s="15">
        <v>0</v>
      </c>
      <c r="P674" s="15">
        <v>0</v>
      </c>
      <c r="Q674" s="15">
        <f t="shared" si="627"/>
        <v>0</v>
      </c>
      <c r="R674" s="14" t="s">
        <v>75</v>
      </c>
      <c r="S674" s="14">
        <f t="shared" si="628"/>
        <v>1</v>
      </c>
      <c r="T674" s="15">
        <v>0</v>
      </c>
      <c r="U674" s="15" t="str">
        <f t="shared" si="663"/>
        <v>N/A</v>
      </c>
      <c r="V674" s="15" t="str">
        <f t="shared" si="620"/>
        <v>N/A</v>
      </c>
      <c r="W674" s="15" t="str">
        <f t="shared" si="617"/>
        <v>N/A</v>
      </c>
      <c r="X674" s="15" t="str">
        <f t="shared" si="622"/>
        <v>N/A</v>
      </c>
      <c r="Y674" s="14" t="str">
        <f t="shared" si="629"/>
        <v>OK</v>
      </c>
      <c r="Z674" s="14" t="str">
        <f t="shared" si="630"/>
        <v>Yes</v>
      </c>
      <c r="AA674" s="17">
        <f>IF(C674="DM", "N/A", IF(Z674="No","N/A",VLOOKUP(B674,'Extension List'!$A$3:$AE$1952,19,FALSE)))</f>
        <v>19</v>
      </c>
      <c r="AB674" s="14">
        <f>IF(C674="DM", "N/A", IF(Z674="No","N/A",VLOOKUP(B674,'Extension List'!$A$3:$AE$1952,21,FALSE)))</f>
        <v>4</v>
      </c>
      <c r="AC674" s="14">
        <f t="shared" si="658"/>
        <v>0</v>
      </c>
      <c r="AD674" s="15" t="str">
        <f t="shared" si="631"/>
        <v>N/A</v>
      </c>
      <c r="AE674" s="15" t="str">
        <f t="shared" si="632"/>
        <v>N/A</v>
      </c>
      <c r="AF674" s="15" t="str">
        <f t="shared" si="633"/>
        <v>N/A</v>
      </c>
      <c r="AG674" s="15" t="str">
        <f t="shared" si="659"/>
        <v>N/A</v>
      </c>
      <c r="AH674" s="15" t="str">
        <f t="shared" si="659"/>
        <v>N/A</v>
      </c>
      <c r="AI674" s="15" t="str">
        <f t="shared" si="660"/>
        <v>N/A</v>
      </c>
      <c r="AJ674" s="15" t="str">
        <f t="shared" si="661"/>
        <v>N/A</v>
      </c>
      <c r="AK674" s="15" t="str">
        <f t="shared" si="662"/>
        <v>N/A</v>
      </c>
      <c r="AL674" s="15" t="str">
        <f t="shared" si="634"/>
        <v>N/A</v>
      </c>
      <c r="AM674" s="15">
        <f t="shared" si="635"/>
        <v>3</v>
      </c>
      <c r="AN674" s="15" t="str">
        <f t="shared" si="636"/>
        <v>N/A</v>
      </c>
      <c r="AO674" s="15" t="str">
        <f t="shared" si="637"/>
        <v>N/A</v>
      </c>
      <c r="AP674" s="15" t="str">
        <f t="shared" si="638"/>
        <v>N/A</v>
      </c>
      <c r="AQ674" s="15" t="str">
        <f t="shared" si="639"/>
        <v>N/A</v>
      </c>
      <c r="AR674" s="14" t="s">
        <v>40</v>
      </c>
      <c r="AS674" s="14" t="s">
        <v>40</v>
      </c>
      <c r="AT674" s="14" t="s">
        <v>40</v>
      </c>
      <c r="AU674" s="14" t="s">
        <v>40</v>
      </c>
      <c r="AV674" s="14" t="s">
        <v>40</v>
      </c>
      <c r="AW674" s="14" t="s">
        <v>40</v>
      </c>
      <c r="AX674" s="14" t="s">
        <v>40</v>
      </c>
      <c r="AY674" s="14" t="s">
        <v>40</v>
      </c>
      <c r="AZ674" s="14" t="s">
        <v>40</v>
      </c>
      <c r="BA674" s="14" t="s">
        <v>40</v>
      </c>
      <c r="BB674" s="14" t="s">
        <v>40</v>
      </c>
      <c r="BC674" s="14" t="s">
        <v>40</v>
      </c>
      <c r="BD674" s="14" t="s">
        <v>40</v>
      </c>
      <c r="BE674" s="14" t="s">
        <v>40</v>
      </c>
      <c r="BF674" s="14" t="s">
        <v>40</v>
      </c>
      <c r="BG674" s="14" t="s">
        <v>40</v>
      </c>
      <c r="BH674" s="14" t="s">
        <v>40</v>
      </c>
      <c r="BI674" s="14"/>
      <c r="BJ674" s="15">
        <f t="shared" si="640"/>
        <v>3</v>
      </c>
      <c r="BK674" s="15">
        <f t="shared" si="641"/>
        <v>3</v>
      </c>
      <c r="BL674" s="15">
        <f t="shared" si="642"/>
        <v>3</v>
      </c>
      <c r="BM674" s="15">
        <f t="shared" si="643"/>
        <v>3</v>
      </c>
      <c r="BN674" s="15">
        <f t="shared" si="644"/>
        <v>3</v>
      </c>
      <c r="BO674" s="15">
        <f t="shared" si="645"/>
        <v>3</v>
      </c>
      <c r="BP674" s="15">
        <f t="shared" si="646"/>
        <v>3</v>
      </c>
      <c r="BQ674" s="15">
        <f t="shared" si="647"/>
        <v>3</v>
      </c>
      <c r="BR674" s="15">
        <f t="shared" si="648"/>
        <v>3</v>
      </c>
      <c r="BS674" s="15">
        <f t="shared" si="649"/>
        <v>3</v>
      </c>
      <c r="BT674" s="15">
        <f t="shared" si="650"/>
        <v>3</v>
      </c>
      <c r="BU674" s="15">
        <f t="shared" si="651"/>
        <v>3</v>
      </c>
      <c r="BV674" s="15">
        <f t="shared" si="652"/>
        <v>3</v>
      </c>
      <c r="BW674" s="15">
        <f t="shared" si="653"/>
        <v>3</v>
      </c>
      <c r="BX674" s="15">
        <f t="shared" si="654"/>
        <v>3</v>
      </c>
      <c r="BY674" s="15">
        <f t="shared" si="655"/>
        <v>3</v>
      </c>
      <c r="BZ674" s="15">
        <f t="shared" si="656"/>
        <v>3</v>
      </c>
      <c r="CA674" s="14" t="s">
        <v>75</v>
      </c>
      <c r="CB674" s="15">
        <f t="shared" si="606"/>
        <v>3</v>
      </c>
      <c r="CC674" s="14" t="str">
        <f t="shared" si="607"/>
        <v>N/A</v>
      </c>
      <c r="CD674" s="14" t="str">
        <f t="shared" si="608"/>
        <v>N/A</v>
      </c>
      <c r="CE674" s="14" t="str">
        <f t="shared" si="609"/>
        <v>N/A</v>
      </c>
      <c r="CF674" s="14" t="str">
        <f t="shared" si="610"/>
        <v>N/A</v>
      </c>
      <c r="CG674" t="str">
        <f t="shared" si="657"/>
        <v>S:3 G:0 GR:0</v>
      </c>
    </row>
    <row r="675" spans="1:85" x14ac:dyDescent="0.25">
      <c r="A675" s="13">
        <v>6384</v>
      </c>
      <c r="B675" s="14" t="s">
        <v>2572</v>
      </c>
      <c r="C675" s="14" t="s">
        <v>63</v>
      </c>
      <c r="D675" s="14" t="s">
        <v>56</v>
      </c>
      <c r="E675" s="14">
        <f>VLOOKUP(B675, 'Rookie Year'!$A$2:$B$55555,2,FALSE)</f>
        <v>2022</v>
      </c>
      <c r="F675" s="14">
        <v>2026</v>
      </c>
      <c r="G675" s="14" t="s">
        <v>42</v>
      </c>
      <c r="H675" s="14" t="s">
        <v>1927</v>
      </c>
      <c r="I675" s="15">
        <v>19</v>
      </c>
      <c r="J675" s="14">
        <v>4</v>
      </c>
      <c r="K675" s="16">
        <f t="shared" si="623"/>
        <v>0.4</v>
      </c>
      <c r="L675" s="15">
        <f t="shared" si="624"/>
        <v>11</v>
      </c>
      <c r="M675" s="15">
        <f t="shared" si="625"/>
        <v>8</v>
      </c>
      <c r="N675" s="15">
        <f t="shared" si="626"/>
        <v>32</v>
      </c>
      <c r="O675" s="15">
        <v>0</v>
      </c>
      <c r="P675" s="15">
        <v>0</v>
      </c>
      <c r="Q675" s="15">
        <f t="shared" si="627"/>
        <v>32</v>
      </c>
      <c r="R675" s="14" t="s">
        <v>75</v>
      </c>
      <c r="S675" s="14">
        <f t="shared" si="628"/>
        <v>4</v>
      </c>
      <c r="T675" s="15">
        <v>10</v>
      </c>
      <c r="U675" s="15">
        <v>10</v>
      </c>
      <c r="V675" s="15">
        <v>6</v>
      </c>
      <c r="W675" s="15">
        <v>6</v>
      </c>
      <c r="X675" s="15" t="str">
        <f t="shared" si="622"/>
        <v>N/A</v>
      </c>
      <c r="Y675" s="14" t="str">
        <f t="shared" si="629"/>
        <v>OK</v>
      </c>
      <c r="Z675" s="14" t="str">
        <f t="shared" si="630"/>
        <v>No</v>
      </c>
      <c r="AA675" s="17" t="str">
        <f>IF(C675="DM", "N/A", IF(Z675="No","N/A",VLOOKUP(B675,'Extension List'!$A$3:$AE$1952,19,FALSE)))</f>
        <v>N/A</v>
      </c>
      <c r="AB675" s="14" t="str">
        <f>IF(C675="DM", "N/A", IF(Z675="No","N/A",VLOOKUP(B675,'Extension List'!$A$3:$AE$1952,21,FALSE)))</f>
        <v>N/A</v>
      </c>
      <c r="AC675" s="14" t="str">
        <f t="shared" si="658"/>
        <v>N/A</v>
      </c>
      <c r="AD675" s="15" t="str">
        <f t="shared" si="631"/>
        <v>N/A</v>
      </c>
      <c r="AE675" s="15" t="str">
        <f t="shared" si="632"/>
        <v>N/A</v>
      </c>
      <c r="AF675" s="15" t="str">
        <f t="shared" si="633"/>
        <v>N/A</v>
      </c>
      <c r="AG675" s="15" t="str">
        <f t="shared" si="659"/>
        <v>N/A</v>
      </c>
      <c r="AH675" s="15" t="str">
        <f t="shared" si="659"/>
        <v>N/A</v>
      </c>
      <c r="AI675" s="15" t="str">
        <f t="shared" si="660"/>
        <v>N/A</v>
      </c>
      <c r="AJ675" s="15" t="str">
        <f t="shared" si="661"/>
        <v>N/A</v>
      </c>
      <c r="AK675" s="15" t="str">
        <f t="shared" si="662"/>
        <v>N/A</v>
      </c>
      <c r="AL675" s="15" t="str">
        <f t="shared" si="634"/>
        <v>N/A</v>
      </c>
      <c r="AM675" s="15">
        <f t="shared" si="635"/>
        <v>21</v>
      </c>
      <c r="AN675" s="15">
        <f t="shared" si="636"/>
        <v>21</v>
      </c>
      <c r="AO675" s="15">
        <f t="shared" si="637"/>
        <v>17</v>
      </c>
      <c r="AP675" s="15">
        <f t="shared" si="638"/>
        <v>17</v>
      </c>
      <c r="AQ675" s="15" t="str">
        <f t="shared" si="639"/>
        <v>N/A</v>
      </c>
      <c r="AR675" s="14" t="s">
        <v>40</v>
      </c>
      <c r="AS675" s="14" t="s">
        <v>40</v>
      </c>
      <c r="AT675" s="14" t="s">
        <v>40</v>
      </c>
      <c r="AU675" s="14" t="s">
        <v>40</v>
      </c>
      <c r="AV675" s="14" t="s">
        <v>40</v>
      </c>
      <c r="AW675" s="14" t="s">
        <v>40</v>
      </c>
      <c r="AX675" s="14" t="s">
        <v>40</v>
      </c>
      <c r="AY675" s="14" t="s">
        <v>40</v>
      </c>
      <c r="AZ675" s="14" t="s">
        <v>40</v>
      </c>
      <c r="BA675" s="14" t="s">
        <v>40</v>
      </c>
      <c r="BB675" s="14" t="s">
        <v>40</v>
      </c>
      <c r="BC675" s="14" t="s">
        <v>40</v>
      </c>
      <c r="BD675" s="14" t="s">
        <v>40</v>
      </c>
      <c r="BE675" s="14" t="s">
        <v>40</v>
      </c>
      <c r="BF675" s="14" t="s">
        <v>40</v>
      </c>
      <c r="BG675" s="14" t="s">
        <v>40</v>
      </c>
      <c r="BH675" s="14" t="s">
        <v>40</v>
      </c>
      <c r="BJ675" s="15">
        <f t="shared" si="640"/>
        <v>21</v>
      </c>
      <c r="BK675" s="15">
        <f t="shared" si="641"/>
        <v>21</v>
      </c>
      <c r="BL675" s="15">
        <f t="shared" si="642"/>
        <v>21</v>
      </c>
      <c r="BM675" s="15">
        <f t="shared" si="643"/>
        <v>21</v>
      </c>
      <c r="BN675" s="15">
        <f t="shared" si="644"/>
        <v>21</v>
      </c>
      <c r="BO675" s="15">
        <f t="shared" si="645"/>
        <v>21</v>
      </c>
      <c r="BP675" s="15">
        <f t="shared" si="646"/>
        <v>21</v>
      </c>
      <c r="BQ675" s="15">
        <f t="shared" si="647"/>
        <v>21</v>
      </c>
      <c r="BR675" s="15">
        <f t="shared" si="648"/>
        <v>21</v>
      </c>
      <c r="BS675" s="15">
        <f t="shared" si="649"/>
        <v>21</v>
      </c>
      <c r="BT675" s="15">
        <f t="shared" si="650"/>
        <v>21</v>
      </c>
      <c r="BU675" s="15">
        <f t="shared" si="651"/>
        <v>21</v>
      </c>
      <c r="BV675" s="15">
        <f t="shared" si="652"/>
        <v>21</v>
      </c>
      <c r="BW675" s="15">
        <f t="shared" si="653"/>
        <v>21</v>
      </c>
      <c r="BX675" s="15">
        <f t="shared" si="654"/>
        <v>21</v>
      </c>
      <c r="BY675" s="15">
        <f t="shared" si="655"/>
        <v>21</v>
      </c>
      <c r="BZ675" s="15">
        <f t="shared" si="656"/>
        <v>21</v>
      </c>
      <c r="CA675" s="14" t="s">
        <v>75</v>
      </c>
      <c r="CB675" s="15">
        <f t="shared" si="606"/>
        <v>21</v>
      </c>
      <c r="CC675" s="14">
        <f t="shared" si="607"/>
        <v>21</v>
      </c>
      <c r="CD675" s="14">
        <f t="shared" si="608"/>
        <v>17</v>
      </c>
      <c r="CE675" s="14">
        <f t="shared" si="609"/>
        <v>17</v>
      </c>
      <c r="CF675" s="14" t="str">
        <f t="shared" si="610"/>
        <v>N/A</v>
      </c>
      <c r="CG675" t="str">
        <f t="shared" si="657"/>
        <v>S:11 G:8 GR:32</v>
      </c>
    </row>
    <row r="676" spans="1:85" x14ac:dyDescent="0.25">
      <c r="A676" s="13">
        <v>6603</v>
      </c>
      <c r="B676" s="14" t="s">
        <v>3075</v>
      </c>
      <c r="C676" s="14" t="s">
        <v>63</v>
      </c>
      <c r="D676" s="14" t="s">
        <v>56</v>
      </c>
      <c r="E676" s="14">
        <f>VLOOKUP(B676, 'Rookie Year'!$A$2:$B$55555,2,FALSE)</f>
        <v>2024</v>
      </c>
      <c r="F676" s="14">
        <v>2026</v>
      </c>
      <c r="G676" s="14" t="s">
        <v>40</v>
      </c>
      <c r="H676" s="14" t="s">
        <v>1927</v>
      </c>
      <c r="I676" s="15">
        <v>1</v>
      </c>
      <c r="J676" s="14">
        <v>1</v>
      </c>
      <c r="K676" s="16">
        <f t="shared" si="623"/>
        <v>0</v>
      </c>
      <c r="L676" s="15">
        <f t="shared" si="624"/>
        <v>1</v>
      </c>
      <c r="M676" s="15">
        <f t="shared" si="625"/>
        <v>0</v>
      </c>
      <c r="N676" s="15">
        <f t="shared" si="626"/>
        <v>0</v>
      </c>
      <c r="O676" s="15">
        <v>0</v>
      </c>
      <c r="P676" s="15">
        <v>0</v>
      </c>
      <c r="Q676" s="15">
        <f t="shared" si="627"/>
        <v>0</v>
      </c>
      <c r="R676" s="14" t="s">
        <v>75</v>
      </c>
      <c r="S676" s="14">
        <f t="shared" si="628"/>
        <v>1</v>
      </c>
      <c r="T676" s="15">
        <f>IF($S676&lt;1, "N/A", $M676)</f>
        <v>0</v>
      </c>
      <c r="U676" s="15" t="str">
        <f>IF($S676&lt;2, "N/A", $M676)</f>
        <v>N/A</v>
      </c>
      <c r="V676" s="15" t="str">
        <f>IF($S676&lt;3, "N/A", $M676)</f>
        <v>N/A</v>
      </c>
      <c r="W676" s="15" t="str">
        <f>IF($S676&lt;4, "N/A", $M676)</f>
        <v>N/A</v>
      </c>
      <c r="X676" s="15" t="str">
        <f t="shared" si="622"/>
        <v>N/A</v>
      </c>
      <c r="Y676" s="14" t="str">
        <f t="shared" si="629"/>
        <v>OK</v>
      </c>
      <c r="Z676" s="14" t="str">
        <f t="shared" si="630"/>
        <v>No</v>
      </c>
      <c r="AA676" s="17" t="str">
        <f>IF(C676="DM", "N/A", IF(Z676="No","N/A",VLOOKUP(B676,'Extension List'!$A$3:$AE$1952,19,FALSE)))</f>
        <v>N/A</v>
      </c>
      <c r="AB676" s="14" t="str">
        <f>IF(C676="DM", "N/A", IF(Z676="No","N/A",VLOOKUP(B676,'Extension List'!$A$3:$AE$1952,21,FALSE)))</f>
        <v>N/A</v>
      </c>
      <c r="AC676" s="14" t="str">
        <f t="shared" si="658"/>
        <v>N/A</v>
      </c>
      <c r="AD676" s="15" t="str">
        <f t="shared" si="631"/>
        <v>N/A</v>
      </c>
      <c r="AE676" s="15" t="str">
        <f t="shared" si="632"/>
        <v>N/A</v>
      </c>
      <c r="AF676" s="15" t="str">
        <f t="shared" si="633"/>
        <v>N/A</v>
      </c>
      <c r="AG676" s="15" t="str">
        <f t="shared" si="659"/>
        <v>N/A</v>
      </c>
      <c r="AH676" s="15" t="str">
        <f t="shared" si="659"/>
        <v>N/A</v>
      </c>
      <c r="AI676" s="15" t="str">
        <f t="shared" si="660"/>
        <v>N/A</v>
      </c>
      <c r="AJ676" s="15" t="str">
        <f t="shared" si="661"/>
        <v>N/A</v>
      </c>
      <c r="AK676" s="15" t="str">
        <f t="shared" si="662"/>
        <v>N/A</v>
      </c>
      <c r="AL676" s="15" t="str">
        <f t="shared" si="634"/>
        <v>N/A</v>
      </c>
      <c r="AM676" s="15">
        <f t="shared" si="635"/>
        <v>1</v>
      </c>
      <c r="AN676" s="15" t="str">
        <f t="shared" si="636"/>
        <v>N/A</v>
      </c>
      <c r="AO676" s="15" t="str">
        <f t="shared" si="637"/>
        <v>N/A</v>
      </c>
      <c r="AP676" s="15" t="str">
        <f t="shared" si="638"/>
        <v>N/A</v>
      </c>
      <c r="AQ676" s="15" t="str">
        <f t="shared" si="639"/>
        <v>N/A</v>
      </c>
      <c r="AR676" s="14" t="s">
        <v>40</v>
      </c>
      <c r="AS676" s="14" t="s">
        <v>40</v>
      </c>
      <c r="AT676" s="14" t="s">
        <v>40</v>
      </c>
      <c r="AU676" s="14" t="s">
        <v>40</v>
      </c>
      <c r="AV676" s="14" t="s">
        <v>40</v>
      </c>
      <c r="AW676" s="14" t="s">
        <v>40</v>
      </c>
      <c r="AX676" s="14" t="s">
        <v>40</v>
      </c>
      <c r="AY676" s="14" t="s">
        <v>40</v>
      </c>
      <c r="AZ676" s="14" t="s">
        <v>40</v>
      </c>
      <c r="BA676" s="14" t="s">
        <v>40</v>
      </c>
      <c r="BB676" s="14" t="s">
        <v>40</v>
      </c>
      <c r="BC676" s="14" t="s">
        <v>40</v>
      </c>
      <c r="BD676" s="14" t="s">
        <v>40</v>
      </c>
      <c r="BE676" s="14" t="s">
        <v>40</v>
      </c>
      <c r="BF676" s="14" t="s">
        <v>40</v>
      </c>
      <c r="BG676" s="14" t="s">
        <v>40</v>
      </c>
      <c r="BH676" s="14" t="s">
        <v>40</v>
      </c>
      <c r="BJ676" s="15">
        <f t="shared" si="640"/>
        <v>1</v>
      </c>
      <c r="BK676" s="15">
        <f t="shared" si="641"/>
        <v>1</v>
      </c>
      <c r="BL676" s="15">
        <f t="shared" si="642"/>
        <v>1</v>
      </c>
      <c r="BM676" s="15">
        <f t="shared" si="643"/>
        <v>1</v>
      </c>
      <c r="BN676" s="15">
        <f t="shared" si="644"/>
        <v>1</v>
      </c>
      <c r="BO676" s="15">
        <f t="shared" si="645"/>
        <v>1</v>
      </c>
      <c r="BP676" s="15">
        <f t="shared" si="646"/>
        <v>1</v>
      </c>
      <c r="BQ676" s="15">
        <f t="shared" si="647"/>
        <v>1</v>
      </c>
      <c r="BR676" s="15">
        <f t="shared" si="648"/>
        <v>1</v>
      </c>
      <c r="BS676" s="15">
        <f t="shared" si="649"/>
        <v>1</v>
      </c>
      <c r="BT676" s="15">
        <f t="shared" si="650"/>
        <v>1</v>
      </c>
      <c r="BU676" s="15">
        <f t="shared" si="651"/>
        <v>1</v>
      </c>
      <c r="BV676" s="15">
        <f t="shared" si="652"/>
        <v>1</v>
      </c>
      <c r="BW676" s="15">
        <f t="shared" si="653"/>
        <v>1</v>
      </c>
      <c r="BX676" s="15">
        <f t="shared" si="654"/>
        <v>1</v>
      </c>
      <c r="BY676" s="15">
        <f t="shared" si="655"/>
        <v>1</v>
      </c>
      <c r="BZ676" s="15">
        <f t="shared" si="656"/>
        <v>1</v>
      </c>
      <c r="CA676" s="14" t="s">
        <v>75</v>
      </c>
      <c r="CB676" s="15">
        <f t="shared" si="606"/>
        <v>1</v>
      </c>
      <c r="CC676" s="14" t="str">
        <f t="shared" si="607"/>
        <v>N/A</v>
      </c>
      <c r="CD676" s="14" t="str">
        <f t="shared" si="608"/>
        <v>N/A</v>
      </c>
      <c r="CE676" s="14" t="str">
        <f t="shared" si="609"/>
        <v>N/A</v>
      </c>
      <c r="CF676" s="14" t="str">
        <f t="shared" si="610"/>
        <v>N/A</v>
      </c>
      <c r="CG676" t="str">
        <f t="shared" si="657"/>
        <v>S:1 G:0 GR:0</v>
      </c>
    </row>
    <row r="677" spans="1:85" x14ac:dyDescent="0.25">
      <c r="A677" s="13">
        <v>5500</v>
      </c>
      <c r="B677" s="14" t="s">
        <v>2036</v>
      </c>
      <c r="C677" s="14" t="s">
        <v>63</v>
      </c>
      <c r="D677" s="14" t="s">
        <v>56</v>
      </c>
      <c r="E677" s="14">
        <f>VLOOKUP(B677, 'Rookie Year'!$A$2:$B$55555,2,FALSE)</f>
        <v>2020</v>
      </c>
      <c r="F677" s="14">
        <v>2024</v>
      </c>
      <c r="G677" s="14" t="s">
        <v>42</v>
      </c>
      <c r="H677" s="14" t="s">
        <v>2913</v>
      </c>
      <c r="I677" s="15">
        <v>43</v>
      </c>
      <c r="J677" s="14">
        <v>5</v>
      </c>
      <c r="K677" s="16">
        <f t="shared" si="623"/>
        <v>0.6</v>
      </c>
      <c r="L677" s="15">
        <f t="shared" si="624"/>
        <v>17</v>
      </c>
      <c r="M677" s="15">
        <f t="shared" si="625"/>
        <v>26</v>
      </c>
      <c r="N677" s="15">
        <f t="shared" si="626"/>
        <v>130</v>
      </c>
      <c r="O677" s="15">
        <v>130</v>
      </c>
      <c r="P677" s="15">
        <v>0</v>
      </c>
      <c r="Q677" s="15">
        <f t="shared" si="627"/>
        <v>0</v>
      </c>
      <c r="R677" s="14" t="s">
        <v>75</v>
      </c>
      <c r="S677" s="14">
        <f t="shared" si="628"/>
        <v>3</v>
      </c>
      <c r="T677" s="15">
        <v>0</v>
      </c>
      <c r="U677" s="15">
        <v>0</v>
      </c>
      <c r="V677" s="15">
        <v>0</v>
      </c>
      <c r="W677" s="15" t="str">
        <f>IF($S677&lt;4, "N/A", $M677)</f>
        <v>N/A</v>
      </c>
      <c r="X677" s="15" t="str">
        <f t="shared" si="622"/>
        <v>N/A</v>
      </c>
      <c r="Y677" s="14" t="str">
        <f t="shared" si="629"/>
        <v>OK</v>
      </c>
      <c r="Z677" s="14" t="str">
        <f t="shared" si="630"/>
        <v>No</v>
      </c>
      <c r="AA677" s="17" t="str">
        <f>IF(C677="DM", "N/A", IF(Z677="No","N/A",VLOOKUP(B677,'Extension List'!$A$3:$AE$1952,19,FALSE)))</f>
        <v>N/A</v>
      </c>
      <c r="AB677" s="14" t="str">
        <f>IF(C677="DM", "N/A", IF(Z677="No","N/A",VLOOKUP(B677,'Extension List'!$A$3:$AE$1952,21,FALSE)))</f>
        <v>N/A</v>
      </c>
      <c r="AC677" s="14" t="str">
        <f t="shared" si="658"/>
        <v>N/A</v>
      </c>
      <c r="AD677" s="15" t="str">
        <f t="shared" si="631"/>
        <v>N/A</v>
      </c>
      <c r="AE677" s="15" t="str">
        <f t="shared" si="632"/>
        <v>N/A</v>
      </c>
      <c r="AF677" s="15" t="str">
        <f t="shared" si="633"/>
        <v>N/A</v>
      </c>
      <c r="AG677" s="15" t="str">
        <f t="shared" si="659"/>
        <v>N/A</v>
      </c>
      <c r="AH677" s="15" t="str">
        <f t="shared" si="659"/>
        <v>N/A</v>
      </c>
      <c r="AI677" s="15" t="str">
        <f t="shared" si="660"/>
        <v>N/A</v>
      </c>
      <c r="AJ677" s="15" t="str">
        <f t="shared" si="661"/>
        <v>N/A</v>
      </c>
      <c r="AK677" s="15" t="str">
        <f t="shared" si="662"/>
        <v>N/A</v>
      </c>
      <c r="AL677" s="15" t="str">
        <f t="shared" si="634"/>
        <v>N/A</v>
      </c>
      <c r="AM677" s="15">
        <f t="shared" si="635"/>
        <v>17</v>
      </c>
      <c r="AN677" s="15">
        <f t="shared" si="636"/>
        <v>17</v>
      </c>
      <c r="AO677" s="15">
        <f t="shared" si="637"/>
        <v>17</v>
      </c>
      <c r="AP677" s="15" t="str">
        <f t="shared" si="638"/>
        <v>N/A</v>
      </c>
      <c r="AQ677" s="15" t="str">
        <f t="shared" si="639"/>
        <v>N/A</v>
      </c>
      <c r="AR677" s="14" t="s">
        <v>40</v>
      </c>
      <c r="AS677" s="14" t="s">
        <v>40</v>
      </c>
      <c r="AT677" s="14" t="s">
        <v>40</v>
      </c>
      <c r="AU677" s="14" t="s">
        <v>40</v>
      </c>
      <c r="AV677" s="14" t="s">
        <v>40</v>
      </c>
      <c r="AW677" s="14" t="s">
        <v>40</v>
      </c>
      <c r="AX677" s="14" t="s">
        <v>40</v>
      </c>
      <c r="AY677" s="14" t="s">
        <v>40</v>
      </c>
      <c r="AZ677" s="14" t="s">
        <v>40</v>
      </c>
      <c r="BA677" s="14" t="s">
        <v>40</v>
      </c>
      <c r="BB677" s="14" t="s">
        <v>40</v>
      </c>
      <c r="BC677" s="14" t="s">
        <v>40</v>
      </c>
      <c r="BD677" s="14" t="s">
        <v>40</v>
      </c>
      <c r="BE677" s="14" t="s">
        <v>40</v>
      </c>
      <c r="BF677" s="14" t="s">
        <v>40</v>
      </c>
      <c r="BG677" s="14" t="s">
        <v>40</v>
      </c>
      <c r="BH677" s="14" t="s">
        <v>40</v>
      </c>
      <c r="BI677" s="14"/>
      <c r="BJ677" s="15">
        <f t="shared" si="640"/>
        <v>17</v>
      </c>
      <c r="BK677" s="15">
        <f t="shared" si="641"/>
        <v>17</v>
      </c>
      <c r="BL677" s="15">
        <f t="shared" si="642"/>
        <v>17</v>
      </c>
      <c r="BM677" s="15">
        <f t="shared" si="643"/>
        <v>17</v>
      </c>
      <c r="BN677" s="15">
        <f t="shared" si="644"/>
        <v>17</v>
      </c>
      <c r="BO677" s="15">
        <f t="shared" si="645"/>
        <v>17</v>
      </c>
      <c r="BP677" s="15">
        <f t="shared" si="646"/>
        <v>17</v>
      </c>
      <c r="BQ677" s="15">
        <f t="shared" si="647"/>
        <v>17</v>
      </c>
      <c r="BR677" s="15">
        <f t="shared" si="648"/>
        <v>17</v>
      </c>
      <c r="BS677" s="15">
        <f t="shared" si="649"/>
        <v>17</v>
      </c>
      <c r="BT677" s="15">
        <f t="shared" si="650"/>
        <v>17</v>
      </c>
      <c r="BU677" s="15">
        <f t="shared" si="651"/>
        <v>17</v>
      </c>
      <c r="BV677" s="15">
        <f t="shared" si="652"/>
        <v>17</v>
      </c>
      <c r="BW677" s="15">
        <f t="shared" si="653"/>
        <v>17</v>
      </c>
      <c r="BX677" s="15">
        <f t="shared" si="654"/>
        <v>17</v>
      </c>
      <c r="BY677" s="15">
        <f t="shared" si="655"/>
        <v>17</v>
      </c>
      <c r="BZ677" s="15">
        <f t="shared" si="656"/>
        <v>17</v>
      </c>
      <c r="CA677" s="14" t="s">
        <v>75</v>
      </c>
      <c r="CB677" s="15">
        <f t="shared" si="606"/>
        <v>17</v>
      </c>
      <c r="CC677" s="14">
        <f t="shared" si="607"/>
        <v>17</v>
      </c>
      <c r="CD677" s="14">
        <f t="shared" si="608"/>
        <v>17</v>
      </c>
      <c r="CE677" s="14" t="str">
        <f t="shared" si="609"/>
        <v>N/A</v>
      </c>
      <c r="CF677" s="14" t="str">
        <f t="shared" si="610"/>
        <v>N/A</v>
      </c>
      <c r="CG677" t="str">
        <f t="shared" si="657"/>
        <v>S:17 G:26 GR:0</v>
      </c>
    </row>
    <row r="678" spans="1:85" x14ac:dyDescent="0.25">
      <c r="A678" s="13">
        <v>6002</v>
      </c>
      <c r="B678" s="14" t="s">
        <v>3103</v>
      </c>
      <c r="C678" s="14" t="s">
        <v>63</v>
      </c>
      <c r="D678" s="14" t="s">
        <v>56</v>
      </c>
      <c r="E678" s="14">
        <v>2025</v>
      </c>
      <c r="F678" s="14">
        <v>2025</v>
      </c>
      <c r="G678" s="14" t="s">
        <v>40</v>
      </c>
      <c r="H678" s="14" t="s">
        <v>2146</v>
      </c>
      <c r="I678" s="15">
        <v>16</v>
      </c>
      <c r="J678" s="14">
        <v>4</v>
      </c>
      <c r="K678" s="16">
        <f t="shared" si="623"/>
        <v>0.25</v>
      </c>
      <c r="L678" s="15">
        <f t="shared" si="624"/>
        <v>12</v>
      </c>
      <c r="M678" s="15">
        <f t="shared" si="625"/>
        <v>4</v>
      </c>
      <c r="N678" s="15">
        <f t="shared" si="626"/>
        <v>16</v>
      </c>
      <c r="O678" s="15">
        <v>8</v>
      </c>
      <c r="P678" s="15">
        <v>0</v>
      </c>
      <c r="Q678" s="15">
        <f t="shared" si="627"/>
        <v>8</v>
      </c>
      <c r="R678" s="14" t="s">
        <v>75</v>
      </c>
      <c r="S678" s="14">
        <f t="shared" si="628"/>
        <v>3</v>
      </c>
      <c r="T678" s="15">
        <v>8</v>
      </c>
      <c r="U678" s="15">
        <v>0</v>
      </c>
      <c r="V678" s="15">
        <v>0</v>
      </c>
      <c r="W678" s="15" t="str">
        <f>IF($S678&lt;4, "N/A", $M678)</f>
        <v>N/A</v>
      </c>
      <c r="X678" s="15" t="str">
        <f t="shared" si="622"/>
        <v>N/A</v>
      </c>
      <c r="Y678" s="14" t="str">
        <f t="shared" si="629"/>
        <v>OK</v>
      </c>
      <c r="Z678" s="14" t="str">
        <f t="shared" si="630"/>
        <v>No</v>
      </c>
      <c r="AA678" s="17" t="str">
        <f>IF(C678="DM", "N/A", IF(Z678="No","N/A",VLOOKUP(B678,'Extension List'!$A$3:$AE$1952,19,FALSE)))</f>
        <v>N/A</v>
      </c>
      <c r="AB678" s="14" t="str">
        <f>IF(C678="DM", "N/A", IF(Z678="No","N/A",VLOOKUP(B678,'Extension List'!$A$3:$AE$1952,21,FALSE)))</f>
        <v>N/A</v>
      </c>
      <c r="AC678" s="14" t="str">
        <f t="shared" si="658"/>
        <v>N/A</v>
      </c>
      <c r="AD678" s="15" t="str">
        <f t="shared" si="631"/>
        <v>N/A</v>
      </c>
      <c r="AE678" s="15" t="str">
        <f t="shared" si="632"/>
        <v>N/A</v>
      </c>
      <c r="AF678" s="15" t="str">
        <f t="shared" si="633"/>
        <v>N/A</v>
      </c>
      <c r="AG678" s="15" t="str">
        <f t="shared" si="659"/>
        <v>N/A</v>
      </c>
      <c r="AH678" s="15" t="str">
        <f t="shared" si="659"/>
        <v>N/A</v>
      </c>
      <c r="AI678" s="15" t="str">
        <f t="shared" si="660"/>
        <v>N/A</v>
      </c>
      <c r="AJ678" s="15" t="str">
        <f t="shared" si="661"/>
        <v>N/A</v>
      </c>
      <c r="AK678" s="15" t="str">
        <f t="shared" si="662"/>
        <v>N/A</v>
      </c>
      <c r="AL678" s="15" t="str">
        <f t="shared" si="634"/>
        <v>N/A</v>
      </c>
      <c r="AM678" s="15">
        <f t="shared" si="635"/>
        <v>20</v>
      </c>
      <c r="AN678" s="15">
        <f t="shared" si="636"/>
        <v>12</v>
      </c>
      <c r="AO678" s="15">
        <f t="shared" si="637"/>
        <v>12</v>
      </c>
      <c r="AP678" s="15" t="str">
        <f t="shared" si="638"/>
        <v>N/A</v>
      </c>
      <c r="AQ678" s="15" t="str">
        <f t="shared" si="639"/>
        <v>N/A</v>
      </c>
      <c r="AR678" s="14" t="s">
        <v>40</v>
      </c>
      <c r="AS678" s="14" t="s">
        <v>40</v>
      </c>
      <c r="AT678" s="14" t="s">
        <v>40</v>
      </c>
      <c r="AU678" s="14" t="s">
        <v>40</v>
      </c>
      <c r="AV678" s="14" t="s">
        <v>40</v>
      </c>
      <c r="AW678" s="14" t="s">
        <v>40</v>
      </c>
      <c r="AX678" s="14" t="s">
        <v>40</v>
      </c>
      <c r="AY678" s="14" t="s">
        <v>40</v>
      </c>
      <c r="AZ678" s="14" t="s">
        <v>40</v>
      </c>
      <c r="BA678" s="14" t="s">
        <v>40</v>
      </c>
      <c r="BB678" s="14" t="s">
        <v>40</v>
      </c>
      <c r="BC678" s="14" t="s">
        <v>40</v>
      </c>
      <c r="BD678" s="14" t="s">
        <v>40</v>
      </c>
      <c r="BE678" s="14" t="s">
        <v>40</v>
      </c>
      <c r="BF678" s="14" t="s">
        <v>40</v>
      </c>
      <c r="BG678" s="14" t="s">
        <v>40</v>
      </c>
      <c r="BH678" s="14" t="s">
        <v>40</v>
      </c>
      <c r="BJ678" s="15">
        <f t="shared" si="640"/>
        <v>20</v>
      </c>
      <c r="BK678" s="15">
        <f t="shared" si="641"/>
        <v>20</v>
      </c>
      <c r="BL678" s="15">
        <f t="shared" si="642"/>
        <v>20</v>
      </c>
      <c r="BM678" s="15">
        <f t="shared" si="643"/>
        <v>20</v>
      </c>
      <c r="BN678" s="15">
        <f t="shared" si="644"/>
        <v>20</v>
      </c>
      <c r="BO678" s="15">
        <f t="shared" si="645"/>
        <v>20</v>
      </c>
      <c r="BP678" s="15">
        <f t="shared" si="646"/>
        <v>20</v>
      </c>
      <c r="BQ678" s="15">
        <f t="shared" si="647"/>
        <v>20</v>
      </c>
      <c r="BR678" s="15">
        <f t="shared" si="648"/>
        <v>20</v>
      </c>
      <c r="BS678" s="15">
        <f t="shared" si="649"/>
        <v>20</v>
      </c>
      <c r="BT678" s="15">
        <f t="shared" si="650"/>
        <v>20</v>
      </c>
      <c r="BU678" s="15">
        <f t="shared" si="651"/>
        <v>20</v>
      </c>
      <c r="BV678" s="15">
        <f t="shared" si="652"/>
        <v>20</v>
      </c>
      <c r="BW678" s="15">
        <f t="shared" si="653"/>
        <v>20</v>
      </c>
      <c r="BX678" s="15">
        <f t="shared" si="654"/>
        <v>20</v>
      </c>
      <c r="BY678" s="15">
        <f t="shared" si="655"/>
        <v>20</v>
      </c>
      <c r="BZ678" s="15">
        <f t="shared" si="656"/>
        <v>20</v>
      </c>
      <c r="CA678" s="14" t="s">
        <v>75</v>
      </c>
      <c r="CB678" s="15">
        <f t="shared" si="606"/>
        <v>20</v>
      </c>
      <c r="CC678" s="14">
        <f t="shared" si="607"/>
        <v>12</v>
      </c>
      <c r="CD678" s="14">
        <f t="shared" si="608"/>
        <v>12</v>
      </c>
      <c r="CE678" s="14" t="str">
        <f t="shared" si="609"/>
        <v>N/A</v>
      </c>
      <c r="CF678" s="14" t="str">
        <f t="shared" si="610"/>
        <v>N/A</v>
      </c>
      <c r="CG678" t="str">
        <f t="shared" si="657"/>
        <v>S:12 G:4 GR:8</v>
      </c>
    </row>
    <row r="679" spans="1:85" x14ac:dyDescent="0.25">
      <c r="A679" s="13">
        <v>6387</v>
      </c>
      <c r="B679" s="14" t="s">
        <v>2548</v>
      </c>
      <c r="C679" s="14" t="s">
        <v>63</v>
      </c>
      <c r="D679" s="14" t="s">
        <v>56</v>
      </c>
      <c r="E679" s="14">
        <f>VLOOKUP(B679, 'Rookie Year'!$A$2:$B$55555,2,FALSE)</f>
        <v>2022</v>
      </c>
      <c r="F679" s="14">
        <v>2026</v>
      </c>
      <c r="G679" s="14" t="s">
        <v>42</v>
      </c>
      <c r="H679" s="14" t="s">
        <v>1927</v>
      </c>
      <c r="I679" s="15">
        <v>59</v>
      </c>
      <c r="J679" s="14">
        <v>5</v>
      </c>
      <c r="K679" s="16">
        <f t="shared" si="623"/>
        <v>0.75</v>
      </c>
      <c r="L679" s="15">
        <f t="shared" si="624"/>
        <v>14</v>
      </c>
      <c r="M679" s="15">
        <f t="shared" si="625"/>
        <v>45</v>
      </c>
      <c r="N679" s="15">
        <f t="shared" si="626"/>
        <v>225</v>
      </c>
      <c r="O679" s="15">
        <v>0</v>
      </c>
      <c r="P679" s="15">
        <v>0</v>
      </c>
      <c r="Q679" s="15">
        <f t="shared" si="627"/>
        <v>225</v>
      </c>
      <c r="R679" s="14" t="s">
        <v>75</v>
      </c>
      <c r="S679" s="14">
        <f t="shared" si="628"/>
        <v>5</v>
      </c>
      <c r="T679" s="15">
        <f>IF($S679&lt;1, "N/A", $M679)</f>
        <v>45</v>
      </c>
      <c r="U679" s="15">
        <v>55</v>
      </c>
      <c r="V679" s="15">
        <f t="shared" ref="V679:V688" si="664">IF($S679&lt;3, "N/A", $M679)</f>
        <v>45</v>
      </c>
      <c r="W679" s="15">
        <v>40</v>
      </c>
      <c r="X679" s="15">
        <v>40</v>
      </c>
      <c r="Y679" s="14" t="str">
        <f t="shared" si="629"/>
        <v>OK</v>
      </c>
      <c r="Z679" s="14" t="str">
        <f t="shared" si="630"/>
        <v>No</v>
      </c>
      <c r="AA679" s="17" t="str">
        <f>IF(C679="DM", "N/A", IF(Z679="No","N/A",VLOOKUP(B679,'Extension List'!$A$3:$AE$1952,19,FALSE)))</f>
        <v>N/A</v>
      </c>
      <c r="AB679" s="14" t="str">
        <f>IF(C679="DM", "N/A", IF(Z679="No","N/A",VLOOKUP(B679,'Extension List'!$A$3:$AE$1952,21,FALSE)))</f>
        <v>N/A</v>
      </c>
      <c r="AC679" s="14" t="str">
        <f t="shared" si="658"/>
        <v>N/A</v>
      </c>
      <c r="AD679" s="15" t="str">
        <f t="shared" si="631"/>
        <v>N/A</v>
      </c>
      <c r="AE679" s="15" t="str">
        <f t="shared" si="632"/>
        <v>N/A</v>
      </c>
      <c r="AF679" s="15" t="str">
        <f t="shared" si="633"/>
        <v>N/A</v>
      </c>
      <c r="AG679" s="15" t="str">
        <f t="shared" si="659"/>
        <v>N/A</v>
      </c>
      <c r="AH679" s="15" t="str">
        <f t="shared" si="659"/>
        <v>N/A</v>
      </c>
      <c r="AI679" s="15" t="str">
        <f t="shared" si="660"/>
        <v>N/A</v>
      </c>
      <c r="AJ679" s="15" t="str">
        <f t="shared" si="661"/>
        <v>N/A</v>
      </c>
      <c r="AK679" s="15" t="str">
        <f t="shared" si="662"/>
        <v>N/A</v>
      </c>
      <c r="AL679" s="15" t="str">
        <f t="shared" si="634"/>
        <v>N/A</v>
      </c>
      <c r="AM679" s="15">
        <f t="shared" si="635"/>
        <v>59</v>
      </c>
      <c r="AN679" s="15">
        <f t="shared" si="636"/>
        <v>69</v>
      </c>
      <c r="AO679" s="15">
        <f t="shared" si="637"/>
        <v>59</v>
      </c>
      <c r="AP679" s="15">
        <f t="shared" si="638"/>
        <v>54</v>
      </c>
      <c r="AQ679" s="15">
        <f t="shared" si="639"/>
        <v>54</v>
      </c>
      <c r="AR679" s="14" t="s">
        <v>40</v>
      </c>
      <c r="AS679" s="14" t="s">
        <v>40</v>
      </c>
      <c r="AT679" s="14" t="s">
        <v>40</v>
      </c>
      <c r="AU679" s="14" t="s">
        <v>40</v>
      </c>
      <c r="AV679" s="14" t="s">
        <v>40</v>
      </c>
      <c r="AW679" s="14" t="s">
        <v>40</v>
      </c>
      <c r="AX679" s="14" t="s">
        <v>40</v>
      </c>
      <c r="AY679" s="14" t="s">
        <v>40</v>
      </c>
      <c r="AZ679" s="14" t="s">
        <v>40</v>
      </c>
      <c r="BA679" s="14" t="s">
        <v>40</v>
      </c>
      <c r="BB679" s="14" t="s">
        <v>40</v>
      </c>
      <c r="BC679" s="14" t="s">
        <v>40</v>
      </c>
      <c r="BD679" s="14" t="s">
        <v>40</v>
      </c>
      <c r="BE679" s="14" t="s">
        <v>40</v>
      </c>
      <c r="BF679" s="14" t="s">
        <v>40</v>
      </c>
      <c r="BG679" s="14" t="s">
        <v>40</v>
      </c>
      <c r="BH679" s="14" t="s">
        <v>40</v>
      </c>
      <c r="BJ679" s="15">
        <f t="shared" si="640"/>
        <v>59</v>
      </c>
      <c r="BK679" s="15">
        <f t="shared" si="641"/>
        <v>59</v>
      </c>
      <c r="BL679" s="15">
        <f t="shared" si="642"/>
        <v>59</v>
      </c>
      <c r="BM679" s="15">
        <f t="shared" si="643"/>
        <v>59</v>
      </c>
      <c r="BN679" s="15">
        <f t="shared" si="644"/>
        <v>59</v>
      </c>
      <c r="BO679" s="15">
        <f t="shared" si="645"/>
        <v>59</v>
      </c>
      <c r="BP679" s="15">
        <f t="shared" si="646"/>
        <v>59</v>
      </c>
      <c r="BQ679" s="15">
        <f t="shared" si="647"/>
        <v>59</v>
      </c>
      <c r="BR679" s="15">
        <f t="shared" si="648"/>
        <v>59</v>
      </c>
      <c r="BS679" s="15">
        <f t="shared" si="649"/>
        <v>59</v>
      </c>
      <c r="BT679" s="15">
        <f t="shared" si="650"/>
        <v>59</v>
      </c>
      <c r="BU679" s="15">
        <f t="shared" si="651"/>
        <v>59</v>
      </c>
      <c r="BV679" s="15">
        <f t="shared" si="652"/>
        <v>59</v>
      </c>
      <c r="BW679" s="15">
        <f t="shared" si="653"/>
        <v>59</v>
      </c>
      <c r="BX679" s="15">
        <f t="shared" si="654"/>
        <v>59</v>
      </c>
      <c r="BY679" s="15">
        <f t="shared" si="655"/>
        <v>59</v>
      </c>
      <c r="BZ679" s="15">
        <f t="shared" si="656"/>
        <v>59</v>
      </c>
      <c r="CA679" s="14" t="s">
        <v>75</v>
      </c>
      <c r="CB679" s="15">
        <f t="shared" si="606"/>
        <v>59</v>
      </c>
      <c r="CC679" s="14">
        <f t="shared" si="607"/>
        <v>69</v>
      </c>
      <c r="CD679" s="14">
        <f t="shared" si="608"/>
        <v>59</v>
      </c>
      <c r="CE679" s="14">
        <f t="shared" si="609"/>
        <v>54</v>
      </c>
      <c r="CF679" s="14">
        <f t="shared" si="610"/>
        <v>54</v>
      </c>
      <c r="CG679" t="str">
        <f t="shared" si="657"/>
        <v>S:14 G:45 GR:225</v>
      </c>
    </row>
    <row r="680" spans="1:85" x14ac:dyDescent="0.25">
      <c r="A680" s="13">
        <v>5946</v>
      </c>
      <c r="B680" s="14" t="s">
        <v>1487</v>
      </c>
      <c r="C680" s="14" t="s">
        <v>63</v>
      </c>
      <c r="D680" s="14" t="s">
        <v>56</v>
      </c>
      <c r="E680" s="14">
        <f>VLOOKUP(B680, 'Rookie Year'!$A$2:$B$55555,2,FALSE)</f>
        <v>2019</v>
      </c>
      <c r="F680" s="14">
        <v>2025</v>
      </c>
      <c r="G680" s="14" t="s">
        <v>42</v>
      </c>
      <c r="H680" s="14" t="s">
        <v>1927</v>
      </c>
      <c r="I680" s="15">
        <v>8</v>
      </c>
      <c r="J680" s="14">
        <v>3</v>
      </c>
      <c r="K680" s="16">
        <f t="shared" si="623"/>
        <v>0.25</v>
      </c>
      <c r="L680" s="15">
        <f t="shared" si="624"/>
        <v>6</v>
      </c>
      <c r="M680" s="15">
        <f t="shared" si="625"/>
        <v>2</v>
      </c>
      <c r="N680" s="15">
        <f t="shared" si="626"/>
        <v>6</v>
      </c>
      <c r="O680" s="15">
        <v>4</v>
      </c>
      <c r="P680" s="15">
        <v>0</v>
      </c>
      <c r="Q680" s="15">
        <f t="shared" si="627"/>
        <v>2</v>
      </c>
      <c r="R680" s="14" t="s">
        <v>75</v>
      </c>
      <c r="S680" s="14">
        <f t="shared" si="628"/>
        <v>2</v>
      </c>
      <c r="T680" s="15">
        <v>2</v>
      </c>
      <c r="U680" s="15">
        <v>0</v>
      </c>
      <c r="V680" s="15" t="str">
        <f t="shared" si="664"/>
        <v>N/A</v>
      </c>
      <c r="W680" s="15" t="str">
        <f>IF($S680&lt;4, "N/A", $M680)</f>
        <v>N/A</v>
      </c>
      <c r="X680" s="15" t="str">
        <f>IF($S680&lt;5, "N/A", $M680)</f>
        <v>N/A</v>
      </c>
      <c r="Y680" s="14" t="str">
        <f t="shared" si="629"/>
        <v>OK</v>
      </c>
      <c r="Z680" s="14" t="str">
        <f t="shared" si="630"/>
        <v>No</v>
      </c>
      <c r="AA680" s="17" t="str">
        <f>IF(C680="DM", "N/A", IF(Z680="No","N/A",VLOOKUP(B680,'Extension List'!$A$3:$AE$1952,19,FALSE)))</f>
        <v>N/A</v>
      </c>
      <c r="AB680" s="14" t="str">
        <f>IF(C680="DM", "N/A", IF(Z680="No","N/A",VLOOKUP(B680,'Extension List'!$A$3:$AE$1952,21,FALSE)))</f>
        <v>N/A</v>
      </c>
      <c r="AC680" s="14" t="str">
        <f t="shared" si="658"/>
        <v>N/A</v>
      </c>
      <c r="AD680" s="15" t="str">
        <f t="shared" si="631"/>
        <v>N/A</v>
      </c>
      <c r="AE680" s="15" t="str">
        <f t="shared" si="632"/>
        <v>N/A</v>
      </c>
      <c r="AF680" s="15" t="str">
        <f t="shared" si="633"/>
        <v>N/A</v>
      </c>
      <c r="AG680" s="15" t="str">
        <f t="shared" si="659"/>
        <v>N/A</v>
      </c>
      <c r="AH680" s="15" t="str">
        <f t="shared" si="659"/>
        <v>N/A</v>
      </c>
      <c r="AI680" s="15" t="str">
        <f t="shared" si="660"/>
        <v>N/A</v>
      </c>
      <c r="AJ680" s="15" t="str">
        <f t="shared" si="661"/>
        <v>N/A</v>
      </c>
      <c r="AK680" s="15" t="str">
        <f t="shared" si="662"/>
        <v>N/A</v>
      </c>
      <c r="AL680" s="15" t="str">
        <f t="shared" si="634"/>
        <v>N/A</v>
      </c>
      <c r="AM680" s="15">
        <f t="shared" si="635"/>
        <v>8</v>
      </c>
      <c r="AN680" s="15">
        <f t="shared" si="636"/>
        <v>6</v>
      </c>
      <c r="AO680" s="15" t="str">
        <f t="shared" si="637"/>
        <v>N/A</v>
      </c>
      <c r="AP680" s="15" t="str">
        <f t="shared" si="638"/>
        <v>N/A</v>
      </c>
      <c r="AQ680" s="15" t="str">
        <f t="shared" si="639"/>
        <v>N/A</v>
      </c>
      <c r="AR680" s="14" t="s">
        <v>40</v>
      </c>
      <c r="AS680" s="14" t="s">
        <v>40</v>
      </c>
      <c r="AT680" s="14" t="s">
        <v>40</v>
      </c>
      <c r="AU680" s="14" t="s">
        <v>40</v>
      </c>
      <c r="AV680" s="14" t="s">
        <v>40</v>
      </c>
      <c r="AW680" s="14" t="s">
        <v>40</v>
      </c>
      <c r="AX680" s="14" t="s">
        <v>40</v>
      </c>
      <c r="AY680" s="14" t="s">
        <v>40</v>
      </c>
      <c r="AZ680" s="14" t="s">
        <v>40</v>
      </c>
      <c r="BA680" s="14" t="s">
        <v>40</v>
      </c>
      <c r="BB680" s="14" t="s">
        <v>40</v>
      </c>
      <c r="BC680" s="14" t="s">
        <v>40</v>
      </c>
      <c r="BD680" s="14" t="s">
        <v>40</v>
      </c>
      <c r="BE680" s="14" t="s">
        <v>40</v>
      </c>
      <c r="BF680" s="14" t="s">
        <v>40</v>
      </c>
      <c r="BG680" s="14" t="s">
        <v>40</v>
      </c>
      <c r="BH680" s="14" t="s">
        <v>40</v>
      </c>
      <c r="BI680" s="14"/>
      <c r="BJ680" s="15">
        <f t="shared" si="640"/>
        <v>8</v>
      </c>
      <c r="BK680" s="15">
        <f t="shared" si="641"/>
        <v>8</v>
      </c>
      <c r="BL680" s="15">
        <f t="shared" si="642"/>
        <v>8</v>
      </c>
      <c r="BM680" s="15">
        <f t="shared" si="643"/>
        <v>8</v>
      </c>
      <c r="BN680" s="15">
        <f t="shared" si="644"/>
        <v>8</v>
      </c>
      <c r="BO680" s="15">
        <f t="shared" si="645"/>
        <v>8</v>
      </c>
      <c r="BP680" s="15">
        <f t="shared" si="646"/>
        <v>8</v>
      </c>
      <c r="BQ680" s="15">
        <f t="shared" si="647"/>
        <v>8</v>
      </c>
      <c r="BR680" s="15">
        <f t="shared" si="648"/>
        <v>8</v>
      </c>
      <c r="BS680" s="15">
        <f t="shared" si="649"/>
        <v>8</v>
      </c>
      <c r="BT680" s="15">
        <f t="shared" si="650"/>
        <v>8</v>
      </c>
      <c r="BU680" s="15">
        <f t="shared" si="651"/>
        <v>8</v>
      </c>
      <c r="BV680" s="15">
        <f t="shared" si="652"/>
        <v>8</v>
      </c>
      <c r="BW680" s="15">
        <f t="shared" si="653"/>
        <v>8</v>
      </c>
      <c r="BX680" s="15">
        <f t="shared" si="654"/>
        <v>8</v>
      </c>
      <c r="BY680" s="15">
        <f t="shared" si="655"/>
        <v>8</v>
      </c>
      <c r="BZ680" s="15">
        <f t="shared" si="656"/>
        <v>8</v>
      </c>
      <c r="CA680" s="14" t="s">
        <v>75</v>
      </c>
      <c r="CB680" s="15">
        <f t="shared" si="606"/>
        <v>8</v>
      </c>
      <c r="CC680" s="14">
        <f t="shared" si="607"/>
        <v>6</v>
      </c>
      <c r="CD680" s="14" t="str">
        <f t="shared" si="608"/>
        <v>N/A</v>
      </c>
      <c r="CE680" s="14" t="str">
        <f t="shared" si="609"/>
        <v>N/A</v>
      </c>
      <c r="CF680" s="14" t="str">
        <f t="shared" si="610"/>
        <v>N/A</v>
      </c>
      <c r="CG680" t="str">
        <f t="shared" si="657"/>
        <v>S:6 G:2 GR:2</v>
      </c>
    </row>
    <row r="681" spans="1:85" x14ac:dyDescent="0.25">
      <c r="A681" s="13">
        <v>6065</v>
      </c>
      <c r="B681" s="14" t="s">
        <v>3166</v>
      </c>
      <c r="C681" s="14" t="s">
        <v>63</v>
      </c>
      <c r="D681" s="14" t="s">
        <v>56</v>
      </c>
      <c r="E681" s="14">
        <v>2025</v>
      </c>
      <c r="F681" s="14">
        <v>2025</v>
      </c>
      <c r="G681" s="14" t="s">
        <v>40</v>
      </c>
      <c r="H681" s="14" t="s">
        <v>2207</v>
      </c>
      <c r="I681" s="15">
        <v>1</v>
      </c>
      <c r="J681" s="14">
        <v>3</v>
      </c>
      <c r="K681" s="16">
        <f t="shared" si="623"/>
        <v>0</v>
      </c>
      <c r="L681" s="15">
        <f t="shared" si="624"/>
        <v>1</v>
      </c>
      <c r="M681" s="15">
        <f t="shared" si="625"/>
        <v>0</v>
      </c>
      <c r="N681" s="15">
        <f t="shared" si="626"/>
        <v>0</v>
      </c>
      <c r="O681" s="15">
        <v>0</v>
      </c>
      <c r="P681" s="15">
        <v>0</v>
      </c>
      <c r="Q681" s="15">
        <f t="shared" si="627"/>
        <v>0</v>
      </c>
      <c r="R681" s="14" t="s">
        <v>75</v>
      </c>
      <c r="S681" s="14">
        <f t="shared" si="628"/>
        <v>2</v>
      </c>
      <c r="T681" s="15">
        <v>0</v>
      </c>
      <c r="U681" s="15">
        <v>0</v>
      </c>
      <c r="V681" s="15" t="str">
        <f t="shared" si="664"/>
        <v>N/A</v>
      </c>
      <c r="W681" s="15" t="str">
        <f>IF($S681&lt;4, "N/A", $M681)</f>
        <v>N/A</v>
      </c>
      <c r="X681" s="15" t="str">
        <f>IF($S681&lt;5, "N/A", $M681)</f>
        <v>N/A</v>
      </c>
      <c r="Y681" s="14" t="str">
        <f t="shared" si="629"/>
        <v>OK</v>
      </c>
      <c r="Z681" s="14" t="str">
        <f t="shared" si="630"/>
        <v>No</v>
      </c>
      <c r="AA681" s="17" t="str">
        <f>IF(C681="DM", "N/A", IF(Z681="No","N/A",VLOOKUP(B681,'Extension List'!$A$3:$AE$1952,19,FALSE)))</f>
        <v>N/A</v>
      </c>
      <c r="AB681" s="14" t="str">
        <f>IF(C681="DM", "N/A", IF(Z681="No","N/A",VLOOKUP(B681,'Extension List'!$A$3:$AE$1952,21,FALSE)))</f>
        <v>N/A</v>
      </c>
      <c r="AC681" s="14" t="str">
        <f t="shared" si="658"/>
        <v>N/A</v>
      </c>
      <c r="AD681" s="15" t="str">
        <f t="shared" si="631"/>
        <v>N/A</v>
      </c>
      <c r="AE681" s="15" t="str">
        <f t="shared" si="632"/>
        <v>N/A</v>
      </c>
      <c r="AF681" s="15" t="str">
        <f t="shared" si="633"/>
        <v>N/A</v>
      </c>
      <c r="AG681" s="15" t="str">
        <f t="shared" si="659"/>
        <v>N/A</v>
      </c>
      <c r="AH681" s="15" t="str">
        <f t="shared" si="659"/>
        <v>N/A</v>
      </c>
      <c r="AI681" s="15" t="str">
        <f t="shared" si="660"/>
        <v>N/A</v>
      </c>
      <c r="AJ681" s="15" t="str">
        <f t="shared" si="661"/>
        <v>N/A</v>
      </c>
      <c r="AK681" s="15" t="str">
        <f t="shared" si="662"/>
        <v>N/A</v>
      </c>
      <c r="AL681" s="15" t="str">
        <f t="shared" si="634"/>
        <v>N/A</v>
      </c>
      <c r="AM681" s="15">
        <f t="shared" si="635"/>
        <v>1</v>
      </c>
      <c r="AN681" s="15">
        <f t="shared" si="636"/>
        <v>1</v>
      </c>
      <c r="AO681" s="15" t="str">
        <f t="shared" si="637"/>
        <v>N/A</v>
      </c>
      <c r="AP681" s="15" t="str">
        <f t="shared" si="638"/>
        <v>N/A</v>
      </c>
      <c r="AQ681" s="15" t="str">
        <f t="shared" si="639"/>
        <v>N/A</v>
      </c>
      <c r="AR681" s="14" t="s">
        <v>40</v>
      </c>
      <c r="AS681" s="14" t="s">
        <v>40</v>
      </c>
      <c r="AT681" s="14" t="s">
        <v>40</v>
      </c>
      <c r="AU681" s="14" t="s">
        <v>40</v>
      </c>
      <c r="AV681" s="14" t="s">
        <v>40</v>
      </c>
      <c r="AW681" s="14" t="s">
        <v>40</v>
      </c>
      <c r="AX681" s="14" t="s">
        <v>40</v>
      </c>
      <c r="AY681" s="14" t="s">
        <v>40</v>
      </c>
      <c r="AZ681" s="14" t="s">
        <v>40</v>
      </c>
      <c r="BA681" s="14" t="s">
        <v>40</v>
      </c>
      <c r="BB681" s="14" t="s">
        <v>40</v>
      </c>
      <c r="BC681" s="14" t="s">
        <v>40</v>
      </c>
      <c r="BD681" s="14" t="s">
        <v>40</v>
      </c>
      <c r="BE681" s="14" t="s">
        <v>40</v>
      </c>
      <c r="BF681" s="14" t="s">
        <v>40</v>
      </c>
      <c r="BG681" s="14" t="s">
        <v>40</v>
      </c>
      <c r="BH681" s="14" t="s">
        <v>40</v>
      </c>
      <c r="BJ681" s="15">
        <f t="shared" si="640"/>
        <v>1</v>
      </c>
      <c r="BK681" s="15">
        <f t="shared" si="641"/>
        <v>1</v>
      </c>
      <c r="BL681" s="15">
        <f t="shared" si="642"/>
        <v>1</v>
      </c>
      <c r="BM681" s="15">
        <f t="shared" si="643"/>
        <v>1</v>
      </c>
      <c r="BN681" s="15">
        <f t="shared" si="644"/>
        <v>1</v>
      </c>
      <c r="BO681" s="15">
        <f t="shared" si="645"/>
        <v>1</v>
      </c>
      <c r="BP681" s="15">
        <f t="shared" si="646"/>
        <v>1</v>
      </c>
      <c r="BQ681" s="15">
        <f t="shared" si="647"/>
        <v>1</v>
      </c>
      <c r="BR681" s="15">
        <f t="shared" si="648"/>
        <v>1</v>
      </c>
      <c r="BS681" s="15">
        <f t="shared" si="649"/>
        <v>1</v>
      </c>
      <c r="BT681" s="15">
        <f t="shared" si="650"/>
        <v>1</v>
      </c>
      <c r="BU681" s="15">
        <f t="shared" si="651"/>
        <v>1</v>
      </c>
      <c r="BV681" s="15">
        <f t="shared" si="652"/>
        <v>1</v>
      </c>
      <c r="BW681" s="15">
        <f t="shared" si="653"/>
        <v>1</v>
      </c>
      <c r="BX681" s="15">
        <f t="shared" si="654"/>
        <v>1</v>
      </c>
      <c r="BY681" s="15">
        <f t="shared" si="655"/>
        <v>1</v>
      </c>
      <c r="BZ681" s="15">
        <f t="shared" si="656"/>
        <v>1</v>
      </c>
      <c r="CA681" s="14" t="s">
        <v>75</v>
      </c>
      <c r="CB681" s="15">
        <f t="shared" si="606"/>
        <v>1</v>
      </c>
      <c r="CC681" s="14">
        <f t="shared" si="607"/>
        <v>1</v>
      </c>
      <c r="CD681" s="14" t="str">
        <f t="shared" si="608"/>
        <v>N/A</v>
      </c>
      <c r="CE681" s="14" t="str">
        <f t="shared" si="609"/>
        <v>N/A</v>
      </c>
      <c r="CF681" s="14" t="str">
        <f t="shared" si="610"/>
        <v>N/A</v>
      </c>
      <c r="CG681" t="str">
        <f t="shared" si="657"/>
        <v>S:1 G:0 GR:0</v>
      </c>
    </row>
    <row r="682" spans="1:85" x14ac:dyDescent="0.25">
      <c r="A682" s="13">
        <v>6379</v>
      </c>
      <c r="B682" s="14" t="s">
        <v>2541</v>
      </c>
      <c r="C682" s="14" t="s">
        <v>63</v>
      </c>
      <c r="D682" s="14" t="s">
        <v>56</v>
      </c>
      <c r="E682" s="14">
        <f>VLOOKUP(B682, 'Rookie Year'!$A$2:$B$55555,2,FALSE)</f>
        <v>2022</v>
      </c>
      <c r="F682" s="14">
        <v>2026</v>
      </c>
      <c r="G682" s="14" t="s">
        <v>42</v>
      </c>
      <c r="H682" s="14" t="s">
        <v>1927</v>
      </c>
      <c r="I682" s="15">
        <v>44</v>
      </c>
      <c r="J682" s="14">
        <v>5</v>
      </c>
      <c r="K682" s="16">
        <f t="shared" si="623"/>
        <v>0.6</v>
      </c>
      <c r="L682" s="15">
        <f t="shared" si="624"/>
        <v>17</v>
      </c>
      <c r="M682" s="15">
        <f t="shared" si="625"/>
        <v>27</v>
      </c>
      <c r="N682" s="15">
        <f t="shared" si="626"/>
        <v>135</v>
      </c>
      <c r="O682" s="15">
        <v>0</v>
      </c>
      <c r="P682" s="15">
        <v>0</v>
      </c>
      <c r="Q682" s="15">
        <f t="shared" si="627"/>
        <v>135</v>
      </c>
      <c r="R682" s="14" t="s">
        <v>75</v>
      </c>
      <c r="S682" s="14">
        <f t="shared" si="628"/>
        <v>5</v>
      </c>
      <c r="T682" s="15">
        <f>IF($S682&lt;1, "N/A", $M682)</f>
        <v>27</v>
      </c>
      <c r="U682" s="15">
        <v>37</v>
      </c>
      <c r="V682" s="15">
        <f t="shared" si="664"/>
        <v>27</v>
      </c>
      <c r="W682" s="15">
        <v>22</v>
      </c>
      <c r="X682" s="15">
        <v>22</v>
      </c>
      <c r="Y682" s="14" t="str">
        <f t="shared" si="629"/>
        <v>OK</v>
      </c>
      <c r="Z682" s="14" t="str">
        <f t="shared" si="630"/>
        <v>No</v>
      </c>
      <c r="AA682" s="17" t="str">
        <f>IF(C682="DM", "N/A", IF(Z682="No","N/A",VLOOKUP(B682,'Extension List'!$A$3:$AE$1952,19,FALSE)))</f>
        <v>N/A</v>
      </c>
      <c r="AB682" s="14" t="str">
        <f>IF(C682="DM", "N/A", IF(Z682="No","N/A",VLOOKUP(B682,'Extension List'!$A$3:$AE$1952,21,FALSE)))</f>
        <v>N/A</v>
      </c>
      <c r="AC682" s="14" t="str">
        <f t="shared" si="658"/>
        <v>N/A</v>
      </c>
      <c r="AD682" s="15" t="str">
        <f t="shared" si="631"/>
        <v>N/A</v>
      </c>
      <c r="AE682" s="15" t="str">
        <f t="shared" si="632"/>
        <v>N/A</v>
      </c>
      <c r="AF682" s="15" t="str">
        <f t="shared" si="633"/>
        <v>N/A</v>
      </c>
      <c r="AG682" s="15" t="str">
        <f t="shared" si="659"/>
        <v>N/A</v>
      </c>
      <c r="AH682" s="15" t="str">
        <f t="shared" si="659"/>
        <v>N/A</v>
      </c>
      <c r="AI682" s="15" t="str">
        <f t="shared" si="660"/>
        <v>N/A</v>
      </c>
      <c r="AJ682" s="15" t="str">
        <f t="shared" si="661"/>
        <v>N/A</v>
      </c>
      <c r="AK682" s="15" t="str">
        <f t="shared" si="662"/>
        <v>N/A</v>
      </c>
      <c r="AL682" s="15" t="str">
        <f t="shared" si="634"/>
        <v>N/A</v>
      </c>
      <c r="AM682" s="15">
        <f t="shared" si="635"/>
        <v>44</v>
      </c>
      <c r="AN682" s="15">
        <f t="shared" si="636"/>
        <v>54</v>
      </c>
      <c r="AO682" s="15">
        <f t="shared" si="637"/>
        <v>44</v>
      </c>
      <c r="AP682" s="15">
        <f t="shared" si="638"/>
        <v>39</v>
      </c>
      <c r="AQ682" s="15">
        <f t="shared" si="639"/>
        <v>39</v>
      </c>
      <c r="AR682" s="14" t="s">
        <v>40</v>
      </c>
      <c r="AS682" s="14" t="s">
        <v>40</v>
      </c>
      <c r="AT682" s="14" t="s">
        <v>40</v>
      </c>
      <c r="AU682" s="14" t="s">
        <v>40</v>
      </c>
      <c r="AV682" s="14" t="s">
        <v>40</v>
      </c>
      <c r="AW682" s="14" t="s">
        <v>40</v>
      </c>
      <c r="AX682" s="14" t="s">
        <v>40</v>
      </c>
      <c r="AY682" s="14" t="s">
        <v>40</v>
      </c>
      <c r="AZ682" s="14" t="s">
        <v>40</v>
      </c>
      <c r="BA682" s="14" t="s">
        <v>40</v>
      </c>
      <c r="BB682" s="14" t="s">
        <v>40</v>
      </c>
      <c r="BC682" s="14" t="s">
        <v>40</v>
      </c>
      <c r="BD682" s="14" t="s">
        <v>40</v>
      </c>
      <c r="BE682" s="14" t="s">
        <v>40</v>
      </c>
      <c r="BF682" s="14" t="s">
        <v>40</v>
      </c>
      <c r="BG682" s="14" t="s">
        <v>40</v>
      </c>
      <c r="BH682" s="14" t="s">
        <v>40</v>
      </c>
      <c r="BJ682" s="15">
        <f t="shared" si="640"/>
        <v>44</v>
      </c>
      <c r="BK682" s="15">
        <f t="shared" si="641"/>
        <v>44</v>
      </c>
      <c r="BL682" s="15">
        <f t="shared" si="642"/>
        <v>44</v>
      </c>
      <c r="BM682" s="15">
        <f t="shared" si="643"/>
        <v>44</v>
      </c>
      <c r="BN682" s="15">
        <f t="shared" si="644"/>
        <v>44</v>
      </c>
      <c r="BO682" s="15">
        <f t="shared" si="645"/>
        <v>44</v>
      </c>
      <c r="BP682" s="15">
        <f t="shared" si="646"/>
        <v>44</v>
      </c>
      <c r="BQ682" s="15">
        <f t="shared" si="647"/>
        <v>44</v>
      </c>
      <c r="BR682" s="15">
        <f t="shared" si="648"/>
        <v>44</v>
      </c>
      <c r="BS682" s="15">
        <f t="shared" si="649"/>
        <v>44</v>
      </c>
      <c r="BT682" s="15">
        <f t="shared" si="650"/>
        <v>44</v>
      </c>
      <c r="BU682" s="15">
        <f t="shared" si="651"/>
        <v>44</v>
      </c>
      <c r="BV682" s="15">
        <f t="shared" si="652"/>
        <v>44</v>
      </c>
      <c r="BW682" s="15">
        <f t="shared" si="653"/>
        <v>44</v>
      </c>
      <c r="BX682" s="15">
        <f t="shared" si="654"/>
        <v>44</v>
      </c>
      <c r="BY682" s="15">
        <f t="shared" si="655"/>
        <v>44</v>
      </c>
      <c r="BZ682" s="15">
        <f t="shared" si="656"/>
        <v>44</v>
      </c>
      <c r="CA682" s="14" t="s">
        <v>75</v>
      </c>
      <c r="CB682" s="15">
        <f t="shared" si="606"/>
        <v>44</v>
      </c>
      <c r="CC682" s="14">
        <f t="shared" si="607"/>
        <v>54</v>
      </c>
      <c r="CD682" s="14">
        <f t="shared" si="608"/>
        <v>44</v>
      </c>
      <c r="CE682" s="14">
        <f t="shared" si="609"/>
        <v>39</v>
      </c>
      <c r="CF682" s="14">
        <f t="shared" si="610"/>
        <v>39</v>
      </c>
      <c r="CG682" t="str">
        <f t="shared" si="657"/>
        <v>S:17 G:27 GR:135</v>
      </c>
    </row>
    <row r="683" spans="1:85" x14ac:dyDescent="0.25">
      <c r="A683" s="13">
        <v>5594</v>
      </c>
      <c r="B683" s="14" t="s">
        <v>3078</v>
      </c>
      <c r="C683" s="14" t="s">
        <v>64</v>
      </c>
      <c r="D683" s="14" t="s">
        <v>56</v>
      </c>
      <c r="E683" s="14">
        <f>VLOOKUP(B683, 'Rookie Year'!$A$2:$B$55555,2,FALSE)</f>
        <v>2024</v>
      </c>
      <c r="F683" s="14">
        <v>2024</v>
      </c>
      <c r="G683" s="14" t="s">
        <v>40</v>
      </c>
      <c r="H683" s="14" t="s">
        <v>2145</v>
      </c>
      <c r="I683" s="15">
        <v>17</v>
      </c>
      <c r="J683" s="14">
        <v>4</v>
      </c>
      <c r="K683" s="16">
        <f t="shared" si="623"/>
        <v>0.25</v>
      </c>
      <c r="L683" s="15">
        <f t="shared" si="624"/>
        <v>12</v>
      </c>
      <c r="M683" s="15">
        <f t="shared" si="625"/>
        <v>5</v>
      </c>
      <c r="N683" s="15">
        <f t="shared" si="626"/>
        <v>20</v>
      </c>
      <c r="O683" s="15">
        <v>20</v>
      </c>
      <c r="P683" s="15">
        <v>0</v>
      </c>
      <c r="Q683" s="15">
        <f t="shared" si="627"/>
        <v>0</v>
      </c>
      <c r="R683" s="14" t="s">
        <v>75</v>
      </c>
      <c r="S683" s="14">
        <f t="shared" si="628"/>
        <v>2</v>
      </c>
      <c r="T683" s="15">
        <v>0</v>
      </c>
      <c r="U683" s="15">
        <v>0</v>
      </c>
      <c r="V683" s="15" t="str">
        <f t="shared" si="664"/>
        <v>N/A</v>
      </c>
      <c r="W683" s="15" t="str">
        <f t="shared" ref="W683:W746" si="665">IF($S683&lt;4, "N/A", $M683)</f>
        <v>N/A</v>
      </c>
      <c r="X683" s="15" t="str">
        <f t="shared" ref="X683:X746" si="666">IF($S683&lt;5, "N/A", $M683)</f>
        <v>N/A</v>
      </c>
      <c r="Y683" s="14" t="str">
        <f t="shared" si="629"/>
        <v>OK</v>
      </c>
      <c r="Z683" s="14" t="str">
        <f t="shared" si="630"/>
        <v>No</v>
      </c>
      <c r="AA683" s="17" t="str">
        <f>IF(C683="DM", "N/A", IF(Z683="No","N/A",VLOOKUP(B683,'Extension List'!$A$3:$AE$1952,19,FALSE)))</f>
        <v>N/A</v>
      </c>
      <c r="AB683" s="14" t="str">
        <f>IF(C683="DM", "N/A", IF(Z683="No","N/A",VLOOKUP(B683,'Extension List'!$A$3:$AE$1952,21,FALSE)))</f>
        <v>N/A</v>
      </c>
      <c r="AC683" s="14" t="str">
        <f t="shared" si="658"/>
        <v>N/A</v>
      </c>
      <c r="AD683" s="15" t="str">
        <f t="shared" si="631"/>
        <v>N/A</v>
      </c>
      <c r="AE683" s="15" t="str">
        <f t="shared" si="632"/>
        <v>N/A</v>
      </c>
      <c r="AF683" s="15" t="str">
        <f t="shared" si="633"/>
        <v>N/A</v>
      </c>
      <c r="AG683" s="15" t="str">
        <f t="shared" si="659"/>
        <v>N/A</v>
      </c>
      <c r="AH683" s="15" t="str">
        <f t="shared" si="659"/>
        <v>N/A</v>
      </c>
      <c r="AI683" s="15" t="str">
        <f t="shared" si="660"/>
        <v>N/A</v>
      </c>
      <c r="AJ683" s="15" t="str">
        <f t="shared" si="661"/>
        <v>N/A</v>
      </c>
      <c r="AK683" s="15" t="str">
        <f t="shared" si="662"/>
        <v>N/A</v>
      </c>
      <c r="AL683" s="15" t="str">
        <f t="shared" si="634"/>
        <v>N/A</v>
      </c>
      <c r="AM683" s="15">
        <f t="shared" si="635"/>
        <v>12</v>
      </c>
      <c r="AN683" s="15">
        <f t="shared" si="636"/>
        <v>12</v>
      </c>
      <c r="AO683" s="15" t="str">
        <f t="shared" si="637"/>
        <v>N/A</v>
      </c>
      <c r="AP683" s="15" t="str">
        <f t="shared" si="638"/>
        <v>N/A</v>
      </c>
      <c r="AQ683" s="15" t="str">
        <f t="shared" si="639"/>
        <v>N/A</v>
      </c>
      <c r="AR683" s="14" t="s">
        <v>40</v>
      </c>
      <c r="AS683" s="14" t="s">
        <v>40</v>
      </c>
      <c r="AT683" s="14" t="s">
        <v>40</v>
      </c>
      <c r="AU683" s="14" t="s">
        <v>40</v>
      </c>
      <c r="AV683" s="14" t="s">
        <v>40</v>
      </c>
      <c r="AW683" s="14" t="s">
        <v>40</v>
      </c>
      <c r="AX683" s="14" t="s">
        <v>40</v>
      </c>
      <c r="AY683" s="14" t="s">
        <v>40</v>
      </c>
      <c r="AZ683" s="14" t="s">
        <v>40</v>
      </c>
      <c r="BA683" s="14" t="s">
        <v>40</v>
      </c>
      <c r="BB683" s="14" t="s">
        <v>40</v>
      </c>
      <c r="BC683" s="14" t="s">
        <v>40</v>
      </c>
      <c r="BD683" s="14" t="s">
        <v>40</v>
      </c>
      <c r="BE683" s="14" t="s">
        <v>40</v>
      </c>
      <c r="BF683" s="14" t="s">
        <v>40</v>
      </c>
      <c r="BG683" s="14" t="s">
        <v>40</v>
      </c>
      <c r="BH683" s="14" t="s">
        <v>40</v>
      </c>
      <c r="BI683" s="14"/>
      <c r="BJ683" s="15">
        <f t="shared" si="640"/>
        <v>12</v>
      </c>
      <c r="BK683" s="15">
        <f t="shared" si="641"/>
        <v>12</v>
      </c>
      <c r="BL683" s="15">
        <f t="shared" si="642"/>
        <v>12</v>
      </c>
      <c r="BM683" s="15">
        <f t="shared" si="643"/>
        <v>12</v>
      </c>
      <c r="BN683" s="15">
        <f t="shared" si="644"/>
        <v>12</v>
      </c>
      <c r="BO683" s="15">
        <f t="shared" si="645"/>
        <v>12</v>
      </c>
      <c r="BP683" s="15">
        <f t="shared" si="646"/>
        <v>12</v>
      </c>
      <c r="BQ683" s="15">
        <f t="shared" si="647"/>
        <v>12</v>
      </c>
      <c r="BR683" s="15">
        <f t="shared" si="648"/>
        <v>12</v>
      </c>
      <c r="BS683" s="15">
        <f t="shared" si="649"/>
        <v>12</v>
      </c>
      <c r="BT683" s="15">
        <f t="shared" si="650"/>
        <v>12</v>
      </c>
      <c r="BU683" s="15">
        <f t="shared" si="651"/>
        <v>12</v>
      </c>
      <c r="BV683" s="15">
        <f t="shared" si="652"/>
        <v>12</v>
      </c>
      <c r="BW683" s="15">
        <f t="shared" si="653"/>
        <v>12</v>
      </c>
      <c r="BX683" s="15">
        <f t="shared" si="654"/>
        <v>12</v>
      </c>
      <c r="BY683" s="15">
        <f t="shared" si="655"/>
        <v>12</v>
      </c>
      <c r="BZ683" s="15">
        <f t="shared" si="656"/>
        <v>12</v>
      </c>
      <c r="CA683" s="14" t="s">
        <v>75</v>
      </c>
      <c r="CB683" s="15">
        <f t="shared" si="606"/>
        <v>12</v>
      </c>
      <c r="CC683" s="14">
        <f t="shared" si="607"/>
        <v>12</v>
      </c>
      <c r="CD683" s="14" t="str">
        <f t="shared" si="608"/>
        <v>N/A</v>
      </c>
      <c r="CE683" s="14" t="str">
        <f t="shared" si="609"/>
        <v>N/A</v>
      </c>
      <c r="CF683" s="14" t="str">
        <f t="shared" si="610"/>
        <v>N/A</v>
      </c>
      <c r="CG683" t="str">
        <f t="shared" si="657"/>
        <v>S:12 G:5 GR:0</v>
      </c>
    </row>
    <row r="684" spans="1:85" x14ac:dyDescent="0.25">
      <c r="A684" s="13">
        <v>6077</v>
      </c>
      <c r="B684" s="14" t="s">
        <v>3177</v>
      </c>
      <c r="C684" s="14" t="s">
        <v>64</v>
      </c>
      <c r="D684" s="14" t="s">
        <v>56</v>
      </c>
      <c r="E684" s="14">
        <v>2025</v>
      </c>
      <c r="F684" s="14">
        <v>2025</v>
      </c>
      <c r="G684" s="14" t="s">
        <v>40</v>
      </c>
      <c r="H684" s="14" t="s">
        <v>2217</v>
      </c>
      <c r="I684" s="15">
        <v>1</v>
      </c>
      <c r="J684" s="14">
        <v>3</v>
      </c>
      <c r="K684" s="16">
        <f t="shared" si="623"/>
        <v>0</v>
      </c>
      <c r="L684" s="15">
        <f t="shared" si="624"/>
        <v>1</v>
      </c>
      <c r="M684" s="15">
        <f t="shared" si="625"/>
        <v>0</v>
      </c>
      <c r="N684" s="15">
        <f t="shared" si="626"/>
        <v>0</v>
      </c>
      <c r="O684" s="15">
        <v>0</v>
      </c>
      <c r="P684" s="15">
        <v>0</v>
      </c>
      <c r="Q684" s="15">
        <f t="shared" si="627"/>
        <v>0</v>
      </c>
      <c r="R684" s="14" t="s">
        <v>75</v>
      </c>
      <c r="S684" s="14">
        <f t="shared" si="628"/>
        <v>2</v>
      </c>
      <c r="T684" s="15">
        <v>0</v>
      </c>
      <c r="U684" s="15">
        <v>0</v>
      </c>
      <c r="V684" s="15" t="str">
        <f t="shared" si="664"/>
        <v>N/A</v>
      </c>
      <c r="W684" s="15" t="str">
        <f t="shared" si="665"/>
        <v>N/A</v>
      </c>
      <c r="X684" s="15" t="str">
        <f t="shared" si="666"/>
        <v>N/A</v>
      </c>
      <c r="Y684" s="14" t="str">
        <f t="shared" si="629"/>
        <v>OK</v>
      </c>
      <c r="Z684" s="14" t="str">
        <f t="shared" si="630"/>
        <v>No</v>
      </c>
      <c r="AA684" s="17" t="str">
        <f>IF(C684="DM", "N/A", IF(Z684="No","N/A",VLOOKUP(B684,'Extension List'!$A$3:$AE$1952,19,FALSE)))</f>
        <v>N/A</v>
      </c>
      <c r="AB684" s="14" t="str">
        <f>IF(C684="DM", "N/A", IF(Z684="No","N/A",VLOOKUP(B684,'Extension List'!$A$3:$AE$1952,21,FALSE)))</f>
        <v>N/A</v>
      </c>
      <c r="AC684" s="14" t="str">
        <f t="shared" si="658"/>
        <v>N/A</v>
      </c>
      <c r="AD684" s="15" t="str">
        <f t="shared" si="631"/>
        <v>N/A</v>
      </c>
      <c r="AE684" s="15" t="str">
        <f t="shared" si="632"/>
        <v>N/A</v>
      </c>
      <c r="AF684" s="15" t="str">
        <f t="shared" si="633"/>
        <v>N/A</v>
      </c>
      <c r="AG684" s="15" t="str">
        <f t="shared" si="659"/>
        <v>N/A</v>
      </c>
      <c r="AH684" s="15" t="str">
        <f t="shared" si="659"/>
        <v>N/A</v>
      </c>
      <c r="AI684" s="15" t="str">
        <f t="shared" si="660"/>
        <v>N/A</v>
      </c>
      <c r="AJ684" s="15" t="str">
        <f t="shared" si="661"/>
        <v>N/A</v>
      </c>
      <c r="AK684" s="15" t="str">
        <f t="shared" si="662"/>
        <v>N/A</v>
      </c>
      <c r="AL684" s="15" t="str">
        <f t="shared" si="634"/>
        <v>N/A</v>
      </c>
      <c r="AM684" s="15">
        <f t="shared" si="635"/>
        <v>1</v>
      </c>
      <c r="AN684" s="15">
        <f t="shared" si="636"/>
        <v>1</v>
      </c>
      <c r="AO684" s="15" t="str">
        <f t="shared" si="637"/>
        <v>N/A</v>
      </c>
      <c r="AP684" s="15" t="str">
        <f t="shared" si="638"/>
        <v>N/A</v>
      </c>
      <c r="AQ684" s="15" t="str">
        <f t="shared" si="639"/>
        <v>N/A</v>
      </c>
      <c r="AR684" s="14" t="s">
        <v>40</v>
      </c>
      <c r="AS684" s="14" t="s">
        <v>40</v>
      </c>
      <c r="AT684" s="14" t="s">
        <v>40</v>
      </c>
      <c r="AU684" s="14" t="s">
        <v>40</v>
      </c>
      <c r="AV684" s="14" t="s">
        <v>40</v>
      </c>
      <c r="AW684" s="14" t="s">
        <v>40</v>
      </c>
      <c r="AX684" s="14" t="s">
        <v>40</v>
      </c>
      <c r="AY684" s="14" t="s">
        <v>40</v>
      </c>
      <c r="AZ684" s="14" t="s">
        <v>40</v>
      </c>
      <c r="BA684" s="14" t="s">
        <v>40</v>
      </c>
      <c r="BB684" s="14" t="s">
        <v>40</v>
      </c>
      <c r="BC684" s="14" t="s">
        <v>40</v>
      </c>
      <c r="BD684" s="14" t="s">
        <v>40</v>
      </c>
      <c r="BE684" s="14" t="s">
        <v>40</v>
      </c>
      <c r="BF684" s="14" t="s">
        <v>40</v>
      </c>
      <c r="BG684" s="14" t="s">
        <v>40</v>
      </c>
      <c r="BH684" s="14" t="s">
        <v>40</v>
      </c>
      <c r="BJ684" s="15">
        <f t="shared" si="640"/>
        <v>1</v>
      </c>
      <c r="BK684" s="15">
        <f t="shared" si="641"/>
        <v>1</v>
      </c>
      <c r="BL684" s="15">
        <f t="shared" si="642"/>
        <v>1</v>
      </c>
      <c r="BM684" s="15">
        <f t="shared" si="643"/>
        <v>1</v>
      </c>
      <c r="BN684" s="15">
        <f t="shared" si="644"/>
        <v>1</v>
      </c>
      <c r="BO684" s="15">
        <f t="shared" si="645"/>
        <v>1</v>
      </c>
      <c r="BP684" s="15">
        <f t="shared" si="646"/>
        <v>1</v>
      </c>
      <c r="BQ684" s="15">
        <f t="shared" si="647"/>
        <v>1</v>
      </c>
      <c r="BR684" s="15">
        <f t="shared" si="648"/>
        <v>1</v>
      </c>
      <c r="BS684" s="15">
        <f t="shared" si="649"/>
        <v>1</v>
      </c>
      <c r="BT684" s="15">
        <f t="shared" si="650"/>
        <v>1</v>
      </c>
      <c r="BU684" s="15">
        <f t="shared" si="651"/>
        <v>1</v>
      </c>
      <c r="BV684" s="15">
        <f t="shared" si="652"/>
        <v>1</v>
      </c>
      <c r="BW684" s="15">
        <f t="shared" si="653"/>
        <v>1</v>
      </c>
      <c r="BX684" s="15">
        <f t="shared" si="654"/>
        <v>1</v>
      </c>
      <c r="BY684" s="15">
        <f t="shared" si="655"/>
        <v>1</v>
      </c>
      <c r="BZ684" s="15">
        <f t="shared" si="656"/>
        <v>1</v>
      </c>
      <c r="CA684" s="14" t="s">
        <v>75</v>
      </c>
      <c r="CB684" s="15">
        <f t="shared" si="606"/>
        <v>1</v>
      </c>
      <c r="CC684" s="14">
        <f t="shared" si="607"/>
        <v>1</v>
      </c>
      <c r="CD684" s="14" t="str">
        <f t="shared" si="608"/>
        <v>N/A</v>
      </c>
      <c r="CE684" s="14" t="str">
        <f t="shared" si="609"/>
        <v>N/A</v>
      </c>
      <c r="CF684" s="14" t="str">
        <f t="shared" si="610"/>
        <v>N/A</v>
      </c>
      <c r="CG684" t="str">
        <f t="shared" si="657"/>
        <v>S:1 G:0 GR:0</v>
      </c>
    </row>
    <row r="685" spans="1:85" x14ac:dyDescent="0.25">
      <c r="A685" s="13">
        <v>6602</v>
      </c>
      <c r="B685" s="14" t="s">
        <v>3392</v>
      </c>
      <c r="C685" s="14" t="s">
        <v>64</v>
      </c>
      <c r="D685" s="14" t="s">
        <v>56</v>
      </c>
      <c r="E685" s="14">
        <f>VLOOKUP(B685, 'Rookie Year'!$A$2:$B$55555,2,FALSE)</f>
        <v>2026</v>
      </c>
      <c r="F685" s="14">
        <v>2026</v>
      </c>
      <c r="G685" s="14" t="s">
        <v>40</v>
      </c>
      <c r="H685" s="14" t="s">
        <v>3401</v>
      </c>
      <c r="I685" s="15">
        <v>1</v>
      </c>
      <c r="J685" s="14">
        <v>3</v>
      </c>
      <c r="K685" s="16">
        <f t="shared" si="623"/>
        <v>0</v>
      </c>
      <c r="L685" s="15">
        <f t="shared" si="624"/>
        <v>1</v>
      </c>
      <c r="M685" s="15">
        <f t="shared" si="625"/>
        <v>0</v>
      </c>
      <c r="N685" s="15">
        <f t="shared" si="626"/>
        <v>0</v>
      </c>
      <c r="O685" s="15">
        <v>0</v>
      </c>
      <c r="P685" s="15">
        <v>0</v>
      </c>
      <c r="Q685" s="15">
        <f t="shared" si="627"/>
        <v>0</v>
      </c>
      <c r="R685" s="14" t="s">
        <v>75</v>
      </c>
      <c r="S685" s="14">
        <f t="shared" si="628"/>
        <v>3</v>
      </c>
      <c r="T685" s="15">
        <f>IF($S685&lt;1, "N/A", $M685)</f>
        <v>0</v>
      </c>
      <c r="U685" s="15">
        <f>IF($S685&lt;2, "N/A", $M685)</f>
        <v>0</v>
      </c>
      <c r="V685" s="15">
        <f t="shared" si="664"/>
        <v>0</v>
      </c>
      <c r="W685" s="15" t="str">
        <f t="shared" si="665"/>
        <v>N/A</v>
      </c>
      <c r="X685" s="15" t="str">
        <f t="shared" si="666"/>
        <v>N/A</v>
      </c>
      <c r="Y685" s="14" t="str">
        <f t="shared" si="629"/>
        <v>OK</v>
      </c>
      <c r="Z685" s="14" t="str">
        <f t="shared" si="630"/>
        <v>No</v>
      </c>
      <c r="AA685" s="17" t="str">
        <f>IF(C685="DM", "N/A", IF(Z685="No","N/A",VLOOKUP(B685,'Extension List'!$A$3:$AE$1952,19,FALSE)))</f>
        <v>N/A</v>
      </c>
      <c r="AB685" s="14" t="str">
        <f>IF(C685="DM", "N/A", IF(Z685="No","N/A",VLOOKUP(B685,'Extension List'!$A$3:$AE$1952,21,FALSE)))</f>
        <v>N/A</v>
      </c>
      <c r="AC685" s="14" t="str">
        <f t="shared" si="658"/>
        <v>N/A</v>
      </c>
      <c r="AD685" s="15" t="str">
        <f t="shared" si="631"/>
        <v>N/A</v>
      </c>
      <c r="AE685" s="15" t="str">
        <f t="shared" si="632"/>
        <v>N/A</v>
      </c>
      <c r="AF685" s="15" t="str">
        <f t="shared" si="633"/>
        <v>N/A</v>
      </c>
      <c r="AG685" s="15" t="str">
        <f t="shared" si="659"/>
        <v>N/A</v>
      </c>
      <c r="AH685" s="15" t="str">
        <f t="shared" si="659"/>
        <v>N/A</v>
      </c>
      <c r="AI685" s="15" t="str">
        <f t="shared" si="660"/>
        <v>N/A</v>
      </c>
      <c r="AJ685" s="15" t="str">
        <f t="shared" si="661"/>
        <v>N/A</v>
      </c>
      <c r="AK685" s="15" t="str">
        <f t="shared" si="662"/>
        <v>N/A</v>
      </c>
      <c r="AL685" s="15" t="str">
        <f t="shared" si="634"/>
        <v>N/A</v>
      </c>
      <c r="AM685" s="15">
        <f t="shared" si="635"/>
        <v>1</v>
      </c>
      <c r="AN685" s="15">
        <f t="shared" si="636"/>
        <v>1</v>
      </c>
      <c r="AO685" s="15">
        <f t="shared" si="637"/>
        <v>1</v>
      </c>
      <c r="AP685" s="15" t="str">
        <f t="shared" si="638"/>
        <v>N/A</v>
      </c>
      <c r="AQ685" s="15" t="str">
        <f t="shared" si="639"/>
        <v>N/A</v>
      </c>
      <c r="AR685" s="14" t="s">
        <v>40</v>
      </c>
      <c r="AS685" s="14" t="s">
        <v>40</v>
      </c>
      <c r="AT685" s="14" t="s">
        <v>40</v>
      </c>
      <c r="AU685" s="14" t="s">
        <v>40</v>
      </c>
      <c r="AV685" s="14" t="s">
        <v>40</v>
      </c>
      <c r="AW685" s="14" t="s">
        <v>40</v>
      </c>
      <c r="AX685" s="14" t="s">
        <v>40</v>
      </c>
      <c r="AY685" s="14" t="s">
        <v>40</v>
      </c>
      <c r="AZ685" s="14" t="s">
        <v>40</v>
      </c>
      <c r="BA685" s="14" t="s">
        <v>40</v>
      </c>
      <c r="BB685" s="14" t="s">
        <v>40</v>
      </c>
      <c r="BC685" s="14" t="s">
        <v>40</v>
      </c>
      <c r="BD685" s="14" t="s">
        <v>40</v>
      </c>
      <c r="BE685" s="14" t="s">
        <v>40</v>
      </c>
      <c r="BF685" s="14" t="s">
        <v>40</v>
      </c>
      <c r="BG685" s="14" t="s">
        <v>40</v>
      </c>
      <c r="BH685" s="14" t="s">
        <v>40</v>
      </c>
      <c r="BJ685" s="15">
        <f t="shared" si="640"/>
        <v>1</v>
      </c>
      <c r="BK685" s="15">
        <f t="shared" si="641"/>
        <v>1</v>
      </c>
      <c r="BL685" s="15">
        <f t="shared" si="642"/>
        <v>1</v>
      </c>
      <c r="BM685" s="15">
        <f t="shared" si="643"/>
        <v>1</v>
      </c>
      <c r="BN685" s="15">
        <f t="shared" si="644"/>
        <v>1</v>
      </c>
      <c r="BO685" s="15">
        <f t="shared" si="645"/>
        <v>1</v>
      </c>
      <c r="BP685" s="15">
        <f t="shared" si="646"/>
        <v>1</v>
      </c>
      <c r="BQ685" s="15">
        <f t="shared" si="647"/>
        <v>1</v>
      </c>
      <c r="BR685" s="15">
        <f t="shared" si="648"/>
        <v>1</v>
      </c>
      <c r="BS685" s="15">
        <f t="shared" si="649"/>
        <v>1</v>
      </c>
      <c r="BT685" s="15">
        <f t="shared" si="650"/>
        <v>1</v>
      </c>
      <c r="BU685" s="15">
        <f t="shared" si="651"/>
        <v>1</v>
      </c>
      <c r="BV685" s="15">
        <f t="shared" si="652"/>
        <v>1</v>
      </c>
      <c r="BW685" s="15">
        <f t="shared" si="653"/>
        <v>1</v>
      </c>
      <c r="BX685" s="15">
        <f t="shared" si="654"/>
        <v>1</v>
      </c>
      <c r="BY685" s="15">
        <f t="shared" si="655"/>
        <v>1</v>
      </c>
      <c r="BZ685" s="15">
        <f t="shared" si="656"/>
        <v>1</v>
      </c>
      <c r="CA685" s="14" t="s">
        <v>75</v>
      </c>
      <c r="CB685" s="15">
        <f t="shared" si="606"/>
        <v>1</v>
      </c>
      <c r="CC685" s="14">
        <f t="shared" si="607"/>
        <v>1</v>
      </c>
      <c r="CD685" s="14">
        <f t="shared" si="608"/>
        <v>1</v>
      </c>
      <c r="CE685" s="14" t="str">
        <f t="shared" si="609"/>
        <v>N/A</v>
      </c>
      <c r="CF685" s="14" t="str">
        <f t="shared" si="610"/>
        <v>N/A</v>
      </c>
      <c r="CG685" t="str">
        <f t="shared" si="657"/>
        <v>S:1 G:0 GR:0</v>
      </c>
    </row>
    <row r="686" spans="1:85" x14ac:dyDescent="0.25">
      <c r="A686" s="13">
        <v>6331</v>
      </c>
      <c r="B686" s="14" t="s">
        <v>3257</v>
      </c>
      <c r="C686" s="14" t="s">
        <v>65</v>
      </c>
      <c r="D686" s="14" t="s">
        <v>56</v>
      </c>
      <c r="E686" s="14">
        <f>VLOOKUP(B686, 'Rookie Year'!$A$2:$B$55555,2,FALSE)</f>
        <v>2024</v>
      </c>
      <c r="F686" s="14">
        <v>2026</v>
      </c>
      <c r="G686" s="14" t="s">
        <v>42</v>
      </c>
      <c r="H686" s="14" t="s">
        <v>2913</v>
      </c>
      <c r="I686" s="15">
        <v>1</v>
      </c>
      <c r="J686" s="14">
        <v>1</v>
      </c>
      <c r="K686" s="16">
        <f t="shared" si="623"/>
        <v>0.25</v>
      </c>
      <c r="L686" s="15">
        <f t="shared" si="624"/>
        <v>0</v>
      </c>
      <c r="M686" s="15">
        <f t="shared" si="625"/>
        <v>1</v>
      </c>
      <c r="N686" s="15">
        <f t="shared" si="626"/>
        <v>1</v>
      </c>
      <c r="O686" s="15">
        <v>0</v>
      </c>
      <c r="P686" s="15">
        <v>0</v>
      </c>
      <c r="Q686" s="15">
        <f t="shared" si="627"/>
        <v>1</v>
      </c>
      <c r="R686" s="14" t="s">
        <v>75</v>
      </c>
      <c r="S686" s="14">
        <f t="shared" si="628"/>
        <v>1</v>
      </c>
      <c r="T686" s="15">
        <f>IF($S686&lt;1, "N/A", $M686)</f>
        <v>1</v>
      </c>
      <c r="U686" s="15" t="str">
        <f>IF($S686&lt;2, "N/A", $M686)</f>
        <v>N/A</v>
      </c>
      <c r="V686" s="15" t="str">
        <f t="shared" si="664"/>
        <v>N/A</v>
      </c>
      <c r="W686" s="15" t="str">
        <f t="shared" si="665"/>
        <v>N/A</v>
      </c>
      <c r="X686" s="15" t="str">
        <f t="shared" si="666"/>
        <v>N/A</v>
      </c>
      <c r="Y686" s="14" t="str">
        <f t="shared" si="629"/>
        <v>OK</v>
      </c>
      <c r="Z686" s="14" t="str">
        <f t="shared" si="630"/>
        <v>No</v>
      </c>
      <c r="AA686" s="17" t="str">
        <f>IF(C686="DM", "N/A", IF(Z686="No","N/A",VLOOKUP(B686,'Extension List'!$A$3:$AE$1952,19,FALSE)))</f>
        <v>N/A</v>
      </c>
      <c r="AB686" s="14" t="str">
        <f>IF(C686="DM", "N/A", IF(Z686="No","N/A",VLOOKUP(B686,'Extension List'!$A$3:$AE$1952,21,FALSE)))</f>
        <v>N/A</v>
      </c>
      <c r="AC686" s="14" t="str">
        <f t="shared" si="658"/>
        <v>N/A</v>
      </c>
      <c r="AD686" s="15" t="str">
        <f t="shared" si="631"/>
        <v>N/A</v>
      </c>
      <c r="AE686" s="15" t="str">
        <f t="shared" si="632"/>
        <v>N/A</v>
      </c>
      <c r="AF686" s="15" t="str">
        <f t="shared" si="633"/>
        <v>N/A</v>
      </c>
      <c r="AG686" s="15" t="str">
        <f t="shared" ref="AG686:AH699" si="667">IF($AF686="N/A", "N/A", "TBC")</f>
        <v>N/A</v>
      </c>
      <c r="AH686" s="15" t="str">
        <f t="shared" si="667"/>
        <v>N/A</v>
      </c>
      <c r="AI686" s="15" t="str">
        <f t="shared" si="660"/>
        <v>N/A</v>
      </c>
      <c r="AJ686" s="15" t="str">
        <f t="shared" si="661"/>
        <v>N/A</v>
      </c>
      <c r="AK686" s="15" t="str">
        <f t="shared" si="662"/>
        <v>N/A</v>
      </c>
      <c r="AL686" s="15" t="str">
        <f t="shared" si="634"/>
        <v>N/A</v>
      </c>
      <c r="AM686" s="15">
        <f t="shared" si="635"/>
        <v>1</v>
      </c>
      <c r="AN686" s="15" t="str">
        <f t="shared" si="636"/>
        <v>N/A</v>
      </c>
      <c r="AO686" s="15" t="str">
        <f t="shared" si="637"/>
        <v>N/A</v>
      </c>
      <c r="AP686" s="15" t="str">
        <f t="shared" si="638"/>
        <v>N/A</v>
      </c>
      <c r="AQ686" s="15" t="str">
        <f t="shared" si="639"/>
        <v>N/A</v>
      </c>
      <c r="AR686" s="14" t="s">
        <v>40</v>
      </c>
      <c r="AS686" s="14" t="s">
        <v>40</v>
      </c>
      <c r="AT686" s="14" t="s">
        <v>40</v>
      </c>
      <c r="AU686" s="14" t="s">
        <v>40</v>
      </c>
      <c r="AV686" s="14" t="s">
        <v>40</v>
      </c>
      <c r="AW686" s="14" t="s">
        <v>40</v>
      </c>
      <c r="AX686" s="14" t="s">
        <v>40</v>
      </c>
      <c r="AY686" s="14" t="s">
        <v>40</v>
      </c>
      <c r="AZ686" s="14" t="s">
        <v>40</v>
      </c>
      <c r="BA686" s="14" t="s">
        <v>40</v>
      </c>
      <c r="BB686" s="14" t="s">
        <v>40</v>
      </c>
      <c r="BC686" s="14" t="s">
        <v>40</v>
      </c>
      <c r="BD686" s="14" t="s">
        <v>40</v>
      </c>
      <c r="BE686" s="14" t="s">
        <v>40</v>
      </c>
      <c r="BF686" s="14" t="s">
        <v>40</v>
      </c>
      <c r="BG686" s="14" t="s">
        <v>40</v>
      </c>
      <c r="BH686" s="14" t="s">
        <v>40</v>
      </c>
      <c r="BJ686" s="15">
        <f t="shared" si="640"/>
        <v>1</v>
      </c>
      <c r="BK686" s="15">
        <f t="shared" si="641"/>
        <v>1</v>
      </c>
      <c r="BL686" s="15">
        <f t="shared" si="642"/>
        <v>1</v>
      </c>
      <c r="BM686" s="15">
        <f t="shared" si="643"/>
        <v>1</v>
      </c>
      <c r="BN686" s="15">
        <f t="shared" si="644"/>
        <v>1</v>
      </c>
      <c r="BO686" s="15">
        <f t="shared" si="645"/>
        <v>1</v>
      </c>
      <c r="BP686" s="15">
        <f t="shared" si="646"/>
        <v>1</v>
      </c>
      <c r="BQ686" s="15">
        <f t="shared" si="647"/>
        <v>1</v>
      </c>
      <c r="BR686" s="15">
        <f t="shared" si="648"/>
        <v>1</v>
      </c>
      <c r="BS686" s="15">
        <f t="shared" si="649"/>
        <v>1</v>
      </c>
      <c r="BT686" s="15">
        <f t="shared" si="650"/>
        <v>1</v>
      </c>
      <c r="BU686" s="15">
        <f t="shared" si="651"/>
        <v>1</v>
      </c>
      <c r="BV686" s="15">
        <f t="shared" si="652"/>
        <v>1</v>
      </c>
      <c r="BW686" s="15">
        <f t="shared" si="653"/>
        <v>1</v>
      </c>
      <c r="BX686" s="15">
        <f t="shared" si="654"/>
        <v>1</v>
      </c>
      <c r="BY686" s="15">
        <f t="shared" si="655"/>
        <v>1</v>
      </c>
      <c r="BZ686" s="15">
        <f t="shared" si="656"/>
        <v>1</v>
      </c>
      <c r="CA686" s="14" t="s">
        <v>75</v>
      </c>
      <c r="CB686" s="15">
        <f t="shared" si="606"/>
        <v>1</v>
      </c>
      <c r="CC686" s="14" t="str">
        <f t="shared" si="607"/>
        <v>N/A</v>
      </c>
      <c r="CD686" s="14" t="str">
        <f t="shared" si="608"/>
        <v>N/A</v>
      </c>
      <c r="CE686" s="14" t="str">
        <f t="shared" si="609"/>
        <v>N/A</v>
      </c>
      <c r="CF686" s="14" t="str">
        <f t="shared" si="610"/>
        <v>N/A</v>
      </c>
      <c r="CG686" t="str">
        <f t="shared" si="657"/>
        <v>S:0 G:1 GR:1</v>
      </c>
    </row>
    <row r="687" spans="1:85" x14ac:dyDescent="0.25">
      <c r="A687" s="13">
        <v>6403</v>
      </c>
      <c r="B687" s="14" t="s">
        <v>3244</v>
      </c>
      <c r="C687" s="14" t="s">
        <v>66</v>
      </c>
      <c r="D687" s="14" t="s">
        <v>56</v>
      </c>
      <c r="E687" s="14">
        <f>VLOOKUP(B687, 'Rookie Year'!$A$2:$B$55555,2,FALSE)</f>
        <v>2024</v>
      </c>
      <c r="F687" s="14">
        <v>2026</v>
      </c>
      <c r="G687" s="14" t="s">
        <v>42</v>
      </c>
      <c r="H687" s="14" t="s">
        <v>1927</v>
      </c>
      <c r="I687" s="15">
        <v>1</v>
      </c>
      <c r="J687" s="14">
        <v>1</v>
      </c>
      <c r="K687" s="16">
        <f t="shared" si="623"/>
        <v>0.25</v>
      </c>
      <c r="L687" s="15">
        <f t="shared" si="624"/>
        <v>0</v>
      </c>
      <c r="M687" s="15">
        <f t="shared" si="625"/>
        <v>1</v>
      </c>
      <c r="N687" s="15">
        <f t="shared" si="626"/>
        <v>1</v>
      </c>
      <c r="O687" s="15">
        <v>0</v>
      </c>
      <c r="P687" s="15">
        <v>0</v>
      </c>
      <c r="Q687" s="15">
        <f t="shared" si="627"/>
        <v>1</v>
      </c>
      <c r="R687" s="14" t="s">
        <v>75</v>
      </c>
      <c r="S687" s="14">
        <f t="shared" si="628"/>
        <v>1</v>
      </c>
      <c r="T687" s="15">
        <f>IF($S687&lt;1, "N/A", $M687)</f>
        <v>1</v>
      </c>
      <c r="U687" s="15" t="str">
        <f>IF($S687&lt;2, "N/A", $M687)</f>
        <v>N/A</v>
      </c>
      <c r="V687" s="15" t="str">
        <f t="shared" si="664"/>
        <v>N/A</v>
      </c>
      <c r="W687" s="15" t="str">
        <f t="shared" si="665"/>
        <v>N/A</v>
      </c>
      <c r="X687" s="15" t="str">
        <f t="shared" si="666"/>
        <v>N/A</v>
      </c>
      <c r="Y687" s="14" t="str">
        <f t="shared" si="629"/>
        <v>OK</v>
      </c>
      <c r="Z687" s="14" t="str">
        <f t="shared" si="630"/>
        <v>No</v>
      </c>
      <c r="AA687" s="17" t="str">
        <f>IF(C687="DM", "N/A", IF(Z687="No","N/A",VLOOKUP(B687,'Extension List'!$A$3:$AE$1952,19,FALSE)))</f>
        <v>N/A</v>
      </c>
      <c r="AB687" s="14" t="str">
        <f>IF(C687="DM", "N/A", IF(Z687="No","N/A",VLOOKUP(B687,'Extension List'!$A$3:$AE$1952,21,FALSE)))</f>
        <v>N/A</v>
      </c>
      <c r="AC687" s="14" t="str">
        <f t="shared" si="658"/>
        <v>N/A</v>
      </c>
      <c r="AD687" s="15" t="str">
        <f t="shared" si="631"/>
        <v>N/A</v>
      </c>
      <c r="AE687" s="15" t="str">
        <f t="shared" si="632"/>
        <v>N/A</v>
      </c>
      <c r="AF687" s="15" t="str">
        <f t="shared" si="633"/>
        <v>N/A</v>
      </c>
      <c r="AG687" s="15" t="str">
        <f t="shared" si="667"/>
        <v>N/A</v>
      </c>
      <c r="AH687" s="15" t="str">
        <f t="shared" si="667"/>
        <v>N/A</v>
      </c>
      <c r="AI687" s="15" t="str">
        <f t="shared" si="660"/>
        <v>N/A</v>
      </c>
      <c r="AJ687" s="15" t="str">
        <f t="shared" si="661"/>
        <v>N/A</v>
      </c>
      <c r="AK687" s="15" t="str">
        <f t="shared" si="662"/>
        <v>N/A</v>
      </c>
      <c r="AL687" s="15" t="str">
        <f t="shared" si="634"/>
        <v>N/A</v>
      </c>
      <c r="AM687" s="15">
        <f t="shared" si="635"/>
        <v>1</v>
      </c>
      <c r="AN687" s="15" t="str">
        <f t="shared" si="636"/>
        <v>N/A</v>
      </c>
      <c r="AO687" s="15" t="str">
        <f t="shared" si="637"/>
        <v>N/A</v>
      </c>
      <c r="AP687" s="15" t="str">
        <f t="shared" si="638"/>
        <v>N/A</v>
      </c>
      <c r="AQ687" s="15" t="str">
        <f t="shared" si="639"/>
        <v>N/A</v>
      </c>
      <c r="AR687" s="14" t="s">
        <v>40</v>
      </c>
      <c r="AS687" s="14" t="s">
        <v>40</v>
      </c>
      <c r="AT687" s="14" t="s">
        <v>40</v>
      </c>
      <c r="AU687" s="14" t="s">
        <v>40</v>
      </c>
      <c r="AV687" s="14" t="s">
        <v>40</v>
      </c>
      <c r="AW687" s="14" t="s">
        <v>40</v>
      </c>
      <c r="AX687" s="14" t="s">
        <v>40</v>
      </c>
      <c r="AY687" s="14" t="s">
        <v>40</v>
      </c>
      <c r="AZ687" s="14" t="s">
        <v>40</v>
      </c>
      <c r="BA687" s="14" t="s">
        <v>40</v>
      </c>
      <c r="BB687" s="14" t="s">
        <v>40</v>
      </c>
      <c r="BC687" s="14" t="s">
        <v>40</v>
      </c>
      <c r="BD687" s="14" t="s">
        <v>40</v>
      </c>
      <c r="BE687" s="14" t="s">
        <v>40</v>
      </c>
      <c r="BF687" s="14" t="s">
        <v>40</v>
      </c>
      <c r="BG687" s="14" t="s">
        <v>40</v>
      </c>
      <c r="BH687" s="14" t="s">
        <v>40</v>
      </c>
      <c r="BJ687" s="15">
        <f t="shared" si="640"/>
        <v>1</v>
      </c>
      <c r="BK687" s="15">
        <f t="shared" si="641"/>
        <v>1</v>
      </c>
      <c r="BL687" s="15">
        <f t="shared" si="642"/>
        <v>1</v>
      </c>
      <c r="BM687" s="15">
        <f t="shared" si="643"/>
        <v>1</v>
      </c>
      <c r="BN687" s="15">
        <f t="shared" si="644"/>
        <v>1</v>
      </c>
      <c r="BO687" s="15">
        <f t="shared" si="645"/>
        <v>1</v>
      </c>
      <c r="BP687" s="15">
        <f t="shared" si="646"/>
        <v>1</v>
      </c>
      <c r="BQ687" s="15">
        <f t="shared" si="647"/>
        <v>1</v>
      </c>
      <c r="BR687" s="15">
        <f t="shared" si="648"/>
        <v>1</v>
      </c>
      <c r="BS687" s="15">
        <f t="shared" si="649"/>
        <v>1</v>
      </c>
      <c r="BT687" s="15">
        <f t="shared" si="650"/>
        <v>1</v>
      </c>
      <c r="BU687" s="15">
        <f t="shared" si="651"/>
        <v>1</v>
      </c>
      <c r="BV687" s="15">
        <f t="shared" si="652"/>
        <v>1</v>
      </c>
      <c r="BW687" s="15">
        <f t="shared" si="653"/>
        <v>1</v>
      </c>
      <c r="BX687" s="15">
        <f t="shared" si="654"/>
        <v>1</v>
      </c>
      <c r="BY687" s="15">
        <f t="shared" si="655"/>
        <v>1</v>
      </c>
      <c r="BZ687" s="15">
        <f t="shared" si="656"/>
        <v>1</v>
      </c>
      <c r="CA687" s="14" t="s">
        <v>75</v>
      </c>
      <c r="CB687" s="15">
        <f t="shared" si="606"/>
        <v>1</v>
      </c>
      <c r="CC687" s="14" t="str">
        <f t="shared" si="607"/>
        <v>N/A</v>
      </c>
      <c r="CD687" s="14" t="str">
        <f t="shared" si="608"/>
        <v>N/A</v>
      </c>
      <c r="CE687" s="14" t="str">
        <f t="shared" si="609"/>
        <v>N/A</v>
      </c>
      <c r="CF687" s="14" t="str">
        <f t="shared" si="610"/>
        <v>N/A</v>
      </c>
      <c r="CG687" t="str">
        <f t="shared" si="657"/>
        <v>S:0 G:1 GR:1</v>
      </c>
    </row>
    <row r="688" spans="1:85" x14ac:dyDescent="0.25">
      <c r="A688" s="13">
        <v>6608</v>
      </c>
      <c r="B688" s="14" t="s">
        <v>1984</v>
      </c>
      <c r="C688" s="14" t="s">
        <v>67</v>
      </c>
      <c r="D688" s="14" t="s">
        <v>56</v>
      </c>
      <c r="E688" s="14">
        <f>VLOOKUP(B688, 'Rookie Year'!$A$2:$B$55555,2,FALSE)</f>
        <v>2014</v>
      </c>
      <c r="F688" s="14">
        <v>2026</v>
      </c>
      <c r="G688" s="14" t="s">
        <v>40</v>
      </c>
      <c r="H688" s="14" t="s">
        <v>1927</v>
      </c>
      <c r="I688" s="15">
        <v>1</v>
      </c>
      <c r="J688" s="14">
        <v>1</v>
      </c>
      <c r="K688" s="16">
        <f t="shared" si="623"/>
        <v>0</v>
      </c>
      <c r="L688" s="15">
        <f t="shared" si="624"/>
        <v>1</v>
      </c>
      <c r="M688" s="15">
        <f t="shared" si="625"/>
        <v>0</v>
      </c>
      <c r="N688" s="15">
        <f t="shared" si="626"/>
        <v>0</v>
      </c>
      <c r="O688" s="15">
        <v>0</v>
      </c>
      <c r="P688" s="15">
        <v>0</v>
      </c>
      <c r="Q688" s="15">
        <f t="shared" si="627"/>
        <v>0</v>
      </c>
      <c r="R688" s="14" t="s">
        <v>75</v>
      </c>
      <c r="S688" s="14">
        <f t="shared" si="628"/>
        <v>1</v>
      </c>
      <c r="T688" s="15">
        <f>IF($S688&lt;1, "N/A", $M688)</f>
        <v>0</v>
      </c>
      <c r="U688" s="15" t="str">
        <f>IF($S688&lt;2, "N/A", $M688)</f>
        <v>N/A</v>
      </c>
      <c r="V688" s="15" t="str">
        <f t="shared" si="664"/>
        <v>N/A</v>
      </c>
      <c r="W688" s="15" t="str">
        <f t="shared" si="665"/>
        <v>N/A</v>
      </c>
      <c r="X688" s="15" t="str">
        <f t="shared" si="666"/>
        <v>N/A</v>
      </c>
      <c r="Y688" s="14" t="str">
        <f t="shared" si="629"/>
        <v>OK</v>
      </c>
      <c r="Z688" s="14" t="str">
        <f t="shared" si="630"/>
        <v>No</v>
      </c>
      <c r="AA688" s="17" t="str">
        <f>IF(C688="DM", "N/A", IF(Z688="No","N/A",VLOOKUP(B688,'Extension List'!$A$3:$AE$1952,19,FALSE)))</f>
        <v>N/A</v>
      </c>
      <c r="AB688" s="14" t="str">
        <f>IF(C688="DM", "N/A", IF(Z688="No","N/A",VLOOKUP(B688,'Extension List'!$A$3:$AE$1952,21,FALSE)))</f>
        <v>N/A</v>
      </c>
      <c r="AC688" s="14" t="str">
        <f t="shared" si="658"/>
        <v>N/A</v>
      </c>
      <c r="AD688" s="15" t="str">
        <f t="shared" si="631"/>
        <v>N/A</v>
      </c>
      <c r="AE688" s="15" t="str">
        <f t="shared" si="632"/>
        <v>N/A</v>
      </c>
      <c r="AF688" s="15" t="str">
        <f t="shared" si="633"/>
        <v>N/A</v>
      </c>
      <c r="AG688" s="15" t="str">
        <f t="shared" si="667"/>
        <v>N/A</v>
      </c>
      <c r="AH688" s="15" t="str">
        <f t="shared" si="667"/>
        <v>N/A</v>
      </c>
      <c r="AI688" s="15" t="str">
        <f t="shared" si="660"/>
        <v>N/A</v>
      </c>
      <c r="AJ688" s="15" t="str">
        <f t="shared" si="661"/>
        <v>N/A</v>
      </c>
      <c r="AK688" s="15" t="str">
        <f t="shared" si="662"/>
        <v>N/A</v>
      </c>
      <c r="AL688" s="15" t="str">
        <f t="shared" si="634"/>
        <v>N/A</v>
      </c>
      <c r="AM688" s="15">
        <f t="shared" si="635"/>
        <v>1</v>
      </c>
      <c r="AN688" s="15" t="str">
        <f t="shared" si="636"/>
        <v>N/A</v>
      </c>
      <c r="AO688" s="15" t="str">
        <f t="shared" si="637"/>
        <v>N/A</v>
      </c>
      <c r="AP688" s="15" t="str">
        <f t="shared" si="638"/>
        <v>N/A</v>
      </c>
      <c r="AQ688" s="15" t="str">
        <f t="shared" si="639"/>
        <v>N/A</v>
      </c>
      <c r="AR688" s="14" t="s">
        <v>40</v>
      </c>
      <c r="AS688" s="14" t="s">
        <v>40</v>
      </c>
      <c r="AT688" s="14" t="s">
        <v>40</v>
      </c>
      <c r="AU688" s="14" t="s">
        <v>40</v>
      </c>
      <c r="AV688" s="14" t="s">
        <v>40</v>
      </c>
      <c r="AW688" s="14" t="s">
        <v>40</v>
      </c>
      <c r="AX688" s="14" t="s">
        <v>40</v>
      </c>
      <c r="AY688" s="14" t="s">
        <v>40</v>
      </c>
      <c r="AZ688" s="14" t="s">
        <v>40</v>
      </c>
      <c r="BA688" s="14" t="s">
        <v>40</v>
      </c>
      <c r="BB688" s="14" t="s">
        <v>40</v>
      </c>
      <c r="BC688" s="14" t="s">
        <v>40</v>
      </c>
      <c r="BD688" s="14" t="s">
        <v>40</v>
      </c>
      <c r="BE688" s="14" t="s">
        <v>40</v>
      </c>
      <c r="BF688" s="14" t="s">
        <v>40</v>
      </c>
      <c r="BG688" s="14" t="s">
        <v>40</v>
      </c>
      <c r="BH688" s="14" t="s">
        <v>40</v>
      </c>
      <c r="BJ688" s="15">
        <f t="shared" si="640"/>
        <v>1</v>
      </c>
      <c r="BK688" s="15">
        <f t="shared" si="641"/>
        <v>1</v>
      </c>
      <c r="BL688" s="15">
        <f t="shared" si="642"/>
        <v>1</v>
      </c>
      <c r="BM688" s="15">
        <f t="shared" si="643"/>
        <v>1</v>
      </c>
      <c r="BN688" s="15">
        <f t="shared" si="644"/>
        <v>1</v>
      </c>
      <c r="BO688" s="15">
        <f t="shared" si="645"/>
        <v>1</v>
      </c>
      <c r="BP688" s="15">
        <f t="shared" si="646"/>
        <v>1</v>
      </c>
      <c r="BQ688" s="15">
        <f t="shared" si="647"/>
        <v>1</v>
      </c>
      <c r="BR688" s="15">
        <f t="shared" si="648"/>
        <v>1</v>
      </c>
      <c r="BS688" s="15">
        <f t="shared" si="649"/>
        <v>1</v>
      </c>
      <c r="BT688" s="15">
        <f t="shared" si="650"/>
        <v>1</v>
      </c>
      <c r="BU688" s="15">
        <f t="shared" si="651"/>
        <v>1</v>
      </c>
      <c r="BV688" s="15">
        <f t="shared" si="652"/>
        <v>1</v>
      </c>
      <c r="BW688" s="15">
        <f t="shared" si="653"/>
        <v>1</v>
      </c>
      <c r="BX688" s="15">
        <f t="shared" si="654"/>
        <v>1</v>
      </c>
      <c r="BY688" s="15">
        <f t="shared" si="655"/>
        <v>1</v>
      </c>
      <c r="BZ688" s="15">
        <f t="shared" si="656"/>
        <v>1</v>
      </c>
      <c r="CA688" s="14" t="s">
        <v>75</v>
      </c>
      <c r="CB688" s="15">
        <f t="shared" si="606"/>
        <v>1</v>
      </c>
      <c r="CC688" s="14" t="str">
        <f t="shared" si="607"/>
        <v>N/A</v>
      </c>
      <c r="CD688" s="14" t="str">
        <f t="shared" si="608"/>
        <v>N/A</v>
      </c>
      <c r="CE688" s="14" t="str">
        <f t="shared" si="609"/>
        <v>N/A</v>
      </c>
      <c r="CF688" s="14" t="str">
        <f t="shared" si="610"/>
        <v>N/A</v>
      </c>
      <c r="CG688" t="str">
        <f t="shared" si="657"/>
        <v>S:1 G:0 GR:0</v>
      </c>
    </row>
    <row r="689" spans="1:85" x14ac:dyDescent="0.25">
      <c r="A689" s="13">
        <v>6028</v>
      </c>
      <c r="B689" s="14" t="s">
        <v>3129</v>
      </c>
      <c r="C689" s="14" t="s">
        <v>67</v>
      </c>
      <c r="D689" s="14" t="s">
        <v>56</v>
      </c>
      <c r="E689" s="14">
        <v>2025</v>
      </c>
      <c r="F689" s="14">
        <v>2025</v>
      </c>
      <c r="G689" s="14" t="s">
        <v>40</v>
      </c>
      <c r="H689" s="14" t="s">
        <v>2172</v>
      </c>
      <c r="I689" s="15">
        <v>3</v>
      </c>
      <c r="J689" s="14">
        <v>4</v>
      </c>
      <c r="K689" s="16">
        <f t="shared" si="623"/>
        <v>0</v>
      </c>
      <c r="L689" s="15">
        <f t="shared" si="624"/>
        <v>3</v>
      </c>
      <c r="M689" s="15">
        <f t="shared" si="625"/>
        <v>0</v>
      </c>
      <c r="N689" s="15">
        <f t="shared" si="626"/>
        <v>0</v>
      </c>
      <c r="O689" s="15">
        <v>0</v>
      </c>
      <c r="P689" s="15">
        <v>0</v>
      </c>
      <c r="Q689" s="15">
        <f t="shared" si="627"/>
        <v>0</v>
      </c>
      <c r="R689" s="14" t="s">
        <v>75</v>
      </c>
      <c r="S689" s="14">
        <f t="shared" si="628"/>
        <v>3</v>
      </c>
      <c r="T689" s="15">
        <v>0</v>
      </c>
      <c r="U689" s="15">
        <v>0</v>
      </c>
      <c r="V689" s="15">
        <v>0</v>
      </c>
      <c r="W689" s="15" t="str">
        <f t="shared" si="665"/>
        <v>N/A</v>
      </c>
      <c r="X689" s="15" t="str">
        <f t="shared" si="666"/>
        <v>N/A</v>
      </c>
      <c r="Y689" s="14" t="str">
        <f t="shared" si="629"/>
        <v>OK</v>
      </c>
      <c r="Z689" s="14" t="str">
        <f t="shared" si="630"/>
        <v>No</v>
      </c>
      <c r="AA689" s="17" t="str">
        <f>IF(C689="DM", "N/A", IF(Z689="No","N/A",VLOOKUP(B689,'Extension List'!$A$3:$AE$1952,19,FALSE)))</f>
        <v>N/A</v>
      </c>
      <c r="AB689" s="14" t="str">
        <f>IF(C689="DM", "N/A", IF(Z689="No","N/A",VLOOKUP(B689,'Extension List'!$A$3:$AE$1952,21,FALSE)))</f>
        <v>N/A</v>
      </c>
      <c r="AC689" s="14" t="str">
        <f t="shared" si="658"/>
        <v>N/A</v>
      </c>
      <c r="AD689" s="15" t="str">
        <f t="shared" si="631"/>
        <v>N/A</v>
      </c>
      <c r="AE689" s="15" t="str">
        <f t="shared" si="632"/>
        <v>N/A</v>
      </c>
      <c r="AF689" s="15" t="str">
        <f t="shared" si="633"/>
        <v>N/A</v>
      </c>
      <c r="AG689" s="15" t="str">
        <f t="shared" si="667"/>
        <v>N/A</v>
      </c>
      <c r="AH689" s="15" t="str">
        <f t="shared" si="667"/>
        <v>N/A</v>
      </c>
      <c r="AI689" s="15" t="str">
        <f t="shared" si="660"/>
        <v>N/A</v>
      </c>
      <c r="AJ689" s="15" t="str">
        <f t="shared" si="661"/>
        <v>N/A</v>
      </c>
      <c r="AK689" s="15" t="str">
        <f t="shared" si="662"/>
        <v>N/A</v>
      </c>
      <c r="AL689" s="15" t="str">
        <f t="shared" si="634"/>
        <v>N/A</v>
      </c>
      <c r="AM689" s="15">
        <f t="shared" si="635"/>
        <v>3</v>
      </c>
      <c r="AN689" s="15">
        <f t="shared" si="636"/>
        <v>3</v>
      </c>
      <c r="AO689" s="15">
        <f t="shared" si="637"/>
        <v>3</v>
      </c>
      <c r="AP689" s="15" t="str">
        <f t="shared" si="638"/>
        <v>N/A</v>
      </c>
      <c r="AQ689" s="15" t="str">
        <f t="shared" si="639"/>
        <v>N/A</v>
      </c>
      <c r="AR689" s="14" t="s">
        <v>40</v>
      </c>
      <c r="AS689" s="14" t="s">
        <v>40</v>
      </c>
      <c r="AT689" s="14" t="s">
        <v>40</v>
      </c>
      <c r="AU689" s="14" t="s">
        <v>40</v>
      </c>
      <c r="AV689" s="14" t="s">
        <v>40</v>
      </c>
      <c r="AW689" s="14" t="s">
        <v>40</v>
      </c>
      <c r="AX689" s="14" t="s">
        <v>40</v>
      </c>
      <c r="AY689" s="14" t="s">
        <v>40</v>
      </c>
      <c r="AZ689" s="14" t="s">
        <v>40</v>
      </c>
      <c r="BA689" s="14" t="s">
        <v>40</v>
      </c>
      <c r="BB689" s="14" t="s">
        <v>40</v>
      </c>
      <c r="BC689" s="14" t="s">
        <v>40</v>
      </c>
      <c r="BD689" s="14" t="s">
        <v>40</v>
      </c>
      <c r="BE689" s="14" t="s">
        <v>40</v>
      </c>
      <c r="BF689" s="14" t="s">
        <v>40</v>
      </c>
      <c r="BG689" s="14" t="s">
        <v>40</v>
      </c>
      <c r="BH689" s="14" t="s">
        <v>40</v>
      </c>
      <c r="BJ689" s="15">
        <f t="shared" si="640"/>
        <v>3</v>
      </c>
      <c r="BK689" s="15">
        <f t="shared" si="641"/>
        <v>3</v>
      </c>
      <c r="BL689" s="15">
        <f t="shared" si="642"/>
        <v>3</v>
      </c>
      <c r="BM689" s="15">
        <f t="shared" si="643"/>
        <v>3</v>
      </c>
      <c r="BN689" s="15">
        <f t="shared" si="644"/>
        <v>3</v>
      </c>
      <c r="BO689" s="15">
        <f t="shared" si="645"/>
        <v>3</v>
      </c>
      <c r="BP689" s="15">
        <f t="shared" si="646"/>
        <v>3</v>
      </c>
      <c r="BQ689" s="15">
        <f t="shared" si="647"/>
        <v>3</v>
      </c>
      <c r="BR689" s="15">
        <f t="shared" si="648"/>
        <v>3</v>
      </c>
      <c r="BS689" s="15">
        <f t="shared" si="649"/>
        <v>3</v>
      </c>
      <c r="BT689" s="15">
        <f t="shared" si="650"/>
        <v>3</v>
      </c>
      <c r="BU689" s="15">
        <f t="shared" si="651"/>
        <v>3</v>
      </c>
      <c r="BV689" s="15">
        <f t="shared" si="652"/>
        <v>3</v>
      </c>
      <c r="BW689" s="15">
        <f t="shared" si="653"/>
        <v>3</v>
      </c>
      <c r="BX689" s="15">
        <f t="shared" si="654"/>
        <v>3</v>
      </c>
      <c r="BY689" s="15">
        <f t="shared" si="655"/>
        <v>3</v>
      </c>
      <c r="BZ689" s="15">
        <f t="shared" si="656"/>
        <v>3</v>
      </c>
      <c r="CA689" s="14" t="s">
        <v>75</v>
      </c>
      <c r="CB689" s="15">
        <f t="shared" si="606"/>
        <v>3</v>
      </c>
      <c r="CC689" s="14">
        <f t="shared" si="607"/>
        <v>3</v>
      </c>
      <c r="CD689" s="14">
        <f t="shared" si="608"/>
        <v>3</v>
      </c>
      <c r="CE689" s="14" t="str">
        <f t="shared" si="609"/>
        <v>N/A</v>
      </c>
      <c r="CF689" s="14" t="str">
        <f t="shared" si="610"/>
        <v>N/A</v>
      </c>
      <c r="CG689" t="str">
        <f t="shared" si="657"/>
        <v>S:3 G:0 GR:0</v>
      </c>
    </row>
    <row r="690" spans="1:85" x14ac:dyDescent="0.25">
      <c r="A690" s="13">
        <v>5091</v>
      </c>
      <c r="B690" s="14" t="s">
        <v>1058</v>
      </c>
      <c r="C690" s="14" t="s">
        <v>67</v>
      </c>
      <c r="D690" s="14" t="s">
        <v>56</v>
      </c>
      <c r="E690" s="14">
        <f>VLOOKUP(B690, 'Rookie Year'!$A$2:$B$55555,2,FALSE)</f>
        <v>2019</v>
      </c>
      <c r="F690" s="14">
        <v>2023</v>
      </c>
      <c r="G690" s="14" t="s">
        <v>42</v>
      </c>
      <c r="H690" s="14" t="s">
        <v>1927</v>
      </c>
      <c r="I690" s="15">
        <v>15</v>
      </c>
      <c r="J690" s="14">
        <v>5</v>
      </c>
      <c r="K690" s="16">
        <f t="shared" si="623"/>
        <v>0.4</v>
      </c>
      <c r="L690" s="15">
        <f t="shared" si="624"/>
        <v>9</v>
      </c>
      <c r="M690" s="15">
        <f t="shared" si="625"/>
        <v>6</v>
      </c>
      <c r="N690" s="15">
        <f t="shared" si="626"/>
        <v>30</v>
      </c>
      <c r="O690" s="15">
        <v>30</v>
      </c>
      <c r="P690" s="15">
        <v>0</v>
      </c>
      <c r="Q690" s="15">
        <f t="shared" si="627"/>
        <v>0</v>
      </c>
      <c r="R690" s="14" t="s">
        <v>75</v>
      </c>
      <c r="S690" s="14">
        <f t="shared" si="628"/>
        <v>2</v>
      </c>
      <c r="T690" s="15">
        <v>0</v>
      </c>
      <c r="U690" s="15">
        <v>0</v>
      </c>
      <c r="V690" s="15" t="str">
        <f>IF($S690&lt;3, "N/A", $M690)</f>
        <v>N/A</v>
      </c>
      <c r="W690" s="15" t="str">
        <f t="shared" si="665"/>
        <v>N/A</v>
      </c>
      <c r="X690" s="15" t="str">
        <f t="shared" si="666"/>
        <v>N/A</v>
      </c>
      <c r="Y690" s="14" t="str">
        <f t="shared" si="629"/>
        <v>OK</v>
      </c>
      <c r="Z690" s="14" t="str">
        <f t="shared" si="630"/>
        <v>No</v>
      </c>
      <c r="AA690" s="17" t="str">
        <f>IF(C690="DM", "N/A", IF(Z690="No","N/A",VLOOKUP(B690,'Extension List'!$A$3:$AE$1952,19,FALSE)))</f>
        <v>N/A</v>
      </c>
      <c r="AB690" s="14" t="str">
        <f>IF(C690="DM", "N/A", IF(Z690="No","N/A",VLOOKUP(B690,'Extension List'!$A$3:$AE$1952,21,FALSE)))</f>
        <v>N/A</v>
      </c>
      <c r="AC690" s="14" t="str">
        <f t="shared" si="658"/>
        <v>N/A</v>
      </c>
      <c r="AD690" s="15" t="str">
        <f t="shared" si="631"/>
        <v>N/A</v>
      </c>
      <c r="AE690" s="15" t="str">
        <f t="shared" si="632"/>
        <v>N/A</v>
      </c>
      <c r="AF690" s="15" t="str">
        <f t="shared" si="633"/>
        <v>N/A</v>
      </c>
      <c r="AG690" s="15" t="str">
        <f t="shared" si="667"/>
        <v>N/A</v>
      </c>
      <c r="AH690" s="15" t="str">
        <f t="shared" si="667"/>
        <v>N/A</v>
      </c>
      <c r="AI690" s="15" t="str">
        <f t="shared" si="660"/>
        <v>N/A</v>
      </c>
      <c r="AJ690" s="15" t="str">
        <f t="shared" si="661"/>
        <v>N/A</v>
      </c>
      <c r="AK690" s="15" t="str">
        <f t="shared" si="662"/>
        <v>N/A</v>
      </c>
      <c r="AL690" s="15" t="str">
        <f t="shared" si="634"/>
        <v>N/A</v>
      </c>
      <c r="AM690" s="15">
        <f t="shared" si="635"/>
        <v>9</v>
      </c>
      <c r="AN690" s="15">
        <f t="shared" si="636"/>
        <v>9</v>
      </c>
      <c r="AO690" s="15" t="str">
        <f t="shared" si="637"/>
        <v>N/A</v>
      </c>
      <c r="AP690" s="15" t="str">
        <f t="shared" si="638"/>
        <v>N/A</v>
      </c>
      <c r="AQ690" s="15" t="str">
        <f t="shared" si="639"/>
        <v>N/A</v>
      </c>
      <c r="AR690" s="14" t="s">
        <v>40</v>
      </c>
      <c r="AS690" s="14" t="s">
        <v>40</v>
      </c>
      <c r="AT690" s="14" t="s">
        <v>40</v>
      </c>
      <c r="AU690" s="14" t="s">
        <v>40</v>
      </c>
      <c r="AV690" s="14" t="s">
        <v>40</v>
      </c>
      <c r="AW690" s="14" t="s">
        <v>40</v>
      </c>
      <c r="AX690" s="14" t="s">
        <v>40</v>
      </c>
      <c r="AY690" s="14" t="s">
        <v>40</v>
      </c>
      <c r="AZ690" s="14" t="s">
        <v>40</v>
      </c>
      <c r="BA690" s="14" t="s">
        <v>40</v>
      </c>
      <c r="BB690" s="14" t="s">
        <v>40</v>
      </c>
      <c r="BC690" s="14" t="s">
        <v>40</v>
      </c>
      <c r="BD690" s="14" t="s">
        <v>40</v>
      </c>
      <c r="BE690" s="14" t="s">
        <v>40</v>
      </c>
      <c r="BF690" s="14" t="s">
        <v>40</v>
      </c>
      <c r="BG690" s="14" t="s">
        <v>40</v>
      </c>
      <c r="BH690" s="14" t="s">
        <v>40</v>
      </c>
      <c r="BI690" s="14"/>
      <c r="BJ690" s="15">
        <f t="shared" si="640"/>
        <v>9</v>
      </c>
      <c r="BK690" s="15">
        <f t="shared" si="641"/>
        <v>9</v>
      </c>
      <c r="BL690" s="15">
        <f t="shared" si="642"/>
        <v>9</v>
      </c>
      <c r="BM690" s="15">
        <f t="shared" si="643"/>
        <v>9</v>
      </c>
      <c r="BN690" s="15">
        <f t="shared" si="644"/>
        <v>9</v>
      </c>
      <c r="BO690" s="15">
        <f t="shared" si="645"/>
        <v>9</v>
      </c>
      <c r="BP690" s="15">
        <f t="shared" si="646"/>
        <v>9</v>
      </c>
      <c r="BQ690" s="15">
        <f t="shared" si="647"/>
        <v>9</v>
      </c>
      <c r="BR690" s="15">
        <f t="shared" si="648"/>
        <v>9</v>
      </c>
      <c r="BS690" s="15">
        <f t="shared" si="649"/>
        <v>9</v>
      </c>
      <c r="BT690" s="15">
        <f t="shared" si="650"/>
        <v>9</v>
      </c>
      <c r="BU690" s="15">
        <f t="shared" si="651"/>
        <v>9</v>
      </c>
      <c r="BV690" s="15">
        <f t="shared" si="652"/>
        <v>9</v>
      </c>
      <c r="BW690" s="15">
        <f t="shared" si="653"/>
        <v>9</v>
      </c>
      <c r="BX690" s="15">
        <f t="shared" si="654"/>
        <v>9</v>
      </c>
      <c r="BY690" s="15">
        <f t="shared" si="655"/>
        <v>9</v>
      </c>
      <c r="BZ690" s="15">
        <f t="shared" si="656"/>
        <v>9</v>
      </c>
      <c r="CA690" s="14" t="s">
        <v>75</v>
      </c>
      <c r="CB690" s="15">
        <f t="shared" ref="CB690:CB753" si="668">BZ690</f>
        <v>9</v>
      </c>
      <c r="CC690" s="14">
        <f t="shared" ref="CC690:CC753" si="669">IF(OR($BH690="T", $BH690="R"), 0, IF($BH690="C", IF($BI690="Y", IF($BA690="C", 0, IF(AF690="N/A", Q690-T690, AF690-AG690)), IF($AF690="N/A", U690, AH690)), AN690))</f>
        <v>9</v>
      </c>
      <c r="CD690" s="14" t="str">
        <f t="shared" ref="CD690:CD753" si="670">IF(OR($BH690="T", $BH690="R"), 0, IF($BH690="C", IF($BI690="Y", 0, IF($AF690="N/A", V690, AI690)), AO690))</f>
        <v>N/A</v>
      </c>
      <c r="CE690" s="14" t="str">
        <f t="shared" ref="CE690:CE753" si="671">IF(OR($BH690="T", $BH690="R"), 0, IF($BH690="C", IF($BI690="Y", 0, IF($AF690="N/A", W690, AJ690)), AP690))</f>
        <v>N/A</v>
      </c>
      <c r="CF690" s="14" t="str">
        <f t="shared" ref="CF690:CF753" si="672">IF(OR($BH690="T", $BH690="R"), 0, IF($BH690="C", IF($BI690="Y", 0, IF($AF690="N/A", X690, AK690)), AQ690))</f>
        <v>N/A</v>
      </c>
      <c r="CG690" t="str">
        <f t="shared" si="657"/>
        <v>S:9 G:6 GR:0</v>
      </c>
    </row>
    <row r="691" spans="1:85" x14ac:dyDescent="0.25">
      <c r="A691" s="13">
        <v>6409</v>
      </c>
      <c r="B691" s="14" t="s">
        <v>1300</v>
      </c>
      <c r="C691" s="14" t="s">
        <v>67</v>
      </c>
      <c r="D691" s="14" t="s">
        <v>56</v>
      </c>
      <c r="E691" s="14">
        <f>VLOOKUP(B691, 'Rookie Year'!$A$2:$B$55555,2,FALSE)</f>
        <v>2019</v>
      </c>
      <c r="F691" s="14">
        <v>2026</v>
      </c>
      <c r="G691" s="14" t="s">
        <v>42</v>
      </c>
      <c r="H691" s="14" t="s">
        <v>1927</v>
      </c>
      <c r="I691" s="15">
        <v>4</v>
      </c>
      <c r="J691" s="14">
        <v>3</v>
      </c>
      <c r="K691" s="16">
        <f t="shared" si="623"/>
        <v>0.25</v>
      </c>
      <c r="L691" s="15">
        <f t="shared" si="624"/>
        <v>3</v>
      </c>
      <c r="M691" s="15">
        <f t="shared" si="625"/>
        <v>1</v>
      </c>
      <c r="N691" s="15">
        <f t="shared" si="626"/>
        <v>3</v>
      </c>
      <c r="O691" s="15">
        <v>0</v>
      </c>
      <c r="P691" s="15">
        <v>0</v>
      </c>
      <c r="Q691" s="15">
        <f t="shared" si="627"/>
        <v>3</v>
      </c>
      <c r="R691" s="14" t="s">
        <v>75</v>
      </c>
      <c r="S691" s="14">
        <f t="shared" si="628"/>
        <v>3</v>
      </c>
      <c r="T691" s="15">
        <f>IF($S691&lt;1, "N/A", $M691)</f>
        <v>1</v>
      </c>
      <c r="U691" s="15">
        <f>IF($S691&lt;2, "N/A", $M691)</f>
        <v>1</v>
      </c>
      <c r="V691" s="15">
        <f>IF($S691&lt;3, "N/A", $M691)</f>
        <v>1</v>
      </c>
      <c r="W691" s="15" t="str">
        <f t="shared" si="665"/>
        <v>N/A</v>
      </c>
      <c r="X691" s="15" t="str">
        <f t="shared" si="666"/>
        <v>N/A</v>
      </c>
      <c r="Y691" s="14" t="str">
        <f t="shared" si="629"/>
        <v>OK</v>
      </c>
      <c r="Z691" s="14" t="str">
        <f t="shared" si="630"/>
        <v>No</v>
      </c>
      <c r="AA691" s="17" t="str">
        <f>IF(C691="DM", "N/A", IF(Z691="No","N/A",VLOOKUP(B691,'Extension List'!$A$3:$AE$1952,19,FALSE)))</f>
        <v>N/A</v>
      </c>
      <c r="AB691" s="14" t="str">
        <f>IF(C691="DM", "N/A", IF(Z691="No","N/A",VLOOKUP(B691,'Extension List'!$A$3:$AE$1952,21,FALSE)))</f>
        <v>N/A</v>
      </c>
      <c r="AC691" s="14" t="str">
        <f t="shared" si="658"/>
        <v>N/A</v>
      </c>
      <c r="AD691" s="15" t="str">
        <f t="shared" si="631"/>
        <v>N/A</v>
      </c>
      <c r="AE691" s="15" t="str">
        <f t="shared" si="632"/>
        <v>N/A</v>
      </c>
      <c r="AF691" s="15" t="str">
        <f t="shared" si="633"/>
        <v>N/A</v>
      </c>
      <c r="AG691" s="15" t="str">
        <f t="shared" si="667"/>
        <v>N/A</v>
      </c>
      <c r="AH691" s="15" t="str">
        <f t="shared" si="667"/>
        <v>N/A</v>
      </c>
      <c r="AI691" s="15" t="str">
        <f t="shared" si="660"/>
        <v>N/A</v>
      </c>
      <c r="AJ691" s="15" t="str">
        <f t="shared" si="661"/>
        <v>N/A</v>
      </c>
      <c r="AK691" s="15" t="str">
        <f t="shared" si="662"/>
        <v>N/A</v>
      </c>
      <c r="AL691" s="15" t="str">
        <f t="shared" si="634"/>
        <v>N/A</v>
      </c>
      <c r="AM691" s="15">
        <f t="shared" si="635"/>
        <v>4</v>
      </c>
      <c r="AN691" s="15">
        <f t="shared" si="636"/>
        <v>4</v>
      </c>
      <c r="AO691" s="15">
        <f t="shared" si="637"/>
        <v>4</v>
      </c>
      <c r="AP691" s="15" t="str">
        <f t="shared" si="638"/>
        <v>N/A</v>
      </c>
      <c r="AQ691" s="15" t="str">
        <f t="shared" si="639"/>
        <v>N/A</v>
      </c>
      <c r="AR691" s="14" t="s">
        <v>40</v>
      </c>
      <c r="AS691" s="14" t="s">
        <v>40</v>
      </c>
      <c r="AT691" s="14" t="s">
        <v>40</v>
      </c>
      <c r="AU691" s="14" t="s">
        <v>40</v>
      </c>
      <c r="AV691" s="14" t="s">
        <v>40</v>
      </c>
      <c r="AW691" s="14" t="s">
        <v>40</v>
      </c>
      <c r="AX691" s="14" t="s">
        <v>40</v>
      </c>
      <c r="AY691" s="14" t="s">
        <v>40</v>
      </c>
      <c r="AZ691" s="14" t="s">
        <v>40</v>
      </c>
      <c r="BA691" s="14" t="s">
        <v>40</v>
      </c>
      <c r="BB691" s="14" t="s">
        <v>40</v>
      </c>
      <c r="BC691" s="14" t="s">
        <v>40</v>
      </c>
      <c r="BD691" s="14" t="s">
        <v>40</v>
      </c>
      <c r="BE691" s="14" t="s">
        <v>40</v>
      </c>
      <c r="BF691" s="14" t="s">
        <v>40</v>
      </c>
      <c r="BG691" s="14" t="s">
        <v>40</v>
      </c>
      <c r="BH691" s="14" t="s">
        <v>40</v>
      </c>
      <c r="BJ691" s="15">
        <f t="shared" si="640"/>
        <v>4</v>
      </c>
      <c r="BK691" s="15">
        <f t="shared" si="641"/>
        <v>4</v>
      </c>
      <c r="BL691" s="15">
        <f t="shared" si="642"/>
        <v>4</v>
      </c>
      <c r="BM691" s="15">
        <f t="shared" si="643"/>
        <v>4</v>
      </c>
      <c r="BN691" s="15">
        <f t="shared" si="644"/>
        <v>4</v>
      </c>
      <c r="BO691" s="15">
        <f t="shared" si="645"/>
        <v>4</v>
      </c>
      <c r="BP691" s="15">
        <f t="shared" si="646"/>
        <v>4</v>
      </c>
      <c r="BQ691" s="15">
        <f t="shared" si="647"/>
        <v>4</v>
      </c>
      <c r="BR691" s="15">
        <f t="shared" si="648"/>
        <v>4</v>
      </c>
      <c r="BS691" s="15">
        <f t="shared" si="649"/>
        <v>4</v>
      </c>
      <c r="BT691" s="15">
        <f t="shared" si="650"/>
        <v>4</v>
      </c>
      <c r="BU691" s="15">
        <f t="shared" si="651"/>
        <v>4</v>
      </c>
      <c r="BV691" s="15">
        <f t="shared" si="652"/>
        <v>4</v>
      </c>
      <c r="BW691" s="15">
        <f t="shared" si="653"/>
        <v>4</v>
      </c>
      <c r="BX691" s="15">
        <f t="shared" si="654"/>
        <v>4</v>
      </c>
      <c r="BY691" s="15">
        <f t="shared" si="655"/>
        <v>4</v>
      </c>
      <c r="BZ691" s="15">
        <f t="shared" si="656"/>
        <v>4</v>
      </c>
      <c r="CA691" s="14" t="s">
        <v>75</v>
      </c>
      <c r="CB691" s="15">
        <f t="shared" si="668"/>
        <v>4</v>
      </c>
      <c r="CC691" s="14">
        <f t="shared" si="669"/>
        <v>4</v>
      </c>
      <c r="CD691" s="14">
        <f t="shared" si="670"/>
        <v>4</v>
      </c>
      <c r="CE691" s="14" t="str">
        <f t="shared" si="671"/>
        <v>N/A</v>
      </c>
      <c r="CF691" s="14" t="str">
        <f t="shared" si="672"/>
        <v>N/A</v>
      </c>
      <c r="CG691" t="str">
        <f t="shared" si="657"/>
        <v>S:3 G:1 GR:3</v>
      </c>
    </row>
    <row r="692" spans="1:85" x14ac:dyDescent="0.25">
      <c r="A692" s="13">
        <v>3149</v>
      </c>
      <c r="B692" s="14" t="s">
        <v>1533</v>
      </c>
      <c r="C692" s="14" t="s">
        <v>67</v>
      </c>
      <c r="D692" s="14" t="s">
        <v>56</v>
      </c>
      <c r="E692" s="14">
        <f>VLOOKUP(B692, 'Rookie Year'!$A$2:$B$55555,2,FALSE)</f>
        <v>2019</v>
      </c>
      <c r="F692" s="14">
        <v>2025</v>
      </c>
      <c r="G692" s="14" t="s">
        <v>40</v>
      </c>
      <c r="H692" s="14" t="s">
        <v>2913</v>
      </c>
      <c r="I692" s="15">
        <v>18</v>
      </c>
      <c r="J692" s="14">
        <v>4</v>
      </c>
      <c r="K692" s="16">
        <f t="shared" si="623"/>
        <v>0.25</v>
      </c>
      <c r="L692" s="15">
        <f t="shared" si="624"/>
        <v>13</v>
      </c>
      <c r="M692" s="15">
        <f t="shared" si="625"/>
        <v>5</v>
      </c>
      <c r="N692" s="15">
        <f t="shared" si="626"/>
        <v>20</v>
      </c>
      <c r="O692" s="15">
        <v>5</v>
      </c>
      <c r="P692" s="15">
        <v>0</v>
      </c>
      <c r="Q692" s="15">
        <f t="shared" si="627"/>
        <v>15</v>
      </c>
      <c r="R692" s="14" t="s">
        <v>75</v>
      </c>
      <c r="S692" s="14">
        <f t="shared" si="628"/>
        <v>3</v>
      </c>
      <c r="T692" s="15">
        <v>5</v>
      </c>
      <c r="U692" s="15">
        <v>5</v>
      </c>
      <c r="V692" s="15">
        <v>5</v>
      </c>
      <c r="W692" s="15" t="str">
        <f t="shared" si="665"/>
        <v>N/A</v>
      </c>
      <c r="X692" s="15" t="str">
        <f t="shared" si="666"/>
        <v>N/A</v>
      </c>
      <c r="Y692" s="14" t="str">
        <f t="shared" si="629"/>
        <v>OK</v>
      </c>
      <c r="Z692" s="14" t="str">
        <f t="shared" si="630"/>
        <v>No</v>
      </c>
      <c r="AA692" s="17" t="str">
        <f>IF(C692="DM", "N/A", IF(Z692="No","N/A",VLOOKUP(B692,'Extension List'!$A$3:$AE$1952,19,FALSE)))</f>
        <v>N/A</v>
      </c>
      <c r="AB692" s="14" t="str">
        <f>IF(C692="DM", "N/A", IF(Z692="No","N/A",VLOOKUP(B692,'Extension List'!$A$3:$AE$1952,21,FALSE)))</f>
        <v>N/A</v>
      </c>
      <c r="AC692" s="14" t="str">
        <f t="shared" si="658"/>
        <v>N/A</v>
      </c>
      <c r="AD692" s="15" t="str">
        <f t="shared" si="631"/>
        <v>N/A</v>
      </c>
      <c r="AE692" s="15" t="str">
        <f t="shared" si="632"/>
        <v>N/A</v>
      </c>
      <c r="AF692" s="15" t="str">
        <f t="shared" si="633"/>
        <v>N/A</v>
      </c>
      <c r="AG692" s="15" t="str">
        <f t="shared" si="667"/>
        <v>N/A</v>
      </c>
      <c r="AH692" s="15" t="str">
        <f t="shared" si="667"/>
        <v>N/A</v>
      </c>
      <c r="AI692" s="15" t="str">
        <f t="shared" si="660"/>
        <v>N/A</v>
      </c>
      <c r="AJ692" s="15" t="str">
        <f t="shared" si="661"/>
        <v>N/A</v>
      </c>
      <c r="AK692" s="15" t="str">
        <f t="shared" si="662"/>
        <v>N/A</v>
      </c>
      <c r="AL692" s="15" t="str">
        <f t="shared" si="634"/>
        <v>N/A</v>
      </c>
      <c r="AM692" s="15">
        <f t="shared" si="635"/>
        <v>18</v>
      </c>
      <c r="AN692" s="15">
        <f t="shared" si="636"/>
        <v>18</v>
      </c>
      <c r="AO692" s="15">
        <f t="shared" si="637"/>
        <v>18</v>
      </c>
      <c r="AP692" s="15" t="str">
        <f t="shared" si="638"/>
        <v>N/A</v>
      </c>
      <c r="AQ692" s="15" t="str">
        <f t="shared" si="639"/>
        <v>N/A</v>
      </c>
      <c r="AR692" s="14" t="s">
        <v>40</v>
      </c>
      <c r="AS692" s="14" t="s">
        <v>40</v>
      </c>
      <c r="AT692" s="14" t="s">
        <v>40</v>
      </c>
      <c r="AU692" s="14" t="s">
        <v>40</v>
      </c>
      <c r="AV692" s="14" t="s">
        <v>40</v>
      </c>
      <c r="AW692" s="14" t="s">
        <v>40</v>
      </c>
      <c r="AX692" s="14" t="s">
        <v>40</v>
      </c>
      <c r="AY692" s="14" t="s">
        <v>40</v>
      </c>
      <c r="AZ692" s="14" t="s">
        <v>40</v>
      </c>
      <c r="BA692" s="14" t="s">
        <v>40</v>
      </c>
      <c r="BB692" s="14" t="s">
        <v>40</v>
      </c>
      <c r="BC692" s="14" t="s">
        <v>40</v>
      </c>
      <c r="BD692" s="14" t="s">
        <v>40</v>
      </c>
      <c r="BE692" s="14" t="s">
        <v>40</v>
      </c>
      <c r="BF692" s="14" t="s">
        <v>40</v>
      </c>
      <c r="BG692" s="14" t="s">
        <v>40</v>
      </c>
      <c r="BH692" s="14" t="s">
        <v>40</v>
      </c>
      <c r="BI692" s="14"/>
      <c r="BJ692" s="15">
        <f t="shared" si="640"/>
        <v>18</v>
      </c>
      <c r="BK692" s="15">
        <f t="shared" si="641"/>
        <v>18</v>
      </c>
      <c r="BL692" s="15">
        <f t="shared" si="642"/>
        <v>18</v>
      </c>
      <c r="BM692" s="15">
        <f t="shared" si="643"/>
        <v>18</v>
      </c>
      <c r="BN692" s="15">
        <f t="shared" si="644"/>
        <v>18</v>
      </c>
      <c r="BO692" s="15">
        <f t="shared" si="645"/>
        <v>18</v>
      </c>
      <c r="BP692" s="15">
        <f t="shared" si="646"/>
        <v>18</v>
      </c>
      <c r="BQ692" s="15">
        <f t="shared" si="647"/>
        <v>18</v>
      </c>
      <c r="BR692" s="15">
        <f t="shared" si="648"/>
        <v>18</v>
      </c>
      <c r="BS692" s="15">
        <f t="shared" si="649"/>
        <v>18</v>
      </c>
      <c r="BT692" s="15">
        <f t="shared" si="650"/>
        <v>18</v>
      </c>
      <c r="BU692" s="15">
        <f t="shared" si="651"/>
        <v>18</v>
      </c>
      <c r="BV692" s="15">
        <f t="shared" si="652"/>
        <v>18</v>
      </c>
      <c r="BW692" s="15">
        <f t="shared" si="653"/>
        <v>18</v>
      </c>
      <c r="BX692" s="15">
        <f t="shared" si="654"/>
        <v>18</v>
      </c>
      <c r="BY692" s="15">
        <f t="shared" si="655"/>
        <v>18</v>
      </c>
      <c r="BZ692" s="15">
        <f t="shared" si="656"/>
        <v>18</v>
      </c>
      <c r="CA692" s="14" t="s">
        <v>75</v>
      </c>
      <c r="CB692" s="15">
        <f t="shared" si="668"/>
        <v>18</v>
      </c>
      <c r="CC692" s="14">
        <f t="shared" si="669"/>
        <v>18</v>
      </c>
      <c r="CD692" s="14">
        <f t="shared" si="670"/>
        <v>18</v>
      </c>
      <c r="CE692" s="14" t="str">
        <f t="shared" si="671"/>
        <v>N/A</v>
      </c>
      <c r="CF692" s="14" t="str">
        <f t="shared" si="672"/>
        <v>N/A</v>
      </c>
      <c r="CG692" t="str">
        <f t="shared" si="657"/>
        <v>S:13 G:5 GR:15</v>
      </c>
    </row>
    <row r="693" spans="1:85" x14ac:dyDescent="0.25">
      <c r="A693" s="13">
        <v>6011</v>
      </c>
      <c r="B693" s="14" t="s">
        <v>3112</v>
      </c>
      <c r="C693" s="14" t="s">
        <v>68</v>
      </c>
      <c r="D693" s="14" t="s">
        <v>56</v>
      </c>
      <c r="E693" s="14">
        <v>2025</v>
      </c>
      <c r="F693" s="14">
        <v>2025</v>
      </c>
      <c r="G693" s="14" t="s">
        <v>40</v>
      </c>
      <c r="H693" s="14" t="s">
        <v>2155</v>
      </c>
      <c r="I693" s="15">
        <v>9</v>
      </c>
      <c r="J693" s="14">
        <v>4</v>
      </c>
      <c r="K693" s="16">
        <f t="shared" si="623"/>
        <v>0.25</v>
      </c>
      <c r="L693" s="15">
        <f t="shared" si="624"/>
        <v>6</v>
      </c>
      <c r="M693" s="15">
        <f t="shared" si="625"/>
        <v>3</v>
      </c>
      <c r="N693" s="15">
        <f t="shared" si="626"/>
        <v>12</v>
      </c>
      <c r="O693" s="15">
        <v>6</v>
      </c>
      <c r="P693" s="15">
        <v>0</v>
      </c>
      <c r="Q693" s="15">
        <f t="shared" si="627"/>
        <v>6</v>
      </c>
      <c r="R693" s="14" t="s">
        <v>75</v>
      </c>
      <c r="S693" s="14">
        <f t="shared" si="628"/>
        <v>3</v>
      </c>
      <c r="T693" s="15">
        <v>6</v>
      </c>
      <c r="U693" s="15">
        <v>0</v>
      </c>
      <c r="V693" s="15">
        <v>0</v>
      </c>
      <c r="W693" s="15" t="str">
        <f t="shared" si="665"/>
        <v>N/A</v>
      </c>
      <c r="X693" s="15" t="str">
        <f t="shared" si="666"/>
        <v>N/A</v>
      </c>
      <c r="Y693" s="14" t="str">
        <f t="shared" si="629"/>
        <v>OK</v>
      </c>
      <c r="Z693" s="14" t="str">
        <f t="shared" si="630"/>
        <v>No</v>
      </c>
      <c r="AA693" s="17" t="str">
        <f>IF(C693="DM", "N/A", IF(Z693="No","N/A",VLOOKUP(B693,'Extension List'!$A$3:$AE$1952,19,FALSE)))</f>
        <v>N/A</v>
      </c>
      <c r="AB693" s="14" t="str">
        <f>IF(C693="DM", "N/A", IF(Z693="No","N/A",VLOOKUP(B693,'Extension List'!$A$3:$AE$1952,21,FALSE)))</f>
        <v>N/A</v>
      </c>
      <c r="AC693" s="14" t="str">
        <f t="shared" si="658"/>
        <v>N/A</v>
      </c>
      <c r="AD693" s="15" t="str">
        <f t="shared" si="631"/>
        <v>N/A</v>
      </c>
      <c r="AE693" s="15" t="str">
        <f t="shared" si="632"/>
        <v>N/A</v>
      </c>
      <c r="AF693" s="15" t="str">
        <f t="shared" si="633"/>
        <v>N/A</v>
      </c>
      <c r="AG693" s="15" t="str">
        <f t="shared" si="667"/>
        <v>N/A</v>
      </c>
      <c r="AH693" s="15" t="str">
        <f t="shared" si="667"/>
        <v>N/A</v>
      </c>
      <c r="AI693" s="15" t="str">
        <f t="shared" si="660"/>
        <v>N/A</v>
      </c>
      <c r="AJ693" s="15" t="str">
        <f t="shared" si="661"/>
        <v>N/A</v>
      </c>
      <c r="AK693" s="15" t="str">
        <f t="shared" si="662"/>
        <v>N/A</v>
      </c>
      <c r="AL693" s="15" t="str">
        <f t="shared" si="634"/>
        <v>N/A</v>
      </c>
      <c r="AM693" s="15">
        <f t="shared" si="635"/>
        <v>12</v>
      </c>
      <c r="AN693" s="15">
        <f t="shared" si="636"/>
        <v>6</v>
      </c>
      <c r="AO693" s="15">
        <f t="shared" si="637"/>
        <v>6</v>
      </c>
      <c r="AP693" s="15" t="str">
        <f t="shared" si="638"/>
        <v>N/A</v>
      </c>
      <c r="AQ693" s="15" t="str">
        <f t="shared" si="639"/>
        <v>N/A</v>
      </c>
      <c r="AR693" s="14" t="s">
        <v>40</v>
      </c>
      <c r="AS693" s="14" t="s">
        <v>40</v>
      </c>
      <c r="AT693" s="14" t="s">
        <v>40</v>
      </c>
      <c r="AU693" s="14" t="s">
        <v>40</v>
      </c>
      <c r="AV693" s="14" t="s">
        <v>40</v>
      </c>
      <c r="AW693" s="14" t="s">
        <v>40</v>
      </c>
      <c r="AX693" s="14" t="s">
        <v>40</v>
      </c>
      <c r="AY693" s="14" t="s">
        <v>40</v>
      </c>
      <c r="AZ693" s="14" t="s">
        <v>40</v>
      </c>
      <c r="BA693" s="14" t="s">
        <v>40</v>
      </c>
      <c r="BB693" s="14" t="s">
        <v>40</v>
      </c>
      <c r="BC693" s="14" t="s">
        <v>40</v>
      </c>
      <c r="BD693" s="14" t="s">
        <v>40</v>
      </c>
      <c r="BE693" s="14" t="s">
        <v>40</v>
      </c>
      <c r="BF693" s="14" t="s">
        <v>40</v>
      </c>
      <c r="BG693" s="14" t="s">
        <v>40</v>
      </c>
      <c r="BH693" s="14" t="s">
        <v>40</v>
      </c>
      <c r="BJ693" s="15">
        <f t="shared" si="640"/>
        <v>12</v>
      </c>
      <c r="BK693" s="15">
        <f t="shared" si="641"/>
        <v>12</v>
      </c>
      <c r="BL693" s="15">
        <f t="shared" si="642"/>
        <v>12</v>
      </c>
      <c r="BM693" s="15">
        <f t="shared" si="643"/>
        <v>12</v>
      </c>
      <c r="BN693" s="15">
        <f t="shared" si="644"/>
        <v>12</v>
      </c>
      <c r="BO693" s="15">
        <f t="shared" si="645"/>
        <v>12</v>
      </c>
      <c r="BP693" s="15">
        <f t="shared" si="646"/>
        <v>12</v>
      </c>
      <c r="BQ693" s="15">
        <f t="shared" si="647"/>
        <v>12</v>
      </c>
      <c r="BR693" s="15">
        <f t="shared" si="648"/>
        <v>12</v>
      </c>
      <c r="BS693" s="15">
        <f t="shared" si="649"/>
        <v>12</v>
      </c>
      <c r="BT693" s="15">
        <f t="shared" si="650"/>
        <v>12</v>
      </c>
      <c r="BU693" s="15">
        <f t="shared" si="651"/>
        <v>12</v>
      </c>
      <c r="BV693" s="15">
        <f t="shared" si="652"/>
        <v>12</v>
      </c>
      <c r="BW693" s="15">
        <f t="shared" si="653"/>
        <v>12</v>
      </c>
      <c r="BX693" s="15">
        <f t="shared" si="654"/>
        <v>12</v>
      </c>
      <c r="BY693" s="15">
        <f t="shared" si="655"/>
        <v>12</v>
      </c>
      <c r="BZ693" s="15">
        <f t="shared" si="656"/>
        <v>12</v>
      </c>
      <c r="CA693" s="14" t="s">
        <v>75</v>
      </c>
      <c r="CB693" s="15">
        <f t="shared" si="668"/>
        <v>12</v>
      </c>
      <c r="CC693" s="14">
        <f t="shared" si="669"/>
        <v>6</v>
      </c>
      <c r="CD693" s="14">
        <f t="shared" si="670"/>
        <v>6</v>
      </c>
      <c r="CE693" s="14" t="str">
        <f t="shared" si="671"/>
        <v>N/A</v>
      </c>
      <c r="CF693" s="14" t="str">
        <f t="shared" si="672"/>
        <v>N/A</v>
      </c>
      <c r="CG693" t="str">
        <f t="shared" si="657"/>
        <v>S:6 G:3 GR:6</v>
      </c>
    </row>
    <row r="694" spans="1:85" x14ac:dyDescent="0.25">
      <c r="A694" s="13">
        <v>6098</v>
      </c>
      <c r="B694" s="14" t="s">
        <v>3196</v>
      </c>
      <c r="C694" s="14" t="s">
        <v>68</v>
      </c>
      <c r="D694" s="14" t="s">
        <v>56</v>
      </c>
      <c r="E694" s="14">
        <v>2025</v>
      </c>
      <c r="F694" s="14">
        <v>2025</v>
      </c>
      <c r="G694" s="14" t="s">
        <v>40</v>
      </c>
      <c r="H694" s="14" t="s">
        <v>2233</v>
      </c>
      <c r="I694" s="15">
        <v>1</v>
      </c>
      <c r="J694" s="14">
        <v>3</v>
      </c>
      <c r="K694" s="16">
        <f t="shared" si="623"/>
        <v>0</v>
      </c>
      <c r="L694" s="15">
        <f t="shared" si="624"/>
        <v>1</v>
      </c>
      <c r="M694" s="15">
        <f t="shared" si="625"/>
        <v>0</v>
      </c>
      <c r="N694" s="15">
        <f t="shared" si="626"/>
        <v>0</v>
      </c>
      <c r="O694" s="15">
        <v>0</v>
      </c>
      <c r="P694" s="15">
        <v>0</v>
      </c>
      <c r="Q694" s="15">
        <f t="shared" si="627"/>
        <v>0</v>
      </c>
      <c r="R694" s="14" t="s">
        <v>75</v>
      </c>
      <c r="S694" s="14">
        <f t="shared" si="628"/>
        <v>2</v>
      </c>
      <c r="T694" s="15">
        <v>0</v>
      </c>
      <c r="U694" s="15">
        <v>0</v>
      </c>
      <c r="V694" s="15" t="str">
        <f>IF($S694&lt;3, "N/A", $M694)</f>
        <v>N/A</v>
      </c>
      <c r="W694" s="15" t="str">
        <f t="shared" si="665"/>
        <v>N/A</v>
      </c>
      <c r="X694" s="15" t="str">
        <f t="shared" si="666"/>
        <v>N/A</v>
      </c>
      <c r="Y694" s="14" t="str">
        <f t="shared" si="629"/>
        <v>OK</v>
      </c>
      <c r="Z694" s="14" t="str">
        <f t="shared" si="630"/>
        <v>No</v>
      </c>
      <c r="AA694" s="17" t="str">
        <f>IF(C694="DM", "N/A", IF(Z694="No","N/A",VLOOKUP(B694,'Extension List'!$A$3:$AE$1952,19,FALSE)))</f>
        <v>N/A</v>
      </c>
      <c r="AB694" s="14" t="str">
        <f>IF(C694="DM", "N/A", IF(Z694="No","N/A",VLOOKUP(B694,'Extension List'!$A$3:$AE$1952,21,FALSE)))</f>
        <v>N/A</v>
      </c>
      <c r="AC694" s="14" t="str">
        <f t="shared" si="658"/>
        <v>N/A</v>
      </c>
      <c r="AD694" s="15" t="str">
        <f t="shared" si="631"/>
        <v>N/A</v>
      </c>
      <c r="AE694" s="15" t="str">
        <f t="shared" si="632"/>
        <v>N/A</v>
      </c>
      <c r="AF694" s="15" t="str">
        <f t="shared" si="633"/>
        <v>N/A</v>
      </c>
      <c r="AG694" s="15" t="str">
        <f t="shared" si="667"/>
        <v>N/A</v>
      </c>
      <c r="AH694" s="15" t="str">
        <f t="shared" si="667"/>
        <v>N/A</v>
      </c>
      <c r="AI694" s="15" t="str">
        <f t="shared" si="660"/>
        <v>N/A</v>
      </c>
      <c r="AJ694" s="15" t="str">
        <f t="shared" si="661"/>
        <v>N/A</v>
      </c>
      <c r="AK694" s="15" t="str">
        <f t="shared" si="662"/>
        <v>N/A</v>
      </c>
      <c r="AL694" s="15" t="str">
        <f t="shared" si="634"/>
        <v>N/A</v>
      </c>
      <c r="AM694" s="15">
        <f t="shared" si="635"/>
        <v>1</v>
      </c>
      <c r="AN694" s="15">
        <f t="shared" si="636"/>
        <v>1</v>
      </c>
      <c r="AO694" s="15" t="str">
        <f t="shared" si="637"/>
        <v>N/A</v>
      </c>
      <c r="AP694" s="15" t="str">
        <f t="shared" si="638"/>
        <v>N/A</v>
      </c>
      <c r="AQ694" s="15" t="str">
        <f t="shared" si="639"/>
        <v>N/A</v>
      </c>
      <c r="AR694" s="14" t="s">
        <v>40</v>
      </c>
      <c r="AS694" s="14" t="s">
        <v>40</v>
      </c>
      <c r="AT694" s="14" t="s">
        <v>40</v>
      </c>
      <c r="AU694" s="14" t="s">
        <v>40</v>
      </c>
      <c r="AV694" s="14" t="s">
        <v>40</v>
      </c>
      <c r="AW694" s="14" t="s">
        <v>40</v>
      </c>
      <c r="AX694" s="14" t="s">
        <v>40</v>
      </c>
      <c r="AY694" s="14" t="s">
        <v>40</v>
      </c>
      <c r="AZ694" s="14" t="s">
        <v>40</v>
      </c>
      <c r="BA694" s="14" t="s">
        <v>40</v>
      </c>
      <c r="BB694" s="14" t="s">
        <v>40</v>
      </c>
      <c r="BC694" s="14" t="s">
        <v>40</v>
      </c>
      <c r="BD694" s="14" t="s">
        <v>40</v>
      </c>
      <c r="BE694" s="14" t="s">
        <v>40</v>
      </c>
      <c r="BF694" s="14" t="s">
        <v>40</v>
      </c>
      <c r="BG694" s="14" t="s">
        <v>40</v>
      </c>
      <c r="BH694" s="14" t="s">
        <v>40</v>
      </c>
      <c r="BJ694" s="15">
        <f t="shared" si="640"/>
        <v>1</v>
      </c>
      <c r="BK694" s="15">
        <f t="shared" si="641"/>
        <v>1</v>
      </c>
      <c r="BL694" s="15">
        <f t="shared" si="642"/>
        <v>1</v>
      </c>
      <c r="BM694" s="15">
        <f t="shared" si="643"/>
        <v>1</v>
      </c>
      <c r="BN694" s="15">
        <f t="shared" si="644"/>
        <v>1</v>
      </c>
      <c r="BO694" s="15">
        <f t="shared" si="645"/>
        <v>1</v>
      </c>
      <c r="BP694" s="15">
        <f t="shared" si="646"/>
        <v>1</v>
      </c>
      <c r="BQ694" s="15">
        <f t="shared" si="647"/>
        <v>1</v>
      </c>
      <c r="BR694" s="15">
        <f t="shared" si="648"/>
        <v>1</v>
      </c>
      <c r="BS694" s="15">
        <f t="shared" si="649"/>
        <v>1</v>
      </c>
      <c r="BT694" s="15">
        <f t="shared" si="650"/>
        <v>1</v>
      </c>
      <c r="BU694" s="15">
        <f t="shared" si="651"/>
        <v>1</v>
      </c>
      <c r="BV694" s="15">
        <f t="shared" si="652"/>
        <v>1</v>
      </c>
      <c r="BW694" s="15">
        <f t="shared" si="653"/>
        <v>1</v>
      </c>
      <c r="BX694" s="15">
        <f t="shared" si="654"/>
        <v>1</v>
      </c>
      <c r="BY694" s="15">
        <f t="shared" si="655"/>
        <v>1</v>
      </c>
      <c r="BZ694" s="15">
        <f t="shared" si="656"/>
        <v>1</v>
      </c>
      <c r="CA694" s="14" t="s">
        <v>75</v>
      </c>
      <c r="CB694" s="15">
        <f t="shared" si="668"/>
        <v>1</v>
      </c>
      <c r="CC694" s="14">
        <f t="shared" si="669"/>
        <v>1</v>
      </c>
      <c r="CD694" s="14" t="str">
        <f t="shared" si="670"/>
        <v>N/A</v>
      </c>
      <c r="CE694" s="14" t="str">
        <f t="shared" si="671"/>
        <v>N/A</v>
      </c>
      <c r="CF694" s="14" t="str">
        <f t="shared" si="672"/>
        <v>N/A</v>
      </c>
      <c r="CG694" t="str">
        <f t="shared" si="657"/>
        <v>S:1 G:0 GR:0</v>
      </c>
    </row>
    <row r="695" spans="1:85" x14ac:dyDescent="0.25">
      <c r="A695" s="13">
        <v>6022</v>
      </c>
      <c r="B695" s="14" t="s">
        <v>3123</v>
      </c>
      <c r="C695" s="14" t="s">
        <v>68</v>
      </c>
      <c r="D695" s="14" t="s">
        <v>56</v>
      </c>
      <c r="E695" s="14">
        <v>2025</v>
      </c>
      <c r="F695" s="14">
        <v>2025</v>
      </c>
      <c r="G695" s="14" t="s">
        <v>40</v>
      </c>
      <c r="H695" s="14" t="s">
        <v>2166</v>
      </c>
      <c r="I695" s="15">
        <v>5</v>
      </c>
      <c r="J695" s="14">
        <v>4</v>
      </c>
      <c r="K695" s="16">
        <f t="shared" si="623"/>
        <v>0.25</v>
      </c>
      <c r="L695" s="15">
        <f t="shared" si="624"/>
        <v>3</v>
      </c>
      <c r="M695" s="15">
        <f t="shared" si="625"/>
        <v>2</v>
      </c>
      <c r="N695" s="15">
        <f t="shared" si="626"/>
        <v>8</v>
      </c>
      <c r="O695" s="15">
        <v>4</v>
      </c>
      <c r="P695" s="15">
        <v>0</v>
      </c>
      <c r="Q695" s="15">
        <f t="shared" si="627"/>
        <v>4</v>
      </c>
      <c r="R695" s="14" t="s">
        <v>75</v>
      </c>
      <c r="S695" s="14">
        <f t="shared" si="628"/>
        <v>3</v>
      </c>
      <c r="T695" s="15">
        <v>4</v>
      </c>
      <c r="U695" s="15">
        <v>0</v>
      </c>
      <c r="V695" s="15">
        <v>0</v>
      </c>
      <c r="W695" s="15" t="str">
        <f t="shared" si="665"/>
        <v>N/A</v>
      </c>
      <c r="X695" s="15" t="str">
        <f t="shared" si="666"/>
        <v>N/A</v>
      </c>
      <c r="Y695" s="14" t="str">
        <f t="shared" si="629"/>
        <v>OK</v>
      </c>
      <c r="Z695" s="14" t="str">
        <f t="shared" si="630"/>
        <v>No</v>
      </c>
      <c r="AA695" s="17" t="str">
        <f>IF(C695="DM", "N/A", IF(Z695="No","N/A",VLOOKUP(B695,'Extension List'!$A$3:$AE$1952,19,FALSE)))</f>
        <v>N/A</v>
      </c>
      <c r="AB695" s="14" t="str">
        <f>IF(C695="DM", "N/A", IF(Z695="No","N/A",VLOOKUP(B695,'Extension List'!$A$3:$AE$1952,21,FALSE)))</f>
        <v>N/A</v>
      </c>
      <c r="AC695" s="14" t="str">
        <f t="shared" si="658"/>
        <v>N/A</v>
      </c>
      <c r="AD695" s="15" t="str">
        <f t="shared" si="631"/>
        <v>N/A</v>
      </c>
      <c r="AE695" s="15" t="str">
        <f t="shared" si="632"/>
        <v>N/A</v>
      </c>
      <c r="AF695" s="15" t="str">
        <f t="shared" si="633"/>
        <v>N/A</v>
      </c>
      <c r="AG695" s="15" t="str">
        <f t="shared" si="667"/>
        <v>N/A</v>
      </c>
      <c r="AH695" s="15" t="str">
        <f t="shared" si="667"/>
        <v>N/A</v>
      </c>
      <c r="AI695" s="15" t="str">
        <f t="shared" si="660"/>
        <v>N/A</v>
      </c>
      <c r="AJ695" s="15" t="str">
        <f t="shared" si="661"/>
        <v>N/A</v>
      </c>
      <c r="AK695" s="15" t="str">
        <f t="shared" si="662"/>
        <v>N/A</v>
      </c>
      <c r="AL695" s="15" t="str">
        <f t="shared" si="634"/>
        <v>N/A</v>
      </c>
      <c r="AM695" s="15">
        <f t="shared" si="635"/>
        <v>7</v>
      </c>
      <c r="AN695" s="15">
        <f t="shared" si="636"/>
        <v>3</v>
      </c>
      <c r="AO695" s="15">
        <f t="shared" si="637"/>
        <v>3</v>
      </c>
      <c r="AP695" s="15" t="str">
        <f t="shared" si="638"/>
        <v>N/A</v>
      </c>
      <c r="AQ695" s="15" t="str">
        <f t="shared" si="639"/>
        <v>N/A</v>
      </c>
      <c r="AR695" s="14" t="s">
        <v>40</v>
      </c>
      <c r="AS695" s="14" t="s">
        <v>40</v>
      </c>
      <c r="AT695" s="14" t="s">
        <v>40</v>
      </c>
      <c r="AU695" s="14" t="s">
        <v>40</v>
      </c>
      <c r="AV695" s="14" t="s">
        <v>40</v>
      </c>
      <c r="AW695" s="14" t="s">
        <v>40</v>
      </c>
      <c r="AX695" s="14" t="s">
        <v>40</v>
      </c>
      <c r="AY695" s="14" t="s">
        <v>40</v>
      </c>
      <c r="AZ695" s="14" t="s">
        <v>40</v>
      </c>
      <c r="BA695" s="14" t="s">
        <v>40</v>
      </c>
      <c r="BB695" s="14" t="s">
        <v>40</v>
      </c>
      <c r="BC695" s="14" t="s">
        <v>40</v>
      </c>
      <c r="BD695" s="14" t="s">
        <v>40</v>
      </c>
      <c r="BE695" s="14" t="s">
        <v>40</v>
      </c>
      <c r="BF695" s="14" t="s">
        <v>40</v>
      </c>
      <c r="BG695" s="14" t="s">
        <v>40</v>
      </c>
      <c r="BH695" s="14" t="s">
        <v>40</v>
      </c>
      <c r="BJ695" s="15">
        <f t="shared" si="640"/>
        <v>7</v>
      </c>
      <c r="BK695" s="15">
        <f t="shared" si="641"/>
        <v>7</v>
      </c>
      <c r="BL695" s="15">
        <f t="shared" si="642"/>
        <v>7</v>
      </c>
      <c r="BM695" s="15">
        <f t="shared" si="643"/>
        <v>7</v>
      </c>
      <c r="BN695" s="15">
        <f t="shared" si="644"/>
        <v>7</v>
      </c>
      <c r="BO695" s="15">
        <f t="shared" si="645"/>
        <v>7</v>
      </c>
      <c r="BP695" s="15">
        <f t="shared" si="646"/>
        <v>7</v>
      </c>
      <c r="BQ695" s="15">
        <f t="shared" si="647"/>
        <v>7</v>
      </c>
      <c r="BR695" s="15">
        <f t="shared" si="648"/>
        <v>7</v>
      </c>
      <c r="BS695" s="15">
        <f t="shared" si="649"/>
        <v>7</v>
      </c>
      <c r="BT695" s="15">
        <f t="shared" si="650"/>
        <v>7</v>
      </c>
      <c r="BU695" s="15">
        <f t="shared" si="651"/>
        <v>7</v>
      </c>
      <c r="BV695" s="15">
        <f t="shared" si="652"/>
        <v>7</v>
      </c>
      <c r="BW695" s="15">
        <f t="shared" si="653"/>
        <v>7</v>
      </c>
      <c r="BX695" s="15">
        <f t="shared" si="654"/>
        <v>7</v>
      </c>
      <c r="BY695" s="15">
        <f t="shared" si="655"/>
        <v>7</v>
      </c>
      <c r="BZ695" s="15">
        <f t="shared" si="656"/>
        <v>7</v>
      </c>
      <c r="CA695" s="14" t="s">
        <v>75</v>
      </c>
      <c r="CB695" s="15">
        <f t="shared" si="668"/>
        <v>7</v>
      </c>
      <c r="CC695" s="14">
        <f t="shared" si="669"/>
        <v>3</v>
      </c>
      <c r="CD695" s="14">
        <f t="shared" si="670"/>
        <v>3</v>
      </c>
      <c r="CE695" s="14" t="str">
        <f t="shared" si="671"/>
        <v>N/A</v>
      </c>
      <c r="CF695" s="14" t="str">
        <f t="shared" si="672"/>
        <v>N/A</v>
      </c>
      <c r="CG695" t="str">
        <f t="shared" si="657"/>
        <v>S:3 G:2 GR:4</v>
      </c>
    </row>
    <row r="696" spans="1:85" x14ac:dyDescent="0.25">
      <c r="A696" s="13">
        <v>6422</v>
      </c>
      <c r="B696" s="14" t="s">
        <v>2496</v>
      </c>
      <c r="C696" s="14" t="s">
        <v>68</v>
      </c>
      <c r="D696" s="14" t="s">
        <v>56</v>
      </c>
      <c r="E696" s="14">
        <f>VLOOKUP(B696, 'Rookie Year'!$A$2:$B$55555,2,FALSE)</f>
        <v>2020</v>
      </c>
      <c r="F696" s="14">
        <v>2026</v>
      </c>
      <c r="G696" s="14" t="s">
        <v>42</v>
      </c>
      <c r="H696" s="14" t="s">
        <v>1927</v>
      </c>
      <c r="I696" s="15">
        <v>4</v>
      </c>
      <c r="J696" s="14">
        <v>3</v>
      </c>
      <c r="K696" s="16">
        <f t="shared" si="623"/>
        <v>0.25</v>
      </c>
      <c r="L696" s="15">
        <f t="shared" si="624"/>
        <v>3</v>
      </c>
      <c r="M696" s="15">
        <f t="shared" si="625"/>
        <v>1</v>
      </c>
      <c r="N696" s="15">
        <f t="shared" si="626"/>
        <v>3</v>
      </c>
      <c r="O696" s="15">
        <v>0</v>
      </c>
      <c r="P696" s="15">
        <v>0</v>
      </c>
      <c r="Q696" s="15">
        <f t="shared" si="627"/>
        <v>3</v>
      </c>
      <c r="R696" s="14" t="s">
        <v>75</v>
      </c>
      <c r="S696" s="14">
        <f t="shared" si="628"/>
        <v>3</v>
      </c>
      <c r="T696" s="15">
        <f>IF($S696&lt;1, "N/A", $M696)</f>
        <v>1</v>
      </c>
      <c r="U696" s="15">
        <f>IF($S696&lt;2, "N/A", $M696)</f>
        <v>1</v>
      </c>
      <c r="V696" s="15">
        <f t="shared" ref="V696:V759" si="673">IF($S696&lt;3, "N/A", $M696)</f>
        <v>1</v>
      </c>
      <c r="W696" s="15" t="str">
        <f t="shared" si="665"/>
        <v>N/A</v>
      </c>
      <c r="X696" s="15" t="str">
        <f t="shared" si="666"/>
        <v>N/A</v>
      </c>
      <c r="Y696" s="14" t="str">
        <f t="shared" si="629"/>
        <v>OK</v>
      </c>
      <c r="Z696" s="14" t="str">
        <f t="shared" si="630"/>
        <v>No</v>
      </c>
      <c r="AA696" s="17" t="str">
        <f>IF(C696="DM", "N/A", IF(Z696="No","N/A",VLOOKUP(B696,'Extension List'!$A$3:$AE$1952,19,FALSE)))</f>
        <v>N/A</v>
      </c>
      <c r="AB696" s="14" t="str">
        <f>IF(C696="DM", "N/A", IF(Z696="No","N/A",VLOOKUP(B696,'Extension List'!$A$3:$AE$1952,21,FALSE)))</f>
        <v>N/A</v>
      </c>
      <c r="AC696" s="14" t="str">
        <f t="shared" si="658"/>
        <v>N/A</v>
      </c>
      <c r="AD696" s="15" t="str">
        <f t="shared" si="631"/>
        <v>N/A</v>
      </c>
      <c r="AE696" s="15" t="str">
        <f t="shared" si="632"/>
        <v>N/A</v>
      </c>
      <c r="AF696" s="15" t="str">
        <f t="shared" si="633"/>
        <v>N/A</v>
      </c>
      <c r="AG696" s="15" t="str">
        <f t="shared" si="667"/>
        <v>N/A</v>
      </c>
      <c r="AH696" s="15" t="str">
        <f t="shared" si="667"/>
        <v>N/A</v>
      </c>
      <c r="AI696" s="15" t="str">
        <f t="shared" si="660"/>
        <v>N/A</v>
      </c>
      <c r="AJ696" s="15" t="str">
        <f t="shared" si="661"/>
        <v>N/A</v>
      </c>
      <c r="AK696" s="15" t="str">
        <f t="shared" si="662"/>
        <v>N/A</v>
      </c>
      <c r="AL696" s="15" t="str">
        <f t="shared" si="634"/>
        <v>N/A</v>
      </c>
      <c r="AM696" s="15">
        <f t="shared" si="635"/>
        <v>4</v>
      </c>
      <c r="AN696" s="15">
        <f t="shared" si="636"/>
        <v>4</v>
      </c>
      <c r="AO696" s="15">
        <f t="shared" si="637"/>
        <v>4</v>
      </c>
      <c r="AP696" s="15" t="str">
        <f t="shared" si="638"/>
        <v>N/A</v>
      </c>
      <c r="AQ696" s="15" t="str">
        <f t="shared" si="639"/>
        <v>N/A</v>
      </c>
      <c r="AR696" s="14" t="s">
        <v>40</v>
      </c>
      <c r="AS696" s="14" t="s">
        <v>40</v>
      </c>
      <c r="AT696" s="14" t="s">
        <v>40</v>
      </c>
      <c r="AU696" s="14" t="s">
        <v>40</v>
      </c>
      <c r="AV696" s="14" t="s">
        <v>40</v>
      </c>
      <c r="AW696" s="14" t="s">
        <v>40</v>
      </c>
      <c r="AX696" s="14" t="s">
        <v>40</v>
      </c>
      <c r="AY696" s="14" t="s">
        <v>40</v>
      </c>
      <c r="AZ696" s="14" t="s">
        <v>40</v>
      </c>
      <c r="BA696" s="14" t="s">
        <v>40</v>
      </c>
      <c r="BB696" s="14" t="s">
        <v>40</v>
      </c>
      <c r="BC696" s="14" t="s">
        <v>40</v>
      </c>
      <c r="BD696" s="14" t="s">
        <v>40</v>
      </c>
      <c r="BE696" s="14" t="s">
        <v>40</v>
      </c>
      <c r="BF696" s="14" t="s">
        <v>40</v>
      </c>
      <c r="BG696" s="14" t="s">
        <v>40</v>
      </c>
      <c r="BH696" s="14" t="s">
        <v>40</v>
      </c>
      <c r="BJ696" s="15">
        <f t="shared" si="640"/>
        <v>4</v>
      </c>
      <c r="BK696" s="15">
        <f t="shared" si="641"/>
        <v>4</v>
      </c>
      <c r="BL696" s="15">
        <f t="shared" si="642"/>
        <v>4</v>
      </c>
      <c r="BM696" s="15">
        <f t="shared" si="643"/>
        <v>4</v>
      </c>
      <c r="BN696" s="15">
        <f t="shared" si="644"/>
        <v>4</v>
      </c>
      <c r="BO696" s="15">
        <f t="shared" si="645"/>
        <v>4</v>
      </c>
      <c r="BP696" s="15">
        <f t="shared" si="646"/>
        <v>4</v>
      </c>
      <c r="BQ696" s="15">
        <f t="shared" si="647"/>
        <v>4</v>
      </c>
      <c r="BR696" s="15">
        <f t="shared" si="648"/>
        <v>4</v>
      </c>
      <c r="BS696" s="15">
        <f t="shared" si="649"/>
        <v>4</v>
      </c>
      <c r="BT696" s="15">
        <f t="shared" si="650"/>
        <v>4</v>
      </c>
      <c r="BU696" s="15">
        <f t="shared" si="651"/>
        <v>4</v>
      </c>
      <c r="BV696" s="15">
        <f t="shared" si="652"/>
        <v>4</v>
      </c>
      <c r="BW696" s="15">
        <f t="shared" si="653"/>
        <v>4</v>
      </c>
      <c r="BX696" s="15">
        <f t="shared" si="654"/>
        <v>4</v>
      </c>
      <c r="BY696" s="15">
        <f t="shared" si="655"/>
        <v>4</v>
      </c>
      <c r="BZ696" s="15">
        <f t="shared" si="656"/>
        <v>4</v>
      </c>
      <c r="CA696" s="14" t="s">
        <v>75</v>
      </c>
      <c r="CB696" s="15">
        <f t="shared" si="668"/>
        <v>4</v>
      </c>
      <c r="CC696" s="14">
        <f t="shared" si="669"/>
        <v>4</v>
      </c>
      <c r="CD696" s="14">
        <f t="shared" si="670"/>
        <v>4</v>
      </c>
      <c r="CE696" s="14" t="str">
        <f t="shared" si="671"/>
        <v>N/A</v>
      </c>
      <c r="CF696" s="14" t="str">
        <f t="shared" si="672"/>
        <v>N/A</v>
      </c>
      <c r="CG696" t="str">
        <f t="shared" si="657"/>
        <v>S:3 G:1 GR:3</v>
      </c>
    </row>
    <row r="697" spans="1:85" x14ac:dyDescent="0.25">
      <c r="A697" s="13">
        <v>6332</v>
      </c>
      <c r="B697" s="14" t="s">
        <v>2106</v>
      </c>
      <c r="C697" s="14" t="s">
        <v>68</v>
      </c>
      <c r="D697" s="14" t="s">
        <v>56</v>
      </c>
      <c r="E697" s="14">
        <f>VLOOKUP(B697, 'Rookie Year'!$A$2:$B$55555,2,FALSE)</f>
        <v>2020</v>
      </c>
      <c r="F697" s="14">
        <v>2026</v>
      </c>
      <c r="G697" s="14" t="s">
        <v>42</v>
      </c>
      <c r="H697" s="14" t="s">
        <v>2913</v>
      </c>
      <c r="I697" s="15">
        <v>11</v>
      </c>
      <c r="J697" s="14">
        <v>2</v>
      </c>
      <c r="K697" s="16">
        <f t="shared" si="623"/>
        <v>0.25</v>
      </c>
      <c r="L697" s="15">
        <f t="shared" si="624"/>
        <v>8</v>
      </c>
      <c r="M697" s="15">
        <f t="shared" si="625"/>
        <v>3</v>
      </c>
      <c r="N697" s="15">
        <f t="shared" si="626"/>
        <v>6</v>
      </c>
      <c r="O697" s="15">
        <v>0</v>
      </c>
      <c r="P697" s="15">
        <v>0</v>
      </c>
      <c r="Q697" s="15">
        <f t="shared" si="627"/>
        <v>6</v>
      </c>
      <c r="R697" s="14" t="s">
        <v>75</v>
      </c>
      <c r="S697" s="14">
        <f t="shared" si="628"/>
        <v>2</v>
      </c>
      <c r="T697" s="15">
        <v>6</v>
      </c>
      <c r="U697" s="15">
        <v>0</v>
      </c>
      <c r="V697" s="15" t="str">
        <f t="shared" si="673"/>
        <v>N/A</v>
      </c>
      <c r="W697" s="15" t="str">
        <f t="shared" si="665"/>
        <v>N/A</v>
      </c>
      <c r="X697" s="15" t="str">
        <f t="shared" si="666"/>
        <v>N/A</v>
      </c>
      <c r="Y697" s="14" t="str">
        <f t="shared" si="629"/>
        <v>OK</v>
      </c>
      <c r="Z697" s="14" t="str">
        <f t="shared" si="630"/>
        <v>No</v>
      </c>
      <c r="AA697" s="17" t="str">
        <f>IF(C697="DM", "N/A", IF(Z697="No","N/A",VLOOKUP(B697,'Extension List'!$A$3:$AE$1952,19,FALSE)))</f>
        <v>N/A</v>
      </c>
      <c r="AB697" s="14" t="str">
        <f>IF(C697="DM", "N/A", IF(Z697="No","N/A",VLOOKUP(B697,'Extension List'!$A$3:$AE$1952,21,FALSE)))</f>
        <v>N/A</v>
      </c>
      <c r="AC697" s="14" t="str">
        <f t="shared" si="658"/>
        <v>N/A</v>
      </c>
      <c r="AD697" s="15" t="str">
        <f t="shared" si="631"/>
        <v>N/A</v>
      </c>
      <c r="AE697" s="15" t="str">
        <f t="shared" si="632"/>
        <v>N/A</v>
      </c>
      <c r="AF697" s="15" t="str">
        <f t="shared" si="633"/>
        <v>N/A</v>
      </c>
      <c r="AG697" s="15" t="str">
        <f t="shared" si="667"/>
        <v>N/A</v>
      </c>
      <c r="AH697" s="15" t="str">
        <f t="shared" si="667"/>
        <v>N/A</v>
      </c>
      <c r="AI697" s="15" t="str">
        <f t="shared" si="660"/>
        <v>N/A</v>
      </c>
      <c r="AJ697" s="15" t="str">
        <f t="shared" si="661"/>
        <v>N/A</v>
      </c>
      <c r="AK697" s="15" t="str">
        <f t="shared" si="662"/>
        <v>N/A</v>
      </c>
      <c r="AL697" s="15" t="str">
        <f t="shared" si="634"/>
        <v>N/A</v>
      </c>
      <c r="AM697" s="15">
        <f t="shared" si="635"/>
        <v>14</v>
      </c>
      <c r="AN697" s="15">
        <f t="shared" si="636"/>
        <v>8</v>
      </c>
      <c r="AO697" s="15" t="str">
        <f t="shared" si="637"/>
        <v>N/A</v>
      </c>
      <c r="AP697" s="15" t="str">
        <f t="shared" si="638"/>
        <v>N/A</v>
      </c>
      <c r="AQ697" s="15" t="str">
        <f t="shared" si="639"/>
        <v>N/A</v>
      </c>
      <c r="AR697" s="14" t="s">
        <v>40</v>
      </c>
      <c r="AS697" s="14" t="s">
        <v>40</v>
      </c>
      <c r="AT697" s="14" t="s">
        <v>40</v>
      </c>
      <c r="AU697" s="14" t="s">
        <v>40</v>
      </c>
      <c r="AV697" s="14" t="s">
        <v>40</v>
      </c>
      <c r="AW697" s="14" t="s">
        <v>40</v>
      </c>
      <c r="AX697" s="14" t="s">
        <v>40</v>
      </c>
      <c r="AY697" s="14" t="s">
        <v>40</v>
      </c>
      <c r="AZ697" s="14" t="s">
        <v>40</v>
      </c>
      <c r="BA697" s="14" t="s">
        <v>40</v>
      </c>
      <c r="BB697" s="14" t="s">
        <v>40</v>
      </c>
      <c r="BC697" s="14" t="s">
        <v>40</v>
      </c>
      <c r="BD697" s="14" t="s">
        <v>40</v>
      </c>
      <c r="BE697" s="14" t="s">
        <v>40</v>
      </c>
      <c r="BF697" s="14" t="s">
        <v>40</v>
      </c>
      <c r="BG697" s="14" t="s">
        <v>40</v>
      </c>
      <c r="BH697" s="14" t="s">
        <v>40</v>
      </c>
      <c r="BJ697" s="15">
        <f t="shared" si="640"/>
        <v>14</v>
      </c>
      <c r="BK697" s="15">
        <f t="shared" si="641"/>
        <v>14</v>
      </c>
      <c r="BL697" s="15">
        <f t="shared" si="642"/>
        <v>14</v>
      </c>
      <c r="BM697" s="15">
        <f t="shared" si="643"/>
        <v>14</v>
      </c>
      <c r="BN697" s="15">
        <f t="shared" si="644"/>
        <v>14</v>
      </c>
      <c r="BO697" s="15">
        <f t="shared" si="645"/>
        <v>14</v>
      </c>
      <c r="BP697" s="15">
        <f t="shared" si="646"/>
        <v>14</v>
      </c>
      <c r="BQ697" s="15">
        <f t="shared" si="647"/>
        <v>14</v>
      </c>
      <c r="BR697" s="15">
        <f t="shared" si="648"/>
        <v>14</v>
      </c>
      <c r="BS697" s="15">
        <f t="shared" si="649"/>
        <v>14</v>
      </c>
      <c r="BT697" s="15">
        <f t="shared" si="650"/>
        <v>14</v>
      </c>
      <c r="BU697" s="15">
        <f t="shared" si="651"/>
        <v>14</v>
      </c>
      <c r="BV697" s="15">
        <f t="shared" si="652"/>
        <v>14</v>
      </c>
      <c r="BW697" s="15">
        <f t="shared" si="653"/>
        <v>14</v>
      </c>
      <c r="BX697" s="15">
        <f t="shared" si="654"/>
        <v>14</v>
      </c>
      <c r="BY697" s="15">
        <f t="shared" si="655"/>
        <v>14</v>
      </c>
      <c r="BZ697" s="15">
        <f t="shared" si="656"/>
        <v>14</v>
      </c>
      <c r="CA697" s="14" t="s">
        <v>75</v>
      </c>
      <c r="CB697" s="15">
        <f t="shared" si="668"/>
        <v>14</v>
      </c>
      <c r="CC697" s="14">
        <f t="shared" si="669"/>
        <v>8</v>
      </c>
      <c r="CD697" s="14" t="str">
        <f t="shared" si="670"/>
        <v>N/A</v>
      </c>
      <c r="CE697" s="14" t="str">
        <f t="shared" si="671"/>
        <v>N/A</v>
      </c>
      <c r="CF697" s="14" t="str">
        <f t="shared" si="672"/>
        <v>N/A</v>
      </c>
      <c r="CG697" t="str">
        <f t="shared" si="657"/>
        <v>S:8 G:3 GR:6</v>
      </c>
    </row>
    <row r="698" spans="1:85" x14ac:dyDescent="0.25">
      <c r="A698" s="13">
        <v>6539</v>
      </c>
      <c r="B698" s="14" t="s">
        <v>3329</v>
      </c>
      <c r="C698" s="14" t="s">
        <v>68</v>
      </c>
      <c r="D698" s="14" t="s">
        <v>56</v>
      </c>
      <c r="E698" s="14">
        <f>VLOOKUP(B698, 'Rookie Year'!$A$2:$B$55555,2,FALSE)</f>
        <v>2026</v>
      </c>
      <c r="F698" s="14">
        <v>2026</v>
      </c>
      <c r="G698" s="14" t="s">
        <v>40</v>
      </c>
      <c r="H698" s="14" t="s">
        <v>2202</v>
      </c>
      <c r="I698" s="15">
        <v>1</v>
      </c>
      <c r="J698" s="14">
        <v>3</v>
      </c>
      <c r="K698" s="16">
        <f t="shared" si="623"/>
        <v>0</v>
      </c>
      <c r="L698" s="15">
        <f t="shared" si="624"/>
        <v>1</v>
      </c>
      <c r="M698" s="15">
        <f t="shared" si="625"/>
        <v>0</v>
      </c>
      <c r="N698" s="15">
        <f t="shared" si="626"/>
        <v>0</v>
      </c>
      <c r="O698" s="15">
        <v>0</v>
      </c>
      <c r="P698" s="15">
        <v>0</v>
      </c>
      <c r="Q698" s="15">
        <f t="shared" si="627"/>
        <v>0</v>
      </c>
      <c r="R698" s="14" t="s">
        <v>75</v>
      </c>
      <c r="S698" s="14">
        <f t="shared" si="628"/>
        <v>3</v>
      </c>
      <c r="T698" s="15">
        <f>IF($S698&lt;1, "N/A", $M698)</f>
        <v>0</v>
      </c>
      <c r="U698" s="15">
        <f>IF($S698&lt;2, "N/A", $M698)</f>
        <v>0</v>
      </c>
      <c r="V698" s="15">
        <f t="shared" si="673"/>
        <v>0</v>
      </c>
      <c r="W698" s="15" t="str">
        <f t="shared" si="665"/>
        <v>N/A</v>
      </c>
      <c r="X698" s="15" t="str">
        <f t="shared" si="666"/>
        <v>N/A</v>
      </c>
      <c r="Y698" s="14" t="str">
        <f t="shared" si="629"/>
        <v>OK</v>
      </c>
      <c r="Z698" s="14" t="str">
        <f t="shared" si="630"/>
        <v>No</v>
      </c>
      <c r="AA698" s="17" t="str">
        <f>IF(C698="DM", "N/A", IF(Z698="No","N/A",VLOOKUP(B698,'Extension List'!$A$3:$AE$1952,19,FALSE)))</f>
        <v>N/A</v>
      </c>
      <c r="AB698" s="14" t="str">
        <f>IF(C698="DM", "N/A", IF(Z698="No","N/A",VLOOKUP(B698,'Extension List'!$A$3:$AE$1952,21,FALSE)))</f>
        <v>N/A</v>
      </c>
      <c r="AC698" s="14" t="str">
        <f t="shared" si="658"/>
        <v>N/A</v>
      </c>
      <c r="AD698" s="15" t="str">
        <f t="shared" si="631"/>
        <v>N/A</v>
      </c>
      <c r="AE698" s="15" t="str">
        <f t="shared" si="632"/>
        <v>N/A</v>
      </c>
      <c r="AF698" s="15" t="str">
        <f t="shared" si="633"/>
        <v>N/A</v>
      </c>
      <c r="AG698" s="15" t="str">
        <f t="shared" si="667"/>
        <v>N/A</v>
      </c>
      <c r="AH698" s="15" t="str">
        <f t="shared" si="667"/>
        <v>N/A</v>
      </c>
      <c r="AI698" s="15" t="str">
        <f t="shared" si="660"/>
        <v>N/A</v>
      </c>
      <c r="AJ698" s="15" t="str">
        <f t="shared" si="661"/>
        <v>N/A</v>
      </c>
      <c r="AK698" s="15" t="str">
        <f t="shared" si="662"/>
        <v>N/A</v>
      </c>
      <c r="AL698" s="15" t="str">
        <f t="shared" si="634"/>
        <v>N/A</v>
      </c>
      <c r="AM698" s="15">
        <f t="shared" si="635"/>
        <v>1</v>
      </c>
      <c r="AN698" s="15">
        <f t="shared" si="636"/>
        <v>1</v>
      </c>
      <c r="AO698" s="15">
        <f t="shared" si="637"/>
        <v>1</v>
      </c>
      <c r="AP698" s="15" t="str">
        <f t="shared" si="638"/>
        <v>N/A</v>
      </c>
      <c r="AQ698" s="15" t="str">
        <f t="shared" si="639"/>
        <v>N/A</v>
      </c>
      <c r="AR698" s="14" t="s">
        <v>40</v>
      </c>
      <c r="AS698" s="14" t="s">
        <v>40</v>
      </c>
      <c r="AT698" s="14" t="s">
        <v>40</v>
      </c>
      <c r="AU698" s="14" t="s">
        <v>40</v>
      </c>
      <c r="AV698" s="14" t="s">
        <v>40</v>
      </c>
      <c r="AW698" s="14" t="s">
        <v>40</v>
      </c>
      <c r="AX698" s="14" t="s">
        <v>40</v>
      </c>
      <c r="AY698" s="14" t="s">
        <v>40</v>
      </c>
      <c r="AZ698" s="14" t="s">
        <v>40</v>
      </c>
      <c r="BA698" s="14" t="s">
        <v>40</v>
      </c>
      <c r="BB698" s="14" t="s">
        <v>40</v>
      </c>
      <c r="BC698" s="14" t="s">
        <v>40</v>
      </c>
      <c r="BD698" s="14" t="s">
        <v>40</v>
      </c>
      <c r="BE698" s="14" t="s">
        <v>40</v>
      </c>
      <c r="BF698" s="14" t="s">
        <v>40</v>
      </c>
      <c r="BG698" s="14" t="s">
        <v>40</v>
      </c>
      <c r="BH698" s="14" t="s">
        <v>40</v>
      </c>
      <c r="BJ698" s="15">
        <f t="shared" si="640"/>
        <v>1</v>
      </c>
      <c r="BK698" s="15">
        <f t="shared" si="641"/>
        <v>1</v>
      </c>
      <c r="BL698" s="15">
        <f t="shared" si="642"/>
        <v>1</v>
      </c>
      <c r="BM698" s="15">
        <f t="shared" si="643"/>
        <v>1</v>
      </c>
      <c r="BN698" s="15">
        <f t="shared" si="644"/>
        <v>1</v>
      </c>
      <c r="BO698" s="15">
        <f t="shared" si="645"/>
        <v>1</v>
      </c>
      <c r="BP698" s="15">
        <f t="shared" si="646"/>
        <v>1</v>
      </c>
      <c r="BQ698" s="15">
        <f t="shared" si="647"/>
        <v>1</v>
      </c>
      <c r="BR698" s="15">
        <f t="shared" si="648"/>
        <v>1</v>
      </c>
      <c r="BS698" s="15">
        <f t="shared" si="649"/>
        <v>1</v>
      </c>
      <c r="BT698" s="15">
        <f t="shared" si="650"/>
        <v>1</v>
      </c>
      <c r="BU698" s="15">
        <f t="shared" si="651"/>
        <v>1</v>
      </c>
      <c r="BV698" s="15">
        <f t="shared" si="652"/>
        <v>1</v>
      </c>
      <c r="BW698" s="15">
        <f t="shared" si="653"/>
        <v>1</v>
      </c>
      <c r="BX698" s="15">
        <f t="shared" si="654"/>
        <v>1</v>
      </c>
      <c r="BY698" s="15">
        <f t="shared" si="655"/>
        <v>1</v>
      </c>
      <c r="BZ698" s="15">
        <f t="shared" si="656"/>
        <v>1</v>
      </c>
      <c r="CA698" s="14" t="s">
        <v>75</v>
      </c>
      <c r="CB698" s="15">
        <f t="shared" si="668"/>
        <v>1</v>
      </c>
      <c r="CC698" s="14">
        <f t="shared" si="669"/>
        <v>1</v>
      </c>
      <c r="CD698" s="14">
        <f t="shared" si="670"/>
        <v>1</v>
      </c>
      <c r="CE698" s="14" t="str">
        <f t="shared" si="671"/>
        <v>N/A</v>
      </c>
      <c r="CF698" s="14" t="str">
        <f t="shared" si="672"/>
        <v>N/A</v>
      </c>
      <c r="CG698" t="str">
        <f t="shared" si="657"/>
        <v>S:1 G:0 GR:0</v>
      </c>
    </row>
    <row r="699" spans="1:85" x14ac:dyDescent="0.25">
      <c r="A699" s="13">
        <v>6527</v>
      </c>
      <c r="B699" s="14" t="s">
        <v>3317</v>
      </c>
      <c r="C699" s="14" t="s">
        <v>68</v>
      </c>
      <c r="D699" s="14" t="s">
        <v>56</v>
      </c>
      <c r="E699" s="14">
        <f>VLOOKUP(B699, 'Rookie Year'!$A$2:$B$55555,2,FALSE)</f>
        <v>2026</v>
      </c>
      <c r="F699" s="14">
        <v>2026</v>
      </c>
      <c r="G699" s="14" t="s">
        <v>40</v>
      </c>
      <c r="H699" s="14" t="s">
        <v>2191</v>
      </c>
      <c r="I699" s="15">
        <v>2</v>
      </c>
      <c r="J699" s="14">
        <v>3</v>
      </c>
      <c r="K699" s="16">
        <f t="shared" si="623"/>
        <v>0</v>
      </c>
      <c r="L699" s="15">
        <f t="shared" si="624"/>
        <v>2</v>
      </c>
      <c r="M699" s="15">
        <f t="shared" si="625"/>
        <v>0</v>
      </c>
      <c r="N699" s="15">
        <f t="shared" si="626"/>
        <v>0</v>
      </c>
      <c r="O699" s="15">
        <v>0</v>
      </c>
      <c r="P699" s="15">
        <v>0</v>
      </c>
      <c r="Q699" s="15">
        <f t="shared" si="627"/>
        <v>0</v>
      </c>
      <c r="R699" s="14" t="s">
        <v>75</v>
      </c>
      <c r="S699" s="14">
        <f t="shared" si="628"/>
        <v>3</v>
      </c>
      <c r="T699" s="15">
        <f>IF($S699&lt;1, "N/A", $M699)</f>
        <v>0</v>
      </c>
      <c r="U699" s="15">
        <f>IF($S699&lt;2, "N/A", $M699)</f>
        <v>0</v>
      </c>
      <c r="V699" s="15">
        <f t="shared" si="673"/>
        <v>0</v>
      </c>
      <c r="W699" s="15" t="str">
        <f t="shared" si="665"/>
        <v>N/A</v>
      </c>
      <c r="X699" s="15" t="str">
        <f t="shared" si="666"/>
        <v>N/A</v>
      </c>
      <c r="Y699" s="14" t="str">
        <f t="shared" si="629"/>
        <v>OK</v>
      </c>
      <c r="Z699" s="14" t="str">
        <f t="shared" si="630"/>
        <v>No</v>
      </c>
      <c r="AA699" s="17" t="str">
        <f>IF(C699="DM", "N/A", IF(Z699="No","N/A",VLOOKUP(B699,'Extension List'!$A$3:$AE$1952,19,FALSE)))</f>
        <v>N/A</v>
      </c>
      <c r="AB699" s="14" t="str">
        <f>IF(C699="DM", "N/A", IF(Z699="No","N/A",VLOOKUP(B699,'Extension List'!$A$3:$AE$1952,21,FALSE)))</f>
        <v>N/A</v>
      </c>
      <c r="AC699" s="14" t="str">
        <f t="shared" si="658"/>
        <v>N/A</v>
      </c>
      <c r="AD699" s="15" t="str">
        <f t="shared" si="631"/>
        <v>N/A</v>
      </c>
      <c r="AE699" s="15" t="str">
        <f t="shared" si="632"/>
        <v>N/A</v>
      </c>
      <c r="AF699" s="15" t="str">
        <f t="shared" si="633"/>
        <v>N/A</v>
      </c>
      <c r="AG699" s="15" t="str">
        <f t="shared" si="667"/>
        <v>N/A</v>
      </c>
      <c r="AH699" s="15" t="str">
        <f t="shared" si="667"/>
        <v>N/A</v>
      </c>
      <c r="AI699" s="15" t="str">
        <f t="shared" si="660"/>
        <v>N/A</v>
      </c>
      <c r="AJ699" s="15" t="str">
        <f t="shared" si="661"/>
        <v>N/A</v>
      </c>
      <c r="AK699" s="15" t="str">
        <f t="shared" si="662"/>
        <v>N/A</v>
      </c>
      <c r="AL699" s="15" t="str">
        <f t="shared" si="634"/>
        <v>N/A</v>
      </c>
      <c r="AM699" s="15">
        <f t="shared" si="635"/>
        <v>2</v>
      </c>
      <c r="AN699" s="15">
        <f t="shared" si="636"/>
        <v>2</v>
      </c>
      <c r="AO699" s="15">
        <f t="shared" si="637"/>
        <v>2</v>
      </c>
      <c r="AP699" s="15" t="str">
        <f t="shared" si="638"/>
        <v>N/A</v>
      </c>
      <c r="AQ699" s="15" t="str">
        <f t="shared" si="639"/>
        <v>N/A</v>
      </c>
      <c r="AR699" s="14" t="s">
        <v>40</v>
      </c>
      <c r="AS699" s="14" t="s">
        <v>40</v>
      </c>
      <c r="AT699" s="14" t="s">
        <v>40</v>
      </c>
      <c r="AU699" s="14" t="s">
        <v>40</v>
      </c>
      <c r="AV699" s="14" t="s">
        <v>40</v>
      </c>
      <c r="AW699" s="14" t="s">
        <v>40</v>
      </c>
      <c r="AX699" s="14" t="s">
        <v>40</v>
      </c>
      <c r="AY699" s="14" t="s">
        <v>40</v>
      </c>
      <c r="AZ699" s="14" t="s">
        <v>40</v>
      </c>
      <c r="BA699" s="14" t="s">
        <v>40</v>
      </c>
      <c r="BB699" s="14" t="s">
        <v>40</v>
      </c>
      <c r="BC699" s="14" t="s">
        <v>40</v>
      </c>
      <c r="BD699" s="14" t="s">
        <v>40</v>
      </c>
      <c r="BE699" s="14" t="s">
        <v>40</v>
      </c>
      <c r="BF699" s="14" t="s">
        <v>40</v>
      </c>
      <c r="BG699" s="14" t="s">
        <v>40</v>
      </c>
      <c r="BH699" s="14" t="s">
        <v>40</v>
      </c>
      <c r="BJ699" s="15">
        <f t="shared" si="640"/>
        <v>2</v>
      </c>
      <c r="BK699" s="15">
        <f t="shared" si="641"/>
        <v>2</v>
      </c>
      <c r="BL699" s="15">
        <f t="shared" si="642"/>
        <v>2</v>
      </c>
      <c r="BM699" s="15">
        <f t="shared" si="643"/>
        <v>2</v>
      </c>
      <c r="BN699" s="15">
        <f t="shared" si="644"/>
        <v>2</v>
      </c>
      <c r="BO699" s="15">
        <f t="shared" si="645"/>
        <v>2</v>
      </c>
      <c r="BP699" s="15">
        <f t="shared" si="646"/>
        <v>2</v>
      </c>
      <c r="BQ699" s="15">
        <f t="shared" si="647"/>
        <v>2</v>
      </c>
      <c r="BR699" s="15">
        <f t="shared" si="648"/>
        <v>2</v>
      </c>
      <c r="BS699" s="15">
        <f t="shared" si="649"/>
        <v>2</v>
      </c>
      <c r="BT699" s="15">
        <f t="shared" si="650"/>
        <v>2</v>
      </c>
      <c r="BU699" s="15">
        <f t="shared" si="651"/>
        <v>2</v>
      </c>
      <c r="BV699" s="15">
        <f t="shared" si="652"/>
        <v>2</v>
      </c>
      <c r="BW699" s="15">
        <f t="shared" si="653"/>
        <v>2</v>
      </c>
      <c r="BX699" s="15">
        <f t="shared" si="654"/>
        <v>2</v>
      </c>
      <c r="BY699" s="15">
        <f t="shared" si="655"/>
        <v>2</v>
      </c>
      <c r="BZ699" s="15">
        <f t="shared" si="656"/>
        <v>2</v>
      </c>
      <c r="CA699" s="14" t="s">
        <v>75</v>
      </c>
      <c r="CB699" s="15">
        <f t="shared" si="668"/>
        <v>2</v>
      </c>
      <c r="CC699" s="14">
        <f t="shared" si="669"/>
        <v>2</v>
      </c>
      <c r="CD699" s="14">
        <f t="shared" si="670"/>
        <v>2</v>
      </c>
      <c r="CE699" s="14" t="str">
        <f t="shared" si="671"/>
        <v>N/A</v>
      </c>
      <c r="CF699" s="14" t="str">
        <f t="shared" si="672"/>
        <v>N/A</v>
      </c>
      <c r="CG699" t="str">
        <f t="shared" si="657"/>
        <v>S:2 G:0 GR:0</v>
      </c>
    </row>
    <row r="700" spans="1:85" x14ac:dyDescent="0.25">
      <c r="A700" s="13">
        <v>5972</v>
      </c>
      <c r="B700" s="14" t="s">
        <v>2346</v>
      </c>
      <c r="C700" s="14" t="s">
        <v>68</v>
      </c>
      <c r="D700" s="14" t="s">
        <v>56</v>
      </c>
      <c r="E700" s="14">
        <f>VLOOKUP(B700, 'Rookie Year'!$A$2:$B$55555,2,FALSE)</f>
        <v>2021</v>
      </c>
      <c r="F700" s="14">
        <v>2025</v>
      </c>
      <c r="G700" s="14" t="s">
        <v>42</v>
      </c>
      <c r="H700" s="14" t="s">
        <v>1927</v>
      </c>
      <c r="I700" s="15">
        <v>4</v>
      </c>
      <c r="J700" s="14">
        <v>2</v>
      </c>
      <c r="K700" s="16">
        <f t="shared" si="623"/>
        <v>0.25</v>
      </c>
      <c r="L700" s="15">
        <f t="shared" si="624"/>
        <v>3</v>
      </c>
      <c r="M700" s="15">
        <f t="shared" si="625"/>
        <v>1</v>
      </c>
      <c r="N700" s="15">
        <f t="shared" si="626"/>
        <v>2</v>
      </c>
      <c r="O700" s="15">
        <v>1</v>
      </c>
      <c r="P700" s="15">
        <v>0</v>
      </c>
      <c r="Q700" s="15">
        <f t="shared" si="627"/>
        <v>1</v>
      </c>
      <c r="R700" s="14" t="s">
        <v>75</v>
      </c>
      <c r="S700" s="14">
        <f t="shared" si="628"/>
        <v>1</v>
      </c>
      <c r="T700" s="15">
        <v>1</v>
      </c>
      <c r="U700" s="15" t="str">
        <f>IF($S700&lt;2, "N/A", $M700)</f>
        <v>N/A</v>
      </c>
      <c r="V700" s="15" t="str">
        <f t="shared" si="673"/>
        <v>N/A</v>
      </c>
      <c r="W700" s="15" t="str">
        <f t="shared" si="665"/>
        <v>N/A</v>
      </c>
      <c r="X700" s="15" t="str">
        <f t="shared" si="666"/>
        <v>N/A</v>
      </c>
      <c r="Y700" s="14" t="str">
        <f t="shared" si="629"/>
        <v>OK</v>
      </c>
      <c r="Z700" s="14" t="str">
        <f t="shared" si="630"/>
        <v>Yes</v>
      </c>
      <c r="AA700" s="17">
        <f>IF(C700="DM", "N/A", IF(Z700="No","N/A",VLOOKUP(B700,'Extension List'!$A$3:$AE$1952,19,FALSE)))</f>
        <v>3</v>
      </c>
      <c r="AB700" s="14">
        <f>IF(C700="DM", "N/A", IF(Z700="No","N/A",VLOOKUP(B700,'Extension List'!$A$3:$AE$1952,21,FALSE)))</f>
        <v>1</v>
      </c>
      <c r="AC700" s="14">
        <v>1</v>
      </c>
      <c r="AD700" s="15">
        <f t="shared" si="631"/>
        <v>2</v>
      </c>
      <c r="AE700" s="15">
        <f t="shared" si="632"/>
        <v>1</v>
      </c>
      <c r="AF700" s="15">
        <f t="shared" si="633"/>
        <v>2</v>
      </c>
      <c r="AG700" s="15">
        <v>1</v>
      </c>
      <c r="AH700" s="15">
        <v>1</v>
      </c>
      <c r="AI700" s="15" t="str">
        <f t="shared" si="660"/>
        <v>N/A</v>
      </c>
      <c r="AJ700" s="15" t="str">
        <f t="shared" si="661"/>
        <v>N/A</v>
      </c>
      <c r="AK700" s="15" t="str">
        <f t="shared" si="662"/>
        <v>N/A</v>
      </c>
      <c r="AL700" s="15" t="str">
        <f t="shared" si="634"/>
        <v>OK</v>
      </c>
      <c r="AM700" s="15">
        <f t="shared" si="635"/>
        <v>4</v>
      </c>
      <c r="AN700" s="15">
        <f t="shared" si="636"/>
        <v>3</v>
      </c>
      <c r="AO700" s="15" t="str">
        <f t="shared" si="637"/>
        <v>N/A</v>
      </c>
      <c r="AP700" s="15" t="str">
        <f t="shared" si="638"/>
        <v>N/A</v>
      </c>
      <c r="AQ700" s="15" t="str">
        <f t="shared" si="639"/>
        <v>N/A</v>
      </c>
      <c r="AR700" s="14" t="s">
        <v>40</v>
      </c>
      <c r="AS700" s="14" t="s">
        <v>40</v>
      </c>
      <c r="AT700" s="14" t="s">
        <v>40</v>
      </c>
      <c r="AU700" s="14" t="s">
        <v>40</v>
      </c>
      <c r="AV700" s="14" t="s">
        <v>40</v>
      </c>
      <c r="AW700" s="14" t="s">
        <v>40</v>
      </c>
      <c r="AX700" s="14" t="s">
        <v>40</v>
      </c>
      <c r="AY700" s="14" t="s">
        <v>40</v>
      </c>
      <c r="AZ700" s="14" t="s">
        <v>40</v>
      </c>
      <c r="BA700" s="14" t="s">
        <v>40</v>
      </c>
      <c r="BB700" s="14" t="s">
        <v>40</v>
      </c>
      <c r="BC700" s="14" t="s">
        <v>40</v>
      </c>
      <c r="BD700" s="14" t="s">
        <v>40</v>
      </c>
      <c r="BE700" s="14" t="s">
        <v>40</v>
      </c>
      <c r="BF700" s="14" t="s">
        <v>40</v>
      </c>
      <c r="BG700" s="14" t="s">
        <v>40</v>
      </c>
      <c r="BH700" s="14" t="s">
        <v>40</v>
      </c>
      <c r="BJ700" s="15">
        <f t="shared" si="640"/>
        <v>4</v>
      </c>
      <c r="BK700" s="15">
        <f t="shared" si="641"/>
        <v>4</v>
      </c>
      <c r="BL700" s="15">
        <f t="shared" si="642"/>
        <v>4</v>
      </c>
      <c r="BM700" s="15">
        <f t="shared" si="643"/>
        <v>4</v>
      </c>
      <c r="BN700" s="15">
        <f t="shared" si="644"/>
        <v>4</v>
      </c>
      <c r="BO700" s="15">
        <f t="shared" si="645"/>
        <v>4</v>
      </c>
      <c r="BP700" s="15">
        <f t="shared" si="646"/>
        <v>4</v>
      </c>
      <c r="BQ700" s="15">
        <f t="shared" si="647"/>
        <v>4</v>
      </c>
      <c r="BR700" s="15">
        <f t="shared" si="648"/>
        <v>4</v>
      </c>
      <c r="BS700" s="15">
        <f t="shared" si="649"/>
        <v>4</v>
      </c>
      <c r="BT700" s="15">
        <f t="shared" si="650"/>
        <v>4</v>
      </c>
      <c r="BU700" s="15">
        <f t="shared" si="651"/>
        <v>4</v>
      </c>
      <c r="BV700" s="15">
        <f t="shared" si="652"/>
        <v>4</v>
      </c>
      <c r="BW700" s="15">
        <f t="shared" si="653"/>
        <v>4</v>
      </c>
      <c r="BX700" s="15">
        <f t="shared" si="654"/>
        <v>4</v>
      </c>
      <c r="BY700" s="15">
        <f t="shared" si="655"/>
        <v>4</v>
      </c>
      <c r="BZ700" s="15">
        <f t="shared" si="656"/>
        <v>4</v>
      </c>
      <c r="CA700" s="14" t="s">
        <v>75</v>
      </c>
      <c r="CB700" s="15">
        <f t="shared" si="668"/>
        <v>4</v>
      </c>
      <c r="CC700" s="14">
        <f t="shared" si="669"/>
        <v>3</v>
      </c>
      <c r="CD700" s="14" t="str">
        <f t="shared" si="670"/>
        <v>N/A</v>
      </c>
      <c r="CE700" s="14" t="str">
        <f t="shared" si="671"/>
        <v>N/A</v>
      </c>
      <c r="CF700" s="14" t="str">
        <f t="shared" si="672"/>
        <v>N/A</v>
      </c>
      <c r="CG700" t="str">
        <f t="shared" si="657"/>
        <v>S:3/2 G:1 GR:2</v>
      </c>
    </row>
    <row r="701" spans="1:85" x14ac:dyDescent="0.25">
      <c r="A701" s="13">
        <v>6046</v>
      </c>
      <c r="B701" s="14" t="s">
        <v>3147</v>
      </c>
      <c r="C701" s="14" t="s">
        <v>68</v>
      </c>
      <c r="D701" s="14" t="s">
        <v>56</v>
      </c>
      <c r="E701" s="14">
        <v>2025</v>
      </c>
      <c r="F701" s="14">
        <v>2025</v>
      </c>
      <c r="G701" s="14" t="s">
        <v>40</v>
      </c>
      <c r="H701" s="14" t="s">
        <v>2190</v>
      </c>
      <c r="I701" s="15">
        <v>2</v>
      </c>
      <c r="J701" s="14">
        <v>3</v>
      </c>
      <c r="K701" s="16">
        <f t="shared" si="623"/>
        <v>0</v>
      </c>
      <c r="L701" s="15">
        <f t="shared" si="624"/>
        <v>2</v>
      </c>
      <c r="M701" s="15">
        <f t="shared" si="625"/>
        <v>0</v>
      </c>
      <c r="N701" s="15">
        <f t="shared" si="626"/>
        <v>0</v>
      </c>
      <c r="O701" s="15">
        <v>0</v>
      </c>
      <c r="P701" s="15">
        <v>0</v>
      </c>
      <c r="Q701" s="15">
        <f t="shared" si="627"/>
        <v>0</v>
      </c>
      <c r="R701" s="14" t="s">
        <v>75</v>
      </c>
      <c r="S701" s="14">
        <f t="shared" si="628"/>
        <v>2</v>
      </c>
      <c r="T701" s="15">
        <v>0</v>
      </c>
      <c r="U701" s="15">
        <v>0</v>
      </c>
      <c r="V701" s="15" t="str">
        <f t="shared" si="673"/>
        <v>N/A</v>
      </c>
      <c r="W701" s="15" t="str">
        <f t="shared" si="665"/>
        <v>N/A</v>
      </c>
      <c r="X701" s="15" t="str">
        <f t="shared" si="666"/>
        <v>N/A</v>
      </c>
      <c r="Y701" s="14" t="str">
        <f t="shared" si="629"/>
        <v>OK</v>
      </c>
      <c r="Z701" s="14" t="str">
        <f t="shared" si="630"/>
        <v>No</v>
      </c>
      <c r="AA701" s="17" t="str">
        <f>IF(C701="DM", "N/A", IF(Z701="No","N/A",VLOOKUP(B701,'Extension List'!$A$3:$AE$1952,19,FALSE)))</f>
        <v>N/A</v>
      </c>
      <c r="AB701" s="14" t="str">
        <f>IF(C701="DM", "N/A", IF(Z701="No","N/A",VLOOKUP(B701,'Extension List'!$A$3:$AE$1952,21,FALSE)))</f>
        <v>N/A</v>
      </c>
      <c r="AC701" s="14" t="str">
        <f t="shared" ref="AC701:AC764" si="674">IF(AA701="N/A", "N/A", 0)</f>
        <v>N/A</v>
      </c>
      <c r="AD701" s="15" t="str">
        <f t="shared" si="631"/>
        <v>N/A</v>
      </c>
      <c r="AE701" s="15" t="str">
        <f t="shared" si="632"/>
        <v>N/A</v>
      </c>
      <c r="AF701" s="15" t="str">
        <f t="shared" si="633"/>
        <v>N/A</v>
      </c>
      <c r="AG701" s="15" t="str">
        <f t="shared" ref="AG701:AH720" si="675">IF($AF701="N/A", "N/A", "TBC")</f>
        <v>N/A</v>
      </c>
      <c r="AH701" s="15" t="str">
        <f t="shared" si="675"/>
        <v>N/A</v>
      </c>
      <c r="AI701" s="15" t="str">
        <f t="shared" si="660"/>
        <v>N/A</v>
      </c>
      <c r="AJ701" s="15" t="str">
        <f t="shared" si="661"/>
        <v>N/A</v>
      </c>
      <c r="AK701" s="15" t="str">
        <f t="shared" si="662"/>
        <v>N/A</v>
      </c>
      <c r="AL701" s="15" t="str">
        <f t="shared" si="634"/>
        <v>N/A</v>
      </c>
      <c r="AM701" s="15">
        <f t="shared" si="635"/>
        <v>2</v>
      </c>
      <c r="AN701" s="15">
        <f t="shared" si="636"/>
        <v>2</v>
      </c>
      <c r="AO701" s="15" t="str">
        <f t="shared" si="637"/>
        <v>N/A</v>
      </c>
      <c r="AP701" s="15" t="str">
        <f t="shared" si="638"/>
        <v>N/A</v>
      </c>
      <c r="AQ701" s="15" t="str">
        <f t="shared" si="639"/>
        <v>N/A</v>
      </c>
      <c r="AR701" s="14" t="s">
        <v>40</v>
      </c>
      <c r="AS701" s="14" t="s">
        <v>40</v>
      </c>
      <c r="AT701" s="14" t="s">
        <v>40</v>
      </c>
      <c r="AU701" s="14" t="s">
        <v>40</v>
      </c>
      <c r="AV701" s="14" t="s">
        <v>40</v>
      </c>
      <c r="AW701" s="14" t="s">
        <v>40</v>
      </c>
      <c r="AX701" s="14" t="s">
        <v>40</v>
      </c>
      <c r="AY701" s="14" t="s">
        <v>40</v>
      </c>
      <c r="AZ701" s="14" t="s">
        <v>40</v>
      </c>
      <c r="BA701" s="14" t="s">
        <v>40</v>
      </c>
      <c r="BB701" s="14" t="s">
        <v>40</v>
      </c>
      <c r="BC701" s="14" t="s">
        <v>40</v>
      </c>
      <c r="BD701" s="14" t="s">
        <v>40</v>
      </c>
      <c r="BE701" s="14" t="s">
        <v>40</v>
      </c>
      <c r="BF701" s="14" t="s">
        <v>40</v>
      </c>
      <c r="BG701" s="14" t="s">
        <v>40</v>
      </c>
      <c r="BH701" s="14" t="s">
        <v>40</v>
      </c>
      <c r="BJ701" s="15">
        <f t="shared" si="640"/>
        <v>2</v>
      </c>
      <c r="BK701" s="15">
        <f t="shared" si="641"/>
        <v>2</v>
      </c>
      <c r="BL701" s="15">
        <f t="shared" si="642"/>
        <v>2</v>
      </c>
      <c r="BM701" s="15">
        <f t="shared" si="643"/>
        <v>2</v>
      </c>
      <c r="BN701" s="15">
        <f t="shared" si="644"/>
        <v>2</v>
      </c>
      <c r="BO701" s="15">
        <f t="shared" si="645"/>
        <v>2</v>
      </c>
      <c r="BP701" s="15">
        <f t="shared" si="646"/>
        <v>2</v>
      </c>
      <c r="BQ701" s="15">
        <f t="shared" si="647"/>
        <v>2</v>
      </c>
      <c r="BR701" s="15">
        <f t="shared" si="648"/>
        <v>2</v>
      </c>
      <c r="BS701" s="15">
        <f t="shared" si="649"/>
        <v>2</v>
      </c>
      <c r="BT701" s="15">
        <f t="shared" si="650"/>
        <v>2</v>
      </c>
      <c r="BU701" s="15">
        <f t="shared" si="651"/>
        <v>2</v>
      </c>
      <c r="BV701" s="15">
        <f t="shared" si="652"/>
        <v>2</v>
      </c>
      <c r="BW701" s="15">
        <f t="shared" si="653"/>
        <v>2</v>
      </c>
      <c r="BX701" s="15">
        <f t="shared" si="654"/>
        <v>2</v>
      </c>
      <c r="BY701" s="15">
        <f t="shared" si="655"/>
        <v>2</v>
      </c>
      <c r="BZ701" s="15">
        <f t="shared" si="656"/>
        <v>2</v>
      </c>
      <c r="CA701" s="14" t="s">
        <v>75</v>
      </c>
      <c r="CB701" s="15">
        <f t="shared" si="668"/>
        <v>2</v>
      </c>
      <c r="CC701" s="14">
        <f t="shared" si="669"/>
        <v>2</v>
      </c>
      <c r="CD701" s="14" t="str">
        <f t="shared" si="670"/>
        <v>N/A</v>
      </c>
      <c r="CE701" s="14" t="str">
        <f t="shared" si="671"/>
        <v>N/A</v>
      </c>
      <c r="CF701" s="14" t="str">
        <f t="shared" si="672"/>
        <v>N/A</v>
      </c>
      <c r="CG701" t="str">
        <f t="shared" si="657"/>
        <v>S:2 G:0 GR:0</v>
      </c>
    </row>
    <row r="702" spans="1:85" x14ac:dyDescent="0.25">
      <c r="A702" s="13">
        <v>6073</v>
      </c>
      <c r="B702" s="14" t="s">
        <v>3174</v>
      </c>
      <c r="C702" s="14" t="s">
        <v>69</v>
      </c>
      <c r="D702" s="14" t="s">
        <v>56</v>
      </c>
      <c r="E702" s="14">
        <v>2025</v>
      </c>
      <c r="F702" s="14">
        <v>2025</v>
      </c>
      <c r="G702" s="14" t="s">
        <v>40</v>
      </c>
      <c r="H702" s="14" t="s">
        <v>2650</v>
      </c>
      <c r="I702" s="15">
        <v>1</v>
      </c>
      <c r="J702" s="14">
        <v>3</v>
      </c>
      <c r="K702" s="16">
        <f t="shared" si="623"/>
        <v>0</v>
      </c>
      <c r="L702" s="15">
        <f t="shared" si="624"/>
        <v>1</v>
      </c>
      <c r="M702" s="15">
        <f t="shared" si="625"/>
        <v>0</v>
      </c>
      <c r="N702" s="15">
        <f t="shared" si="626"/>
        <v>0</v>
      </c>
      <c r="O702" s="15">
        <v>0</v>
      </c>
      <c r="P702" s="15">
        <v>0</v>
      </c>
      <c r="Q702" s="15">
        <f t="shared" si="627"/>
        <v>0</v>
      </c>
      <c r="R702" s="14" t="s">
        <v>75</v>
      </c>
      <c r="S702" s="14">
        <f t="shared" si="628"/>
        <v>2</v>
      </c>
      <c r="T702" s="15">
        <v>0</v>
      </c>
      <c r="U702" s="15">
        <v>0</v>
      </c>
      <c r="V702" s="15" t="str">
        <f t="shared" si="673"/>
        <v>N/A</v>
      </c>
      <c r="W702" s="15" t="str">
        <f t="shared" si="665"/>
        <v>N/A</v>
      </c>
      <c r="X702" s="15" t="str">
        <f t="shared" si="666"/>
        <v>N/A</v>
      </c>
      <c r="Y702" s="14" t="str">
        <f t="shared" si="629"/>
        <v>OK</v>
      </c>
      <c r="Z702" s="14" t="str">
        <f t="shared" si="630"/>
        <v>No</v>
      </c>
      <c r="AA702" s="17" t="str">
        <f>IF(C702="DM", "N/A", IF(Z702="No","N/A",VLOOKUP(B702,'Extension List'!$A$3:$AE$1952,19,FALSE)))</f>
        <v>N/A</v>
      </c>
      <c r="AB702" s="14" t="str">
        <f>IF(C702="DM", "N/A", IF(Z702="No","N/A",VLOOKUP(B702,'Extension List'!$A$3:$AE$1952,21,FALSE)))</f>
        <v>N/A</v>
      </c>
      <c r="AC702" s="14" t="str">
        <f t="shared" si="674"/>
        <v>N/A</v>
      </c>
      <c r="AD702" s="15" t="str">
        <f t="shared" si="631"/>
        <v>N/A</v>
      </c>
      <c r="AE702" s="15" t="str">
        <f t="shared" si="632"/>
        <v>N/A</v>
      </c>
      <c r="AF702" s="15" t="str">
        <f t="shared" si="633"/>
        <v>N/A</v>
      </c>
      <c r="AG702" s="15" t="str">
        <f t="shared" si="675"/>
        <v>N/A</v>
      </c>
      <c r="AH702" s="15" t="str">
        <f t="shared" si="675"/>
        <v>N/A</v>
      </c>
      <c r="AI702" s="15" t="str">
        <f t="shared" si="660"/>
        <v>N/A</v>
      </c>
      <c r="AJ702" s="15" t="str">
        <f t="shared" si="661"/>
        <v>N/A</v>
      </c>
      <c r="AK702" s="15" t="str">
        <f t="shared" si="662"/>
        <v>N/A</v>
      </c>
      <c r="AL702" s="15" t="str">
        <f t="shared" si="634"/>
        <v>N/A</v>
      </c>
      <c r="AM702" s="15">
        <f t="shared" si="635"/>
        <v>1</v>
      </c>
      <c r="AN702" s="15">
        <f t="shared" si="636"/>
        <v>1</v>
      </c>
      <c r="AO702" s="15" t="str">
        <f t="shared" si="637"/>
        <v>N/A</v>
      </c>
      <c r="AP702" s="15" t="str">
        <f t="shared" si="638"/>
        <v>N/A</v>
      </c>
      <c r="AQ702" s="15" t="str">
        <f t="shared" si="639"/>
        <v>N/A</v>
      </c>
      <c r="AR702" s="14" t="s">
        <v>40</v>
      </c>
      <c r="AS702" s="14" t="s">
        <v>40</v>
      </c>
      <c r="AT702" s="14" t="s">
        <v>40</v>
      </c>
      <c r="AU702" s="14" t="s">
        <v>40</v>
      </c>
      <c r="AV702" s="14" t="s">
        <v>40</v>
      </c>
      <c r="AW702" s="14" t="s">
        <v>40</v>
      </c>
      <c r="AX702" s="14" t="s">
        <v>40</v>
      </c>
      <c r="AY702" s="14" t="s">
        <v>40</v>
      </c>
      <c r="AZ702" s="14" t="s">
        <v>40</v>
      </c>
      <c r="BA702" s="14" t="s">
        <v>40</v>
      </c>
      <c r="BB702" s="14" t="s">
        <v>40</v>
      </c>
      <c r="BC702" s="14" t="s">
        <v>40</v>
      </c>
      <c r="BD702" s="14" t="s">
        <v>40</v>
      </c>
      <c r="BE702" s="14" t="s">
        <v>40</v>
      </c>
      <c r="BF702" s="14" t="s">
        <v>40</v>
      </c>
      <c r="BG702" s="14" t="s">
        <v>40</v>
      </c>
      <c r="BH702" s="14" t="s">
        <v>40</v>
      </c>
      <c r="BJ702" s="15">
        <f t="shared" si="640"/>
        <v>1</v>
      </c>
      <c r="BK702" s="15">
        <f t="shared" si="641"/>
        <v>1</v>
      </c>
      <c r="BL702" s="15">
        <f t="shared" si="642"/>
        <v>1</v>
      </c>
      <c r="BM702" s="15">
        <f t="shared" si="643"/>
        <v>1</v>
      </c>
      <c r="BN702" s="15">
        <f t="shared" si="644"/>
        <v>1</v>
      </c>
      <c r="BO702" s="15">
        <f t="shared" si="645"/>
        <v>1</v>
      </c>
      <c r="BP702" s="15">
        <f t="shared" si="646"/>
        <v>1</v>
      </c>
      <c r="BQ702" s="15">
        <f t="shared" si="647"/>
        <v>1</v>
      </c>
      <c r="BR702" s="15">
        <f t="shared" si="648"/>
        <v>1</v>
      </c>
      <c r="BS702" s="15">
        <f t="shared" si="649"/>
        <v>1</v>
      </c>
      <c r="BT702" s="15">
        <f t="shared" si="650"/>
        <v>1</v>
      </c>
      <c r="BU702" s="15">
        <f t="shared" si="651"/>
        <v>1</v>
      </c>
      <c r="BV702" s="15">
        <f t="shared" si="652"/>
        <v>1</v>
      </c>
      <c r="BW702" s="15">
        <f t="shared" si="653"/>
        <v>1</v>
      </c>
      <c r="BX702" s="15">
        <f t="shared" si="654"/>
        <v>1</v>
      </c>
      <c r="BY702" s="15">
        <f t="shared" si="655"/>
        <v>1</v>
      </c>
      <c r="BZ702" s="15">
        <f t="shared" si="656"/>
        <v>1</v>
      </c>
      <c r="CA702" s="14" t="s">
        <v>75</v>
      </c>
      <c r="CB702" s="15">
        <f t="shared" si="668"/>
        <v>1</v>
      </c>
      <c r="CC702" s="14">
        <f t="shared" si="669"/>
        <v>1</v>
      </c>
      <c r="CD702" s="14" t="str">
        <f t="shared" si="670"/>
        <v>N/A</v>
      </c>
      <c r="CE702" s="14" t="str">
        <f t="shared" si="671"/>
        <v>N/A</v>
      </c>
      <c r="CF702" s="14" t="str">
        <f t="shared" si="672"/>
        <v>N/A</v>
      </c>
      <c r="CG702" t="str">
        <f t="shared" si="657"/>
        <v>S:1 G:0 GR:0</v>
      </c>
    </row>
    <row r="703" spans="1:85" x14ac:dyDescent="0.25">
      <c r="A703" s="13">
        <v>6592</v>
      </c>
      <c r="B703" s="14" t="s">
        <v>3382</v>
      </c>
      <c r="C703" s="14" t="s">
        <v>69</v>
      </c>
      <c r="D703" s="14" t="s">
        <v>56</v>
      </c>
      <c r="E703" s="14">
        <f>VLOOKUP(B703, 'Rookie Year'!$A$2:$B$55555,2,FALSE)</f>
        <v>2026</v>
      </c>
      <c r="F703" s="14">
        <v>2026</v>
      </c>
      <c r="G703" s="14" t="s">
        <v>40</v>
      </c>
      <c r="H703" s="14" t="s">
        <v>3400</v>
      </c>
      <c r="I703" s="15">
        <v>1</v>
      </c>
      <c r="J703" s="14">
        <v>3</v>
      </c>
      <c r="K703" s="16">
        <f t="shared" si="623"/>
        <v>0</v>
      </c>
      <c r="L703" s="15">
        <f t="shared" si="624"/>
        <v>1</v>
      </c>
      <c r="M703" s="15">
        <f t="shared" si="625"/>
        <v>0</v>
      </c>
      <c r="N703" s="15">
        <f t="shared" si="626"/>
        <v>0</v>
      </c>
      <c r="O703" s="15">
        <v>0</v>
      </c>
      <c r="P703" s="15">
        <v>0</v>
      </c>
      <c r="Q703" s="15">
        <f t="shared" si="627"/>
        <v>0</v>
      </c>
      <c r="R703" s="14" t="s">
        <v>75</v>
      </c>
      <c r="S703" s="14">
        <f t="shared" si="628"/>
        <v>3</v>
      </c>
      <c r="T703" s="15">
        <f>IF($S703&lt;1, "N/A", $M703)</f>
        <v>0</v>
      </c>
      <c r="U703" s="15">
        <f>IF($S703&lt;2, "N/A", $M703)</f>
        <v>0</v>
      </c>
      <c r="V703" s="15">
        <f t="shared" si="673"/>
        <v>0</v>
      </c>
      <c r="W703" s="15" t="str">
        <f t="shared" si="665"/>
        <v>N/A</v>
      </c>
      <c r="X703" s="15" t="str">
        <f t="shared" si="666"/>
        <v>N/A</v>
      </c>
      <c r="Y703" s="14" t="str">
        <f t="shared" si="629"/>
        <v>OK</v>
      </c>
      <c r="Z703" s="14" t="str">
        <f t="shared" si="630"/>
        <v>No</v>
      </c>
      <c r="AA703" s="17" t="str">
        <f>IF(C703="DM", "N/A", IF(Z703="No","N/A",VLOOKUP(B703,'Extension List'!$A$3:$AE$1952,19,FALSE)))</f>
        <v>N/A</v>
      </c>
      <c r="AB703" s="14" t="str">
        <f>IF(C703="DM", "N/A", IF(Z703="No","N/A",VLOOKUP(B703,'Extension List'!$A$3:$AE$1952,21,FALSE)))</f>
        <v>N/A</v>
      </c>
      <c r="AC703" s="14" t="str">
        <f t="shared" si="674"/>
        <v>N/A</v>
      </c>
      <c r="AD703" s="15" t="str">
        <f t="shared" si="631"/>
        <v>N/A</v>
      </c>
      <c r="AE703" s="15" t="str">
        <f t="shared" si="632"/>
        <v>N/A</v>
      </c>
      <c r="AF703" s="15" t="str">
        <f t="shared" si="633"/>
        <v>N/A</v>
      </c>
      <c r="AG703" s="15" t="str">
        <f t="shared" si="675"/>
        <v>N/A</v>
      </c>
      <c r="AH703" s="15" t="str">
        <f t="shared" si="675"/>
        <v>N/A</v>
      </c>
      <c r="AI703" s="15" t="str">
        <f t="shared" si="660"/>
        <v>N/A</v>
      </c>
      <c r="AJ703" s="15" t="str">
        <f t="shared" si="661"/>
        <v>N/A</v>
      </c>
      <c r="AK703" s="15" t="str">
        <f t="shared" si="662"/>
        <v>N/A</v>
      </c>
      <c r="AL703" s="15" t="str">
        <f t="shared" si="634"/>
        <v>N/A</v>
      </c>
      <c r="AM703" s="15">
        <f t="shared" si="635"/>
        <v>1</v>
      </c>
      <c r="AN703" s="15">
        <f t="shared" si="636"/>
        <v>1</v>
      </c>
      <c r="AO703" s="15">
        <f t="shared" si="637"/>
        <v>1</v>
      </c>
      <c r="AP703" s="15" t="str">
        <f t="shared" si="638"/>
        <v>N/A</v>
      </c>
      <c r="AQ703" s="15" t="str">
        <f t="shared" si="639"/>
        <v>N/A</v>
      </c>
      <c r="AR703" s="14" t="s">
        <v>40</v>
      </c>
      <c r="AS703" s="14" t="s">
        <v>40</v>
      </c>
      <c r="AT703" s="14" t="s">
        <v>40</v>
      </c>
      <c r="AU703" s="14" t="s">
        <v>40</v>
      </c>
      <c r="AV703" s="14" t="s">
        <v>40</v>
      </c>
      <c r="AW703" s="14" t="s">
        <v>40</v>
      </c>
      <c r="AX703" s="14" t="s">
        <v>40</v>
      </c>
      <c r="AY703" s="14" t="s">
        <v>40</v>
      </c>
      <c r="AZ703" s="14" t="s">
        <v>40</v>
      </c>
      <c r="BA703" s="14" t="s">
        <v>40</v>
      </c>
      <c r="BB703" s="14" t="s">
        <v>40</v>
      </c>
      <c r="BC703" s="14" t="s">
        <v>40</v>
      </c>
      <c r="BD703" s="14" t="s">
        <v>40</v>
      </c>
      <c r="BE703" s="14" t="s">
        <v>40</v>
      </c>
      <c r="BF703" s="14" t="s">
        <v>40</v>
      </c>
      <c r="BG703" s="14" t="s">
        <v>40</v>
      </c>
      <c r="BH703" s="14" t="s">
        <v>40</v>
      </c>
      <c r="BJ703" s="15">
        <f t="shared" si="640"/>
        <v>1</v>
      </c>
      <c r="BK703" s="15">
        <f t="shared" si="641"/>
        <v>1</v>
      </c>
      <c r="BL703" s="15">
        <f t="shared" si="642"/>
        <v>1</v>
      </c>
      <c r="BM703" s="15">
        <f t="shared" si="643"/>
        <v>1</v>
      </c>
      <c r="BN703" s="15">
        <f t="shared" si="644"/>
        <v>1</v>
      </c>
      <c r="BO703" s="15">
        <f t="shared" si="645"/>
        <v>1</v>
      </c>
      <c r="BP703" s="15">
        <f t="shared" si="646"/>
        <v>1</v>
      </c>
      <c r="BQ703" s="15">
        <f t="shared" si="647"/>
        <v>1</v>
      </c>
      <c r="BR703" s="15">
        <f t="shared" si="648"/>
        <v>1</v>
      </c>
      <c r="BS703" s="15">
        <f t="shared" si="649"/>
        <v>1</v>
      </c>
      <c r="BT703" s="15">
        <f t="shared" si="650"/>
        <v>1</v>
      </c>
      <c r="BU703" s="15">
        <f t="shared" si="651"/>
        <v>1</v>
      </c>
      <c r="BV703" s="15">
        <f t="shared" si="652"/>
        <v>1</v>
      </c>
      <c r="BW703" s="15">
        <f t="shared" si="653"/>
        <v>1</v>
      </c>
      <c r="BX703" s="15">
        <f t="shared" si="654"/>
        <v>1</v>
      </c>
      <c r="BY703" s="15">
        <f t="shared" si="655"/>
        <v>1</v>
      </c>
      <c r="BZ703" s="15">
        <f t="shared" si="656"/>
        <v>1</v>
      </c>
      <c r="CA703" s="14" t="s">
        <v>75</v>
      </c>
      <c r="CB703" s="15">
        <f t="shared" si="668"/>
        <v>1</v>
      </c>
      <c r="CC703" s="14">
        <f t="shared" si="669"/>
        <v>1</v>
      </c>
      <c r="CD703" s="14">
        <f t="shared" si="670"/>
        <v>1</v>
      </c>
      <c r="CE703" s="14" t="str">
        <f t="shared" si="671"/>
        <v>N/A</v>
      </c>
      <c r="CF703" s="14" t="str">
        <f t="shared" si="672"/>
        <v>N/A</v>
      </c>
      <c r="CG703" t="str">
        <f t="shared" si="657"/>
        <v>S:1 G:0 GR:0</v>
      </c>
    </row>
    <row r="704" spans="1:85" x14ac:dyDescent="0.25">
      <c r="A704" s="13">
        <v>5988</v>
      </c>
      <c r="B704" s="14" t="s">
        <v>472</v>
      </c>
      <c r="C704" s="14" t="s">
        <v>69</v>
      </c>
      <c r="D704" s="14" t="s">
        <v>56</v>
      </c>
      <c r="E704" s="14">
        <f>VLOOKUP(B704, 'Rookie Year'!$A$2:$B$55555,2,FALSE)</f>
        <v>2013</v>
      </c>
      <c r="F704" s="14">
        <v>2025</v>
      </c>
      <c r="G704" s="14" t="s">
        <v>42</v>
      </c>
      <c r="H704" s="14" t="s">
        <v>1927</v>
      </c>
      <c r="I704" s="15">
        <v>5</v>
      </c>
      <c r="J704" s="14">
        <v>2</v>
      </c>
      <c r="K704" s="16">
        <f t="shared" si="623"/>
        <v>0.25</v>
      </c>
      <c r="L704" s="15">
        <f t="shared" si="624"/>
        <v>3</v>
      </c>
      <c r="M704" s="15">
        <f t="shared" si="625"/>
        <v>2</v>
      </c>
      <c r="N704" s="15">
        <f t="shared" si="626"/>
        <v>4</v>
      </c>
      <c r="O704" s="15">
        <v>2</v>
      </c>
      <c r="P704" s="15">
        <v>0</v>
      </c>
      <c r="Q704" s="15">
        <f t="shared" si="627"/>
        <v>2</v>
      </c>
      <c r="R704" s="14" t="s">
        <v>75</v>
      </c>
      <c r="S704" s="14">
        <f t="shared" si="628"/>
        <v>1</v>
      </c>
      <c r="T704" s="15">
        <v>2</v>
      </c>
      <c r="U704" s="15" t="str">
        <f>IF($S704&lt;2, "N/A", $M704)</f>
        <v>N/A</v>
      </c>
      <c r="V704" s="15" t="str">
        <f t="shared" si="673"/>
        <v>N/A</v>
      </c>
      <c r="W704" s="15" t="str">
        <f t="shared" si="665"/>
        <v>N/A</v>
      </c>
      <c r="X704" s="15" t="str">
        <f t="shared" si="666"/>
        <v>N/A</v>
      </c>
      <c r="Y704" s="14" t="str">
        <f t="shared" si="629"/>
        <v>OK</v>
      </c>
      <c r="Z704" s="14" t="str">
        <f t="shared" si="630"/>
        <v>Yes</v>
      </c>
      <c r="AA704" s="17">
        <f>IF(C704="DM", "N/A", IF(Z704="No","N/A",VLOOKUP(B704,'Extension List'!$A$3:$AE$1952,19,FALSE)))</f>
        <v>31</v>
      </c>
      <c r="AB704" s="14">
        <f>IF(C704="DM", "N/A", IF(Z704="No","N/A",VLOOKUP(B704,'Extension List'!$A$3:$AE$1952,21,FALSE)))</f>
        <v>4</v>
      </c>
      <c r="AC704" s="14">
        <f t="shared" si="674"/>
        <v>0</v>
      </c>
      <c r="AD704" s="15" t="str">
        <f t="shared" si="631"/>
        <v>N/A</v>
      </c>
      <c r="AE704" s="15" t="str">
        <f t="shared" si="632"/>
        <v>N/A</v>
      </c>
      <c r="AF704" s="15" t="str">
        <f t="shared" si="633"/>
        <v>N/A</v>
      </c>
      <c r="AG704" s="15" t="str">
        <f t="shared" si="675"/>
        <v>N/A</v>
      </c>
      <c r="AH704" s="15" t="str">
        <f t="shared" si="675"/>
        <v>N/A</v>
      </c>
      <c r="AI704" s="15" t="str">
        <f t="shared" si="660"/>
        <v>N/A</v>
      </c>
      <c r="AJ704" s="15" t="str">
        <f t="shared" si="661"/>
        <v>N/A</v>
      </c>
      <c r="AK704" s="15" t="str">
        <f t="shared" si="662"/>
        <v>N/A</v>
      </c>
      <c r="AL704" s="15" t="str">
        <f t="shared" si="634"/>
        <v>N/A</v>
      </c>
      <c r="AM704" s="15">
        <f t="shared" si="635"/>
        <v>5</v>
      </c>
      <c r="AN704" s="15" t="str">
        <f t="shared" si="636"/>
        <v>N/A</v>
      </c>
      <c r="AO704" s="15" t="str">
        <f t="shared" si="637"/>
        <v>N/A</v>
      </c>
      <c r="AP704" s="15" t="str">
        <f t="shared" si="638"/>
        <v>N/A</v>
      </c>
      <c r="AQ704" s="15" t="str">
        <f t="shared" si="639"/>
        <v>N/A</v>
      </c>
      <c r="AR704" s="14" t="s">
        <v>40</v>
      </c>
      <c r="AS704" s="14" t="s">
        <v>40</v>
      </c>
      <c r="AT704" s="14" t="s">
        <v>40</v>
      </c>
      <c r="AU704" s="14" t="s">
        <v>40</v>
      </c>
      <c r="AV704" s="14" t="s">
        <v>40</v>
      </c>
      <c r="AW704" s="14" t="s">
        <v>40</v>
      </c>
      <c r="AX704" s="14" t="s">
        <v>40</v>
      </c>
      <c r="AY704" s="14" t="s">
        <v>40</v>
      </c>
      <c r="AZ704" s="14" t="s">
        <v>40</v>
      </c>
      <c r="BA704" s="14" t="s">
        <v>40</v>
      </c>
      <c r="BB704" s="14" t="s">
        <v>40</v>
      </c>
      <c r="BC704" s="14" t="s">
        <v>40</v>
      </c>
      <c r="BD704" s="14" t="s">
        <v>40</v>
      </c>
      <c r="BE704" s="14" t="s">
        <v>40</v>
      </c>
      <c r="BF704" s="14" t="s">
        <v>40</v>
      </c>
      <c r="BG704" s="14" t="s">
        <v>40</v>
      </c>
      <c r="BH704" s="14" t="s">
        <v>40</v>
      </c>
      <c r="BJ704" s="15">
        <f t="shared" si="640"/>
        <v>5</v>
      </c>
      <c r="BK704" s="15">
        <f t="shared" si="641"/>
        <v>5</v>
      </c>
      <c r="BL704" s="15">
        <f t="shared" si="642"/>
        <v>5</v>
      </c>
      <c r="BM704" s="15">
        <f t="shared" si="643"/>
        <v>5</v>
      </c>
      <c r="BN704" s="15">
        <f t="shared" si="644"/>
        <v>5</v>
      </c>
      <c r="BO704" s="15">
        <f t="shared" si="645"/>
        <v>5</v>
      </c>
      <c r="BP704" s="15">
        <f t="shared" si="646"/>
        <v>5</v>
      </c>
      <c r="BQ704" s="15">
        <f t="shared" si="647"/>
        <v>5</v>
      </c>
      <c r="BR704" s="15">
        <f t="shared" si="648"/>
        <v>5</v>
      </c>
      <c r="BS704" s="15">
        <f t="shared" si="649"/>
        <v>5</v>
      </c>
      <c r="BT704" s="15">
        <f t="shared" si="650"/>
        <v>5</v>
      </c>
      <c r="BU704" s="15">
        <f t="shared" si="651"/>
        <v>5</v>
      </c>
      <c r="BV704" s="15">
        <f t="shared" si="652"/>
        <v>5</v>
      </c>
      <c r="BW704" s="15">
        <f t="shared" si="653"/>
        <v>5</v>
      </c>
      <c r="BX704" s="15">
        <f t="shared" si="654"/>
        <v>5</v>
      </c>
      <c r="BY704" s="15">
        <f t="shared" si="655"/>
        <v>5</v>
      </c>
      <c r="BZ704" s="15">
        <f t="shared" si="656"/>
        <v>5</v>
      </c>
      <c r="CA704" s="14" t="s">
        <v>75</v>
      </c>
      <c r="CB704" s="15">
        <f t="shared" si="668"/>
        <v>5</v>
      </c>
      <c r="CC704" s="14" t="str">
        <f t="shared" si="669"/>
        <v>N/A</v>
      </c>
      <c r="CD704" s="14" t="str">
        <f t="shared" si="670"/>
        <v>N/A</v>
      </c>
      <c r="CE704" s="14" t="str">
        <f t="shared" si="671"/>
        <v>N/A</v>
      </c>
      <c r="CF704" s="14" t="str">
        <f t="shared" si="672"/>
        <v>N/A</v>
      </c>
      <c r="CG704" t="str">
        <f t="shared" si="657"/>
        <v>S:3 G:2 GR:2</v>
      </c>
    </row>
    <row r="705" spans="1:85" x14ac:dyDescent="0.25">
      <c r="A705" s="13">
        <v>6118</v>
      </c>
      <c r="B705" s="14" t="s">
        <v>3209</v>
      </c>
      <c r="C705" s="14" t="s">
        <v>69</v>
      </c>
      <c r="D705" s="14" t="s">
        <v>56</v>
      </c>
      <c r="E705" s="14">
        <v>2025</v>
      </c>
      <c r="F705" s="14">
        <v>2025</v>
      </c>
      <c r="G705" s="14" t="s">
        <v>40</v>
      </c>
      <c r="H705" s="14" t="s">
        <v>2244</v>
      </c>
      <c r="I705" s="15">
        <v>1</v>
      </c>
      <c r="J705" s="14">
        <v>3</v>
      </c>
      <c r="K705" s="16">
        <f t="shared" si="623"/>
        <v>0</v>
      </c>
      <c r="L705" s="15">
        <f t="shared" si="624"/>
        <v>1</v>
      </c>
      <c r="M705" s="15">
        <f t="shared" si="625"/>
        <v>0</v>
      </c>
      <c r="N705" s="15">
        <f t="shared" si="626"/>
        <v>0</v>
      </c>
      <c r="O705" s="15">
        <v>0</v>
      </c>
      <c r="P705" s="15">
        <v>0</v>
      </c>
      <c r="Q705" s="15">
        <f t="shared" si="627"/>
        <v>0</v>
      </c>
      <c r="R705" s="14" t="s">
        <v>75</v>
      </c>
      <c r="S705" s="14">
        <f t="shared" si="628"/>
        <v>2</v>
      </c>
      <c r="T705" s="15">
        <v>0</v>
      </c>
      <c r="U705" s="15">
        <v>0</v>
      </c>
      <c r="V705" s="15" t="str">
        <f t="shared" si="673"/>
        <v>N/A</v>
      </c>
      <c r="W705" s="15" t="str">
        <f t="shared" si="665"/>
        <v>N/A</v>
      </c>
      <c r="X705" s="15" t="str">
        <f t="shared" si="666"/>
        <v>N/A</v>
      </c>
      <c r="Y705" s="14" t="str">
        <f t="shared" si="629"/>
        <v>OK</v>
      </c>
      <c r="Z705" s="14" t="str">
        <f t="shared" si="630"/>
        <v>No</v>
      </c>
      <c r="AA705" s="17" t="str">
        <f>IF(C705="DM", "N/A", IF(Z705="No","N/A",VLOOKUP(B705,'Extension List'!$A$3:$AE$1952,19,FALSE)))</f>
        <v>N/A</v>
      </c>
      <c r="AB705" s="14" t="str">
        <f>IF(C705="DM", "N/A", IF(Z705="No","N/A",VLOOKUP(B705,'Extension List'!$A$3:$AE$1952,21,FALSE)))</f>
        <v>N/A</v>
      </c>
      <c r="AC705" s="14" t="str">
        <f t="shared" si="674"/>
        <v>N/A</v>
      </c>
      <c r="AD705" s="15" t="str">
        <f t="shared" si="631"/>
        <v>N/A</v>
      </c>
      <c r="AE705" s="15" t="str">
        <f t="shared" si="632"/>
        <v>N/A</v>
      </c>
      <c r="AF705" s="15" t="str">
        <f t="shared" si="633"/>
        <v>N/A</v>
      </c>
      <c r="AG705" s="15" t="str">
        <f t="shared" si="675"/>
        <v>N/A</v>
      </c>
      <c r="AH705" s="15" t="str">
        <f t="shared" si="675"/>
        <v>N/A</v>
      </c>
      <c r="AI705" s="15" t="str">
        <f t="shared" si="660"/>
        <v>N/A</v>
      </c>
      <c r="AJ705" s="15" t="str">
        <f t="shared" si="661"/>
        <v>N/A</v>
      </c>
      <c r="AK705" s="15" t="str">
        <f t="shared" si="662"/>
        <v>N/A</v>
      </c>
      <c r="AL705" s="15" t="str">
        <f t="shared" si="634"/>
        <v>N/A</v>
      </c>
      <c r="AM705" s="15">
        <f t="shared" si="635"/>
        <v>1</v>
      </c>
      <c r="AN705" s="15">
        <f t="shared" si="636"/>
        <v>1</v>
      </c>
      <c r="AO705" s="15" t="str">
        <f t="shared" si="637"/>
        <v>N/A</v>
      </c>
      <c r="AP705" s="15" t="str">
        <f t="shared" si="638"/>
        <v>N/A</v>
      </c>
      <c r="AQ705" s="15" t="str">
        <f t="shared" si="639"/>
        <v>N/A</v>
      </c>
      <c r="AR705" s="14" t="s">
        <v>40</v>
      </c>
      <c r="AS705" s="14" t="s">
        <v>40</v>
      </c>
      <c r="AT705" s="14" t="s">
        <v>40</v>
      </c>
      <c r="AU705" s="14" t="s">
        <v>40</v>
      </c>
      <c r="AV705" s="14" t="s">
        <v>40</v>
      </c>
      <c r="AW705" s="14" t="s">
        <v>40</v>
      </c>
      <c r="AX705" s="14" t="s">
        <v>40</v>
      </c>
      <c r="AY705" s="14" t="s">
        <v>40</v>
      </c>
      <c r="AZ705" s="14" t="s">
        <v>40</v>
      </c>
      <c r="BA705" s="14" t="s">
        <v>40</v>
      </c>
      <c r="BB705" s="14" t="s">
        <v>40</v>
      </c>
      <c r="BC705" s="14" t="s">
        <v>40</v>
      </c>
      <c r="BD705" s="14" t="s">
        <v>40</v>
      </c>
      <c r="BE705" s="14" t="s">
        <v>40</v>
      </c>
      <c r="BF705" s="14" t="s">
        <v>40</v>
      </c>
      <c r="BG705" s="14" t="s">
        <v>40</v>
      </c>
      <c r="BH705" s="14" t="s">
        <v>40</v>
      </c>
      <c r="BJ705" s="15">
        <f t="shared" si="640"/>
        <v>1</v>
      </c>
      <c r="BK705" s="15">
        <f t="shared" si="641"/>
        <v>1</v>
      </c>
      <c r="BL705" s="15">
        <f t="shared" si="642"/>
        <v>1</v>
      </c>
      <c r="BM705" s="15">
        <f t="shared" si="643"/>
        <v>1</v>
      </c>
      <c r="BN705" s="15">
        <f t="shared" si="644"/>
        <v>1</v>
      </c>
      <c r="BO705" s="15">
        <f t="shared" si="645"/>
        <v>1</v>
      </c>
      <c r="BP705" s="15">
        <f t="shared" si="646"/>
        <v>1</v>
      </c>
      <c r="BQ705" s="15">
        <f t="shared" si="647"/>
        <v>1</v>
      </c>
      <c r="BR705" s="15">
        <f t="shared" si="648"/>
        <v>1</v>
      </c>
      <c r="BS705" s="15">
        <f t="shared" si="649"/>
        <v>1</v>
      </c>
      <c r="BT705" s="15">
        <f t="shared" si="650"/>
        <v>1</v>
      </c>
      <c r="BU705" s="15">
        <f t="shared" si="651"/>
        <v>1</v>
      </c>
      <c r="BV705" s="15">
        <f t="shared" si="652"/>
        <v>1</v>
      </c>
      <c r="BW705" s="15">
        <f t="shared" si="653"/>
        <v>1</v>
      </c>
      <c r="BX705" s="15">
        <f t="shared" si="654"/>
        <v>1</v>
      </c>
      <c r="BY705" s="15">
        <f t="shared" si="655"/>
        <v>1</v>
      </c>
      <c r="BZ705" s="15">
        <f t="shared" si="656"/>
        <v>1</v>
      </c>
      <c r="CA705" s="14" t="s">
        <v>75</v>
      </c>
      <c r="CB705" s="15">
        <f t="shared" si="668"/>
        <v>1</v>
      </c>
      <c r="CC705" s="14">
        <f t="shared" si="669"/>
        <v>1</v>
      </c>
      <c r="CD705" s="14" t="str">
        <f t="shared" si="670"/>
        <v>N/A</v>
      </c>
      <c r="CE705" s="14" t="str">
        <f t="shared" si="671"/>
        <v>N/A</v>
      </c>
      <c r="CF705" s="14" t="str">
        <f t="shared" si="672"/>
        <v>N/A</v>
      </c>
      <c r="CG705" t="str">
        <f t="shared" si="657"/>
        <v>S:1 G:0 GR:0</v>
      </c>
    </row>
    <row r="706" spans="1:85" x14ac:dyDescent="0.25">
      <c r="A706" s="13">
        <v>6541</v>
      </c>
      <c r="B706" s="14" t="s">
        <v>3331</v>
      </c>
      <c r="C706" s="14" t="s">
        <v>69</v>
      </c>
      <c r="D706" s="14" t="s">
        <v>56</v>
      </c>
      <c r="E706" s="14">
        <f>VLOOKUP(B706, 'Rookie Year'!$A$2:$B$55555,2,FALSE)</f>
        <v>2026</v>
      </c>
      <c r="F706" s="14">
        <v>2026</v>
      </c>
      <c r="G706" s="14" t="s">
        <v>40</v>
      </c>
      <c r="H706" s="14" t="s">
        <v>2854</v>
      </c>
      <c r="I706" s="15">
        <v>1</v>
      </c>
      <c r="J706" s="14">
        <v>3</v>
      </c>
      <c r="K706" s="16">
        <f t="shared" si="623"/>
        <v>0</v>
      </c>
      <c r="L706" s="15">
        <f t="shared" si="624"/>
        <v>1</v>
      </c>
      <c r="M706" s="15">
        <f t="shared" si="625"/>
        <v>0</v>
      </c>
      <c r="N706" s="15">
        <f t="shared" si="626"/>
        <v>0</v>
      </c>
      <c r="O706" s="15">
        <v>0</v>
      </c>
      <c r="P706" s="15">
        <v>0</v>
      </c>
      <c r="Q706" s="15">
        <f t="shared" si="627"/>
        <v>0</v>
      </c>
      <c r="R706" s="14" t="s">
        <v>75</v>
      </c>
      <c r="S706" s="14">
        <f t="shared" si="628"/>
        <v>3</v>
      </c>
      <c r="T706" s="15">
        <f>IF($S706&lt;1, "N/A", $M706)</f>
        <v>0</v>
      </c>
      <c r="U706" s="15">
        <f t="shared" ref="U706:U717" si="676">IF($S706&lt;2, "N/A", $M706)</f>
        <v>0</v>
      </c>
      <c r="V706" s="15">
        <f t="shared" si="673"/>
        <v>0</v>
      </c>
      <c r="W706" s="15" t="str">
        <f t="shared" si="665"/>
        <v>N/A</v>
      </c>
      <c r="X706" s="15" t="str">
        <f t="shared" si="666"/>
        <v>N/A</v>
      </c>
      <c r="Y706" s="14" t="str">
        <f t="shared" si="629"/>
        <v>OK</v>
      </c>
      <c r="Z706" s="14" t="str">
        <f t="shared" si="630"/>
        <v>No</v>
      </c>
      <c r="AA706" s="17" t="str">
        <f>IF(C706="DM", "N/A", IF(Z706="No","N/A",VLOOKUP(B706,'Extension List'!$A$3:$AE$1952,19,FALSE)))</f>
        <v>N/A</v>
      </c>
      <c r="AB706" s="14" t="str">
        <f>IF(C706="DM", "N/A", IF(Z706="No","N/A",VLOOKUP(B706,'Extension List'!$A$3:$AE$1952,21,FALSE)))</f>
        <v>N/A</v>
      </c>
      <c r="AC706" s="14" t="str">
        <f t="shared" si="674"/>
        <v>N/A</v>
      </c>
      <c r="AD706" s="15" t="str">
        <f t="shared" si="631"/>
        <v>N/A</v>
      </c>
      <c r="AE706" s="15" t="str">
        <f t="shared" si="632"/>
        <v>N/A</v>
      </c>
      <c r="AF706" s="15" t="str">
        <f t="shared" si="633"/>
        <v>N/A</v>
      </c>
      <c r="AG706" s="15" t="str">
        <f t="shared" si="675"/>
        <v>N/A</v>
      </c>
      <c r="AH706" s="15" t="str">
        <f t="shared" si="675"/>
        <v>N/A</v>
      </c>
      <c r="AI706" s="15" t="str">
        <f t="shared" si="660"/>
        <v>N/A</v>
      </c>
      <c r="AJ706" s="15" t="str">
        <f t="shared" si="661"/>
        <v>N/A</v>
      </c>
      <c r="AK706" s="15" t="str">
        <f t="shared" si="662"/>
        <v>N/A</v>
      </c>
      <c r="AL706" s="15" t="str">
        <f t="shared" si="634"/>
        <v>N/A</v>
      </c>
      <c r="AM706" s="15">
        <f t="shared" si="635"/>
        <v>1</v>
      </c>
      <c r="AN706" s="15">
        <f t="shared" si="636"/>
        <v>1</v>
      </c>
      <c r="AO706" s="15">
        <f t="shared" si="637"/>
        <v>1</v>
      </c>
      <c r="AP706" s="15" t="str">
        <f t="shared" si="638"/>
        <v>N/A</v>
      </c>
      <c r="AQ706" s="15" t="str">
        <f t="shared" si="639"/>
        <v>N/A</v>
      </c>
      <c r="AR706" s="14" t="s">
        <v>40</v>
      </c>
      <c r="AS706" s="14" t="s">
        <v>40</v>
      </c>
      <c r="AT706" s="14" t="s">
        <v>40</v>
      </c>
      <c r="AU706" s="14" t="s">
        <v>40</v>
      </c>
      <c r="AV706" s="14" t="s">
        <v>40</v>
      </c>
      <c r="AW706" s="14" t="s">
        <v>40</v>
      </c>
      <c r="AX706" s="14" t="s">
        <v>40</v>
      </c>
      <c r="AY706" s="14" t="s">
        <v>40</v>
      </c>
      <c r="AZ706" s="14" t="s">
        <v>40</v>
      </c>
      <c r="BA706" s="14" t="s">
        <v>40</v>
      </c>
      <c r="BB706" s="14" t="s">
        <v>40</v>
      </c>
      <c r="BC706" s="14" t="s">
        <v>40</v>
      </c>
      <c r="BD706" s="14" t="s">
        <v>40</v>
      </c>
      <c r="BE706" s="14" t="s">
        <v>40</v>
      </c>
      <c r="BF706" s="14" t="s">
        <v>40</v>
      </c>
      <c r="BG706" s="14" t="s">
        <v>40</v>
      </c>
      <c r="BH706" s="14" t="s">
        <v>40</v>
      </c>
      <c r="BJ706" s="15">
        <f t="shared" si="640"/>
        <v>1</v>
      </c>
      <c r="BK706" s="15">
        <f t="shared" si="641"/>
        <v>1</v>
      </c>
      <c r="BL706" s="15">
        <f t="shared" si="642"/>
        <v>1</v>
      </c>
      <c r="BM706" s="15">
        <f t="shared" si="643"/>
        <v>1</v>
      </c>
      <c r="BN706" s="15">
        <f t="shared" si="644"/>
        <v>1</v>
      </c>
      <c r="BO706" s="15">
        <f t="shared" si="645"/>
        <v>1</v>
      </c>
      <c r="BP706" s="15">
        <f t="shared" si="646"/>
        <v>1</v>
      </c>
      <c r="BQ706" s="15">
        <f t="shared" si="647"/>
        <v>1</v>
      </c>
      <c r="BR706" s="15">
        <f t="shared" si="648"/>
        <v>1</v>
      </c>
      <c r="BS706" s="15">
        <f t="shared" si="649"/>
        <v>1</v>
      </c>
      <c r="BT706" s="15">
        <f t="shared" si="650"/>
        <v>1</v>
      </c>
      <c r="BU706" s="15">
        <f t="shared" si="651"/>
        <v>1</v>
      </c>
      <c r="BV706" s="15">
        <f t="shared" si="652"/>
        <v>1</v>
      </c>
      <c r="BW706" s="15">
        <f t="shared" si="653"/>
        <v>1</v>
      </c>
      <c r="BX706" s="15">
        <f t="shared" si="654"/>
        <v>1</v>
      </c>
      <c r="BY706" s="15">
        <f t="shared" si="655"/>
        <v>1</v>
      </c>
      <c r="BZ706" s="15">
        <f t="shared" si="656"/>
        <v>1</v>
      </c>
      <c r="CA706" s="14" t="s">
        <v>75</v>
      </c>
      <c r="CB706" s="15">
        <f t="shared" si="668"/>
        <v>1</v>
      </c>
      <c r="CC706" s="14">
        <f t="shared" si="669"/>
        <v>1</v>
      </c>
      <c r="CD706" s="14">
        <f t="shared" si="670"/>
        <v>1</v>
      </c>
      <c r="CE706" s="14" t="str">
        <f t="shared" si="671"/>
        <v>N/A</v>
      </c>
      <c r="CF706" s="14" t="str">
        <f t="shared" si="672"/>
        <v>N/A</v>
      </c>
      <c r="CG706" t="str">
        <f t="shared" si="657"/>
        <v>S:1 G:0 GR:0</v>
      </c>
    </row>
    <row r="707" spans="1:85" x14ac:dyDescent="0.25">
      <c r="A707" s="13">
        <v>5983</v>
      </c>
      <c r="B707" s="14" t="s">
        <v>1293</v>
      </c>
      <c r="C707" s="14" t="s">
        <v>69</v>
      </c>
      <c r="D707" s="14" t="s">
        <v>56</v>
      </c>
      <c r="E707" s="14">
        <f>VLOOKUP(B707, 'Rookie Year'!$A$2:$B$55555,2,FALSE)</f>
        <v>2019</v>
      </c>
      <c r="F707" s="14">
        <v>2025</v>
      </c>
      <c r="G707" s="14" t="s">
        <v>42</v>
      </c>
      <c r="H707" s="14" t="s">
        <v>1927</v>
      </c>
      <c r="I707" s="15">
        <v>4</v>
      </c>
      <c r="J707" s="14">
        <v>2</v>
      </c>
      <c r="K707" s="16">
        <f t="shared" si="623"/>
        <v>0.25</v>
      </c>
      <c r="L707" s="15">
        <f t="shared" si="624"/>
        <v>3</v>
      </c>
      <c r="M707" s="15">
        <f t="shared" si="625"/>
        <v>1</v>
      </c>
      <c r="N707" s="15">
        <f t="shared" si="626"/>
        <v>2</v>
      </c>
      <c r="O707" s="15">
        <v>2</v>
      </c>
      <c r="P707" s="15">
        <v>0</v>
      </c>
      <c r="Q707" s="15">
        <f t="shared" si="627"/>
        <v>0</v>
      </c>
      <c r="R707" s="14" t="s">
        <v>75</v>
      </c>
      <c r="S707" s="14">
        <f t="shared" si="628"/>
        <v>1</v>
      </c>
      <c r="T707" s="15">
        <v>0</v>
      </c>
      <c r="U707" s="15" t="str">
        <f t="shared" si="676"/>
        <v>N/A</v>
      </c>
      <c r="V707" s="15" t="str">
        <f t="shared" si="673"/>
        <v>N/A</v>
      </c>
      <c r="W707" s="15" t="str">
        <f t="shared" si="665"/>
        <v>N/A</v>
      </c>
      <c r="X707" s="15" t="str">
        <f t="shared" si="666"/>
        <v>N/A</v>
      </c>
      <c r="Y707" s="14" t="str">
        <f t="shared" si="629"/>
        <v>OK</v>
      </c>
      <c r="Z707" s="14" t="str">
        <f t="shared" si="630"/>
        <v>Yes</v>
      </c>
      <c r="AA707" s="17">
        <f>IF(C707="DM", "N/A", IF(Z707="No","N/A",VLOOKUP(B707,'Extension List'!$A$3:$AE$1952,19,FALSE)))</f>
        <v>29</v>
      </c>
      <c r="AB707" s="14">
        <f>IF(C707="DM", "N/A", IF(Z707="No","N/A",VLOOKUP(B707,'Extension List'!$A$3:$AE$1952,21,FALSE)))</f>
        <v>4</v>
      </c>
      <c r="AC707" s="14">
        <f t="shared" si="674"/>
        <v>0</v>
      </c>
      <c r="AD707" s="15" t="str">
        <f t="shared" si="631"/>
        <v>N/A</v>
      </c>
      <c r="AE707" s="15" t="str">
        <f t="shared" si="632"/>
        <v>N/A</v>
      </c>
      <c r="AF707" s="15" t="str">
        <f t="shared" si="633"/>
        <v>N/A</v>
      </c>
      <c r="AG707" s="15" t="str">
        <f t="shared" si="675"/>
        <v>N/A</v>
      </c>
      <c r="AH707" s="15" t="str">
        <f t="shared" si="675"/>
        <v>N/A</v>
      </c>
      <c r="AI707" s="15" t="str">
        <f t="shared" si="660"/>
        <v>N/A</v>
      </c>
      <c r="AJ707" s="15" t="str">
        <f t="shared" si="661"/>
        <v>N/A</v>
      </c>
      <c r="AK707" s="15" t="str">
        <f t="shared" si="662"/>
        <v>N/A</v>
      </c>
      <c r="AL707" s="15" t="str">
        <f t="shared" si="634"/>
        <v>N/A</v>
      </c>
      <c r="AM707" s="15">
        <f t="shared" si="635"/>
        <v>3</v>
      </c>
      <c r="AN707" s="15" t="str">
        <f t="shared" si="636"/>
        <v>N/A</v>
      </c>
      <c r="AO707" s="15" t="str">
        <f t="shared" si="637"/>
        <v>N/A</v>
      </c>
      <c r="AP707" s="15" t="str">
        <f t="shared" si="638"/>
        <v>N/A</v>
      </c>
      <c r="AQ707" s="15" t="str">
        <f t="shared" si="639"/>
        <v>N/A</v>
      </c>
      <c r="AR707" s="14" t="s">
        <v>40</v>
      </c>
      <c r="AS707" s="14" t="s">
        <v>40</v>
      </c>
      <c r="AT707" s="14" t="s">
        <v>40</v>
      </c>
      <c r="AU707" s="14" t="s">
        <v>40</v>
      </c>
      <c r="AV707" s="14" t="s">
        <v>40</v>
      </c>
      <c r="AW707" s="14" t="s">
        <v>40</v>
      </c>
      <c r="AX707" s="14" t="s">
        <v>40</v>
      </c>
      <c r="AY707" s="14" t="s">
        <v>40</v>
      </c>
      <c r="AZ707" s="14" t="s">
        <v>40</v>
      </c>
      <c r="BA707" s="14" t="s">
        <v>40</v>
      </c>
      <c r="BB707" s="14" t="s">
        <v>40</v>
      </c>
      <c r="BC707" s="14" t="s">
        <v>40</v>
      </c>
      <c r="BD707" s="14" t="s">
        <v>40</v>
      </c>
      <c r="BE707" s="14" t="s">
        <v>40</v>
      </c>
      <c r="BF707" s="14" t="s">
        <v>40</v>
      </c>
      <c r="BG707" s="14" t="s">
        <v>40</v>
      </c>
      <c r="BH707" s="14" t="s">
        <v>40</v>
      </c>
      <c r="BJ707" s="15">
        <f t="shared" si="640"/>
        <v>3</v>
      </c>
      <c r="BK707" s="15">
        <f t="shared" si="641"/>
        <v>3</v>
      </c>
      <c r="BL707" s="15">
        <f t="shared" si="642"/>
        <v>3</v>
      </c>
      <c r="BM707" s="15">
        <f t="shared" si="643"/>
        <v>3</v>
      </c>
      <c r="BN707" s="15">
        <f t="shared" si="644"/>
        <v>3</v>
      </c>
      <c r="BO707" s="15">
        <f t="shared" si="645"/>
        <v>3</v>
      </c>
      <c r="BP707" s="15">
        <f t="shared" si="646"/>
        <v>3</v>
      </c>
      <c r="BQ707" s="15">
        <f t="shared" si="647"/>
        <v>3</v>
      </c>
      <c r="BR707" s="15">
        <f t="shared" si="648"/>
        <v>3</v>
      </c>
      <c r="BS707" s="15">
        <f t="shared" si="649"/>
        <v>3</v>
      </c>
      <c r="BT707" s="15">
        <f t="shared" si="650"/>
        <v>3</v>
      </c>
      <c r="BU707" s="15">
        <f t="shared" si="651"/>
        <v>3</v>
      </c>
      <c r="BV707" s="15">
        <f t="shared" si="652"/>
        <v>3</v>
      </c>
      <c r="BW707" s="15">
        <f t="shared" si="653"/>
        <v>3</v>
      </c>
      <c r="BX707" s="15">
        <f t="shared" si="654"/>
        <v>3</v>
      </c>
      <c r="BY707" s="15">
        <f t="shared" si="655"/>
        <v>3</v>
      </c>
      <c r="BZ707" s="15">
        <f t="shared" si="656"/>
        <v>3</v>
      </c>
      <c r="CA707" s="14" t="s">
        <v>75</v>
      </c>
      <c r="CB707" s="15">
        <f t="shared" si="668"/>
        <v>3</v>
      </c>
      <c r="CC707" s="14" t="str">
        <f t="shared" si="669"/>
        <v>N/A</v>
      </c>
      <c r="CD707" s="14" t="str">
        <f t="shared" si="670"/>
        <v>N/A</v>
      </c>
      <c r="CE707" s="14" t="str">
        <f t="shared" si="671"/>
        <v>N/A</v>
      </c>
      <c r="CF707" s="14" t="str">
        <f t="shared" si="672"/>
        <v>N/A</v>
      </c>
      <c r="CG707" t="str">
        <f t="shared" si="657"/>
        <v>S:3 G:1 GR:0</v>
      </c>
    </row>
    <row r="708" spans="1:85" x14ac:dyDescent="0.25">
      <c r="A708" s="13">
        <v>6477</v>
      </c>
      <c r="B708" s="14" t="s">
        <v>2309</v>
      </c>
      <c r="C708" s="14" t="s">
        <v>69</v>
      </c>
      <c r="D708" s="14" t="s">
        <v>56</v>
      </c>
      <c r="E708" s="14">
        <f>VLOOKUP(B708, 'Rookie Year'!$A$2:$B$55555,2,FALSE)</f>
        <v>2015</v>
      </c>
      <c r="F708" s="14">
        <v>2026</v>
      </c>
      <c r="G708" s="14" t="s">
        <v>42</v>
      </c>
      <c r="H708" s="14" t="s">
        <v>1927</v>
      </c>
      <c r="I708" s="15">
        <v>1</v>
      </c>
      <c r="J708" s="14">
        <v>1</v>
      </c>
      <c r="K708" s="16">
        <f t="shared" si="623"/>
        <v>0.25</v>
      </c>
      <c r="L708" s="15">
        <f t="shared" si="624"/>
        <v>0</v>
      </c>
      <c r="M708" s="15">
        <f t="shared" si="625"/>
        <v>1</v>
      </c>
      <c r="N708" s="15">
        <f t="shared" si="626"/>
        <v>1</v>
      </c>
      <c r="O708" s="15">
        <v>0</v>
      </c>
      <c r="P708" s="15">
        <v>0</v>
      </c>
      <c r="Q708" s="15">
        <f t="shared" si="627"/>
        <v>1</v>
      </c>
      <c r="R708" s="14" t="s">
        <v>75</v>
      </c>
      <c r="S708" s="14">
        <f t="shared" si="628"/>
        <v>1</v>
      </c>
      <c r="T708" s="15">
        <f>IF($S708&lt;1, "N/A", $M708)</f>
        <v>1</v>
      </c>
      <c r="U708" s="15" t="str">
        <f t="shared" si="676"/>
        <v>N/A</v>
      </c>
      <c r="V708" s="15" t="str">
        <f t="shared" si="673"/>
        <v>N/A</v>
      </c>
      <c r="W708" s="15" t="str">
        <f t="shared" si="665"/>
        <v>N/A</v>
      </c>
      <c r="X708" s="15" t="str">
        <f t="shared" si="666"/>
        <v>N/A</v>
      </c>
      <c r="Y708" s="14" t="str">
        <f t="shared" si="629"/>
        <v>OK</v>
      </c>
      <c r="Z708" s="14" t="str">
        <f t="shared" si="630"/>
        <v>No</v>
      </c>
      <c r="AA708" s="17" t="str">
        <f>IF(C708="DM", "N/A", IF(Z708="No","N/A",VLOOKUP(B708,'Extension List'!$A$3:$AE$1952,19,FALSE)))</f>
        <v>N/A</v>
      </c>
      <c r="AB708" s="14" t="str">
        <f>IF(C708="DM", "N/A", IF(Z708="No","N/A",VLOOKUP(B708,'Extension List'!$A$3:$AE$1952,21,FALSE)))</f>
        <v>N/A</v>
      </c>
      <c r="AC708" s="14" t="str">
        <f t="shared" si="674"/>
        <v>N/A</v>
      </c>
      <c r="AD708" s="15" t="str">
        <f t="shared" si="631"/>
        <v>N/A</v>
      </c>
      <c r="AE708" s="15" t="str">
        <f t="shared" si="632"/>
        <v>N/A</v>
      </c>
      <c r="AF708" s="15" t="str">
        <f t="shared" si="633"/>
        <v>N/A</v>
      </c>
      <c r="AG708" s="15" t="str">
        <f t="shared" si="675"/>
        <v>N/A</v>
      </c>
      <c r="AH708" s="15" t="str">
        <f t="shared" si="675"/>
        <v>N/A</v>
      </c>
      <c r="AI708" s="15" t="str">
        <f t="shared" si="660"/>
        <v>N/A</v>
      </c>
      <c r="AJ708" s="15" t="str">
        <f t="shared" si="661"/>
        <v>N/A</v>
      </c>
      <c r="AK708" s="15" t="str">
        <f t="shared" si="662"/>
        <v>N/A</v>
      </c>
      <c r="AL708" s="15" t="str">
        <f t="shared" si="634"/>
        <v>N/A</v>
      </c>
      <c r="AM708" s="15">
        <f t="shared" si="635"/>
        <v>1</v>
      </c>
      <c r="AN708" s="15" t="str">
        <f t="shared" si="636"/>
        <v>N/A</v>
      </c>
      <c r="AO708" s="15" t="str">
        <f t="shared" si="637"/>
        <v>N/A</v>
      </c>
      <c r="AP708" s="15" t="str">
        <f t="shared" si="638"/>
        <v>N/A</v>
      </c>
      <c r="AQ708" s="15" t="str">
        <f t="shared" si="639"/>
        <v>N/A</v>
      </c>
      <c r="AR708" s="14" t="s">
        <v>40</v>
      </c>
      <c r="AS708" s="14" t="s">
        <v>40</v>
      </c>
      <c r="AT708" s="14" t="s">
        <v>40</v>
      </c>
      <c r="AU708" s="14" t="s">
        <v>40</v>
      </c>
      <c r="AV708" s="14" t="s">
        <v>40</v>
      </c>
      <c r="AW708" s="14" t="s">
        <v>40</v>
      </c>
      <c r="AX708" s="14" t="s">
        <v>40</v>
      </c>
      <c r="AY708" s="14" t="s">
        <v>40</v>
      </c>
      <c r="AZ708" s="14" t="s">
        <v>40</v>
      </c>
      <c r="BA708" s="14" t="s">
        <v>40</v>
      </c>
      <c r="BB708" s="14" t="s">
        <v>40</v>
      </c>
      <c r="BC708" s="14" t="s">
        <v>40</v>
      </c>
      <c r="BD708" s="14" t="s">
        <v>40</v>
      </c>
      <c r="BE708" s="14" t="s">
        <v>40</v>
      </c>
      <c r="BF708" s="14" t="s">
        <v>40</v>
      </c>
      <c r="BG708" s="14" t="s">
        <v>40</v>
      </c>
      <c r="BH708" s="14" t="s">
        <v>40</v>
      </c>
      <c r="BJ708" s="15">
        <f t="shared" si="640"/>
        <v>1</v>
      </c>
      <c r="BK708" s="15">
        <f t="shared" si="641"/>
        <v>1</v>
      </c>
      <c r="BL708" s="15">
        <f t="shared" si="642"/>
        <v>1</v>
      </c>
      <c r="BM708" s="15">
        <f t="shared" si="643"/>
        <v>1</v>
      </c>
      <c r="BN708" s="15">
        <f t="shared" si="644"/>
        <v>1</v>
      </c>
      <c r="BO708" s="15">
        <f t="shared" si="645"/>
        <v>1</v>
      </c>
      <c r="BP708" s="15">
        <f t="shared" si="646"/>
        <v>1</v>
      </c>
      <c r="BQ708" s="15">
        <f t="shared" si="647"/>
        <v>1</v>
      </c>
      <c r="BR708" s="15">
        <f t="shared" si="648"/>
        <v>1</v>
      </c>
      <c r="BS708" s="15">
        <f t="shared" si="649"/>
        <v>1</v>
      </c>
      <c r="BT708" s="15">
        <f t="shared" si="650"/>
        <v>1</v>
      </c>
      <c r="BU708" s="15">
        <f t="shared" si="651"/>
        <v>1</v>
      </c>
      <c r="BV708" s="15">
        <f t="shared" si="652"/>
        <v>1</v>
      </c>
      <c r="BW708" s="15">
        <f t="shared" si="653"/>
        <v>1</v>
      </c>
      <c r="BX708" s="15">
        <f t="shared" si="654"/>
        <v>1</v>
      </c>
      <c r="BY708" s="15">
        <f t="shared" si="655"/>
        <v>1</v>
      </c>
      <c r="BZ708" s="15">
        <f t="shared" si="656"/>
        <v>1</v>
      </c>
      <c r="CA708" s="14" t="s">
        <v>75</v>
      </c>
      <c r="CB708" s="15">
        <f t="shared" si="668"/>
        <v>1</v>
      </c>
      <c r="CC708" s="14" t="str">
        <f t="shared" si="669"/>
        <v>N/A</v>
      </c>
      <c r="CD708" s="14" t="str">
        <f t="shared" si="670"/>
        <v>N/A</v>
      </c>
      <c r="CE708" s="14" t="str">
        <f t="shared" si="671"/>
        <v>N/A</v>
      </c>
      <c r="CF708" s="14" t="str">
        <f t="shared" si="672"/>
        <v>N/A</v>
      </c>
      <c r="CG708" t="str">
        <f t="shared" si="657"/>
        <v>S:0 G:1 GR:1</v>
      </c>
    </row>
    <row r="709" spans="1:85" x14ac:dyDescent="0.25">
      <c r="A709" s="13">
        <v>5987</v>
      </c>
      <c r="B709" s="14" t="s">
        <v>1715</v>
      </c>
      <c r="C709" s="14" t="s">
        <v>69</v>
      </c>
      <c r="D709" s="14" t="s">
        <v>56</v>
      </c>
      <c r="E709" s="14">
        <f>VLOOKUP(B709, 'Rookie Year'!$A$2:$B$55555,2,FALSE)</f>
        <v>2013</v>
      </c>
      <c r="F709" s="14">
        <v>2025</v>
      </c>
      <c r="G709" s="14" t="s">
        <v>42</v>
      </c>
      <c r="H709" s="14" t="s">
        <v>1927</v>
      </c>
      <c r="I709" s="15">
        <v>4</v>
      </c>
      <c r="J709" s="14">
        <v>2</v>
      </c>
      <c r="K709" s="16">
        <f t="shared" si="623"/>
        <v>0.25</v>
      </c>
      <c r="L709" s="15">
        <f t="shared" si="624"/>
        <v>3</v>
      </c>
      <c r="M709" s="15">
        <f t="shared" si="625"/>
        <v>1</v>
      </c>
      <c r="N709" s="15">
        <f t="shared" si="626"/>
        <v>2</v>
      </c>
      <c r="O709" s="15">
        <v>1</v>
      </c>
      <c r="P709" s="15">
        <v>0</v>
      </c>
      <c r="Q709" s="15">
        <f t="shared" si="627"/>
        <v>1</v>
      </c>
      <c r="R709" s="14" t="s">
        <v>75</v>
      </c>
      <c r="S709" s="14">
        <f t="shared" si="628"/>
        <v>1</v>
      </c>
      <c r="T709" s="15">
        <v>1</v>
      </c>
      <c r="U709" s="15" t="str">
        <f t="shared" si="676"/>
        <v>N/A</v>
      </c>
      <c r="V709" s="15" t="str">
        <f t="shared" si="673"/>
        <v>N/A</v>
      </c>
      <c r="W709" s="15" t="str">
        <f t="shared" si="665"/>
        <v>N/A</v>
      </c>
      <c r="X709" s="15" t="str">
        <f t="shared" si="666"/>
        <v>N/A</v>
      </c>
      <c r="Y709" s="14" t="str">
        <f t="shared" si="629"/>
        <v>OK</v>
      </c>
      <c r="Z709" s="14" t="str">
        <f t="shared" si="630"/>
        <v>Yes</v>
      </c>
      <c r="AA709" s="17">
        <f>IF(C709="DM", "N/A", IF(Z709="No","N/A",VLOOKUP(B709,'Extension List'!$A$3:$AE$1952,19,FALSE)))</f>
        <v>21</v>
      </c>
      <c r="AB709" s="14">
        <f>IF(C709="DM", "N/A", IF(Z709="No","N/A",VLOOKUP(B709,'Extension List'!$A$3:$AE$1952,21,FALSE)))</f>
        <v>4</v>
      </c>
      <c r="AC709" s="14">
        <f t="shared" si="674"/>
        <v>0</v>
      </c>
      <c r="AD709" s="15" t="str">
        <f t="shared" si="631"/>
        <v>N/A</v>
      </c>
      <c r="AE709" s="15" t="str">
        <f t="shared" si="632"/>
        <v>N/A</v>
      </c>
      <c r="AF709" s="15" t="str">
        <f t="shared" si="633"/>
        <v>N/A</v>
      </c>
      <c r="AG709" s="15" t="str">
        <f t="shared" si="675"/>
        <v>N/A</v>
      </c>
      <c r="AH709" s="15" t="str">
        <f t="shared" si="675"/>
        <v>N/A</v>
      </c>
      <c r="AI709" s="15" t="str">
        <f t="shared" si="660"/>
        <v>N/A</v>
      </c>
      <c r="AJ709" s="15" t="str">
        <f t="shared" si="661"/>
        <v>N/A</v>
      </c>
      <c r="AK709" s="15" t="str">
        <f t="shared" si="662"/>
        <v>N/A</v>
      </c>
      <c r="AL709" s="15" t="str">
        <f t="shared" si="634"/>
        <v>N/A</v>
      </c>
      <c r="AM709" s="15">
        <f t="shared" si="635"/>
        <v>4</v>
      </c>
      <c r="AN709" s="15" t="str">
        <f t="shared" si="636"/>
        <v>N/A</v>
      </c>
      <c r="AO709" s="15" t="str">
        <f t="shared" si="637"/>
        <v>N/A</v>
      </c>
      <c r="AP709" s="15" t="str">
        <f t="shared" si="638"/>
        <v>N/A</v>
      </c>
      <c r="AQ709" s="15" t="str">
        <f t="shared" si="639"/>
        <v>N/A</v>
      </c>
      <c r="AR709" s="14" t="s">
        <v>40</v>
      </c>
      <c r="AS709" s="14" t="s">
        <v>40</v>
      </c>
      <c r="AT709" s="14" t="s">
        <v>40</v>
      </c>
      <c r="AU709" s="14" t="s">
        <v>40</v>
      </c>
      <c r="AV709" s="14" t="s">
        <v>40</v>
      </c>
      <c r="AW709" s="14" t="s">
        <v>40</v>
      </c>
      <c r="AX709" s="14" t="s">
        <v>40</v>
      </c>
      <c r="AY709" s="14" t="s">
        <v>40</v>
      </c>
      <c r="AZ709" s="14" t="s">
        <v>40</v>
      </c>
      <c r="BA709" s="14" t="s">
        <v>40</v>
      </c>
      <c r="BB709" s="14" t="s">
        <v>40</v>
      </c>
      <c r="BC709" s="14" t="s">
        <v>40</v>
      </c>
      <c r="BD709" s="14" t="s">
        <v>40</v>
      </c>
      <c r="BE709" s="14" t="s">
        <v>40</v>
      </c>
      <c r="BF709" s="14" t="s">
        <v>40</v>
      </c>
      <c r="BG709" s="14" t="s">
        <v>40</v>
      </c>
      <c r="BH709" s="14" t="s">
        <v>40</v>
      </c>
      <c r="BJ709" s="15">
        <f t="shared" si="640"/>
        <v>4</v>
      </c>
      <c r="BK709" s="15">
        <f t="shared" si="641"/>
        <v>4</v>
      </c>
      <c r="BL709" s="15">
        <f t="shared" si="642"/>
        <v>4</v>
      </c>
      <c r="BM709" s="15">
        <f t="shared" si="643"/>
        <v>4</v>
      </c>
      <c r="BN709" s="15">
        <f t="shared" si="644"/>
        <v>4</v>
      </c>
      <c r="BO709" s="15">
        <f t="shared" si="645"/>
        <v>4</v>
      </c>
      <c r="BP709" s="15">
        <f t="shared" si="646"/>
        <v>4</v>
      </c>
      <c r="BQ709" s="15">
        <f t="shared" si="647"/>
        <v>4</v>
      </c>
      <c r="BR709" s="15">
        <f t="shared" si="648"/>
        <v>4</v>
      </c>
      <c r="BS709" s="15">
        <f t="shared" si="649"/>
        <v>4</v>
      </c>
      <c r="BT709" s="15">
        <f t="shared" si="650"/>
        <v>4</v>
      </c>
      <c r="BU709" s="15">
        <f t="shared" si="651"/>
        <v>4</v>
      </c>
      <c r="BV709" s="15">
        <f t="shared" si="652"/>
        <v>4</v>
      </c>
      <c r="BW709" s="15">
        <f t="shared" si="653"/>
        <v>4</v>
      </c>
      <c r="BX709" s="15">
        <f t="shared" si="654"/>
        <v>4</v>
      </c>
      <c r="BY709" s="15">
        <f t="shared" si="655"/>
        <v>4</v>
      </c>
      <c r="BZ709" s="15">
        <f t="shared" si="656"/>
        <v>4</v>
      </c>
      <c r="CA709" s="14" t="s">
        <v>75</v>
      </c>
      <c r="CB709" s="15">
        <f t="shared" si="668"/>
        <v>4</v>
      </c>
      <c r="CC709" s="14" t="str">
        <f t="shared" si="669"/>
        <v>N/A</v>
      </c>
      <c r="CD709" s="14" t="str">
        <f t="shared" si="670"/>
        <v>N/A</v>
      </c>
      <c r="CE709" s="14" t="str">
        <f t="shared" si="671"/>
        <v>N/A</v>
      </c>
      <c r="CF709" s="14" t="str">
        <f t="shared" si="672"/>
        <v>N/A</v>
      </c>
      <c r="CG709" t="str">
        <f t="shared" si="657"/>
        <v>S:3 G:1 GR:1</v>
      </c>
    </row>
    <row r="710" spans="1:85" x14ac:dyDescent="0.25">
      <c r="A710" s="13">
        <v>6604</v>
      </c>
      <c r="B710" s="14" t="s">
        <v>1843</v>
      </c>
      <c r="C710" s="14" t="s">
        <v>69</v>
      </c>
      <c r="D710" s="14" t="s">
        <v>56</v>
      </c>
      <c r="E710" s="14">
        <f>VLOOKUP(B710, 'Rookie Year'!$A$2:$B$55555,2,FALSE)</f>
        <v>2019</v>
      </c>
      <c r="F710" s="14">
        <v>2026</v>
      </c>
      <c r="G710" s="14" t="s">
        <v>40</v>
      </c>
      <c r="H710" s="14" t="s">
        <v>1927</v>
      </c>
      <c r="I710" s="15">
        <v>1</v>
      </c>
      <c r="J710" s="14">
        <v>1</v>
      </c>
      <c r="K710" s="16">
        <f t="shared" si="623"/>
        <v>0</v>
      </c>
      <c r="L710" s="15">
        <f t="shared" si="624"/>
        <v>1</v>
      </c>
      <c r="M710" s="15">
        <f t="shared" si="625"/>
        <v>0</v>
      </c>
      <c r="N710" s="15">
        <f t="shared" si="626"/>
        <v>0</v>
      </c>
      <c r="O710" s="15">
        <v>0</v>
      </c>
      <c r="P710" s="15">
        <v>0</v>
      </c>
      <c r="Q710" s="15">
        <f t="shared" si="627"/>
        <v>0</v>
      </c>
      <c r="R710" s="14" t="s">
        <v>75</v>
      </c>
      <c r="S710" s="14">
        <f t="shared" si="628"/>
        <v>1</v>
      </c>
      <c r="T710" s="15">
        <f t="shared" ref="T710:T717" si="677">IF($S710&lt;1, "N/A", $M710)</f>
        <v>0</v>
      </c>
      <c r="U710" s="15" t="str">
        <f t="shared" si="676"/>
        <v>N/A</v>
      </c>
      <c r="V710" s="15" t="str">
        <f t="shared" si="673"/>
        <v>N/A</v>
      </c>
      <c r="W710" s="15" t="str">
        <f t="shared" si="665"/>
        <v>N/A</v>
      </c>
      <c r="X710" s="15" t="str">
        <f t="shared" si="666"/>
        <v>N/A</v>
      </c>
      <c r="Y710" s="14" t="str">
        <f t="shared" si="629"/>
        <v>OK</v>
      </c>
      <c r="Z710" s="14" t="str">
        <f t="shared" si="630"/>
        <v>No</v>
      </c>
      <c r="AA710" s="17" t="str">
        <f>IF(C710="DM", "N/A", IF(Z710="No","N/A",VLOOKUP(B710,'Extension List'!$A$3:$AE$1952,19,FALSE)))</f>
        <v>N/A</v>
      </c>
      <c r="AB710" s="14" t="str">
        <f>IF(C710="DM", "N/A", IF(Z710="No","N/A",VLOOKUP(B710,'Extension List'!$A$3:$AE$1952,21,FALSE)))</f>
        <v>N/A</v>
      </c>
      <c r="AC710" s="14" t="str">
        <f t="shared" si="674"/>
        <v>N/A</v>
      </c>
      <c r="AD710" s="15" t="str">
        <f t="shared" si="631"/>
        <v>N/A</v>
      </c>
      <c r="AE710" s="15" t="str">
        <f t="shared" si="632"/>
        <v>N/A</v>
      </c>
      <c r="AF710" s="15" t="str">
        <f t="shared" si="633"/>
        <v>N/A</v>
      </c>
      <c r="AG710" s="15" t="str">
        <f t="shared" si="675"/>
        <v>N/A</v>
      </c>
      <c r="AH710" s="15" t="str">
        <f t="shared" si="675"/>
        <v>N/A</v>
      </c>
      <c r="AI710" s="15" t="str">
        <f t="shared" si="660"/>
        <v>N/A</v>
      </c>
      <c r="AJ710" s="15" t="str">
        <f t="shared" si="661"/>
        <v>N/A</v>
      </c>
      <c r="AK710" s="15" t="str">
        <f t="shared" si="662"/>
        <v>N/A</v>
      </c>
      <c r="AL710" s="15" t="str">
        <f t="shared" si="634"/>
        <v>N/A</v>
      </c>
      <c r="AM710" s="15">
        <f t="shared" si="635"/>
        <v>1</v>
      </c>
      <c r="AN710" s="15" t="str">
        <f t="shared" si="636"/>
        <v>N/A</v>
      </c>
      <c r="AO710" s="15" t="str">
        <f t="shared" si="637"/>
        <v>N/A</v>
      </c>
      <c r="AP710" s="15" t="str">
        <f t="shared" si="638"/>
        <v>N/A</v>
      </c>
      <c r="AQ710" s="15" t="str">
        <f t="shared" si="639"/>
        <v>N/A</v>
      </c>
      <c r="AR710" s="14" t="s">
        <v>40</v>
      </c>
      <c r="AS710" s="14" t="s">
        <v>40</v>
      </c>
      <c r="AT710" s="14" t="s">
        <v>40</v>
      </c>
      <c r="AU710" s="14" t="s">
        <v>40</v>
      </c>
      <c r="AV710" s="14" t="s">
        <v>40</v>
      </c>
      <c r="AW710" s="14" t="s">
        <v>40</v>
      </c>
      <c r="AX710" s="14" t="s">
        <v>40</v>
      </c>
      <c r="AY710" s="14" t="s">
        <v>40</v>
      </c>
      <c r="AZ710" s="14" t="s">
        <v>40</v>
      </c>
      <c r="BA710" s="14" t="s">
        <v>40</v>
      </c>
      <c r="BB710" s="14" t="s">
        <v>40</v>
      </c>
      <c r="BC710" s="14" t="s">
        <v>40</v>
      </c>
      <c r="BD710" s="14" t="s">
        <v>40</v>
      </c>
      <c r="BE710" s="14" t="s">
        <v>40</v>
      </c>
      <c r="BF710" s="14" t="s">
        <v>40</v>
      </c>
      <c r="BG710" s="14" t="s">
        <v>40</v>
      </c>
      <c r="BH710" s="14" t="s">
        <v>40</v>
      </c>
      <c r="BJ710" s="15">
        <f t="shared" si="640"/>
        <v>1</v>
      </c>
      <c r="BK710" s="15">
        <f t="shared" si="641"/>
        <v>1</v>
      </c>
      <c r="BL710" s="15">
        <f t="shared" si="642"/>
        <v>1</v>
      </c>
      <c r="BM710" s="15">
        <f t="shared" si="643"/>
        <v>1</v>
      </c>
      <c r="BN710" s="15">
        <f t="shared" si="644"/>
        <v>1</v>
      </c>
      <c r="BO710" s="15">
        <f t="shared" si="645"/>
        <v>1</v>
      </c>
      <c r="BP710" s="15">
        <f t="shared" si="646"/>
        <v>1</v>
      </c>
      <c r="BQ710" s="15">
        <f t="shared" si="647"/>
        <v>1</v>
      </c>
      <c r="BR710" s="15">
        <f t="shared" si="648"/>
        <v>1</v>
      </c>
      <c r="BS710" s="15">
        <f t="shared" si="649"/>
        <v>1</v>
      </c>
      <c r="BT710" s="15">
        <f t="shared" si="650"/>
        <v>1</v>
      </c>
      <c r="BU710" s="15">
        <f t="shared" si="651"/>
        <v>1</v>
      </c>
      <c r="BV710" s="15">
        <f t="shared" si="652"/>
        <v>1</v>
      </c>
      <c r="BW710" s="15">
        <f t="shared" si="653"/>
        <v>1</v>
      </c>
      <c r="BX710" s="15">
        <f t="shared" si="654"/>
        <v>1</v>
      </c>
      <c r="BY710" s="15">
        <f t="shared" si="655"/>
        <v>1</v>
      </c>
      <c r="BZ710" s="15">
        <f t="shared" si="656"/>
        <v>1</v>
      </c>
      <c r="CA710" s="14" t="s">
        <v>75</v>
      </c>
      <c r="CB710" s="15">
        <f t="shared" si="668"/>
        <v>1</v>
      </c>
      <c r="CC710" s="14" t="str">
        <f t="shared" si="669"/>
        <v>N/A</v>
      </c>
      <c r="CD710" s="14" t="str">
        <f t="shared" si="670"/>
        <v>N/A</v>
      </c>
      <c r="CE710" s="14" t="str">
        <f t="shared" si="671"/>
        <v>N/A</v>
      </c>
      <c r="CF710" s="14" t="str">
        <f t="shared" si="672"/>
        <v>N/A</v>
      </c>
      <c r="CG710" t="str">
        <f t="shared" si="657"/>
        <v>S:1 G:0 GR:0</v>
      </c>
    </row>
    <row r="711" spans="1:85" x14ac:dyDescent="0.25">
      <c r="A711" s="13">
        <v>6446</v>
      </c>
      <c r="B711" s="14" t="s">
        <v>2895</v>
      </c>
      <c r="C711" s="14" t="s">
        <v>70</v>
      </c>
      <c r="D711" s="14" t="s">
        <v>56</v>
      </c>
      <c r="E711" s="14">
        <f>VLOOKUP(B711, 'Rookie Year'!$A$2:$B$55555,2,FALSE)</f>
        <v>2021</v>
      </c>
      <c r="F711" s="14">
        <v>2026</v>
      </c>
      <c r="G711" s="14" t="s">
        <v>42</v>
      </c>
      <c r="H711" s="14" t="s">
        <v>1927</v>
      </c>
      <c r="I711" s="15">
        <v>1</v>
      </c>
      <c r="J711" s="14">
        <v>1</v>
      </c>
      <c r="K711" s="16">
        <f t="shared" si="623"/>
        <v>0.25</v>
      </c>
      <c r="L711" s="15">
        <f t="shared" si="624"/>
        <v>0</v>
      </c>
      <c r="M711" s="15">
        <f t="shared" si="625"/>
        <v>1</v>
      </c>
      <c r="N711" s="15">
        <f t="shared" si="626"/>
        <v>1</v>
      </c>
      <c r="O711" s="15">
        <v>0</v>
      </c>
      <c r="P711" s="15">
        <v>0</v>
      </c>
      <c r="Q711" s="15">
        <f t="shared" si="627"/>
        <v>1</v>
      </c>
      <c r="R711" s="14" t="s">
        <v>75</v>
      </c>
      <c r="S711" s="14">
        <f t="shared" si="628"/>
        <v>1</v>
      </c>
      <c r="T711" s="15">
        <f t="shared" si="677"/>
        <v>1</v>
      </c>
      <c r="U711" s="15" t="str">
        <f t="shared" si="676"/>
        <v>N/A</v>
      </c>
      <c r="V711" s="15" t="str">
        <f t="shared" si="673"/>
        <v>N/A</v>
      </c>
      <c r="W711" s="15" t="str">
        <f t="shared" si="665"/>
        <v>N/A</v>
      </c>
      <c r="X711" s="15" t="str">
        <f t="shared" si="666"/>
        <v>N/A</v>
      </c>
      <c r="Y711" s="14" t="str">
        <f t="shared" si="629"/>
        <v>OK</v>
      </c>
      <c r="Z711" s="14" t="str">
        <f t="shared" si="630"/>
        <v>No</v>
      </c>
      <c r="AA711" s="17" t="str">
        <f>IF(C711="DM", "N/A", IF(Z711="No","N/A",VLOOKUP(B711,'Extension List'!$A$3:$AE$1952,19,FALSE)))</f>
        <v>N/A</v>
      </c>
      <c r="AB711" s="14" t="str">
        <f>IF(C711="DM", "N/A", IF(Z711="No","N/A",VLOOKUP(B711,'Extension List'!$A$3:$AE$1952,21,FALSE)))</f>
        <v>N/A</v>
      </c>
      <c r="AC711" s="14" t="str">
        <f t="shared" si="674"/>
        <v>N/A</v>
      </c>
      <c r="AD711" s="15" t="str">
        <f t="shared" si="631"/>
        <v>N/A</v>
      </c>
      <c r="AE711" s="15" t="str">
        <f t="shared" si="632"/>
        <v>N/A</v>
      </c>
      <c r="AF711" s="15" t="str">
        <f t="shared" si="633"/>
        <v>N/A</v>
      </c>
      <c r="AG711" s="15" t="str">
        <f t="shared" si="675"/>
        <v>N/A</v>
      </c>
      <c r="AH711" s="15" t="str">
        <f t="shared" si="675"/>
        <v>N/A</v>
      </c>
      <c r="AI711" s="15" t="str">
        <f t="shared" si="660"/>
        <v>N/A</v>
      </c>
      <c r="AJ711" s="15" t="str">
        <f t="shared" si="661"/>
        <v>N/A</v>
      </c>
      <c r="AK711" s="15" t="str">
        <f t="shared" si="662"/>
        <v>N/A</v>
      </c>
      <c r="AL711" s="15" t="str">
        <f t="shared" si="634"/>
        <v>N/A</v>
      </c>
      <c r="AM711" s="15">
        <f t="shared" si="635"/>
        <v>1</v>
      </c>
      <c r="AN711" s="15" t="str">
        <f t="shared" si="636"/>
        <v>N/A</v>
      </c>
      <c r="AO711" s="15" t="str">
        <f t="shared" si="637"/>
        <v>N/A</v>
      </c>
      <c r="AP711" s="15" t="str">
        <f t="shared" si="638"/>
        <v>N/A</v>
      </c>
      <c r="AQ711" s="15" t="str">
        <f t="shared" si="639"/>
        <v>N/A</v>
      </c>
      <c r="AR711" s="14" t="s">
        <v>40</v>
      </c>
      <c r="AS711" s="14" t="s">
        <v>40</v>
      </c>
      <c r="AT711" s="14" t="s">
        <v>40</v>
      </c>
      <c r="AU711" s="14" t="s">
        <v>40</v>
      </c>
      <c r="AV711" s="14" t="s">
        <v>40</v>
      </c>
      <c r="AW711" s="14" t="s">
        <v>40</v>
      </c>
      <c r="AX711" s="14" t="s">
        <v>40</v>
      </c>
      <c r="AY711" s="14" t="s">
        <v>40</v>
      </c>
      <c r="AZ711" s="14" t="s">
        <v>40</v>
      </c>
      <c r="BA711" s="14" t="s">
        <v>40</v>
      </c>
      <c r="BB711" s="14" t="s">
        <v>40</v>
      </c>
      <c r="BC711" s="14" t="s">
        <v>40</v>
      </c>
      <c r="BD711" s="14" t="s">
        <v>40</v>
      </c>
      <c r="BE711" s="14" t="s">
        <v>40</v>
      </c>
      <c r="BF711" s="14" t="s">
        <v>40</v>
      </c>
      <c r="BG711" s="14" t="s">
        <v>40</v>
      </c>
      <c r="BH711" s="14" t="s">
        <v>40</v>
      </c>
      <c r="BJ711" s="15">
        <f t="shared" si="640"/>
        <v>1</v>
      </c>
      <c r="BK711" s="15">
        <f t="shared" si="641"/>
        <v>1</v>
      </c>
      <c r="BL711" s="15">
        <f t="shared" si="642"/>
        <v>1</v>
      </c>
      <c r="BM711" s="15">
        <f t="shared" si="643"/>
        <v>1</v>
      </c>
      <c r="BN711" s="15">
        <f t="shared" si="644"/>
        <v>1</v>
      </c>
      <c r="BO711" s="15">
        <f t="shared" si="645"/>
        <v>1</v>
      </c>
      <c r="BP711" s="15">
        <f t="shared" si="646"/>
        <v>1</v>
      </c>
      <c r="BQ711" s="15">
        <f t="shared" si="647"/>
        <v>1</v>
      </c>
      <c r="BR711" s="15">
        <f t="shared" si="648"/>
        <v>1</v>
      </c>
      <c r="BS711" s="15">
        <f t="shared" si="649"/>
        <v>1</v>
      </c>
      <c r="BT711" s="15">
        <f t="shared" si="650"/>
        <v>1</v>
      </c>
      <c r="BU711" s="15">
        <f t="shared" si="651"/>
        <v>1</v>
      </c>
      <c r="BV711" s="15">
        <f t="shared" si="652"/>
        <v>1</v>
      </c>
      <c r="BW711" s="15">
        <f t="shared" si="653"/>
        <v>1</v>
      </c>
      <c r="BX711" s="15">
        <f t="shared" si="654"/>
        <v>1</v>
      </c>
      <c r="BY711" s="15">
        <f t="shared" si="655"/>
        <v>1</v>
      </c>
      <c r="BZ711" s="15">
        <f t="shared" si="656"/>
        <v>1</v>
      </c>
      <c r="CA711" s="14" t="s">
        <v>75</v>
      </c>
      <c r="CB711" s="15">
        <f t="shared" si="668"/>
        <v>1</v>
      </c>
      <c r="CC711" s="14" t="str">
        <f t="shared" si="669"/>
        <v>N/A</v>
      </c>
      <c r="CD711" s="14" t="str">
        <f t="shared" si="670"/>
        <v>N/A</v>
      </c>
      <c r="CE711" s="14" t="str">
        <f t="shared" si="671"/>
        <v>N/A</v>
      </c>
      <c r="CF711" s="14" t="str">
        <f t="shared" si="672"/>
        <v>N/A</v>
      </c>
      <c r="CG711" t="str">
        <f t="shared" si="657"/>
        <v>S:0 G:1 GR:1</v>
      </c>
    </row>
    <row r="712" spans="1:85" x14ac:dyDescent="0.25">
      <c r="A712" s="13">
        <v>6551</v>
      </c>
      <c r="B712" s="14" t="s">
        <v>3341</v>
      </c>
      <c r="C712" s="14" t="s">
        <v>70</v>
      </c>
      <c r="D712" s="14" t="s">
        <v>56</v>
      </c>
      <c r="E712" s="14">
        <f>VLOOKUP(B712, 'Rookie Year'!$A$2:$B$55555,2,FALSE)</f>
        <v>2026</v>
      </c>
      <c r="F712" s="14">
        <v>2026</v>
      </c>
      <c r="G712" s="14" t="s">
        <v>40</v>
      </c>
      <c r="H712" s="14" t="s">
        <v>2212</v>
      </c>
      <c r="I712" s="15">
        <v>1</v>
      </c>
      <c r="J712" s="14">
        <v>3</v>
      </c>
      <c r="K712" s="16">
        <f t="shared" si="623"/>
        <v>0</v>
      </c>
      <c r="L712" s="15">
        <f t="shared" si="624"/>
        <v>1</v>
      </c>
      <c r="M712" s="15">
        <f t="shared" si="625"/>
        <v>0</v>
      </c>
      <c r="N712" s="15">
        <f t="shared" si="626"/>
        <v>0</v>
      </c>
      <c r="O712" s="15">
        <v>0</v>
      </c>
      <c r="P712" s="15">
        <v>0</v>
      </c>
      <c r="Q712" s="15">
        <f t="shared" si="627"/>
        <v>0</v>
      </c>
      <c r="R712" s="14" t="s">
        <v>75</v>
      </c>
      <c r="S712" s="14">
        <f t="shared" si="628"/>
        <v>3</v>
      </c>
      <c r="T712" s="15">
        <f t="shared" si="677"/>
        <v>0</v>
      </c>
      <c r="U712" s="15">
        <f t="shared" si="676"/>
        <v>0</v>
      </c>
      <c r="V712" s="15">
        <f t="shared" si="673"/>
        <v>0</v>
      </c>
      <c r="W712" s="15" t="str">
        <f t="shared" si="665"/>
        <v>N/A</v>
      </c>
      <c r="X712" s="15" t="str">
        <f t="shared" si="666"/>
        <v>N/A</v>
      </c>
      <c r="Y712" s="14" t="str">
        <f t="shared" si="629"/>
        <v>OK</v>
      </c>
      <c r="Z712" s="14" t="str">
        <f t="shared" si="630"/>
        <v>No</v>
      </c>
      <c r="AA712" s="17" t="str">
        <f>IF(C712="DM", "N/A", IF(Z712="No","N/A",VLOOKUP(B712,'Extension List'!$A$3:$AE$1952,19,FALSE)))</f>
        <v>N/A</v>
      </c>
      <c r="AB712" s="14" t="str">
        <f>IF(C712="DM", "N/A", IF(Z712="No","N/A",VLOOKUP(B712,'Extension List'!$A$3:$AE$1952,21,FALSE)))</f>
        <v>N/A</v>
      </c>
      <c r="AC712" s="14" t="str">
        <f t="shared" si="674"/>
        <v>N/A</v>
      </c>
      <c r="AD712" s="15" t="str">
        <f t="shared" si="631"/>
        <v>N/A</v>
      </c>
      <c r="AE712" s="15" t="str">
        <f t="shared" si="632"/>
        <v>N/A</v>
      </c>
      <c r="AF712" s="15" t="str">
        <f t="shared" si="633"/>
        <v>N/A</v>
      </c>
      <c r="AG712" s="15" t="str">
        <f t="shared" si="675"/>
        <v>N/A</v>
      </c>
      <c r="AH712" s="15" t="str">
        <f t="shared" si="675"/>
        <v>N/A</v>
      </c>
      <c r="AI712" s="15" t="str">
        <f t="shared" si="660"/>
        <v>N/A</v>
      </c>
      <c r="AJ712" s="15" t="str">
        <f t="shared" si="661"/>
        <v>N/A</v>
      </c>
      <c r="AK712" s="15" t="str">
        <f t="shared" si="662"/>
        <v>N/A</v>
      </c>
      <c r="AL712" s="15" t="str">
        <f t="shared" si="634"/>
        <v>N/A</v>
      </c>
      <c r="AM712" s="15">
        <f t="shared" si="635"/>
        <v>1</v>
      </c>
      <c r="AN712" s="15">
        <f t="shared" si="636"/>
        <v>1</v>
      </c>
      <c r="AO712" s="15">
        <f t="shared" si="637"/>
        <v>1</v>
      </c>
      <c r="AP712" s="15" t="str">
        <f t="shared" si="638"/>
        <v>N/A</v>
      </c>
      <c r="AQ712" s="15" t="str">
        <f t="shared" si="639"/>
        <v>N/A</v>
      </c>
      <c r="AR712" s="14" t="s">
        <v>40</v>
      </c>
      <c r="AS712" s="14" t="s">
        <v>40</v>
      </c>
      <c r="AT712" s="14" t="s">
        <v>40</v>
      </c>
      <c r="AU712" s="14" t="s">
        <v>40</v>
      </c>
      <c r="AV712" s="14" t="s">
        <v>40</v>
      </c>
      <c r="AW712" s="14" t="s">
        <v>40</v>
      </c>
      <c r="AX712" s="14" t="s">
        <v>40</v>
      </c>
      <c r="AY712" s="14" t="s">
        <v>40</v>
      </c>
      <c r="AZ712" s="14" t="s">
        <v>40</v>
      </c>
      <c r="BA712" s="14" t="s">
        <v>40</v>
      </c>
      <c r="BB712" s="14" t="s">
        <v>40</v>
      </c>
      <c r="BC712" s="14" t="s">
        <v>40</v>
      </c>
      <c r="BD712" s="14" t="s">
        <v>40</v>
      </c>
      <c r="BE712" s="14" t="s">
        <v>40</v>
      </c>
      <c r="BF712" s="14" t="s">
        <v>40</v>
      </c>
      <c r="BG712" s="14" t="s">
        <v>40</v>
      </c>
      <c r="BH712" s="14" t="s">
        <v>40</v>
      </c>
      <c r="BJ712" s="15">
        <f t="shared" si="640"/>
        <v>1</v>
      </c>
      <c r="BK712" s="15">
        <f t="shared" si="641"/>
        <v>1</v>
      </c>
      <c r="BL712" s="15">
        <f t="shared" si="642"/>
        <v>1</v>
      </c>
      <c r="BM712" s="15">
        <f t="shared" si="643"/>
        <v>1</v>
      </c>
      <c r="BN712" s="15">
        <f t="shared" si="644"/>
        <v>1</v>
      </c>
      <c r="BO712" s="15">
        <f t="shared" si="645"/>
        <v>1</v>
      </c>
      <c r="BP712" s="15">
        <f t="shared" si="646"/>
        <v>1</v>
      </c>
      <c r="BQ712" s="15">
        <f t="shared" si="647"/>
        <v>1</v>
      </c>
      <c r="BR712" s="15">
        <f t="shared" si="648"/>
        <v>1</v>
      </c>
      <c r="BS712" s="15">
        <f t="shared" si="649"/>
        <v>1</v>
      </c>
      <c r="BT712" s="15">
        <f t="shared" si="650"/>
        <v>1</v>
      </c>
      <c r="BU712" s="15">
        <f t="shared" si="651"/>
        <v>1</v>
      </c>
      <c r="BV712" s="15">
        <f t="shared" si="652"/>
        <v>1</v>
      </c>
      <c r="BW712" s="15">
        <f t="shared" si="653"/>
        <v>1</v>
      </c>
      <c r="BX712" s="15">
        <f t="shared" si="654"/>
        <v>1</v>
      </c>
      <c r="BY712" s="15">
        <f t="shared" si="655"/>
        <v>1</v>
      </c>
      <c r="BZ712" s="15">
        <f t="shared" si="656"/>
        <v>1</v>
      </c>
      <c r="CA712" s="14" t="s">
        <v>75</v>
      </c>
      <c r="CB712" s="15">
        <f t="shared" si="668"/>
        <v>1</v>
      </c>
      <c r="CC712" s="14">
        <f t="shared" si="669"/>
        <v>1</v>
      </c>
      <c r="CD712" s="14">
        <f t="shared" si="670"/>
        <v>1</v>
      </c>
      <c r="CE712" s="14" t="str">
        <f t="shared" si="671"/>
        <v>N/A</v>
      </c>
      <c r="CF712" s="14" t="str">
        <f t="shared" si="672"/>
        <v>N/A</v>
      </c>
      <c r="CG712" t="str">
        <f t="shared" si="657"/>
        <v>S:1 G:0 GR:0</v>
      </c>
    </row>
    <row r="713" spans="1:85" x14ac:dyDescent="0.25">
      <c r="A713" s="13">
        <v>6443</v>
      </c>
      <c r="B713" s="14" t="s">
        <v>2878</v>
      </c>
      <c r="C713" s="14" t="s">
        <v>70</v>
      </c>
      <c r="D713" s="14" t="s">
        <v>56</v>
      </c>
      <c r="E713" s="14">
        <f>VLOOKUP(B713, 'Rookie Year'!$A$2:$B$55555,2,FALSE)</f>
        <v>2022</v>
      </c>
      <c r="F713" s="14">
        <v>2026</v>
      </c>
      <c r="G713" s="14" t="s">
        <v>42</v>
      </c>
      <c r="H713" s="14" t="s">
        <v>1927</v>
      </c>
      <c r="I713" s="15">
        <v>2</v>
      </c>
      <c r="J713" s="14">
        <v>1</v>
      </c>
      <c r="K713" s="16">
        <f t="shared" si="623"/>
        <v>0.25</v>
      </c>
      <c r="L713" s="15">
        <f t="shared" si="624"/>
        <v>1</v>
      </c>
      <c r="M713" s="15">
        <f t="shared" si="625"/>
        <v>1</v>
      </c>
      <c r="N713" s="15">
        <f t="shared" si="626"/>
        <v>1</v>
      </c>
      <c r="O713" s="15">
        <v>0</v>
      </c>
      <c r="P713" s="15">
        <v>0</v>
      </c>
      <c r="Q713" s="15">
        <f t="shared" si="627"/>
        <v>1</v>
      </c>
      <c r="R713" s="14" t="s">
        <v>75</v>
      </c>
      <c r="S713" s="14">
        <f t="shared" si="628"/>
        <v>1</v>
      </c>
      <c r="T713" s="15">
        <f t="shared" si="677"/>
        <v>1</v>
      </c>
      <c r="U713" s="15" t="str">
        <f t="shared" si="676"/>
        <v>N/A</v>
      </c>
      <c r="V713" s="15" t="str">
        <f t="shared" si="673"/>
        <v>N/A</v>
      </c>
      <c r="W713" s="15" t="str">
        <f t="shared" si="665"/>
        <v>N/A</v>
      </c>
      <c r="X713" s="15" t="str">
        <f t="shared" si="666"/>
        <v>N/A</v>
      </c>
      <c r="Y713" s="14" t="str">
        <f t="shared" si="629"/>
        <v>OK</v>
      </c>
      <c r="Z713" s="14" t="str">
        <f t="shared" si="630"/>
        <v>No</v>
      </c>
      <c r="AA713" s="17" t="str">
        <f>IF(C713="DM", "N/A", IF(Z713="No","N/A",VLOOKUP(B713,'Extension List'!$A$3:$AE$1952,19,FALSE)))</f>
        <v>N/A</v>
      </c>
      <c r="AB713" s="14" t="str">
        <f>IF(C713="DM", "N/A", IF(Z713="No","N/A",VLOOKUP(B713,'Extension List'!$A$3:$AE$1952,21,FALSE)))</f>
        <v>N/A</v>
      </c>
      <c r="AC713" s="14" t="str">
        <f t="shared" si="674"/>
        <v>N/A</v>
      </c>
      <c r="AD713" s="15" t="str">
        <f t="shared" si="631"/>
        <v>N/A</v>
      </c>
      <c r="AE713" s="15" t="str">
        <f t="shared" si="632"/>
        <v>N/A</v>
      </c>
      <c r="AF713" s="15" t="str">
        <f t="shared" si="633"/>
        <v>N/A</v>
      </c>
      <c r="AG713" s="15" t="str">
        <f t="shared" si="675"/>
        <v>N/A</v>
      </c>
      <c r="AH713" s="15" t="str">
        <f t="shared" si="675"/>
        <v>N/A</v>
      </c>
      <c r="AI713" s="15" t="str">
        <f t="shared" si="660"/>
        <v>N/A</v>
      </c>
      <c r="AJ713" s="15" t="str">
        <f t="shared" si="661"/>
        <v>N/A</v>
      </c>
      <c r="AK713" s="15" t="str">
        <f t="shared" si="662"/>
        <v>N/A</v>
      </c>
      <c r="AL713" s="15" t="str">
        <f t="shared" si="634"/>
        <v>N/A</v>
      </c>
      <c r="AM713" s="15">
        <f t="shared" si="635"/>
        <v>2</v>
      </c>
      <c r="AN713" s="15" t="str">
        <f t="shared" si="636"/>
        <v>N/A</v>
      </c>
      <c r="AO713" s="15" t="str">
        <f t="shared" si="637"/>
        <v>N/A</v>
      </c>
      <c r="AP713" s="15" t="str">
        <f t="shared" si="638"/>
        <v>N/A</v>
      </c>
      <c r="AQ713" s="15" t="str">
        <f t="shared" si="639"/>
        <v>N/A</v>
      </c>
      <c r="AR713" s="14" t="s">
        <v>40</v>
      </c>
      <c r="AS713" s="14" t="s">
        <v>40</v>
      </c>
      <c r="AT713" s="14" t="s">
        <v>40</v>
      </c>
      <c r="AU713" s="14" t="s">
        <v>40</v>
      </c>
      <c r="AV713" s="14" t="s">
        <v>40</v>
      </c>
      <c r="AW713" s="14" t="s">
        <v>40</v>
      </c>
      <c r="AX713" s="14" t="s">
        <v>40</v>
      </c>
      <c r="AY713" s="14" t="s">
        <v>40</v>
      </c>
      <c r="AZ713" s="14" t="s">
        <v>40</v>
      </c>
      <c r="BA713" s="14" t="s">
        <v>40</v>
      </c>
      <c r="BB713" s="14" t="s">
        <v>40</v>
      </c>
      <c r="BC713" s="14" t="s">
        <v>40</v>
      </c>
      <c r="BD713" s="14" t="s">
        <v>40</v>
      </c>
      <c r="BE713" s="14" t="s">
        <v>40</v>
      </c>
      <c r="BF713" s="14" t="s">
        <v>40</v>
      </c>
      <c r="BG713" s="14" t="s">
        <v>40</v>
      </c>
      <c r="BH713" s="14" t="s">
        <v>40</v>
      </c>
      <c r="BJ713" s="15">
        <f t="shared" si="640"/>
        <v>2</v>
      </c>
      <c r="BK713" s="15">
        <f t="shared" si="641"/>
        <v>2</v>
      </c>
      <c r="BL713" s="15">
        <f t="shared" si="642"/>
        <v>2</v>
      </c>
      <c r="BM713" s="15">
        <f t="shared" si="643"/>
        <v>2</v>
      </c>
      <c r="BN713" s="15">
        <f t="shared" si="644"/>
        <v>2</v>
      </c>
      <c r="BO713" s="15">
        <f t="shared" si="645"/>
        <v>2</v>
      </c>
      <c r="BP713" s="15">
        <f t="shared" si="646"/>
        <v>2</v>
      </c>
      <c r="BQ713" s="15">
        <f t="shared" si="647"/>
        <v>2</v>
      </c>
      <c r="BR713" s="15">
        <f t="shared" si="648"/>
        <v>2</v>
      </c>
      <c r="BS713" s="15">
        <f t="shared" si="649"/>
        <v>2</v>
      </c>
      <c r="BT713" s="15">
        <f t="shared" si="650"/>
        <v>2</v>
      </c>
      <c r="BU713" s="15">
        <f t="shared" si="651"/>
        <v>2</v>
      </c>
      <c r="BV713" s="15">
        <f t="shared" si="652"/>
        <v>2</v>
      </c>
      <c r="BW713" s="15">
        <f t="shared" si="653"/>
        <v>2</v>
      </c>
      <c r="BX713" s="15">
        <f t="shared" si="654"/>
        <v>2</v>
      </c>
      <c r="BY713" s="15">
        <f t="shared" si="655"/>
        <v>2</v>
      </c>
      <c r="BZ713" s="15">
        <f t="shared" si="656"/>
        <v>2</v>
      </c>
      <c r="CA713" s="14" t="s">
        <v>75</v>
      </c>
      <c r="CB713" s="15">
        <f t="shared" si="668"/>
        <v>2</v>
      </c>
      <c r="CC713" s="14" t="str">
        <f t="shared" si="669"/>
        <v>N/A</v>
      </c>
      <c r="CD713" s="14" t="str">
        <f t="shared" si="670"/>
        <v>N/A</v>
      </c>
      <c r="CE713" s="14" t="str">
        <f t="shared" si="671"/>
        <v>N/A</v>
      </c>
      <c r="CF713" s="14" t="str">
        <f t="shared" si="672"/>
        <v>N/A</v>
      </c>
      <c r="CG713" t="str">
        <f t="shared" si="657"/>
        <v>S:1 G:1 GR:1</v>
      </c>
    </row>
    <row r="714" spans="1:85" x14ac:dyDescent="0.25">
      <c r="A714" s="13">
        <v>6494</v>
      </c>
      <c r="B714" s="14" t="s">
        <v>3284</v>
      </c>
      <c r="C714" s="14" t="s">
        <v>71</v>
      </c>
      <c r="D714" s="14" t="s">
        <v>56</v>
      </c>
      <c r="E714" s="14">
        <f>VLOOKUP(B714, 'Rookie Year'!$A$2:$B$55555,2,FALSE)</f>
        <v>2026</v>
      </c>
      <c r="F714" s="14">
        <v>2026</v>
      </c>
      <c r="G714" s="14" t="s">
        <v>40</v>
      </c>
      <c r="H714" s="14" t="s">
        <v>2158</v>
      </c>
      <c r="I714" s="15">
        <v>8</v>
      </c>
      <c r="J714" s="14">
        <v>4</v>
      </c>
      <c r="K714" s="16">
        <f t="shared" si="623"/>
        <v>0.25</v>
      </c>
      <c r="L714" s="15">
        <f t="shared" si="624"/>
        <v>6</v>
      </c>
      <c r="M714" s="15">
        <f t="shared" si="625"/>
        <v>2</v>
      </c>
      <c r="N714" s="15">
        <f t="shared" si="626"/>
        <v>8</v>
      </c>
      <c r="O714" s="15">
        <v>0</v>
      </c>
      <c r="P714" s="15">
        <v>0</v>
      </c>
      <c r="Q714" s="15">
        <f t="shared" si="627"/>
        <v>8</v>
      </c>
      <c r="R714" s="14" t="s">
        <v>75</v>
      </c>
      <c r="S714" s="14">
        <f t="shared" si="628"/>
        <v>4</v>
      </c>
      <c r="T714" s="15">
        <f t="shared" si="677"/>
        <v>2</v>
      </c>
      <c r="U714" s="15">
        <f t="shared" si="676"/>
        <v>2</v>
      </c>
      <c r="V714" s="15">
        <f t="shared" si="673"/>
        <v>2</v>
      </c>
      <c r="W714" s="15">
        <f t="shared" si="665"/>
        <v>2</v>
      </c>
      <c r="X714" s="15" t="str">
        <f t="shared" si="666"/>
        <v>N/A</v>
      </c>
      <c r="Y714" s="14" t="str">
        <f t="shared" si="629"/>
        <v>OK</v>
      </c>
      <c r="Z714" s="14" t="str">
        <f t="shared" si="630"/>
        <v>No</v>
      </c>
      <c r="AA714" s="17" t="str">
        <f>IF(C714="DM", "N/A", IF(Z714="No","N/A",VLOOKUP(B714,'Extension List'!$A$3:$AE$1952,19,FALSE)))</f>
        <v>N/A</v>
      </c>
      <c r="AB714" s="14" t="str">
        <f>IF(C714="DM", "N/A", IF(Z714="No","N/A",VLOOKUP(B714,'Extension List'!$A$3:$AE$1952,21,FALSE)))</f>
        <v>N/A</v>
      </c>
      <c r="AC714" s="14" t="str">
        <f t="shared" si="674"/>
        <v>N/A</v>
      </c>
      <c r="AD714" s="15" t="str">
        <f t="shared" si="631"/>
        <v>N/A</v>
      </c>
      <c r="AE714" s="15" t="str">
        <f t="shared" si="632"/>
        <v>N/A</v>
      </c>
      <c r="AF714" s="15" t="str">
        <f t="shared" si="633"/>
        <v>N/A</v>
      </c>
      <c r="AG714" s="15" t="str">
        <f t="shared" si="675"/>
        <v>N/A</v>
      </c>
      <c r="AH714" s="15" t="str">
        <f t="shared" si="675"/>
        <v>N/A</v>
      </c>
      <c r="AI714" s="15" t="str">
        <f t="shared" si="660"/>
        <v>N/A</v>
      </c>
      <c r="AJ714" s="15" t="str">
        <f t="shared" si="661"/>
        <v>N/A</v>
      </c>
      <c r="AK714" s="15" t="str">
        <f t="shared" si="662"/>
        <v>N/A</v>
      </c>
      <c r="AL714" s="15" t="str">
        <f t="shared" si="634"/>
        <v>N/A</v>
      </c>
      <c r="AM714" s="15">
        <f t="shared" si="635"/>
        <v>8</v>
      </c>
      <c r="AN714" s="15">
        <f t="shared" si="636"/>
        <v>8</v>
      </c>
      <c r="AO714" s="15">
        <f t="shared" si="637"/>
        <v>8</v>
      </c>
      <c r="AP714" s="15">
        <f t="shared" si="638"/>
        <v>8</v>
      </c>
      <c r="AQ714" s="15" t="str">
        <f t="shared" si="639"/>
        <v>N/A</v>
      </c>
      <c r="AR714" s="14" t="s">
        <v>40</v>
      </c>
      <c r="AS714" s="14" t="s">
        <v>40</v>
      </c>
      <c r="AT714" s="14" t="s">
        <v>40</v>
      </c>
      <c r="AU714" s="14" t="s">
        <v>40</v>
      </c>
      <c r="AV714" s="14" t="s">
        <v>40</v>
      </c>
      <c r="AW714" s="14" t="s">
        <v>40</v>
      </c>
      <c r="AX714" s="14" t="s">
        <v>40</v>
      </c>
      <c r="AY714" s="14" t="s">
        <v>40</v>
      </c>
      <c r="AZ714" s="14" t="s">
        <v>40</v>
      </c>
      <c r="BA714" s="14" t="s">
        <v>40</v>
      </c>
      <c r="BB714" s="14" t="s">
        <v>40</v>
      </c>
      <c r="BC714" s="14" t="s">
        <v>40</v>
      </c>
      <c r="BD714" s="14" t="s">
        <v>40</v>
      </c>
      <c r="BE714" s="14" t="s">
        <v>40</v>
      </c>
      <c r="BF714" s="14" t="s">
        <v>40</v>
      </c>
      <c r="BG714" s="14" t="s">
        <v>40</v>
      </c>
      <c r="BH714" s="14" t="s">
        <v>40</v>
      </c>
      <c r="BJ714" s="15">
        <f t="shared" si="640"/>
        <v>8</v>
      </c>
      <c r="BK714" s="15">
        <f t="shared" si="641"/>
        <v>8</v>
      </c>
      <c r="BL714" s="15">
        <f t="shared" si="642"/>
        <v>8</v>
      </c>
      <c r="BM714" s="15">
        <f t="shared" si="643"/>
        <v>8</v>
      </c>
      <c r="BN714" s="15">
        <f t="shared" si="644"/>
        <v>8</v>
      </c>
      <c r="BO714" s="15">
        <f t="shared" si="645"/>
        <v>8</v>
      </c>
      <c r="BP714" s="15">
        <f t="shared" si="646"/>
        <v>8</v>
      </c>
      <c r="BQ714" s="15">
        <f t="shared" si="647"/>
        <v>8</v>
      </c>
      <c r="BR714" s="15">
        <f t="shared" si="648"/>
        <v>8</v>
      </c>
      <c r="BS714" s="15">
        <f t="shared" si="649"/>
        <v>8</v>
      </c>
      <c r="BT714" s="15">
        <f t="shared" si="650"/>
        <v>8</v>
      </c>
      <c r="BU714" s="15">
        <f t="shared" si="651"/>
        <v>8</v>
      </c>
      <c r="BV714" s="15">
        <f t="shared" si="652"/>
        <v>8</v>
      </c>
      <c r="BW714" s="15">
        <f t="shared" si="653"/>
        <v>8</v>
      </c>
      <c r="BX714" s="15">
        <f t="shared" si="654"/>
        <v>8</v>
      </c>
      <c r="BY714" s="15">
        <f t="shared" si="655"/>
        <v>8</v>
      </c>
      <c r="BZ714" s="15">
        <f t="shared" si="656"/>
        <v>8</v>
      </c>
      <c r="CA714" s="14" t="s">
        <v>75</v>
      </c>
      <c r="CB714" s="15">
        <f t="shared" si="668"/>
        <v>8</v>
      </c>
      <c r="CC714" s="14">
        <f t="shared" si="669"/>
        <v>8</v>
      </c>
      <c r="CD714" s="14">
        <f t="shared" si="670"/>
        <v>8</v>
      </c>
      <c r="CE714" s="14">
        <f t="shared" si="671"/>
        <v>8</v>
      </c>
      <c r="CF714" s="14" t="str">
        <f t="shared" si="672"/>
        <v>N/A</v>
      </c>
      <c r="CG714" t="str">
        <f t="shared" si="657"/>
        <v>S:6 G:2 GR:8</v>
      </c>
    </row>
    <row r="715" spans="1:85" x14ac:dyDescent="0.25">
      <c r="A715" s="13">
        <v>6457</v>
      </c>
      <c r="B715" s="14" t="s">
        <v>646</v>
      </c>
      <c r="C715" s="14" t="s">
        <v>71</v>
      </c>
      <c r="D715" s="14" t="s">
        <v>56</v>
      </c>
      <c r="E715" s="14">
        <f>VLOOKUP(B715, 'Rookie Year'!$A$2:$B$55555,2,FALSE)</f>
        <v>2019</v>
      </c>
      <c r="F715" s="14">
        <v>2026</v>
      </c>
      <c r="G715" s="14" t="s">
        <v>42</v>
      </c>
      <c r="H715" s="14" t="s">
        <v>1927</v>
      </c>
      <c r="I715" s="15">
        <v>1</v>
      </c>
      <c r="J715" s="14">
        <v>1</v>
      </c>
      <c r="K715" s="16">
        <f t="shared" si="623"/>
        <v>0.25</v>
      </c>
      <c r="L715" s="15">
        <f t="shared" si="624"/>
        <v>0</v>
      </c>
      <c r="M715" s="15">
        <f t="shared" si="625"/>
        <v>1</v>
      </c>
      <c r="N715" s="15">
        <f t="shared" si="626"/>
        <v>1</v>
      </c>
      <c r="O715" s="15">
        <v>0</v>
      </c>
      <c r="P715" s="15">
        <v>0</v>
      </c>
      <c r="Q715" s="15">
        <f t="shared" si="627"/>
        <v>1</v>
      </c>
      <c r="R715" s="14" t="s">
        <v>75</v>
      </c>
      <c r="S715" s="14">
        <f t="shared" si="628"/>
        <v>1</v>
      </c>
      <c r="T715" s="15">
        <f t="shared" si="677"/>
        <v>1</v>
      </c>
      <c r="U715" s="15" t="str">
        <f t="shared" si="676"/>
        <v>N/A</v>
      </c>
      <c r="V715" s="15" t="str">
        <f t="shared" si="673"/>
        <v>N/A</v>
      </c>
      <c r="W715" s="15" t="str">
        <f t="shared" si="665"/>
        <v>N/A</v>
      </c>
      <c r="X715" s="15" t="str">
        <f t="shared" si="666"/>
        <v>N/A</v>
      </c>
      <c r="Y715" s="14" t="str">
        <f t="shared" si="629"/>
        <v>OK</v>
      </c>
      <c r="Z715" s="14" t="str">
        <f t="shared" si="630"/>
        <v>No</v>
      </c>
      <c r="AA715" s="17" t="str">
        <f>IF(C715="DM", "N/A", IF(Z715="No","N/A",VLOOKUP(B715,'Extension List'!$A$3:$AE$1952,19,FALSE)))</f>
        <v>N/A</v>
      </c>
      <c r="AB715" s="14" t="str">
        <f>IF(C715="DM", "N/A", IF(Z715="No","N/A",VLOOKUP(B715,'Extension List'!$A$3:$AE$1952,21,FALSE)))</f>
        <v>N/A</v>
      </c>
      <c r="AC715" s="14" t="str">
        <f t="shared" si="674"/>
        <v>N/A</v>
      </c>
      <c r="AD715" s="15" t="str">
        <f t="shared" si="631"/>
        <v>N/A</v>
      </c>
      <c r="AE715" s="15" t="str">
        <f t="shared" si="632"/>
        <v>N/A</v>
      </c>
      <c r="AF715" s="15" t="str">
        <f t="shared" si="633"/>
        <v>N/A</v>
      </c>
      <c r="AG715" s="15" t="str">
        <f t="shared" si="675"/>
        <v>N/A</v>
      </c>
      <c r="AH715" s="15" t="str">
        <f t="shared" si="675"/>
        <v>N/A</v>
      </c>
      <c r="AI715" s="15" t="str">
        <f t="shared" si="660"/>
        <v>N/A</v>
      </c>
      <c r="AJ715" s="15" t="str">
        <f t="shared" si="661"/>
        <v>N/A</v>
      </c>
      <c r="AK715" s="15" t="str">
        <f t="shared" si="662"/>
        <v>N/A</v>
      </c>
      <c r="AL715" s="15" t="str">
        <f t="shared" si="634"/>
        <v>N/A</v>
      </c>
      <c r="AM715" s="15">
        <f t="shared" si="635"/>
        <v>1</v>
      </c>
      <c r="AN715" s="15" t="str">
        <f t="shared" si="636"/>
        <v>N/A</v>
      </c>
      <c r="AO715" s="15" t="str">
        <f t="shared" si="637"/>
        <v>N/A</v>
      </c>
      <c r="AP715" s="15" t="str">
        <f t="shared" si="638"/>
        <v>N/A</v>
      </c>
      <c r="AQ715" s="15" t="str">
        <f t="shared" si="639"/>
        <v>N/A</v>
      </c>
      <c r="AR715" s="14" t="s">
        <v>40</v>
      </c>
      <c r="AS715" s="14" t="s">
        <v>40</v>
      </c>
      <c r="AT715" s="14" t="s">
        <v>40</v>
      </c>
      <c r="AU715" s="14" t="s">
        <v>40</v>
      </c>
      <c r="AV715" s="14" t="s">
        <v>40</v>
      </c>
      <c r="AW715" s="14" t="s">
        <v>40</v>
      </c>
      <c r="AX715" s="14" t="s">
        <v>40</v>
      </c>
      <c r="AY715" s="14" t="s">
        <v>40</v>
      </c>
      <c r="AZ715" s="14" t="s">
        <v>40</v>
      </c>
      <c r="BA715" s="14" t="s">
        <v>40</v>
      </c>
      <c r="BB715" s="14" t="s">
        <v>40</v>
      </c>
      <c r="BC715" s="14" t="s">
        <v>40</v>
      </c>
      <c r="BD715" s="14" t="s">
        <v>40</v>
      </c>
      <c r="BE715" s="14" t="s">
        <v>40</v>
      </c>
      <c r="BF715" s="14" t="s">
        <v>40</v>
      </c>
      <c r="BG715" s="14" t="s">
        <v>40</v>
      </c>
      <c r="BH715" s="14" t="s">
        <v>40</v>
      </c>
      <c r="BJ715" s="15">
        <f t="shared" si="640"/>
        <v>1</v>
      </c>
      <c r="BK715" s="15">
        <f t="shared" si="641"/>
        <v>1</v>
      </c>
      <c r="BL715" s="15">
        <f t="shared" si="642"/>
        <v>1</v>
      </c>
      <c r="BM715" s="15">
        <f t="shared" si="643"/>
        <v>1</v>
      </c>
      <c r="BN715" s="15">
        <f t="shared" si="644"/>
        <v>1</v>
      </c>
      <c r="BO715" s="15">
        <f t="shared" si="645"/>
        <v>1</v>
      </c>
      <c r="BP715" s="15">
        <f t="shared" si="646"/>
        <v>1</v>
      </c>
      <c r="BQ715" s="15">
        <f t="shared" si="647"/>
        <v>1</v>
      </c>
      <c r="BR715" s="15">
        <f t="shared" si="648"/>
        <v>1</v>
      </c>
      <c r="BS715" s="15">
        <f t="shared" si="649"/>
        <v>1</v>
      </c>
      <c r="BT715" s="15">
        <f t="shared" si="650"/>
        <v>1</v>
      </c>
      <c r="BU715" s="15">
        <f t="shared" si="651"/>
        <v>1</v>
      </c>
      <c r="BV715" s="15">
        <f t="shared" si="652"/>
        <v>1</v>
      </c>
      <c r="BW715" s="15">
        <f t="shared" si="653"/>
        <v>1</v>
      </c>
      <c r="BX715" s="15">
        <f t="shared" si="654"/>
        <v>1</v>
      </c>
      <c r="BY715" s="15">
        <f t="shared" si="655"/>
        <v>1</v>
      </c>
      <c r="BZ715" s="15">
        <f t="shared" si="656"/>
        <v>1</v>
      </c>
      <c r="CA715" s="14" t="s">
        <v>75</v>
      </c>
      <c r="CB715" s="15">
        <f t="shared" si="668"/>
        <v>1</v>
      </c>
      <c r="CC715" s="14" t="str">
        <f t="shared" si="669"/>
        <v>N/A</v>
      </c>
      <c r="CD715" s="14" t="str">
        <f t="shared" si="670"/>
        <v>N/A</v>
      </c>
      <c r="CE715" s="14" t="str">
        <f t="shared" si="671"/>
        <v>N/A</v>
      </c>
      <c r="CF715" s="14" t="str">
        <f t="shared" si="672"/>
        <v>N/A</v>
      </c>
      <c r="CG715" t="str">
        <f t="shared" si="657"/>
        <v>S:0 G:1 GR:1</v>
      </c>
    </row>
    <row r="716" spans="1:85" x14ac:dyDescent="0.25">
      <c r="A716" s="13">
        <v>6561</v>
      </c>
      <c r="B716" s="14" t="s">
        <v>3351</v>
      </c>
      <c r="C716" s="14" t="s">
        <v>71</v>
      </c>
      <c r="D716" s="14" t="s">
        <v>56</v>
      </c>
      <c r="E716" s="14">
        <f>VLOOKUP(B716, 'Rookie Year'!$A$2:$B$55555,2,FALSE)</f>
        <v>2026</v>
      </c>
      <c r="F716" s="14">
        <v>2026</v>
      </c>
      <c r="G716" s="14" t="s">
        <v>40</v>
      </c>
      <c r="H716" s="14" t="s">
        <v>2651</v>
      </c>
      <c r="I716" s="15">
        <v>1</v>
      </c>
      <c r="J716" s="14">
        <v>3</v>
      </c>
      <c r="K716" s="16">
        <f t="shared" si="623"/>
        <v>0</v>
      </c>
      <c r="L716" s="15">
        <f t="shared" si="624"/>
        <v>1</v>
      </c>
      <c r="M716" s="15">
        <f t="shared" si="625"/>
        <v>0</v>
      </c>
      <c r="N716" s="15">
        <f t="shared" si="626"/>
        <v>0</v>
      </c>
      <c r="O716" s="15">
        <v>0</v>
      </c>
      <c r="P716" s="15">
        <v>0</v>
      </c>
      <c r="Q716" s="15">
        <f t="shared" si="627"/>
        <v>0</v>
      </c>
      <c r="R716" s="14" t="s">
        <v>75</v>
      </c>
      <c r="S716" s="14">
        <f t="shared" si="628"/>
        <v>3</v>
      </c>
      <c r="T716" s="15">
        <f t="shared" si="677"/>
        <v>0</v>
      </c>
      <c r="U716" s="15">
        <f t="shared" si="676"/>
        <v>0</v>
      </c>
      <c r="V716" s="15">
        <f t="shared" si="673"/>
        <v>0</v>
      </c>
      <c r="W716" s="15" t="str">
        <f t="shared" si="665"/>
        <v>N/A</v>
      </c>
      <c r="X716" s="15" t="str">
        <f t="shared" si="666"/>
        <v>N/A</v>
      </c>
      <c r="Y716" s="14" t="str">
        <f t="shared" si="629"/>
        <v>OK</v>
      </c>
      <c r="Z716" s="14" t="str">
        <f t="shared" si="630"/>
        <v>No</v>
      </c>
      <c r="AA716" s="17" t="str">
        <f>IF(C716="DM", "N/A", IF(Z716="No","N/A",VLOOKUP(B716,'Extension List'!$A$3:$AE$1952,19,FALSE)))</f>
        <v>N/A</v>
      </c>
      <c r="AB716" s="14" t="str">
        <f>IF(C716="DM", "N/A", IF(Z716="No","N/A",VLOOKUP(B716,'Extension List'!$A$3:$AE$1952,21,FALSE)))</f>
        <v>N/A</v>
      </c>
      <c r="AC716" s="14" t="str">
        <f t="shared" si="674"/>
        <v>N/A</v>
      </c>
      <c r="AD716" s="15" t="str">
        <f t="shared" si="631"/>
        <v>N/A</v>
      </c>
      <c r="AE716" s="15" t="str">
        <f t="shared" si="632"/>
        <v>N/A</v>
      </c>
      <c r="AF716" s="15" t="str">
        <f t="shared" si="633"/>
        <v>N/A</v>
      </c>
      <c r="AG716" s="15" t="str">
        <f t="shared" si="675"/>
        <v>N/A</v>
      </c>
      <c r="AH716" s="15" t="str">
        <f t="shared" si="675"/>
        <v>N/A</v>
      </c>
      <c r="AI716" s="15" t="str">
        <f t="shared" si="660"/>
        <v>N/A</v>
      </c>
      <c r="AJ716" s="15" t="str">
        <f t="shared" si="661"/>
        <v>N/A</v>
      </c>
      <c r="AK716" s="15" t="str">
        <f t="shared" si="662"/>
        <v>N/A</v>
      </c>
      <c r="AL716" s="15" t="str">
        <f t="shared" si="634"/>
        <v>N/A</v>
      </c>
      <c r="AM716" s="15">
        <f t="shared" si="635"/>
        <v>1</v>
      </c>
      <c r="AN716" s="15">
        <f t="shared" si="636"/>
        <v>1</v>
      </c>
      <c r="AO716" s="15">
        <f t="shared" si="637"/>
        <v>1</v>
      </c>
      <c r="AP716" s="15" t="str">
        <f t="shared" si="638"/>
        <v>N/A</v>
      </c>
      <c r="AQ716" s="15" t="str">
        <f t="shared" si="639"/>
        <v>N/A</v>
      </c>
      <c r="AR716" s="14" t="s">
        <v>40</v>
      </c>
      <c r="AS716" s="14" t="s">
        <v>40</v>
      </c>
      <c r="AT716" s="14" t="s">
        <v>40</v>
      </c>
      <c r="AU716" s="14" t="s">
        <v>40</v>
      </c>
      <c r="AV716" s="14" t="s">
        <v>40</v>
      </c>
      <c r="AW716" s="14" t="s">
        <v>40</v>
      </c>
      <c r="AX716" s="14" t="s">
        <v>40</v>
      </c>
      <c r="AY716" s="14" t="s">
        <v>40</v>
      </c>
      <c r="AZ716" s="14" t="s">
        <v>40</v>
      </c>
      <c r="BA716" s="14" t="s">
        <v>40</v>
      </c>
      <c r="BB716" s="14" t="s">
        <v>40</v>
      </c>
      <c r="BC716" s="14" t="s">
        <v>40</v>
      </c>
      <c r="BD716" s="14" t="s">
        <v>40</v>
      </c>
      <c r="BE716" s="14" t="s">
        <v>40</v>
      </c>
      <c r="BF716" s="14" t="s">
        <v>40</v>
      </c>
      <c r="BG716" s="14" t="s">
        <v>40</v>
      </c>
      <c r="BH716" s="14" t="s">
        <v>40</v>
      </c>
      <c r="BJ716" s="15">
        <f t="shared" si="640"/>
        <v>1</v>
      </c>
      <c r="BK716" s="15">
        <f t="shared" si="641"/>
        <v>1</v>
      </c>
      <c r="BL716" s="15">
        <f t="shared" si="642"/>
        <v>1</v>
      </c>
      <c r="BM716" s="15">
        <f t="shared" si="643"/>
        <v>1</v>
      </c>
      <c r="BN716" s="15">
        <f t="shared" si="644"/>
        <v>1</v>
      </c>
      <c r="BO716" s="15">
        <f t="shared" si="645"/>
        <v>1</v>
      </c>
      <c r="BP716" s="15">
        <f t="shared" si="646"/>
        <v>1</v>
      </c>
      <c r="BQ716" s="15">
        <f t="shared" si="647"/>
        <v>1</v>
      </c>
      <c r="BR716" s="15">
        <f t="shared" si="648"/>
        <v>1</v>
      </c>
      <c r="BS716" s="15">
        <f t="shared" si="649"/>
        <v>1</v>
      </c>
      <c r="BT716" s="15">
        <f t="shared" si="650"/>
        <v>1</v>
      </c>
      <c r="BU716" s="15">
        <f t="shared" si="651"/>
        <v>1</v>
      </c>
      <c r="BV716" s="15">
        <f t="shared" si="652"/>
        <v>1</v>
      </c>
      <c r="BW716" s="15">
        <f t="shared" si="653"/>
        <v>1</v>
      </c>
      <c r="BX716" s="15">
        <f t="shared" si="654"/>
        <v>1</v>
      </c>
      <c r="BY716" s="15">
        <f t="shared" si="655"/>
        <v>1</v>
      </c>
      <c r="BZ716" s="15">
        <f t="shared" si="656"/>
        <v>1</v>
      </c>
      <c r="CA716" s="14" t="s">
        <v>75</v>
      </c>
      <c r="CB716" s="15">
        <f t="shared" si="668"/>
        <v>1</v>
      </c>
      <c r="CC716" s="14">
        <f t="shared" si="669"/>
        <v>1</v>
      </c>
      <c r="CD716" s="14">
        <f t="shared" si="670"/>
        <v>1</v>
      </c>
      <c r="CE716" s="14" t="str">
        <f t="shared" si="671"/>
        <v>N/A</v>
      </c>
      <c r="CF716" s="14" t="str">
        <f t="shared" si="672"/>
        <v>N/A</v>
      </c>
      <c r="CG716" t="str">
        <f t="shared" si="657"/>
        <v>S:1 G:0 GR:0</v>
      </c>
    </row>
    <row r="717" spans="1:85" x14ac:dyDescent="0.25">
      <c r="A717" s="13">
        <v>6582</v>
      </c>
      <c r="B717" s="14" t="s">
        <v>3372</v>
      </c>
      <c r="C717" s="14" t="s">
        <v>71</v>
      </c>
      <c r="D717" s="14" t="s">
        <v>56</v>
      </c>
      <c r="E717" s="14">
        <f>VLOOKUP(B717, 'Rookie Year'!$A$2:$B$55555,2,FALSE)</f>
        <v>2026</v>
      </c>
      <c r="F717" s="14">
        <v>2026</v>
      </c>
      <c r="G717" s="14" t="s">
        <v>40</v>
      </c>
      <c r="H717" s="14" t="s">
        <v>2235</v>
      </c>
      <c r="I717" s="15">
        <v>1</v>
      </c>
      <c r="J717" s="14">
        <v>3</v>
      </c>
      <c r="K717" s="16">
        <f t="shared" si="623"/>
        <v>0</v>
      </c>
      <c r="L717" s="15">
        <f t="shared" si="624"/>
        <v>1</v>
      </c>
      <c r="M717" s="15">
        <f t="shared" si="625"/>
        <v>0</v>
      </c>
      <c r="N717" s="15">
        <f t="shared" si="626"/>
        <v>0</v>
      </c>
      <c r="O717" s="15">
        <v>0</v>
      </c>
      <c r="P717" s="15">
        <v>0</v>
      </c>
      <c r="Q717" s="15">
        <f t="shared" si="627"/>
        <v>0</v>
      </c>
      <c r="R717" s="14" t="s">
        <v>75</v>
      </c>
      <c r="S717" s="14">
        <f t="shared" si="628"/>
        <v>3</v>
      </c>
      <c r="T717" s="15">
        <f t="shared" si="677"/>
        <v>0</v>
      </c>
      <c r="U717" s="15">
        <f t="shared" si="676"/>
        <v>0</v>
      </c>
      <c r="V717" s="15">
        <f t="shared" si="673"/>
        <v>0</v>
      </c>
      <c r="W717" s="15" t="str">
        <f t="shared" si="665"/>
        <v>N/A</v>
      </c>
      <c r="X717" s="15" t="str">
        <f t="shared" si="666"/>
        <v>N/A</v>
      </c>
      <c r="Y717" s="14" t="str">
        <f t="shared" si="629"/>
        <v>OK</v>
      </c>
      <c r="Z717" s="14" t="str">
        <f t="shared" si="630"/>
        <v>No</v>
      </c>
      <c r="AA717" s="17" t="str">
        <f>IF(C717="DM", "N/A", IF(Z717="No","N/A",VLOOKUP(B717,'Extension List'!$A$3:$AE$1952,19,FALSE)))</f>
        <v>N/A</v>
      </c>
      <c r="AB717" s="14" t="str">
        <f>IF(C717="DM", "N/A", IF(Z717="No","N/A",VLOOKUP(B717,'Extension List'!$A$3:$AE$1952,21,FALSE)))</f>
        <v>N/A</v>
      </c>
      <c r="AC717" s="14" t="str">
        <f t="shared" si="674"/>
        <v>N/A</v>
      </c>
      <c r="AD717" s="15" t="str">
        <f t="shared" si="631"/>
        <v>N/A</v>
      </c>
      <c r="AE717" s="15" t="str">
        <f t="shared" si="632"/>
        <v>N/A</v>
      </c>
      <c r="AF717" s="15" t="str">
        <f t="shared" si="633"/>
        <v>N/A</v>
      </c>
      <c r="AG717" s="15" t="str">
        <f t="shared" si="675"/>
        <v>N/A</v>
      </c>
      <c r="AH717" s="15" t="str">
        <f t="shared" si="675"/>
        <v>N/A</v>
      </c>
      <c r="AI717" s="15" t="str">
        <f t="shared" si="660"/>
        <v>N/A</v>
      </c>
      <c r="AJ717" s="15" t="str">
        <f t="shared" si="661"/>
        <v>N/A</v>
      </c>
      <c r="AK717" s="15" t="str">
        <f t="shared" si="662"/>
        <v>N/A</v>
      </c>
      <c r="AL717" s="15" t="str">
        <f t="shared" si="634"/>
        <v>N/A</v>
      </c>
      <c r="AM717" s="15">
        <f t="shared" si="635"/>
        <v>1</v>
      </c>
      <c r="AN717" s="15">
        <f t="shared" si="636"/>
        <v>1</v>
      </c>
      <c r="AO717" s="15">
        <f t="shared" si="637"/>
        <v>1</v>
      </c>
      <c r="AP717" s="15" t="str">
        <f t="shared" si="638"/>
        <v>N/A</v>
      </c>
      <c r="AQ717" s="15" t="str">
        <f t="shared" si="639"/>
        <v>N/A</v>
      </c>
      <c r="AR717" s="14" t="s">
        <v>40</v>
      </c>
      <c r="AS717" s="14" t="s">
        <v>40</v>
      </c>
      <c r="AT717" s="14" t="s">
        <v>40</v>
      </c>
      <c r="AU717" s="14" t="s">
        <v>40</v>
      </c>
      <c r="AV717" s="14" t="s">
        <v>40</v>
      </c>
      <c r="AW717" s="14" t="s">
        <v>40</v>
      </c>
      <c r="AX717" s="14" t="s">
        <v>40</v>
      </c>
      <c r="AY717" s="14" t="s">
        <v>40</v>
      </c>
      <c r="AZ717" s="14" t="s">
        <v>40</v>
      </c>
      <c r="BA717" s="14" t="s">
        <v>40</v>
      </c>
      <c r="BB717" s="14" t="s">
        <v>40</v>
      </c>
      <c r="BC717" s="14" t="s">
        <v>40</v>
      </c>
      <c r="BD717" s="14" t="s">
        <v>40</v>
      </c>
      <c r="BE717" s="14" t="s">
        <v>40</v>
      </c>
      <c r="BF717" s="14" t="s">
        <v>40</v>
      </c>
      <c r="BG717" s="14" t="s">
        <v>40</v>
      </c>
      <c r="BH717" s="14" t="s">
        <v>40</v>
      </c>
      <c r="BJ717" s="15">
        <f t="shared" si="640"/>
        <v>1</v>
      </c>
      <c r="BK717" s="15">
        <f t="shared" si="641"/>
        <v>1</v>
      </c>
      <c r="BL717" s="15">
        <f t="shared" si="642"/>
        <v>1</v>
      </c>
      <c r="BM717" s="15">
        <f t="shared" si="643"/>
        <v>1</v>
      </c>
      <c r="BN717" s="15">
        <f t="shared" si="644"/>
        <v>1</v>
      </c>
      <c r="BO717" s="15">
        <f t="shared" si="645"/>
        <v>1</v>
      </c>
      <c r="BP717" s="15">
        <f t="shared" si="646"/>
        <v>1</v>
      </c>
      <c r="BQ717" s="15">
        <f t="shared" si="647"/>
        <v>1</v>
      </c>
      <c r="BR717" s="15">
        <f t="shared" si="648"/>
        <v>1</v>
      </c>
      <c r="BS717" s="15">
        <f t="shared" si="649"/>
        <v>1</v>
      </c>
      <c r="BT717" s="15">
        <f t="shared" si="650"/>
        <v>1</v>
      </c>
      <c r="BU717" s="15">
        <f t="shared" si="651"/>
        <v>1</v>
      </c>
      <c r="BV717" s="15">
        <f t="shared" si="652"/>
        <v>1</v>
      </c>
      <c r="BW717" s="15">
        <f t="shared" si="653"/>
        <v>1</v>
      </c>
      <c r="BX717" s="15">
        <f t="shared" si="654"/>
        <v>1</v>
      </c>
      <c r="BY717" s="15">
        <f t="shared" si="655"/>
        <v>1</v>
      </c>
      <c r="BZ717" s="15">
        <f t="shared" si="656"/>
        <v>1</v>
      </c>
      <c r="CA717" s="14" t="s">
        <v>75</v>
      </c>
      <c r="CB717" s="15">
        <f t="shared" si="668"/>
        <v>1</v>
      </c>
      <c r="CC717" s="14">
        <f t="shared" si="669"/>
        <v>1</v>
      </c>
      <c r="CD717" s="14">
        <f t="shared" si="670"/>
        <v>1</v>
      </c>
      <c r="CE717" s="14" t="str">
        <f t="shared" si="671"/>
        <v>N/A</v>
      </c>
      <c r="CF717" s="14" t="str">
        <f t="shared" si="672"/>
        <v>N/A</v>
      </c>
      <c r="CG717" t="str">
        <f t="shared" si="657"/>
        <v>S:1 G:0 GR:0</v>
      </c>
    </row>
    <row r="718" spans="1:85" x14ac:dyDescent="0.25">
      <c r="A718" s="13">
        <v>5995</v>
      </c>
      <c r="B718" s="14" t="s">
        <v>2592</v>
      </c>
      <c r="C718" s="14" t="s">
        <v>72</v>
      </c>
      <c r="D718" s="14" t="s">
        <v>56</v>
      </c>
      <c r="E718" s="14">
        <f>VLOOKUP(B718, 'Rookie Year'!$A$2:$B$55555,2,FALSE)</f>
        <v>2022</v>
      </c>
      <c r="F718" s="14">
        <v>2025</v>
      </c>
      <c r="G718" s="14" t="s">
        <v>42</v>
      </c>
      <c r="H718" s="14" t="s">
        <v>1927</v>
      </c>
      <c r="I718" s="15">
        <v>7</v>
      </c>
      <c r="J718" s="14">
        <v>3</v>
      </c>
      <c r="K718" s="16">
        <f t="shared" si="623"/>
        <v>0.25</v>
      </c>
      <c r="L718" s="15">
        <f t="shared" si="624"/>
        <v>5</v>
      </c>
      <c r="M718" s="15">
        <f t="shared" si="625"/>
        <v>2</v>
      </c>
      <c r="N718" s="15">
        <f t="shared" si="626"/>
        <v>6</v>
      </c>
      <c r="O718" s="15">
        <v>4</v>
      </c>
      <c r="P718" s="15">
        <v>0</v>
      </c>
      <c r="Q718" s="15">
        <f t="shared" si="627"/>
        <v>2</v>
      </c>
      <c r="R718" s="14" t="s">
        <v>75</v>
      </c>
      <c r="S718" s="14">
        <f t="shared" si="628"/>
        <v>2</v>
      </c>
      <c r="T718" s="15">
        <v>2</v>
      </c>
      <c r="U718" s="15">
        <v>0</v>
      </c>
      <c r="V718" s="15" t="str">
        <f t="shared" si="673"/>
        <v>N/A</v>
      </c>
      <c r="W718" s="15" t="str">
        <f t="shared" si="665"/>
        <v>N/A</v>
      </c>
      <c r="X718" s="15" t="str">
        <f t="shared" si="666"/>
        <v>N/A</v>
      </c>
      <c r="Y718" s="14" t="str">
        <f t="shared" si="629"/>
        <v>OK</v>
      </c>
      <c r="Z718" s="14" t="str">
        <f t="shared" si="630"/>
        <v>No</v>
      </c>
      <c r="AA718" s="17" t="str">
        <f>IF(C718="DM", "N/A", IF(Z718="No","N/A",VLOOKUP(B718,'Extension List'!$A$3:$AE$1952,19,FALSE)))</f>
        <v>N/A</v>
      </c>
      <c r="AB718" s="14" t="str">
        <f>IF(C718="DM", "N/A", IF(Z718="No","N/A",VLOOKUP(B718,'Extension List'!$A$3:$AE$1952,21,FALSE)))</f>
        <v>N/A</v>
      </c>
      <c r="AC718" s="14" t="str">
        <f t="shared" si="674"/>
        <v>N/A</v>
      </c>
      <c r="AD718" s="15" t="str">
        <f t="shared" si="631"/>
        <v>N/A</v>
      </c>
      <c r="AE718" s="15" t="str">
        <f t="shared" si="632"/>
        <v>N/A</v>
      </c>
      <c r="AF718" s="15" t="str">
        <f t="shared" si="633"/>
        <v>N/A</v>
      </c>
      <c r="AG718" s="15" t="str">
        <f t="shared" si="675"/>
        <v>N/A</v>
      </c>
      <c r="AH718" s="15" t="str">
        <f t="shared" si="675"/>
        <v>N/A</v>
      </c>
      <c r="AI718" s="15" t="str">
        <f t="shared" si="660"/>
        <v>N/A</v>
      </c>
      <c r="AJ718" s="15" t="str">
        <f t="shared" si="661"/>
        <v>N/A</v>
      </c>
      <c r="AK718" s="15" t="str">
        <f t="shared" si="662"/>
        <v>N/A</v>
      </c>
      <c r="AL718" s="15" t="str">
        <f t="shared" si="634"/>
        <v>N/A</v>
      </c>
      <c r="AM718" s="15">
        <f t="shared" si="635"/>
        <v>7</v>
      </c>
      <c r="AN718" s="15">
        <f t="shared" si="636"/>
        <v>5</v>
      </c>
      <c r="AO718" s="15" t="str">
        <f t="shared" si="637"/>
        <v>N/A</v>
      </c>
      <c r="AP718" s="15" t="str">
        <f t="shared" si="638"/>
        <v>N/A</v>
      </c>
      <c r="AQ718" s="15" t="str">
        <f t="shared" si="639"/>
        <v>N/A</v>
      </c>
      <c r="AR718" s="14" t="s">
        <v>40</v>
      </c>
      <c r="AS718" s="14" t="s">
        <v>40</v>
      </c>
      <c r="AT718" s="14" t="s">
        <v>40</v>
      </c>
      <c r="AU718" s="14" t="s">
        <v>40</v>
      </c>
      <c r="AV718" s="14" t="s">
        <v>40</v>
      </c>
      <c r="AW718" s="14" t="s">
        <v>40</v>
      </c>
      <c r="AX718" s="14" t="s">
        <v>40</v>
      </c>
      <c r="AY718" s="14" t="s">
        <v>40</v>
      </c>
      <c r="AZ718" s="14" t="s">
        <v>40</v>
      </c>
      <c r="BA718" s="14" t="s">
        <v>40</v>
      </c>
      <c r="BB718" s="14" t="s">
        <v>40</v>
      </c>
      <c r="BC718" s="14" t="s">
        <v>40</v>
      </c>
      <c r="BD718" s="14" t="s">
        <v>40</v>
      </c>
      <c r="BE718" s="14" t="s">
        <v>40</v>
      </c>
      <c r="BF718" s="14" t="s">
        <v>40</v>
      </c>
      <c r="BG718" s="14" t="s">
        <v>40</v>
      </c>
      <c r="BH718" s="14" t="s">
        <v>40</v>
      </c>
      <c r="BJ718" s="15">
        <f t="shared" si="640"/>
        <v>2</v>
      </c>
      <c r="BK718" s="15">
        <f t="shared" si="641"/>
        <v>2</v>
      </c>
      <c r="BL718" s="15">
        <f t="shared" si="642"/>
        <v>2</v>
      </c>
      <c r="BM718" s="15">
        <f t="shared" si="643"/>
        <v>2</v>
      </c>
      <c r="BN718" s="15">
        <f t="shared" si="644"/>
        <v>2</v>
      </c>
      <c r="BO718" s="15">
        <f t="shared" si="645"/>
        <v>2</v>
      </c>
      <c r="BP718" s="15">
        <f t="shared" si="646"/>
        <v>2</v>
      </c>
      <c r="BQ718" s="15">
        <f t="shared" si="647"/>
        <v>2</v>
      </c>
      <c r="BR718" s="15">
        <f t="shared" si="648"/>
        <v>2</v>
      </c>
      <c r="BS718" s="15">
        <f t="shared" si="649"/>
        <v>2</v>
      </c>
      <c r="BT718" s="15">
        <f t="shared" si="650"/>
        <v>2</v>
      </c>
      <c r="BU718" s="15">
        <f t="shared" si="651"/>
        <v>2</v>
      </c>
      <c r="BV718" s="15">
        <f t="shared" si="652"/>
        <v>2</v>
      </c>
      <c r="BW718" s="15">
        <f t="shared" si="653"/>
        <v>2</v>
      </c>
      <c r="BX718" s="15">
        <f t="shared" si="654"/>
        <v>2</v>
      </c>
      <c r="BY718" s="15">
        <f t="shared" si="655"/>
        <v>2</v>
      </c>
      <c r="BZ718" s="15">
        <f t="shared" si="656"/>
        <v>2</v>
      </c>
      <c r="CA718" s="14" t="s">
        <v>75</v>
      </c>
      <c r="CB718" s="15">
        <f t="shared" si="668"/>
        <v>2</v>
      </c>
      <c r="CC718" s="14">
        <f t="shared" si="669"/>
        <v>5</v>
      </c>
      <c r="CD718" s="14" t="str">
        <f t="shared" si="670"/>
        <v>N/A</v>
      </c>
      <c r="CE718" s="14" t="str">
        <f t="shared" si="671"/>
        <v>N/A</v>
      </c>
      <c r="CF718" s="14" t="str">
        <f t="shared" si="672"/>
        <v>N/A</v>
      </c>
      <c r="CG718" t="str">
        <f t="shared" si="657"/>
        <v>S:5 G:2 GR:2</v>
      </c>
    </row>
    <row r="719" spans="1:85" x14ac:dyDescent="0.25">
      <c r="A719" s="13">
        <v>6611</v>
      </c>
      <c r="B719" s="14"/>
      <c r="C719" s="14"/>
      <c r="D719" s="14"/>
      <c r="E719" s="14" t="e">
        <f>VLOOKUP(B719, 'Rookie Year'!$A$2:$B$55555,2,FALSE)</f>
        <v>#N/A</v>
      </c>
      <c r="F719" s="14">
        <v>2026</v>
      </c>
      <c r="G719" s="14" t="s">
        <v>40</v>
      </c>
      <c r="H719" s="14"/>
      <c r="I719" s="15"/>
      <c r="J719" s="14"/>
      <c r="K719" s="16">
        <f t="shared" si="623"/>
        <v>0</v>
      </c>
      <c r="L719" s="15">
        <f t="shared" si="624"/>
        <v>0</v>
      </c>
      <c r="M719" s="15">
        <f t="shared" si="625"/>
        <v>0</v>
      </c>
      <c r="N719" s="15">
        <f t="shared" si="626"/>
        <v>0</v>
      </c>
      <c r="O719" s="15">
        <v>0</v>
      </c>
      <c r="P719" s="15">
        <v>0</v>
      </c>
      <c r="Q719" s="15">
        <f t="shared" si="627"/>
        <v>0</v>
      </c>
      <c r="R719" s="14" t="s">
        <v>75</v>
      </c>
      <c r="S719" s="14">
        <f t="shared" si="628"/>
        <v>0</v>
      </c>
      <c r="T719" s="15" t="str">
        <f t="shared" ref="T719:T782" si="678">IF($S719&lt;1, "N/A", $M719)</f>
        <v>N/A</v>
      </c>
      <c r="U719" s="15" t="str">
        <f t="shared" ref="U719:U782" si="679">IF($S719&lt;2, "N/A", $M719)</f>
        <v>N/A</v>
      </c>
      <c r="V719" s="15" t="str">
        <f t="shared" si="673"/>
        <v>N/A</v>
      </c>
      <c r="W719" s="15" t="str">
        <f t="shared" si="665"/>
        <v>N/A</v>
      </c>
      <c r="X719" s="15" t="str">
        <f t="shared" si="666"/>
        <v>N/A</v>
      </c>
      <c r="Y719" s="14" t="str">
        <f t="shared" si="629"/>
        <v>OK</v>
      </c>
      <c r="Z719" s="14" t="str">
        <f t="shared" si="630"/>
        <v>No</v>
      </c>
      <c r="AA719" s="17" t="str">
        <f>IF(C719="DM", "N/A", IF(Z719="No","N/A",VLOOKUP(B719,'Extension List'!$A$3:$AE$1952,19,FALSE)))</f>
        <v>N/A</v>
      </c>
      <c r="AB719" s="14" t="str">
        <f>IF(C719="DM", "N/A", IF(Z719="No","N/A",VLOOKUP(B719,'Extension List'!$A$3:$AE$1952,21,FALSE)))</f>
        <v>N/A</v>
      </c>
      <c r="AC719" s="14" t="str">
        <f t="shared" si="674"/>
        <v>N/A</v>
      </c>
      <c r="AD719" s="15" t="str">
        <f t="shared" si="631"/>
        <v>N/A</v>
      </c>
      <c r="AE719" s="15" t="str">
        <f t="shared" si="632"/>
        <v>N/A</v>
      </c>
      <c r="AF719" s="15" t="str">
        <f t="shared" si="633"/>
        <v>N/A</v>
      </c>
      <c r="AG719" s="15" t="str">
        <f t="shared" si="675"/>
        <v>N/A</v>
      </c>
      <c r="AH719" s="15" t="str">
        <f t="shared" si="675"/>
        <v>N/A</v>
      </c>
      <c r="AI719" s="15" t="str">
        <f t="shared" si="660"/>
        <v>N/A</v>
      </c>
      <c r="AJ719" s="15" t="str">
        <f t="shared" si="661"/>
        <v>N/A</v>
      </c>
      <c r="AK719" s="15" t="str">
        <f t="shared" si="662"/>
        <v>N/A</v>
      </c>
      <c r="AL719" s="15" t="str">
        <f t="shared" si="634"/>
        <v>N/A</v>
      </c>
      <c r="AM719" s="15" t="e">
        <f t="shared" si="635"/>
        <v>#VALUE!</v>
      </c>
      <c r="AN719" s="15" t="str">
        <f t="shared" si="636"/>
        <v>N/A</v>
      </c>
      <c r="AO719" s="15" t="str">
        <f t="shared" si="637"/>
        <v>N/A</v>
      </c>
      <c r="AP719" s="15" t="str">
        <f t="shared" si="638"/>
        <v>N/A</v>
      </c>
      <c r="AQ719" s="15" t="str">
        <f t="shared" si="639"/>
        <v>N/A</v>
      </c>
      <c r="AR719" s="14" t="s">
        <v>40</v>
      </c>
      <c r="AS719" s="14" t="s">
        <v>40</v>
      </c>
      <c r="AT719" s="14" t="s">
        <v>40</v>
      </c>
      <c r="AU719" s="14" t="s">
        <v>40</v>
      </c>
      <c r="AV719" s="14" t="s">
        <v>40</v>
      </c>
      <c r="AW719" s="14" t="s">
        <v>40</v>
      </c>
      <c r="AX719" s="14" t="s">
        <v>40</v>
      </c>
      <c r="AY719" s="14" t="s">
        <v>40</v>
      </c>
      <c r="AZ719" s="14" t="s">
        <v>40</v>
      </c>
      <c r="BA719" s="14" t="s">
        <v>40</v>
      </c>
      <c r="BB719" s="14" t="s">
        <v>40</v>
      </c>
      <c r="BC719" s="14" t="s">
        <v>40</v>
      </c>
      <c r="BD719" s="14" t="s">
        <v>40</v>
      </c>
      <c r="BE719" s="14" t="s">
        <v>40</v>
      </c>
      <c r="BF719" s="14" t="s">
        <v>40</v>
      </c>
      <c r="BG719" s="14" t="s">
        <v>40</v>
      </c>
      <c r="BH719" s="14" t="s">
        <v>40</v>
      </c>
      <c r="BJ719" s="15" t="e">
        <f t="shared" si="640"/>
        <v>#VALUE!</v>
      </c>
      <c r="BK719" s="15" t="e">
        <f t="shared" si="641"/>
        <v>#VALUE!</v>
      </c>
      <c r="BL719" s="15" t="e">
        <f t="shared" si="642"/>
        <v>#VALUE!</v>
      </c>
      <c r="BM719" s="15" t="e">
        <f t="shared" si="643"/>
        <v>#VALUE!</v>
      </c>
      <c r="BN719" s="15" t="e">
        <f t="shared" si="644"/>
        <v>#VALUE!</v>
      </c>
      <c r="BO719" s="15" t="e">
        <f t="shared" si="645"/>
        <v>#VALUE!</v>
      </c>
      <c r="BP719" s="15" t="e">
        <f t="shared" si="646"/>
        <v>#VALUE!</v>
      </c>
      <c r="BQ719" s="15" t="e">
        <f t="shared" si="647"/>
        <v>#VALUE!</v>
      </c>
      <c r="BR719" s="15" t="e">
        <f t="shared" si="648"/>
        <v>#VALUE!</v>
      </c>
      <c r="BS719" s="15" t="e">
        <f t="shared" si="649"/>
        <v>#VALUE!</v>
      </c>
      <c r="BT719" s="15" t="e">
        <f t="shared" si="650"/>
        <v>#VALUE!</v>
      </c>
      <c r="BU719" s="15" t="e">
        <f t="shared" si="651"/>
        <v>#VALUE!</v>
      </c>
      <c r="BV719" s="15" t="e">
        <f t="shared" si="652"/>
        <v>#VALUE!</v>
      </c>
      <c r="BW719" s="15" t="e">
        <f t="shared" si="653"/>
        <v>#VALUE!</v>
      </c>
      <c r="BX719" s="15" t="e">
        <f t="shared" si="654"/>
        <v>#VALUE!</v>
      </c>
      <c r="BY719" s="15" t="e">
        <f t="shared" si="655"/>
        <v>#VALUE!</v>
      </c>
      <c r="BZ719" s="15" t="e">
        <f t="shared" si="656"/>
        <v>#VALUE!</v>
      </c>
      <c r="CA719" s="14" t="s">
        <v>75</v>
      </c>
      <c r="CB719" s="15" t="e">
        <f t="shared" si="668"/>
        <v>#VALUE!</v>
      </c>
      <c r="CC719" s="14" t="str">
        <f t="shared" si="669"/>
        <v>N/A</v>
      </c>
      <c r="CD719" s="14" t="str">
        <f t="shared" si="670"/>
        <v>N/A</v>
      </c>
      <c r="CE719" s="14" t="str">
        <f t="shared" si="671"/>
        <v>N/A</v>
      </c>
      <c r="CF719" s="14" t="str">
        <f t="shared" si="672"/>
        <v>N/A</v>
      </c>
      <c r="CG719" t="str">
        <f t="shared" si="657"/>
        <v>S:0 G:0 GR:0</v>
      </c>
    </row>
    <row r="720" spans="1:85" x14ac:dyDescent="0.25">
      <c r="A720" s="13">
        <v>6612</v>
      </c>
      <c r="B720" s="14"/>
      <c r="C720" s="14"/>
      <c r="D720" s="14"/>
      <c r="E720" s="14" t="e">
        <f>VLOOKUP(B720, 'Rookie Year'!$A$2:$B$55555,2,FALSE)</f>
        <v>#N/A</v>
      </c>
      <c r="F720" s="14">
        <v>2026</v>
      </c>
      <c r="G720" s="14" t="s">
        <v>40</v>
      </c>
      <c r="H720" s="14"/>
      <c r="I720" s="15"/>
      <c r="J720" s="14"/>
      <c r="K720" s="16">
        <f t="shared" si="623"/>
        <v>0</v>
      </c>
      <c r="L720" s="15">
        <f t="shared" si="624"/>
        <v>0</v>
      </c>
      <c r="M720" s="15">
        <f t="shared" si="625"/>
        <v>0</v>
      </c>
      <c r="N720" s="15">
        <f t="shared" si="626"/>
        <v>0</v>
      </c>
      <c r="O720" s="15">
        <v>0</v>
      </c>
      <c r="P720" s="15">
        <v>0</v>
      </c>
      <c r="Q720" s="15">
        <f t="shared" si="627"/>
        <v>0</v>
      </c>
      <c r="R720" s="14" t="s">
        <v>75</v>
      </c>
      <c r="S720" s="14">
        <f t="shared" si="628"/>
        <v>0</v>
      </c>
      <c r="T720" s="15" t="str">
        <f t="shared" si="678"/>
        <v>N/A</v>
      </c>
      <c r="U720" s="15" t="str">
        <f t="shared" si="679"/>
        <v>N/A</v>
      </c>
      <c r="V720" s="15" t="str">
        <f t="shared" si="673"/>
        <v>N/A</v>
      </c>
      <c r="W720" s="15" t="str">
        <f t="shared" si="665"/>
        <v>N/A</v>
      </c>
      <c r="X720" s="15" t="str">
        <f t="shared" si="666"/>
        <v>N/A</v>
      </c>
      <c r="Y720" s="14" t="str">
        <f t="shared" si="629"/>
        <v>OK</v>
      </c>
      <c r="Z720" s="14" t="str">
        <f t="shared" si="630"/>
        <v>No</v>
      </c>
      <c r="AA720" s="17" t="str">
        <f>IF(C720="DM", "N/A", IF(Z720="No","N/A",VLOOKUP(B720,'Extension List'!$A$3:$AE$1952,19,FALSE)))</f>
        <v>N/A</v>
      </c>
      <c r="AB720" s="14" t="str">
        <f>IF(C720="DM", "N/A", IF(Z720="No","N/A",VLOOKUP(B720,'Extension List'!$A$3:$AE$1952,21,FALSE)))</f>
        <v>N/A</v>
      </c>
      <c r="AC720" s="14" t="str">
        <f t="shared" si="674"/>
        <v>N/A</v>
      </c>
      <c r="AD720" s="15" t="str">
        <f t="shared" si="631"/>
        <v>N/A</v>
      </c>
      <c r="AE720" s="15" t="str">
        <f t="shared" si="632"/>
        <v>N/A</v>
      </c>
      <c r="AF720" s="15" t="str">
        <f t="shared" si="633"/>
        <v>N/A</v>
      </c>
      <c r="AG720" s="15" t="str">
        <f t="shared" si="675"/>
        <v>N/A</v>
      </c>
      <c r="AH720" s="15" t="str">
        <f t="shared" si="675"/>
        <v>N/A</v>
      </c>
      <c r="AI720" s="15" t="str">
        <f t="shared" si="660"/>
        <v>N/A</v>
      </c>
      <c r="AJ720" s="15" t="str">
        <f t="shared" si="661"/>
        <v>N/A</v>
      </c>
      <c r="AK720" s="15" t="str">
        <f t="shared" si="662"/>
        <v>N/A</v>
      </c>
      <c r="AL720" s="15" t="str">
        <f t="shared" si="634"/>
        <v>N/A</v>
      </c>
      <c r="AM720" s="15" t="e">
        <f t="shared" si="635"/>
        <v>#VALUE!</v>
      </c>
      <c r="AN720" s="15" t="str">
        <f t="shared" si="636"/>
        <v>N/A</v>
      </c>
      <c r="AO720" s="15" t="str">
        <f t="shared" si="637"/>
        <v>N/A</v>
      </c>
      <c r="AP720" s="15" t="str">
        <f t="shared" si="638"/>
        <v>N/A</v>
      </c>
      <c r="AQ720" s="15" t="str">
        <f t="shared" si="639"/>
        <v>N/A</v>
      </c>
      <c r="AR720" s="14" t="s">
        <v>40</v>
      </c>
      <c r="AS720" s="14" t="s">
        <v>40</v>
      </c>
      <c r="AT720" s="14" t="s">
        <v>40</v>
      </c>
      <c r="AU720" s="14" t="s">
        <v>40</v>
      </c>
      <c r="AV720" s="14" t="s">
        <v>40</v>
      </c>
      <c r="AW720" s="14" t="s">
        <v>40</v>
      </c>
      <c r="AX720" s="14" t="s">
        <v>40</v>
      </c>
      <c r="AY720" s="14" t="s">
        <v>40</v>
      </c>
      <c r="AZ720" s="14" t="s">
        <v>40</v>
      </c>
      <c r="BA720" s="14" t="s">
        <v>40</v>
      </c>
      <c r="BB720" s="14" t="s">
        <v>40</v>
      </c>
      <c r="BC720" s="14" t="s">
        <v>40</v>
      </c>
      <c r="BD720" s="14" t="s">
        <v>40</v>
      </c>
      <c r="BE720" s="14" t="s">
        <v>40</v>
      </c>
      <c r="BF720" s="14" t="s">
        <v>40</v>
      </c>
      <c r="BG720" s="14" t="s">
        <v>40</v>
      </c>
      <c r="BH720" s="14" t="s">
        <v>40</v>
      </c>
      <c r="BJ720" s="15" t="e">
        <f t="shared" si="640"/>
        <v>#VALUE!</v>
      </c>
      <c r="BK720" s="15" t="e">
        <f t="shared" si="641"/>
        <v>#VALUE!</v>
      </c>
      <c r="BL720" s="15" t="e">
        <f t="shared" si="642"/>
        <v>#VALUE!</v>
      </c>
      <c r="BM720" s="15" t="e">
        <f t="shared" si="643"/>
        <v>#VALUE!</v>
      </c>
      <c r="BN720" s="15" t="e">
        <f t="shared" si="644"/>
        <v>#VALUE!</v>
      </c>
      <c r="BO720" s="15" t="e">
        <f t="shared" si="645"/>
        <v>#VALUE!</v>
      </c>
      <c r="BP720" s="15" t="e">
        <f t="shared" si="646"/>
        <v>#VALUE!</v>
      </c>
      <c r="BQ720" s="15" t="e">
        <f t="shared" si="647"/>
        <v>#VALUE!</v>
      </c>
      <c r="BR720" s="15" t="e">
        <f t="shared" si="648"/>
        <v>#VALUE!</v>
      </c>
      <c r="BS720" s="15" t="e">
        <f t="shared" si="649"/>
        <v>#VALUE!</v>
      </c>
      <c r="BT720" s="15" t="e">
        <f t="shared" si="650"/>
        <v>#VALUE!</v>
      </c>
      <c r="BU720" s="15" t="e">
        <f t="shared" si="651"/>
        <v>#VALUE!</v>
      </c>
      <c r="BV720" s="15" t="e">
        <f t="shared" si="652"/>
        <v>#VALUE!</v>
      </c>
      <c r="BW720" s="15" t="e">
        <f t="shared" si="653"/>
        <v>#VALUE!</v>
      </c>
      <c r="BX720" s="15" t="e">
        <f t="shared" si="654"/>
        <v>#VALUE!</v>
      </c>
      <c r="BY720" s="15" t="e">
        <f t="shared" si="655"/>
        <v>#VALUE!</v>
      </c>
      <c r="BZ720" s="15" t="e">
        <f t="shared" si="656"/>
        <v>#VALUE!</v>
      </c>
      <c r="CA720" s="14" t="s">
        <v>75</v>
      </c>
      <c r="CB720" s="15" t="e">
        <f t="shared" si="668"/>
        <v>#VALUE!</v>
      </c>
      <c r="CC720" s="14" t="str">
        <f t="shared" si="669"/>
        <v>N/A</v>
      </c>
      <c r="CD720" s="14" t="str">
        <f t="shared" si="670"/>
        <v>N/A</v>
      </c>
      <c r="CE720" s="14" t="str">
        <f t="shared" si="671"/>
        <v>N/A</v>
      </c>
      <c r="CF720" s="14" t="str">
        <f t="shared" si="672"/>
        <v>N/A</v>
      </c>
      <c r="CG720" t="str">
        <f t="shared" si="657"/>
        <v>S:0 G:0 GR:0</v>
      </c>
    </row>
    <row r="721" spans="1:85" x14ac:dyDescent="0.25">
      <c r="A721" s="13">
        <v>6613</v>
      </c>
      <c r="B721" s="14"/>
      <c r="C721" s="14"/>
      <c r="D721" s="14"/>
      <c r="E721" s="14" t="e">
        <f>VLOOKUP(B721, 'Rookie Year'!$A$2:$B$55555,2,FALSE)</f>
        <v>#N/A</v>
      </c>
      <c r="F721" s="14">
        <v>2026</v>
      </c>
      <c r="G721" s="14" t="s">
        <v>40</v>
      </c>
      <c r="H721" s="14"/>
      <c r="I721" s="15"/>
      <c r="J721" s="14"/>
      <c r="K721" s="16">
        <f t="shared" si="623"/>
        <v>0</v>
      </c>
      <c r="L721" s="15">
        <f t="shared" si="624"/>
        <v>0</v>
      </c>
      <c r="M721" s="15">
        <f t="shared" si="625"/>
        <v>0</v>
      </c>
      <c r="N721" s="15">
        <f t="shared" si="626"/>
        <v>0</v>
      </c>
      <c r="O721" s="15">
        <v>0</v>
      </c>
      <c r="P721" s="15">
        <v>0</v>
      </c>
      <c r="Q721" s="15">
        <f t="shared" si="627"/>
        <v>0</v>
      </c>
      <c r="R721" s="14" t="s">
        <v>75</v>
      </c>
      <c r="S721" s="14">
        <f t="shared" si="628"/>
        <v>0</v>
      </c>
      <c r="T721" s="15" t="str">
        <f t="shared" si="678"/>
        <v>N/A</v>
      </c>
      <c r="U721" s="15" t="str">
        <f t="shared" si="679"/>
        <v>N/A</v>
      </c>
      <c r="V721" s="15" t="str">
        <f t="shared" si="673"/>
        <v>N/A</v>
      </c>
      <c r="W721" s="15" t="str">
        <f t="shared" si="665"/>
        <v>N/A</v>
      </c>
      <c r="X721" s="15" t="str">
        <f t="shared" si="666"/>
        <v>N/A</v>
      </c>
      <c r="Y721" s="14" t="str">
        <f t="shared" si="629"/>
        <v>OK</v>
      </c>
      <c r="Z721" s="14" t="str">
        <f t="shared" si="630"/>
        <v>No</v>
      </c>
      <c r="AA721" s="17" t="str">
        <f>IF(C721="DM", "N/A", IF(Z721="No","N/A",VLOOKUP(B721,'Extension List'!$A$3:$AE$1952,19,FALSE)))</f>
        <v>N/A</v>
      </c>
      <c r="AB721" s="14" t="str">
        <f>IF(C721="DM", "N/A", IF(Z721="No","N/A",VLOOKUP(B721,'Extension List'!$A$3:$AE$1952,21,FALSE)))</f>
        <v>N/A</v>
      </c>
      <c r="AC721" s="14" t="str">
        <f t="shared" si="674"/>
        <v>N/A</v>
      </c>
      <c r="AD721" s="15" t="str">
        <f t="shared" si="631"/>
        <v>N/A</v>
      </c>
      <c r="AE721" s="15" t="str">
        <f t="shared" si="632"/>
        <v>N/A</v>
      </c>
      <c r="AF721" s="15" t="str">
        <f t="shared" si="633"/>
        <v>N/A</v>
      </c>
      <c r="AG721" s="15" t="str">
        <f t="shared" ref="AG721:AH740" si="680">IF($AF721="N/A", "N/A", "TBC")</f>
        <v>N/A</v>
      </c>
      <c r="AH721" s="15" t="str">
        <f t="shared" si="680"/>
        <v>N/A</v>
      </c>
      <c r="AI721" s="15" t="str">
        <f t="shared" si="660"/>
        <v>N/A</v>
      </c>
      <c r="AJ721" s="15" t="str">
        <f t="shared" si="661"/>
        <v>N/A</v>
      </c>
      <c r="AK721" s="15" t="str">
        <f t="shared" si="662"/>
        <v>N/A</v>
      </c>
      <c r="AL721" s="15" t="str">
        <f t="shared" si="634"/>
        <v>N/A</v>
      </c>
      <c r="AM721" s="15" t="e">
        <f t="shared" si="635"/>
        <v>#VALUE!</v>
      </c>
      <c r="AN721" s="15" t="str">
        <f t="shared" si="636"/>
        <v>N/A</v>
      </c>
      <c r="AO721" s="15" t="str">
        <f t="shared" si="637"/>
        <v>N/A</v>
      </c>
      <c r="AP721" s="15" t="str">
        <f t="shared" si="638"/>
        <v>N/A</v>
      </c>
      <c r="AQ721" s="15" t="str">
        <f t="shared" si="639"/>
        <v>N/A</v>
      </c>
      <c r="AR721" s="14" t="s">
        <v>40</v>
      </c>
      <c r="AS721" s="14" t="s">
        <v>40</v>
      </c>
      <c r="AT721" s="14" t="s">
        <v>40</v>
      </c>
      <c r="AU721" s="14" t="s">
        <v>40</v>
      </c>
      <c r="AV721" s="14" t="s">
        <v>40</v>
      </c>
      <c r="AW721" s="14" t="s">
        <v>40</v>
      </c>
      <c r="AX721" s="14" t="s">
        <v>40</v>
      </c>
      <c r="AY721" s="14" t="s">
        <v>40</v>
      </c>
      <c r="AZ721" s="14" t="s">
        <v>40</v>
      </c>
      <c r="BA721" s="14" t="s">
        <v>40</v>
      </c>
      <c r="BB721" s="14" t="s">
        <v>40</v>
      </c>
      <c r="BC721" s="14" t="s">
        <v>40</v>
      </c>
      <c r="BD721" s="14" t="s">
        <v>40</v>
      </c>
      <c r="BE721" s="14" t="s">
        <v>40</v>
      </c>
      <c r="BF721" s="14" t="s">
        <v>40</v>
      </c>
      <c r="BG721" s="14" t="s">
        <v>40</v>
      </c>
      <c r="BH721" s="14" t="s">
        <v>40</v>
      </c>
      <c r="BJ721" s="15" t="e">
        <f t="shared" si="640"/>
        <v>#VALUE!</v>
      </c>
      <c r="BK721" s="15" t="e">
        <f t="shared" si="641"/>
        <v>#VALUE!</v>
      </c>
      <c r="BL721" s="15" t="e">
        <f t="shared" si="642"/>
        <v>#VALUE!</v>
      </c>
      <c r="BM721" s="15" t="e">
        <f t="shared" si="643"/>
        <v>#VALUE!</v>
      </c>
      <c r="BN721" s="15" t="e">
        <f t="shared" si="644"/>
        <v>#VALUE!</v>
      </c>
      <c r="BO721" s="15" t="e">
        <f t="shared" si="645"/>
        <v>#VALUE!</v>
      </c>
      <c r="BP721" s="15" t="e">
        <f t="shared" si="646"/>
        <v>#VALUE!</v>
      </c>
      <c r="BQ721" s="15" t="e">
        <f t="shared" si="647"/>
        <v>#VALUE!</v>
      </c>
      <c r="BR721" s="15" t="e">
        <f t="shared" si="648"/>
        <v>#VALUE!</v>
      </c>
      <c r="BS721" s="15" t="e">
        <f t="shared" si="649"/>
        <v>#VALUE!</v>
      </c>
      <c r="BT721" s="15" t="e">
        <f t="shared" si="650"/>
        <v>#VALUE!</v>
      </c>
      <c r="BU721" s="15" t="e">
        <f t="shared" si="651"/>
        <v>#VALUE!</v>
      </c>
      <c r="BV721" s="15" t="e">
        <f t="shared" si="652"/>
        <v>#VALUE!</v>
      </c>
      <c r="BW721" s="15" t="e">
        <f t="shared" si="653"/>
        <v>#VALUE!</v>
      </c>
      <c r="BX721" s="15" t="e">
        <f t="shared" si="654"/>
        <v>#VALUE!</v>
      </c>
      <c r="BY721" s="15" t="e">
        <f t="shared" si="655"/>
        <v>#VALUE!</v>
      </c>
      <c r="BZ721" s="15" t="e">
        <f t="shared" si="656"/>
        <v>#VALUE!</v>
      </c>
      <c r="CA721" s="14" t="s">
        <v>75</v>
      </c>
      <c r="CB721" s="15" t="e">
        <f t="shared" si="668"/>
        <v>#VALUE!</v>
      </c>
      <c r="CC721" s="14" t="str">
        <f t="shared" si="669"/>
        <v>N/A</v>
      </c>
      <c r="CD721" s="14" t="str">
        <f t="shared" si="670"/>
        <v>N/A</v>
      </c>
      <c r="CE721" s="14" t="str">
        <f t="shared" si="671"/>
        <v>N/A</v>
      </c>
      <c r="CF721" s="14" t="str">
        <f t="shared" si="672"/>
        <v>N/A</v>
      </c>
      <c r="CG721" t="str">
        <f t="shared" si="657"/>
        <v>S:0 G:0 GR:0</v>
      </c>
    </row>
    <row r="722" spans="1:85" x14ac:dyDescent="0.25">
      <c r="A722" s="13">
        <v>6614</v>
      </c>
      <c r="B722" s="14"/>
      <c r="C722" s="14"/>
      <c r="D722" s="14"/>
      <c r="E722" s="14" t="e">
        <f>VLOOKUP(B722, 'Rookie Year'!$A$2:$B$55555,2,FALSE)</f>
        <v>#N/A</v>
      </c>
      <c r="F722" s="14">
        <v>2026</v>
      </c>
      <c r="G722" s="14" t="s">
        <v>40</v>
      </c>
      <c r="H722" s="14"/>
      <c r="I722" s="15"/>
      <c r="J722" s="14"/>
      <c r="K722" s="16">
        <f t="shared" si="623"/>
        <v>0</v>
      </c>
      <c r="L722" s="15">
        <f t="shared" si="624"/>
        <v>0</v>
      </c>
      <c r="M722" s="15">
        <f t="shared" si="625"/>
        <v>0</v>
      </c>
      <c r="N722" s="15">
        <f t="shared" si="626"/>
        <v>0</v>
      </c>
      <c r="O722" s="15">
        <v>0</v>
      </c>
      <c r="P722" s="15">
        <v>0</v>
      </c>
      <c r="Q722" s="15">
        <f t="shared" si="627"/>
        <v>0</v>
      </c>
      <c r="R722" s="14" t="s">
        <v>75</v>
      </c>
      <c r="S722" s="14">
        <f t="shared" si="628"/>
        <v>0</v>
      </c>
      <c r="T722" s="15" t="str">
        <f t="shared" si="678"/>
        <v>N/A</v>
      </c>
      <c r="U722" s="15" t="str">
        <f t="shared" si="679"/>
        <v>N/A</v>
      </c>
      <c r="V722" s="15" t="str">
        <f t="shared" si="673"/>
        <v>N/A</v>
      </c>
      <c r="W722" s="15" t="str">
        <f t="shared" si="665"/>
        <v>N/A</v>
      </c>
      <c r="X722" s="15" t="str">
        <f t="shared" si="666"/>
        <v>N/A</v>
      </c>
      <c r="Y722" s="14" t="str">
        <f t="shared" si="629"/>
        <v>OK</v>
      </c>
      <c r="Z722" s="14" t="str">
        <f t="shared" si="630"/>
        <v>No</v>
      </c>
      <c r="AA722" s="17" t="str">
        <f>IF(C722="DM", "N/A", IF(Z722="No","N/A",VLOOKUP(B722,'Extension List'!$A$3:$AE$1952,19,FALSE)))</f>
        <v>N/A</v>
      </c>
      <c r="AB722" s="14" t="str">
        <f>IF(C722="DM", "N/A", IF(Z722="No","N/A",VLOOKUP(B722,'Extension List'!$A$3:$AE$1952,21,FALSE)))</f>
        <v>N/A</v>
      </c>
      <c r="AC722" s="14" t="str">
        <f t="shared" si="674"/>
        <v>N/A</v>
      </c>
      <c r="AD722" s="15" t="str">
        <f t="shared" si="631"/>
        <v>N/A</v>
      </c>
      <c r="AE722" s="15" t="str">
        <f t="shared" si="632"/>
        <v>N/A</v>
      </c>
      <c r="AF722" s="15" t="str">
        <f t="shared" si="633"/>
        <v>N/A</v>
      </c>
      <c r="AG722" s="15" t="str">
        <f t="shared" si="680"/>
        <v>N/A</v>
      </c>
      <c r="AH722" s="15" t="str">
        <f t="shared" si="680"/>
        <v>N/A</v>
      </c>
      <c r="AI722" s="15" t="str">
        <f t="shared" si="660"/>
        <v>N/A</v>
      </c>
      <c r="AJ722" s="15" t="str">
        <f t="shared" si="661"/>
        <v>N/A</v>
      </c>
      <c r="AK722" s="15" t="str">
        <f t="shared" si="662"/>
        <v>N/A</v>
      </c>
      <c r="AL722" s="15" t="str">
        <f t="shared" si="634"/>
        <v>N/A</v>
      </c>
      <c r="AM722" s="15" t="e">
        <f t="shared" si="635"/>
        <v>#VALUE!</v>
      </c>
      <c r="AN722" s="15" t="str">
        <f t="shared" si="636"/>
        <v>N/A</v>
      </c>
      <c r="AO722" s="15" t="str">
        <f t="shared" si="637"/>
        <v>N/A</v>
      </c>
      <c r="AP722" s="15" t="str">
        <f t="shared" si="638"/>
        <v>N/A</v>
      </c>
      <c r="AQ722" s="15" t="str">
        <f t="shared" si="639"/>
        <v>N/A</v>
      </c>
      <c r="AR722" s="14" t="s">
        <v>40</v>
      </c>
      <c r="AS722" s="14" t="s">
        <v>40</v>
      </c>
      <c r="AT722" s="14" t="s">
        <v>40</v>
      </c>
      <c r="AU722" s="14" t="s">
        <v>40</v>
      </c>
      <c r="AV722" s="14" t="s">
        <v>40</v>
      </c>
      <c r="AW722" s="14" t="s">
        <v>40</v>
      </c>
      <c r="AX722" s="14" t="s">
        <v>40</v>
      </c>
      <c r="AY722" s="14" t="s">
        <v>40</v>
      </c>
      <c r="AZ722" s="14" t="s">
        <v>40</v>
      </c>
      <c r="BA722" s="14" t="s">
        <v>40</v>
      </c>
      <c r="BB722" s="14" t="s">
        <v>40</v>
      </c>
      <c r="BC722" s="14" t="s">
        <v>40</v>
      </c>
      <c r="BD722" s="14" t="s">
        <v>40</v>
      </c>
      <c r="BE722" s="14" t="s">
        <v>40</v>
      </c>
      <c r="BF722" s="14" t="s">
        <v>40</v>
      </c>
      <c r="BG722" s="14" t="s">
        <v>40</v>
      </c>
      <c r="BH722" s="14" t="s">
        <v>40</v>
      </c>
      <c r="BJ722" s="15" t="e">
        <f t="shared" si="640"/>
        <v>#VALUE!</v>
      </c>
      <c r="BK722" s="15" t="e">
        <f t="shared" si="641"/>
        <v>#VALUE!</v>
      </c>
      <c r="BL722" s="15" t="e">
        <f t="shared" si="642"/>
        <v>#VALUE!</v>
      </c>
      <c r="BM722" s="15" t="e">
        <f t="shared" si="643"/>
        <v>#VALUE!</v>
      </c>
      <c r="BN722" s="15" t="e">
        <f t="shared" si="644"/>
        <v>#VALUE!</v>
      </c>
      <c r="BO722" s="15" t="e">
        <f t="shared" si="645"/>
        <v>#VALUE!</v>
      </c>
      <c r="BP722" s="15" t="e">
        <f t="shared" si="646"/>
        <v>#VALUE!</v>
      </c>
      <c r="BQ722" s="15" t="e">
        <f t="shared" si="647"/>
        <v>#VALUE!</v>
      </c>
      <c r="BR722" s="15" t="e">
        <f t="shared" si="648"/>
        <v>#VALUE!</v>
      </c>
      <c r="BS722" s="15" t="e">
        <f t="shared" si="649"/>
        <v>#VALUE!</v>
      </c>
      <c r="BT722" s="15" t="e">
        <f t="shared" si="650"/>
        <v>#VALUE!</v>
      </c>
      <c r="BU722" s="15" t="e">
        <f t="shared" si="651"/>
        <v>#VALUE!</v>
      </c>
      <c r="BV722" s="15" t="e">
        <f t="shared" si="652"/>
        <v>#VALUE!</v>
      </c>
      <c r="BW722" s="15" t="e">
        <f t="shared" si="653"/>
        <v>#VALUE!</v>
      </c>
      <c r="BX722" s="15" t="e">
        <f t="shared" si="654"/>
        <v>#VALUE!</v>
      </c>
      <c r="BY722" s="15" t="e">
        <f t="shared" si="655"/>
        <v>#VALUE!</v>
      </c>
      <c r="BZ722" s="15" t="e">
        <f t="shared" si="656"/>
        <v>#VALUE!</v>
      </c>
      <c r="CA722" s="14" t="s">
        <v>75</v>
      </c>
      <c r="CB722" s="15" t="e">
        <f t="shared" si="668"/>
        <v>#VALUE!</v>
      </c>
      <c r="CC722" s="14" t="str">
        <f t="shared" si="669"/>
        <v>N/A</v>
      </c>
      <c r="CD722" s="14" t="str">
        <f t="shared" si="670"/>
        <v>N/A</v>
      </c>
      <c r="CE722" s="14" t="str">
        <f t="shared" si="671"/>
        <v>N/A</v>
      </c>
      <c r="CF722" s="14" t="str">
        <f t="shared" si="672"/>
        <v>N/A</v>
      </c>
      <c r="CG722" t="str">
        <f t="shared" si="657"/>
        <v>S:0 G:0 GR:0</v>
      </c>
    </row>
    <row r="723" spans="1:85" x14ac:dyDescent="0.25">
      <c r="A723" s="13">
        <v>6615</v>
      </c>
      <c r="B723" s="14"/>
      <c r="C723" s="14"/>
      <c r="D723" s="14"/>
      <c r="E723" s="14" t="e">
        <f>VLOOKUP(B723, 'Rookie Year'!$A$2:$B$55555,2,FALSE)</f>
        <v>#N/A</v>
      </c>
      <c r="F723" s="14">
        <v>2026</v>
      </c>
      <c r="G723" s="14" t="s">
        <v>40</v>
      </c>
      <c r="H723" s="14"/>
      <c r="I723" s="15"/>
      <c r="J723" s="14"/>
      <c r="K723" s="16">
        <f t="shared" si="623"/>
        <v>0</v>
      </c>
      <c r="L723" s="15">
        <f t="shared" si="624"/>
        <v>0</v>
      </c>
      <c r="M723" s="15">
        <f t="shared" si="625"/>
        <v>0</v>
      </c>
      <c r="N723" s="15">
        <f t="shared" si="626"/>
        <v>0</v>
      </c>
      <c r="O723" s="15">
        <v>0</v>
      </c>
      <c r="P723" s="15">
        <v>0</v>
      </c>
      <c r="Q723" s="15">
        <f t="shared" si="627"/>
        <v>0</v>
      </c>
      <c r="R723" s="14" t="s">
        <v>75</v>
      </c>
      <c r="S723" s="14">
        <f t="shared" si="628"/>
        <v>0</v>
      </c>
      <c r="T723" s="15" t="str">
        <f t="shared" si="678"/>
        <v>N/A</v>
      </c>
      <c r="U723" s="15" t="str">
        <f t="shared" si="679"/>
        <v>N/A</v>
      </c>
      <c r="V723" s="15" t="str">
        <f t="shared" si="673"/>
        <v>N/A</v>
      </c>
      <c r="W723" s="15" t="str">
        <f t="shared" si="665"/>
        <v>N/A</v>
      </c>
      <c r="X723" s="15" t="str">
        <f t="shared" si="666"/>
        <v>N/A</v>
      </c>
      <c r="Y723" s="14" t="str">
        <f t="shared" si="629"/>
        <v>OK</v>
      </c>
      <c r="Z723" s="14" t="str">
        <f t="shared" si="630"/>
        <v>No</v>
      </c>
      <c r="AA723" s="17" t="str">
        <f>IF(C723="DM", "N/A", IF(Z723="No","N/A",VLOOKUP(B723,'Extension List'!$A$3:$AE$1952,19,FALSE)))</f>
        <v>N/A</v>
      </c>
      <c r="AB723" s="14" t="str">
        <f>IF(C723="DM", "N/A", IF(Z723="No","N/A",VLOOKUP(B723,'Extension List'!$A$3:$AE$1952,21,FALSE)))</f>
        <v>N/A</v>
      </c>
      <c r="AC723" s="14" t="str">
        <f t="shared" si="674"/>
        <v>N/A</v>
      </c>
      <c r="AD723" s="15" t="str">
        <f t="shared" si="631"/>
        <v>N/A</v>
      </c>
      <c r="AE723" s="15" t="str">
        <f t="shared" si="632"/>
        <v>N/A</v>
      </c>
      <c r="AF723" s="15" t="str">
        <f t="shared" si="633"/>
        <v>N/A</v>
      </c>
      <c r="AG723" s="15" t="str">
        <f t="shared" si="680"/>
        <v>N/A</v>
      </c>
      <c r="AH723" s="15" t="str">
        <f t="shared" si="680"/>
        <v>N/A</v>
      </c>
      <c r="AI723" s="15" t="str">
        <f t="shared" si="660"/>
        <v>N/A</v>
      </c>
      <c r="AJ723" s="15" t="str">
        <f t="shared" si="661"/>
        <v>N/A</v>
      </c>
      <c r="AK723" s="15" t="str">
        <f t="shared" si="662"/>
        <v>N/A</v>
      </c>
      <c r="AL723" s="15" t="str">
        <f t="shared" si="634"/>
        <v>N/A</v>
      </c>
      <c r="AM723" s="15" t="e">
        <f t="shared" si="635"/>
        <v>#VALUE!</v>
      </c>
      <c r="AN723" s="15" t="str">
        <f t="shared" si="636"/>
        <v>N/A</v>
      </c>
      <c r="AO723" s="15" t="str">
        <f t="shared" si="637"/>
        <v>N/A</v>
      </c>
      <c r="AP723" s="15" t="str">
        <f t="shared" si="638"/>
        <v>N/A</v>
      </c>
      <c r="AQ723" s="15" t="str">
        <f t="shared" si="639"/>
        <v>N/A</v>
      </c>
      <c r="AR723" s="14" t="s">
        <v>40</v>
      </c>
      <c r="AS723" s="14" t="s">
        <v>40</v>
      </c>
      <c r="AT723" s="14" t="s">
        <v>40</v>
      </c>
      <c r="AU723" s="14" t="s">
        <v>40</v>
      </c>
      <c r="AV723" s="14" t="s">
        <v>40</v>
      </c>
      <c r="AW723" s="14" t="s">
        <v>40</v>
      </c>
      <c r="AX723" s="14" t="s">
        <v>40</v>
      </c>
      <c r="AY723" s="14" t="s">
        <v>40</v>
      </c>
      <c r="AZ723" s="14" t="s">
        <v>40</v>
      </c>
      <c r="BA723" s="14" t="s">
        <v>40</v>
      </c>
      <c r="BB723" s="14" t="s">
        <v>40</v>
      </c>
      <c r="BC723" s="14" t="s">
        <v>40</v>
      </c>
      <c r="BD723" s="14" t="s">
        <v>40</v>
      </c>
      <c r="BE723" s="14" t="s">
        <v>40</v>
      </c>
      <c r="BF723" s="14" t="s">
        <v>40</v>
      </c>
      <c r="BG723" s="14" t="s">
        <v>40</v>
      </c>
      <c r="BH723" s="14" t="s">
        <v>40</v>
      </c>
      <c r="BJ723" s="15" t="e">
        <f t="shared" si="640"/>
        <v>#VALUE!</v>
      </c>
      <c r="BK723" s="15" t="e">
        <f t="shared" si="641"/>
        <v>#VALUE!</v>
      </c>
      <c r="BL723" s="15" t="e">
        <f t="shared" si="642"/>
        <v>#VALUE!</v>
      </c>
      <c r="BM723" s="15" t="e">
        <f t="shared" si="643"/>
        <v>#VALUE!</v>
      </c>
      <c r="BN723" s="15" t="e">
        <f t="shared" si="644"/>
        <v>#VALUE!</v>
      </c>
      <c r="BO723" s="15" t="e">
        <f t="shared" si="645"/>
        <v>#VALUE!</v>
      </c>
      <c r="BP723" s="15" t="e">
        <f t="shared" si="646"/>
        <v>#VALUE!</v>
      </c>
      <c r="BQ723" s="15" t="e">
        <f t="shared" si="647"/>
        <v>#VALUE!</v>
      </c>
      <c r="BR723" s="15" t="e">
        <f t="shared" si="648"/>
        <v>#VALUE!</v>
      </c>
      <c r="BS723" s="15" t="e">
        <f t="shared" si="649"/>
        <v>#VALUE!</v>
      </c>
      <c r="BT723" s="15" t="e">
        <f t="shared" si="650"/>
        <v>#VALUE!</v>
      </c>
      <c r="BU723" s="15" t="e">
        <f t="shared" si="651"/>
        <v>#VALUE!</v>
      </c>
      <c r="BV723" s="15" t="e">
        <f t="shared" si="652"/>
        <v>#VALUE!</v>
      </c>
      <c r="BW723" s="15" t="e">
        <f t="shared" si="653"/>
        <v>#VALUE!</v>
      </c>
      <c r="BX723" s="15" t="e">
        <f t="shared" si="654"/>
        <v>#VALUE!</v>
      </c>
      <c r="BY723" s="15" t="e">
        <f t="shared" si="655"/>
        <v>#VALUE!</v>
      </c>
      <c r="BZ723" s="15" t="e">
        <f t="shared" si="656"/>
        <v>#VALUE!</v>
      </c>
      <c r="CA723" s="14" t="s">
        <v>75</v>
      </c>
      <c r="CB723" s="15" t="e">
        <f t="shared" si="668"/>
        <v>#VALUE!</v>
      </c>
      <c r="CC723" s="14" t="str">
        <f t="shared" si="669"/>
        <v>N/A</v>
      </c>
      <c r="CD723" s="14" t="str">
        <f t="shared" si="670"/>
        <v>N/A</v>
      </c>
      <c r="CE723" s="14" t="str">
        <f t="shared" si="671"/>
        <v>N/A</v>
      </c>
      <c r="CF723" s="14" t="str">
        <f t="shared" si="672"/>
        <v>N/A</v>
      </c>
      <c r="CG723" t="str">
        <f t="shared" si="657"/>
        <v>S:0 G:0 GR:0</v>
      </c>
    </row>
    <row r="724" spans="1:85" x14ac:dyDescent="0.25">
      <c r="A724" s="13">
        <v>6616</v>
      </c>
      <c r="B724" s="14"/>
      <c r="C724" s="14"/>
      <c r="D724" s="14"/>
      <c r="E724" s="14" t="e">
        <f>VLOOKUP(B724, 'Rookie Year'!$A$2:$B$55555,2,FALSE)</f>
        <v>#N/A</v>
      </c>
      <c r="F724" s="14">
        <v>2026</v>
      </c>
      <c r="G724" s="14" t="s">
        <v>40</v>
      </c>
      <c r="H724" s="14"/>
      <c r="I724" s="15"/>
      <c r="J724" s="14"/>
      <c r="K724" s="16">
        <f t="shared" si="623"/>
        <v>0</v>
      </c>
      <c r="L724" s="15">
        <f t="shared" si="624"/>
        <v>0</v>
      </c>
      <c r="M724" s="15">
        <f t="shared" si="625"/>
        <v>0</v>
      </c>
      <c r="N724" s="15">
        <f t="shared" si="626"/>
        <v>0</v>
      </c>
      <c r="O724" s="15">
        <v>0</v>
      </c>
      <c r="P724" s="15">
        <v>0</v>
      </c>
      <c r="Q724" s="15">
        <f t="shared" si="627"/>
        <v>0</v>
      </c>
      <c r="R724" s="14" t="s">
        <v>75</v>
      </c>
      <c r="S724" s="14">
        <f t="shared" si="628"/>
        <v>0</v>
      </c>
      <c r="T724" s="15" t="str">
        <f t="shared" si="678"/>
        <v>N/A</v>
      </c>
      <c r="U724" s="15" t="str">
        <f t="shared" si="679"/>
        <v>N/A</v>
      </c>
      <c r="V724" s="15" t="str">
        <f t="shared" si="673"/>
        <v>N/A</v>
      </c>
      <c r="W724" s="15" t="str">
        <f t="shared" si="665"/>
        <v>N/A</v>
      </c>
      <c r="X724" s="15" t="str">
        <f t="shared" si="666"/>
        <v>N/A</v>
      </c>
      <c r="Y724" s="14" t="str">
        <f t="shared" si="629"/>
        <v>OK</v>
      </c>
      <c r="Z724" s="14" t="str">
        <f t="shared" si="630"/>
        <v>No</v>
      </c>
      <c r="AA724" s="17" t="str">
        <f>IF(C724="DM", "N/A", IF(Z724="No","N/A",VLOOKUP(B724,'Extension List'!$A$3:$AE$1952,19,FALSE)))</f>
        <v>N/A</v>
      </c>
      <c r="AB724" s="14" t="str">
        <f>IF(C724="DM", "N/A", IF(Z724="No","N/A",VLOOKUP(B724,'Extension List'!$A$3:$AE$1952,21,FALSE)))</f>
        <v>N/A</v>
      </c>
      <c r="AC724" s="14" t="str">
        <f t="shared" si="674"/>
        <v>N/A</v>
      </c>
      <c r="AD724" s="15" t="str">
        <f t="shared" si="631"/>
        <v>N/A</v>
      </c>
      <c r="AE724" s="15" t="str">
        <f t="shared" si="632"/>
        <v>N/A</v>
      </c>
      <c r="AF724" s="15" t="str">
        <f t="shared" si="633"/>
        <v>N/A</v>
      </c>
      <c r="AG724" s="15" t="str">
        <f t="shared" si="680"/>
        <v>N/A</v>
      </c>
      <c r="AH724" s="15" t="str">
        <f t="shared" si="680"/>
        <v>N/A</v>
      </c>
      <c r="AI724" s="15" t="str">
        <f t="shared" si="660"/>
        <v>N/A</v>
      </c>
      <c r="AJ724" s="15" t="str">
        <f t="shared" si="661"/>
        <v>N/A</v>
      </c>
      <c r="AK724" s="15" t="str">
        <f t="shared" si="662"/>
        <v>N/A</v>
      </c>
      <c r="AL724" s="15" t="str">
        <f t="shared" si="634"/>
        <v>N/A</v>
      </c>
      <c r="AM724" s="15" t="e">
        <f t="shared" si="635"/>
        <v>#VALUE!</v>
      </c>
      <c r="AN724" s="15" t="str">
        <f t="shared" si="636"/>
        <v>N/A</v>
      </c>
      <c r="AO724" s="15" t="str">
        <f t="shared" si="637"/>
        <v>N/A</v>
      </c>
      <c r="AP724" s="15" t="str">
        <f t="shared" si="638"/>
        <v>N/A</v>
      </c>
      <c r="AQ724" s="15" t="str">
        <f t="shared" si="639"/>
        <v>N/A</v>
      </c>
      <c r="AR724" s="14" t="s">
        <v>40</v>
      </c>
      <c r="AS724" s="14" t="s">
        <v>40</v>
      </c>
      <c r="AT724" s="14" t="s">
        <v>40</v>
      </c>
      <c r="AU724" s="14" t="s">
        <v>40</v>
      </c>
      <c r="AV724" s="14" t="s">
        <v>40</v>
      </c>
      <c r="AW724" s="14" t="s">
        <v>40</v>
      </c>
      <c r="AX724" s="14" t="s">
        <v>40</v>
      </c>
      <c r="AY724" s="14" t="s">
        <v>40</v>
      </c>
      <c r="AZ724" s="14" t="s">
        <v>40</v>
      </c>
      <c r="BA724" s="14" t="s">
        <v>40</v>
      </c>
      <c r="BB724" s="14" t="s">
        <v>40</v>
      </c>
      <c r="BC724" s="14" t="s">
        <v>40</v>
      </c>
      <c r="BD724" s="14" t="s">
        <v>40</v>
      </c>
      <c r="BE724" s="14" t="s">
        <v>40</v>
      </c>
      <c r="BF724" s="14" t="s">
        <v>40</v>
      </c>
      <c r="BG724" s="14" t="s">
        <v>40</v>
      </c>
      <c r="BH724" s="14" t="s">
        <v>40</v>
      </c>
      <c r="BJ724" s="15" t="e">
        <f t="shared" si="640"/>
        <v>#VALUE!</v>
      </c>
      <c r="BK724" s="15" t="e">
        <f t="shared" si="641"/>
        <v>#VALUE!</v>
      </c>
      <c r="BL724" s="15" t="e">
        <f t="shared" si="642"/>
        <v>#VALUE!</v>
      </c>
      <c r="BM724" s="15" t="e">
        <f t="shared" si="643"/>
        <v>#VALUE!</v>
      </c>
      <c r="BN724" s="15" t="e">
        <f t="shared" si="644"/>
        <v>#VALUE!</v>
      </c>
      <c r="BO724" s="15" t="e">
        <f t="shared" si="645"/>
        <v>#VALUE!</v>
      </c>
      <c r="BP724" s="15" t="e">
        <f t="shared" si="646"/>
        <v>#VALUE!</v>
      </c>
      <c r="BQ724" s="15" t="e">
        <f t="shared" si="647"/>
        <v>#VALUE!</v>
      </c>
      <c r="BR724" s="15" t="e">
        <f t="shared" si="648"/>
        <v>#VALUE!</v>
      </c>
      <c r="BS724" s="15" t="e">
        <f t="shared" si="649"/>
        <v>#VALUE!</v>
      </c>
      <c r="BT724" s="15" t="e">
        <f t="shared" si="650"/>
        <v>#VALUE!</v>
      </c>
      <c r="BU724" s="15" t="e">
        <f t="shared" si="651"/>
        <v>#VALUE!</v>
      </c>
      <c r="BV724" s="15" t="e">
        <f t="shared" si="652"/>
        <v>#VALUE!</v>
      </c>
      <c r="BW724" s="15" t="e">
        <f t="shared" si="653"/>
        <v>#VALUE!</v>
      </c>
      <c r="BX724" s="15" t="e">
        <f t="shared" si="654"/>
        <v>#VALUE!</v>
      </c>
      <c r="BY724" s="15" t="e">
        <f t="shared" si="655"/>
        <v>#VALUE!</v>
      </c>
      <c r="BZ724" s="15" t="e">
        <f t="shared" si="656"/>
        <v>#VALUE!</v>
      </c>
      <c r="CA724" s="14" t="s">
        <v>75</v>
      </c>
      <c r="CB724" s="15" t="e">
        <f t="shared" si="668"/>
        <v>#VALUE!</v>
      </c>
      <c r="CC724" s="14" t="str">
        <f t="shared" si="669"/>
        <v>N/A</v>
      </c>
      <c r="CD724" s="14" t="str">
        <f t="shared" si="670"/>
        <v>N/A</v>
      </c>
      <c r="CE724" s="14" t="str">
        <f t="shared" si="671"/>
        <v>N/A</v>
      </c>
      <c r="CF724" s="14" t="str">
        <f t="shared" si="672"/>
        <v>N/A</v>
      </c>
      <c r="CG724" t="str">
        <f t="shared" si="657"/>
        <v>S:0 G:0 GR:0</v>
      </c>
    </row>
    <row r="725" spans="1:85" x14ac:dyDescent="0.25">
      <c r="A725" s="13">
        <v>6617</v>
      </c>
      <c r="B725" s="14"/>
      <c r="C725" s="14"/>
      <c r="D725" s="14"/>
      <c r="E725" s="14" t="e">
        <f>VLOOKUP(B725, 'Rookie Year'!$A$2:$B$55555,2,FALSE)</f>
        <v>#N/A</v>
      </c>
      <c r="F725" s="14">
        <v>2026</v>
      </c>
      <c r="G725" s="14" t="s">
        <v>40</v>
      </c>
      <c r="H725" s="14"/>
      <c r="I725" s="15"/>
      <c r="J725" s="14"/>
      <c r="K725" s="16">
        <f t="shared" si="623"/>
        <v>0</v>
      </c>
      <c r="L725" s="15">
        <f t="shared" si="624"/>
        <v>0</v>
      </c>
      <c r="M725" s="15">
        <f t="shared" si="625"/>
        <v>0</v>
      </c>
      <c r="N725" s="15">
        <f t="shared" si="626"/>
        <v>0</v>
      </c>
      <c r="O725" s="15">
        <v>0</v>
      </c>
      <c r="P725" s="15">
        <v>0</v>
      </c>
      <c r="Q725" s="15">
        <f t="shared" si="627"/>
        <v>0</v>
      </c>
      <c r="R725" s="14" t="s">
        <v>75</v>
      </c>
      <c r="S725" s="14">
        <f t="shared" si="628"/>
        <v>0</v>
      </c>
      <c r="T725" s="15" t="str">
        <f t="shared" si="678"/>
        <v>N/A</v>
      </c>
      <c r="U725" s="15" t="str">
        <f t="shared" si="679"/>
        <v>N/A</v>
      </c>
      <c r="V725" s="15" t="str">
        <f t="shared" si="673"/>
        <v>N/A</v>
      </c>
      <c r="W725" s="15" t="str">
        <f t="shared" si="665"/>
        <v>N/A</v>
      </c>
      <c r="X725" s="15" t="str">
        <f t="shared" si="666"/>
        <v>N/A</v>
      </c>
      <c r="Y725" s="14" t="str">
        <f t="shared" si="629"/>
        <v>OK</v>
      </c>
      <c r="Z725" s="14" t="str">
        <f t="shared" si="630"/>
        <v>No</v>
      </c>
      <c r="AA725" s="17" t="str">
        <f>IF(C725="DM", "N/A", IF(Z725="No","N/A",VLOOKUP(B725,'Extension List'!$A$3:$AE$1952,19,FALSE)))</f>
        <v>N/A</v>
      </c>
      <c r="AB725" s="14" t="str">
        <f>IF(C725="DM", "N/A", IF(Z725="No","N/A",VLOOKUP(B725,'Extension List'!$A$3:$AE$1952,21,FALSE)))</f>
        <v>N/A</v>
      </c>
      <c r="AC725" s="14" t="str">
        <f t="shared" si="674"/>
        <v>N/A</v>
      </c>
      <c r="AD725" s="15" t="str">
        <f t="shared" si="631"/>
        <v>N/A</v>
      </c>
      <c r="AE725" s="15" t="str">
        <f t="shared" si="632"/>
        <v>N/A</v>
      </c>
      <c r="AF725" s="15" t="str">
        <f t="shared" si="633"/>
        <v>N/A</v>
      </c>
      <c r="AG725" s="15" t="str">
        <f t="shared" si="680"/>
        <v>N/A</v>
      </c>
      <c r="AH725" s="15" t="str">
        <f t="shared" si="680"/>
        <v>N/A</v>
      </c>
      <c r="AI725" s="15" t="str">
        <f t="shared" si="660"/>
        <v>N/A</v>
      </c>
      <c r="AJ725" s="15" t="str">
        <f t="shared" si="661"/>
        <v>N/A</v>
      </c>
      <c r="AK725" s="15" t="str">
        <f t="shared" si="662"/>
        <v>N/A</v>
      </c>
      <c r="AL725" s="15" t="str">
        <f t="shared" si="634"/>
        <v>N/A</v>
      </c>
      <c r="AM725" s="15" t="e">
        <f t="shared" si="635"/>
        <v>#VALUE!</v>
      </c>
      <c r="AN725" s="15" t="str">
        <f t="shared" si="636"/>
        <v>N/A</v>
      </c>
      <c r="AO725" s="15" t="str">
        <f t="shared" si="637"/>
        <v>N/A</v>
      </c>
      <c r="AP725" s="15" t="str">
        <f t="shared" si="638"/>
        <v>N/A</v>
      </c>
      <c r="AQ725" s="15" t="str">
        <f t="shared" si="639"/>
        <v>N/A</v>
      </c>
      <c r="AR725" s="14" t="s">
        <v>40</v>
      </c>
      <c r="AS725" s="14" t="s">
        <v>40</v>
      </c>
      <c r="AT725" s="14" t="s">
        <v>40</v>
      </c>
      <c r="AU725" s="14" t="s">
        <v>40</v>
      </c>
      <c r="AV725" s="14" t="s">
        <v>40</v>
      </c>
      <c r="AW725" s="14" t="s">
        <v>40</v>
      </c>
      <c r="AX725" s="14" t="s">
        <v>40</v>
      </c>
      <c r="AY725" s="14" t="s">
        <v>40</v>
      </c>
      <c r="AZ725" s="14" t="s">
        <v>40</v>
      </c>
      <c r="BA725" s="14" t="s">
        <v>40</v>
      </c>
      <c r="BB725" s="14" t="s">
        <v>40</v>
      </c>
      <c r="BC725" s="14" t="s">
        <v>40</v>
      </c>
      <c r="BD725" s="14" t="s">
        <v>40</v>
      </c>
      <c r="BE725" s="14" t="s">
        <v>40</v>
      </c>
      <c r="BF725" s="14" t="s">
        <v>40</v>
      </c>
      <c r="BG725" s="14" t="s">
        <v>40</v>
      </c>
      <c r="BH725" s="14" t="s">
        <v>40</v>
      </c>
      <c r="BJ725" s="15" t="e">
        <f t="shared" si="640"/>
        <v>#VALUE!</v>
      </c>
      <c r="BK725" s="15" t="e">
        <f t="shared" si="641"/>
        <v>#VALUE!</v>
      </c>
      <c r="BL725" s="15" t="e">
        <f t="shared" si="642"/>
        <v>#VALUE!</v>
      </c>
      <c r="BM725" s="15" t="e">
        <f t="shared" si="643"/>
        <v>#VALUE!</v>
      </c>
      <c r="BN725" s="15" t="e">
        <f t="shared" si="644"/>
        <v>#VALUE!</v>
      </c>
      <c r="BO725" s="15" t="e">
        <f t="shared" si="645"/>
        <v>#VALUE!</v>
      </c>
      <c r="BP725" s="15" t="e">
        <f t="shared" si="646"/>
        <v>#VALUE!</v>
      </c>
      <c r="BQ725" s="15" t="e">
        <f t="shared" si="647"/>
        <v>#VALUE!</v>
      </c>
      <c r="BR725" s="15" t="e">
        <f t="shared" si="648"/>
        <v>#VALUE!</v>
      </c>
      <c r="BS725" s="15" t="e">
        <f t="shared" si="649"/>
        <v>#VALUE!</v>
      </c>
      <c r="BT725" s="15" t="e">
        <f t="shared" si="650"/>
        <v>#VALUE!</v>
      </c>
      <c r="BU725" s="15" t="e">
        <f t="shared" si="651"/>
        <v>#VALUE!</v>
      </c>
      <c r="BV725" s="15" t="e">
        <f t="shared" si="652"/>
        <v>#VALUE!</v>
      </c>
      <c r="BW725" s="15" t="e">
        <f t="shared" si="653"/>
        <v>#VALUE!</v>
      </c>
      <c r="BX725" s="15" t="e">
        <f t="shared" si="654"/>
        <v>#VALUE!</v>
      </c>
      <c r="BY725" s="15" t="e">
        <f t="shared" si="655"/>
        <v>#VALUE!</v>
      </c>
      <c r="BZ725" s="15" t="e">
        <f t="shared" si="656"/>
        <v>#VALUE!</v>
      </c>
      <c r="CA725" s="14" t="s">
        <v>75</v>
      </c>
      <c r="CB725" s="15" t="e">
        <f t="shared" si="668"/>
        <v>#VALUE!</v>
      </c>
      <c r="CC725" s="14" t="str">
        <f t="shared" si="669"/>
        <v>N/A</v>
      </c>
      <c r="CD725" s="14" t="str">
        <f t="shared" si="670"/>
        <v>N/A</v>
      </c>
      <c r="CE725" s="14" t="str">
        <f t="shared" si="671"/>
        <v>N/A</v>
      </c>
      <c r="CF725" s="14" t="str">
        <f t="shared" si="672"/>
        <v>N/A</v>
      </c>
      <c r="CG725" t="str">
        <f t="shared" si="657"/>
        <v>S:0 G:0 GR:0</v>
      </c>
    </row>
    <row r="726" spans="1:85" x14ac:dyDescent="0.25">
      <c r="A726" s="13">
        <v>6618</v>
      </c>
      <c r="B726" s="14"/>
      <c r="C726" s="14"/>
      <c r="D726" s="14"/>
      <c r="E726" s="14" t="e">
        <f>VLOOKUP(B726, 'Rookie Year'!$A$2:$B$55555,2,FALSE)</f>
        <v>#N/A</v>
      </c>
      <c r="F726" s="14">
        <v>2026</v>
      </c>
      <c r="G726" s="14" t="s">
        <v>40</v>
      </c>
      <c r="H726" s="14"/>
      <c r="I726" s="15"/>
      <c r="J726" s="14"/>
      <c r="K726" s="16">
        <f t="shared" si="623"/>
        <v>0</v>
      </c>
      <c r="L726" s="15">
        <f t="shared" si="624"/>
        <v>0</v>
      </c>
      <c r="M726" s="15">
        <f t="shared" si="625"/>
        <v>0</v>
      </c>
      <c r="N726" s="15">
        <f t="shared" si="626"/>
        <v>0</v>
      </c>
      <c r="O726" s="15">
        <v>0</v>
      </c>
      <c r="P726" s="15">
        <v>0</v>
      </c>
      <c r="Q726" s="15">
        <f t="shared" si="627"/>
        <v>0</v>
      </c>
      <c r="R726" s="14" t="s">
        <v>75</v>
      </c>
      <c r="S726" s="14">
        <f t="shared" si="628"/>
        <v>0</v>
      </c>
      <c r="T726" s="15" t="str">
        <f t="shared" si="678"/>
        <v>N/A</v>
      </c>
      <c r="U726" s="15" t="str">
        <f t="shared" si="679"/>
        <v>N/A</v>
      </c>
      <c r="V726" s="15" t="str">
        <f t="shared" si="673"/>
        <v>N/A</v>
      </c>
      <c r="W726" s="15" t="str">
        <f t="shared" si="665"/>
        <v>N/A</v>
      </c>
      <c r="X726" s="15" t="str">
        <f t="shared" si="666"/>
        <v>N/A</v>
      </c>
      <c r="Y726" s="14" t="str">
        <f t="shared" si="629"/>
        <v>OK</v>
      </c>
      <c r="Z726" s="14" t="str">
        <f t="shared" si="630"/>
        <v>No</v>
      </c>
      <c r="AA726" s="17" t="str">
        <f>IF(C726="DM", "N/A", IF(Z726="No","N/A",VLOOKUP(B726,'Extension List'!$A$3:$AE$1952,19,FALSE)))</f>
        <v>N/A</v>
      </c>
      <c r="AB726" s="14" t="str">
        <f>IF(C726="DM", "N/A", IF(Z726="No","N/A",VLOOKUP(B726,'Extension List'!$A$3:$AE$1952,21,FALSE)))</f>
        <v>N/A</v>
      </c>
      <c r="AC726" s="14" t="str">
        <f t="shared" si="674"/>
        <v>N/A</v>
      </c>
      <c r="AD726" s="15" t="str">
        <f t="shared" si="631"/>
        <v>N/A</v>
      </c>
      <c r="AE726" s="15" t="str">
        <f t="shared" si="632"/>
        <v>N/A</v>
      </c>
      <c r="AF726" s="15" t="str">
        <f t="shared" si="633"/>
        <v>N/A</v>
      </c>
      <c r="AG726" s="15" t="str">
        <f t="shared" si="680"/>
        <v>N/A</v>
      </c>
      <c r="AH726" s="15" t="str">
        <f t="shared" si="680"/>
        <v>N/A</v>
      </c>
      <c r="AI726" s="15" t="str">
        <f t="shared" si="660"/>
        <v>N/A</v>
      </c>
      <c r="AJ726" s="15" t="str">
        <f t="shared" si="661"/>
        <v>N/A</v>
      </c>
      <c r="AK726" s="15" t="str">
        <f t="shared" si="662"/>
        <v>N/A</v>
      </c>
      <c r="AL726" s="15" t="str">
        <f t="shared" si="634"/>
        <v>N/A</v>
      </c>
      <c r="AM726" s="15" t="e">
        <f t="shared" si="635"/>
        <v>#VALUE!</v>
      </c>
      <c r="AN726" s="15" t="str">
        <f t="shared" si="636"/>
        <v>N/A</v>
      </c>
      <c r="AO726" s="15" t="str">
        <f t="shared" si="637"/>
        <v>N/A</v>
      </c>
      <c r="AP726" s="15" t="str">
        <f t="shared" si="638"/>
        <v>N/A</v>
      </c>
      <c r="AQ726" s="15" t="str">
        <f t="shared" si="639"/>
        <v>N/A</v>
      </c>
      <c r="AR726" s="14" t="s">
        <v>40</v>
      </c>
      <c r="AS726" s="14" t="s">
        <v>40</v>
      </c>
      <c r="AT726" s="14" t="s">
        <v>40</v>
      </c>
      <c r="AU726" s="14" t="s">
        <v>40</v>
      </c>
      <c r="AV726" s="14" t="s">
        <v>40</v>
      </c>
      <c r="AW726" s="14" t="s">
        <v>40</v>
      </c>
      <c r="AX726" s="14" t="s">
        <v>40</v>
      </c>
      <c r="AY726" s="14" t="s">
        <v>40</v>
      </c>
      <c r="AZ726" s="14" t="s">
        <v>40</v>
      </c>
      <c r="BA726" s="14" t="s">
        <v>40</v>
      </c>
      <c r="BB726" s="14" t="s">
        <v>40</v>
      </c>
      <c r="BC726" s="14" t="s">
        <v>40</v>
      </c>
      <c r="BD726" s="14" t="s">
        <v>40</v>
      </c>
      <c r="BE726" s="14" t="s">
        <v>40</v>
      </c>
      <c r="BF726" s="14" t="s">
        <v>40</v>
      </c>
      <c r="BG726" s="14" t="s">
        <v>40</v>
      </c>
      <c r="BH726" s="14" t="s">
        <v>40</v>
      </c>
      <c r="BJ726" s="15" t="e">
        <f t="shared" si="640"/>
        <v>#VALUE!</v>
      </c>
      <c r="BK726" s="15" t="e">
        <f t="shared" si="641"/>
        <v>#VALUE!</v>
      </c>
      <c r="BL726" s="15" t="e">
        <f t="shared" si="642"/>
        <v>#VALUE!</v>
      </c>
      <c r="BM726" s="15" t="e">
        <f t="shared" si="643"/>
        <v>#VALUE!</v>
      </c>
      <c r="BN726" s="15" t="e">
        <f t="shared" si="644"/>
        <v>#VALUE!</v>
      </c>
      <c r="BO726" s="15" t="e">
        <f t="shared" si="645"/>
        <v>#VALUE!</v>
      </c>
      <c r="BP726" s="15" t="e">
        <f t="shared" si="646"/>
        <v>#VALUE!</v>
      </c>
      <c r="BQ726" s="15" t="e">
        <f t="shared" si="647"/>
        <v>#VALUE!</v>
      </c>
      <c r="BR726" s="15" t="e">
        <f t="shared" si="648"/>
        <v>#VALUE!</v>
      </c>
      <c r="BS726" s="15" t="e">
        <f t="shared" si="649"/>
        <v>#VALUE!</v>
      </c>
      <c r="BT726" s="15" t="e">
        <f t="shared" si="650"/>
        <v>#VALUE!</v>
      </c>
      <c r="BU726" s="15" t="e">
        <f t="shared" si="651"/>
        <v>#VALUE!</v>
      </c>
      <c r="BV726" s="15" t="e">
        <f t="shared" si="652"/>
        <v>#VALUE!</v>
      </c>
      <c r="BW726" s="15" t="e">
        <f t="shared" si="653"/>
        <v>#VALUE!</v>
      </c>
      <c r="BX726" s="15" t="e">
        <f t="shared" si="654"/>
        <v>#VALUE!</v>
      </c>
      <c r="BY726" s="15" t="e">
        <f t="shared" si="655"/>
        <v>#VALUE!</v>
      </c>
      <c r="BZ726" s="15" t="e">
        <f t="shared" si="656"/>
        <v>#VALUE!</v>
      </c>
      <c r="CA726" s="14" t="s">
        <v>75</v>
      </c>
      <c r="CB726" s="15" t="e">
        <f t="shared" si="668"/>
        <v>#VALUE!</v>
      </c>
      <c r="CC726" s="14" t="str">
        <f t="shared" si="669"/>
        <v>N/A</v>
      </c>
      <c r="CD726" s="14" t="str">
        <f t="shared" si="670"/>
        <v>N/A</v>
      </c>
      <c r="CE726" s="14" t="str">
        <f t="shared" si="671"/>
        <v>N/A</v>
      </c>
      <c r="CF726" s="14" t="str">
        <f t="shared" si="672"/>
        <v>N/A</v>
      </c>
      <c r="CG726" t="str">
        <f t="shared" si="657"/>
        <v>S:0 G:0 GR:0</v>
      </c>
    </row>
    <row r="727" spans="1:85" x14ac:dyDescent="0.25">
      <c r="A727" s="13">
        <v>6619</v>
      </c>
      <c r="B727" s="14"/>
      <c r="C727" s="14"/>
      <c r="D727" s="14"/>
      <c r="E727" s="14" t="e">
        <f>VLOOKUP(B727, 'Rookie Year'!$A$2:$B$55555,2,FALSE)</f>
        <v>#N/A</v>
      </c>
      <c r="F727" s="14">
        <v>2026</v>
      </c>
      <c r="G727" s="14" t="s">
        <v>40</v>
      </c>
      <c r="H727" s="14"/>
      <c r="I727" s="15"/>
      <c r="J727" s="14"/>
      <c r="K727" s="16">
        <f t="shared" si="623"/>
        <v>0</v>
      </c>
      <c r="L727" s="15">
        <f t="shared" si="624"/>
        <v>0</v>
      </c>
      <c r="M727" s="15">
        <f t="shared" si="625"/>
        <v>0</v>
      </c>
      <c r="N727" s="15">
        <f t="shared" si="626"/>
        <v>0</v>
      </c>
      <c r="O727" s="15">
        <v>0</v>
      </c>
      <c r="P727" s="15">
        <v>0</v>
      </c>
      <c r="Q727" s="15">
        <f t="shared" si="627"/>
        <v>0</v>
      </c>
      <c r="R727" s="14" t="s">
        <v>75</v>
      </c>
      <c r="S727" s="14">
        <f t="shared" si="628"/>
        <v>0</v>
      </c>
      <c r="T727" s="15" t="str">
        <f t="shared" si="678"/>
        <v>N/A</v>
      </c>
      <c r="U727" s="15" t="str">
        <f t="shared" si="679"/>
        <v>N/A</v>
      </c>
      <c r="V727" s="15" t="str">
        <f t="shared" si="673"/>
        <v>N/A</v>
      </c>
      <c r="W727" s="15" t="str">
        <f t="shared" si="665"/>
        <v>N/A</v>
      </c>
      <c r="X727" s="15" t="str">
        <f t="shared" si="666"/>
        <v>N/A</v>
      </c>
      <c r="Y727" s="14" t="str">
        <f t="shared" si="629"/>
        <v>OK</v>
      </c>
      <c r="Z727" s="14" t="str">
        <f t="shared" si="630"/>
        <v>No</v>
      </c>
      <c r="AA727" s="17" t="str">
        <f>IF(C727="DM", "N/A", IF(Z727="No","N/A",VLOOKUP(B727,'Extension List'!$A$3:$AE$1952,19,FALSE)))</f>
        <v>N/A</v>
      </c>
      <c r="AB727" s="14" t="str">
        <f>IF(C727="DM", "N/A", IF(Z727="No","N/A",VLOOKUP(B727,'Extension List'!$A$3:$AE$1952,21,FALSE)))</f>
        <v>N/A</v>
      </c>
      <c r="AC727" s="14" t="str">
        <f t="shared" si="674"/>
        <v>N/A</v>
      </c>
      <c r="AD727" s="15" t="str">
        <f t="shared" si="631"/>
        <v>N/A</v>
      </c>
      <c r="AE727" s="15" t="str">
        <f t="shared" si="632"/>
        <v>N/A</v>
      </c>
      <c r="AF727" s="15" t="str">
        <f t="shared" si="633"/>
        <v>N/A</v>
      </c>
      <c r="AG727" s="15" t="str">
        <f t="shared" si="680"/>
        <v>N/A</v>
      </c>
      <c r="AH727" s="15" t="str">
        <f t="shared" si="680"/>
        <v>N/A</v>
      </c>
      <c r="AI727" s="15" t="str">
        <f t="shared" si="660"/>
        <v>N/A</v>
      </c>
      <c r="AJ727" s="15" t="str">
        <f t="shared" si="661"/>
        <v>N/A</v>
      </c>
      <c r="AK727" s="15" t="str">
        <f t="shared" si="662"/>
        <v>N/A</v>
      </c>
      <c r="AL727" s="15" t="str">
        <f t="shared" si="634"/>
        <v>N/A</v>
      </c>
      <c r="AM727" s="15" t="e">
        <f t="shared" si="635"/>
        <v>#VALUE!</v>
      </c>
      <c r="AN727" s="15" t="str">
        <f t="shared" si="636"/>
        <v>N/A</v>
      </c>
      <c r="AO727" s="15" t="str">
        <f t="shared" si="637"/>
        <v>N/A</v>
      </c>
      <c r="AP727" s="15" t="str">
        <f t="shared" si="638"/>
        <v>N/A</v>
      </c>
      <c r="AQ727" s="15" t="str">
        <f t="shared" si="639"/>
        <v>N/A</v>
      </c>
      <c r="AR727" s="14" t="s">
        <v>40</v>
      </c>
      <c r="AS727" s="14" t="s">
        <v>40</v>
      </c>
      <c r="AT727" s="14" t="s">
        <v>40</v>
      </c>
      <c r="AU727" s="14" t="s">
        <v>40</v>
      </c>
      <c r="AV727" s="14" t="s">
        <v>40</v>
      </c>
      <c r="AW727" s="14" t="s">
        <v>40</v>
      </c>
      <c r="AX727" s="14" t="s">
        <v>40</v>
      </c>
      <c r="AY727" s="14" t="s">
        <v>40</v>
      </c>
      <c r="AZ727" s="14" t="s">
        <v>40</v>
      </c>
      <c r="BA727" s="14" t="s">
        <v>40</v>
      </c>
      <c r="BB727" s="14" t="s">
        <v>40</v>
      </c>
      <c r="BC727" s="14" t="s">
        <v>40</v>
      </c>
      <c r="BD727" s="14" t="s">
        <v>40</v>
      </c>
      <c r="BE727" s="14" t="s">
        <v>40</v>
      </c>
      <c r="BF727" s="14" t="s">
        <v>40</v>
      </c>
      <c r="BG727" s="14" t="s">
        <v>40</v>
      </c>
      <c r="BH727" s="14" t="s">
        <v>40</v>
      </c>
      <c r="BJ727" s="15" t="e">
        <f t="shared" si="640"/>
        <v>#VALUE!</v>
      </c>
      <c r="BK727" s="15" t="e">
        <f t="shared" si="641"/>
        <v>#VALUE!</v>
      </c>
      <c r="BL727" s="15" t="e">
        <f t="shared" si="642"/>
        <v>#VALUE!</v>
      </c>
      <c r="BM727" s="15" t="e">
        <f t="shared" si="643"/>
        <v>#VALUE!</v>
      </c>
      <c r="BN727" s="15" t="e">
        <f t="shared" si="644"/>
        <v>#VALUE!</v>
      </c>
      <c r="BO727" s="15" t="e">
        <f t="shared" si="645"/>
        <v>#VALUE!</v>
      </c>
      <c r="BP727" s="15" t="e">
        <f t="shared" si="646"/>
        <v>#VALUE!</v>
      </c>
      <c r="BQ727" s="15" t="e">
        <f t="shared" si="647"/>
        <v>#VALUE!</v>
      </c>
      <c r="BR727" s="15" t="e">
        <f t="shared" si="648"/>
        <v>#VALUE!</v>
      </c>
      <c r="BS727" s="15" t="e">
        <f t="shared" si="649"/>
        <v>#VALUE!</v>
      </c>
      <c r="BT727" s="15" t="e">
        <f t="shared" si="650"/>
        <v>#VALUE!</v>
      </c>
      <c r="BU727" s="15" t="e">
        <f t="shared" si="651"/>
        <v>#VALUE!</v>
      </c>
      <c r="BV727" s="15" t="e">
        <f t="shared" si="652"/>
        <v>#VALUE!</v>
      </c>
      <c r="BW727" s="15" t="e">
        <f t="shared" si="653"/>
        <v>#VALUE!</v>
      </c>
      <c r="BX727" s="15" t="e">
        <f t="shared" si="654"/>
        <v>#VALUE!</v>
      </c>
      <c r="BY727" s="15" t="e">
        <f t="shared" si="655"/>
        <v>#VALUE!</v>
      </c>
      <c r="BZ727" s="15" t="e">
        <f t="shared" si="656"/>
        <v>#VALUE!</v>
      </c>
      <c r="CA727" s="14" t="s">
        <v>75</v>
      </c>
      <c r="CB727" s="15" t="e">
        <f t="shared" si="668"/>
        <v>#VALUE!</v>
      </c>
      <c r="CC727" s="14" t="str">
        <f t="shared" si="669"/>
        <v>N/A</v>
      </c>
      <c r="CD727" s="14" t="str">
        <f t="shared" si="670"/>
        <v>N/A</v>
      </c>
      <c r="CE727" s="14" t="str">
        <f t="shared" si="671"/>
        <v>N/A</v>
      </c>
      <c r="CF727" s="14" t="str">
        <f t="shared" si="672"/>
        <v>N/A</v>
      </c>
      <c r="CG727" t="str">
        <f t="shared" si="657"/>
        <v>S:0 G:0 GR:0</v>
      </c>
    </row>
    <row r="728" spans="1:85" x14ac:dyDescent="0.25">
      <c r="A728" s="13">
        <v>6620</v>
      </c>
      <c r="B728" s="14"/>
      <c r="C728" s="14"/>
      <c r="D728" s="14"/>
      <c r="E728" s="14" t="e">
        <f>VLOOKUP(B728, 'Rookie Year'!$A$2:$B$55555,2,FALSE)</f>
        <v>#N/A</v>
      </c>
      <c r="F728" s="14">
        <v>2026</v>
      </c>
      <c r="G728" s="14" t="s">
        <v>40</v>
      </c>
      <c r="H728" s="14"/>
      <c r="I728" s="15"/>
      <c r="J728" s="14"/>
      <c r="K728" s="16">
        <f t="shared" ref="K728:K791" si="681">IF(AND(G728&lt;&gt;"N",R728="N/A"), IF(I728&lt;4, 0, 0.25),IF(I728=1, IF(J728=1,0.25, 0.25), IF(I728&lt;13, 0.25, IF(I728&lt;26, 0.4, IF(I728&lt;51, 0.6, 0.75)))))</f>
        <v>0</v>
      </c>
      <c r="L728" s="15">
        <f t="shared" ref="L728:L791" si="682">I728-M728</f>
        <v>0</v>
      </c>
      <c r="M728" s="15">
        <f t="shared" ref="M728:M791" si="683">ROUNDUP(I728*K728,0)</f>
        <v>0</v>
      </c>
      <c r="N728" s="15">
        <f t="shared" ref="N728:N791" si="684">M728*J728</f>
        <v>0</v>
      </c>
      <c r="O728" s="15">
        <v>0</v>
      </c>
      <c r="P728" s="15">
        <v>0</v>
      </c>
      <c r="Q728" s="15">
        <f t="shared" ref="Q728:Q791" si="685">N728-O728-P728</f>
        <v>0</v>
      </c>
      <c r="R728" s="14" t="s">
        <v>75</v>
      </c>
      <c r="S728" s="14">
        <f t="shared" ref="S728:S791" si="686">IF(R728="N/A", J728-($B$1-F728), J728-($B$1-R728))</f>
        <v>0</v>
      </c>
      <c r="T728" s="15" t="str">
        <f t="shared" si="678"/>
        <v>N/A</v>
      </c>
      <c r="U728" s="15" t="str">
        <f t="shared" si="679"/>
        <v>N/A</v>
      </c>
      <c r="V728" s="15" t="str">
        <f t="shared" si="673"/>
        <v>N/A</v>
      </c>
      <c r="W728" s="15" t="str">
        <f t="shared" si="665"/>
        <v>N/A</v>
      </c>
      <c r="X728" s="15" t="str">
        <f t="shared" si="666"/>
        <v>N/A</v>
      </c>
      <c r="Y728" s="14" t="str">
        <f t="shared" ref="Y728:Y791" si="687">IF(SUM(T728:X728)&lt;&gt;Q728, "CHECK", "OK")</f>
        <v>OK</v>
      </c>
      <c r="Z728" s="14" t="str">
        <f t="shared" ref="Z728:Z791" si="688">IF(C728="DM", "No", IF(F728=$B$1, "No", IF(S728=1, "Yes", "No")))</f>
        <v>No</v>
      </c>
      <c r="AA728" s="17" t="str">
        <f>IF(C728="DM", "N/A", IF(Z728="No","N/A",VLOOKUP(B728,'Extension List'!$A$3:$AE$1952,19,FALSE)))</f>
        <v>N/A</v>
      </c>
      <c r="AB728" s="14" t="str">
        <f>IF(C728="DM", "N/A", IF(Z728="No","N/A",VLOOKUP(B728,'Extension List'!$A$3:$AE$1952,21,FALSE)))</f>
        <v>N/A</v>
      </c>
      <c r="AC728" s="14" t="str">
        <f t="shared" si="674"/>
        <v>N/A</v>
      </c>
      <c r="AD728" s="15" t="str">
        <f t="shared" ref="AD728:AD791" si="689">IF(AE728="N/A", "N/A", AA728-AE728)</f>
        <v>N/A</v>
      </c>
      <c r="AE728" s="15" t="str">
        <f t="shared" ref="AE728:AE791" si="690">IF(AA728="N/A", "N/A", IF(AC728&gt;0, IF(AA728&lt;13, ROUNDUP(0.25*AA728,0), IF(AA728&lt;26, ROUNDUP(0.4*AA728,0), IF(AA728&lt;51, ROUNDUP(0.6*AA728,0), ROUNDUP(0.75*AA728,0)))), "N/A"))</f>
        <v>N/A</v>
      </c>
      <c r="AF728" s="15" t="str">
        <f t="shared" ref="AF728:AF791" si="691">IF(AD728="N/A","N/A", (AE728*AC728)+Q728)</f>
        <v>N/A</v>
      </c>
      <c r="AG728" s="15" t="str">
        <f t="shared" si="680"/>
        <v>N/A</v>
      </c>
      <c r="AH728" s="15" t="str">
        <f t="shared" si="680"/>
        <v>N/A</v>
      </c>
      <c r="AI728" s="15" t="str">
        <f t="shared" si="660"/>
        <v>N/A</v>
      </c>
      <c r="AJ728" s="15" t="str">
        <f t="shared" si="661"/>
        <v>N/A</v>
      </c>
      <c r="AK728" s="15" t="str">
        <f t="shared" si="662"/>
        <v>N/A</v>
      </c>
      <c r="AL728" s="15" t="str">
        <f t="shared" ref="AL728:AL791" si="692">IF(AC728="N/A","N/A",IF(AC728&gt;0,IF(SUM(AG728:AK728)&lt;&gt;AF728,"CHECK","OK"),"N/A"))</f>
        <v>N/A</v>
      </c>
      <c r="AM728" s="15" t="e">
        <f t="shared" ref="AM728:AM791" si="693">IF(AD728="N/A", L728+T728, L728+AG728)</f>
        <v>#VALUE!</v>
      </c>
      <c r="AN728" s="15" t="str">
        <f t="shared" ref="AN728:AN791" si="694">IF(AD728="N/A", IF(U728="N/A", "N/A", L728+U728), AD728+AH728)</f>
        <v>N/A</v>
      </c>
      <c r="AO728" s="15" t="str">
        <f t="shared" ref="AO728:AO791" si="695">IF(AD728="N/A", IF(V728="N/A", "N/A", L728+V728), IF(AI728="N/A", "N/A", AD728+AI728))</f>
        <v>N/A</v>
      </c>
      <c r="AP728" s="15" t="str">
        <f t="shared" ref="AP728:AP791" si="696">IF(AD728="N/A", IF(W728="N/A", "N/A", L728+W728), IF(AJ728="N/A", "N/A", AD728+AJ728))</f>
        <v>N/A</v>
      </c>
      <c r="AQ728" s="15" t="str">
        <f t="shared" ref="AQ728:AQ791" si="697">IF(AD728="N/A", IF(X728="N/A", "N/A", L728+X728), IF(AK728="N/A", "N/A", AD728+AK728))</f>
        <v>N/A</v>
      </c>
      <c r="AR728" s="14" t="s">
        <v>40</v>
      </c>
      <c r="AS728" s="14" t="s">
        <v>40</v>
      </c>
      <c r="AT728" s="14" t="s">
        <v>40</v>
      </c>
      <c r="AU728" s="14" t="s">
        <v>40</v>
      </c>
      <c r="AV728" s="14" t="s">
        <v>40</v>
      </c>
      <c r="AW728" s="14" t="s">
        <v>40</v>
      </c>
      <c r="AX728" s="14" t="s">
        <v>40</v>
      </c>
      <c r="AY728" s="14" t="s">
        <v>40</v>
      </c>
      <c r="AZ728" s="14" t="s">
        <v>40</v>
      </c>
      <c r="BA728" s="14" t="s">
        <v>40</v>
      </c>
      <c r="BB728" s="14" t="s">
        <v>40</v>
      </c>
      <c r="BC728" s="14" t="s">
        <v>40</v>
      </c>
      <c r="BD728" s="14" t="s">
        <v>40</v>
      </c>
      <c r="BE728" s="14" t="s">
        <v>40</v>
      </c>
      <c r="BF728" s="14" t="s">
        <v>40</v>
      </c>
      <c r="BG728" s="14" t="s">
        <v>40</v>
      </c>
      <c r="BH728" s="14" t="s">
        <v>40</v>
      </c>
      <c r="BJ728" s="15" t="e">
        <f t="shared" ref="BJ728:BJ791" si="698">IF(AR728="R", $CA728, IF(OR(AR728="P", AR728="T", AR728="N"), 0, IF($C728="DM", $T728, IF(OR(AR728="Y", AR728="IR"),$AM728,IF(AR728="C", IF($BI728="Y", IF($AF728="N/A", $Q728, $AF728), IF($AG728="N/A", $T728,$AG728)))))))</f>
        <v>#VALUE!</v>
      </c>
      <c r="BK728" s="15" t="e">
        <f t="shared" ref="BK728:BK791" si="699">IF(AS728="R", $CA728, IF(OR(AS728="P", AS728="T", AS728="N"), 0, IF($C728="DM", $T728, IF(OR(AS728="Y", AS728="IR"),$AM728,IF(AS728="C", IF($BI728="Y", IF($AF728="N/A", $Q728, $AF728), IF($AG728="N/A", $T728,$AG728)))))))</f>
        <v>#VALUE!</v>
      </c>
      <c r="BL728" s="15" t="e">
        <f t="shared" ref="BL728:BL791" si="700">IF(AT728="R", $CA728, IF(OR(AT728="P", AT728="T", AT728="N"), 0, IF($C728="DM", $T728, IF(OR(AT728="Y", AT728="IR"),$AM728,IF(AT728="C", IF($BI728="Y", IF($AF728="N/A", $Q728, $AF728), IF($AG728="N/A", $T728,$AG728)))))))</f>
        <v>#VALUE!</v>
      </c>
      <c r="BM728" s="15" t="e">
        <f t="shared" ref="BM728:BM791" si="701">IF(AU728="R", $CA728, IF(OR(AU728="P", AU728="T", AU728="N"), 0, IF($C728="DM", $T728, IF(OR(AU728="Y", AU728="IR"),$AM728,IF(AU728="C", IF($BI728="Y", IF($AF728="N/A", $Q728, $AF728), IF($AG728="N/A", $T728,$AG728)))))))</f>
        <v>#VALUE!</v>
      </c>
      <c r="BN728" s="15" t="e">
        <f t="shared" ref="BN728:BN791" si="702">IF(AV728="R", $CA728, IF(OR(AV728="P", AV728="T", AV728="N"), 0, IF($C728="DM", $T728, IF(OR(AV728="Y", AV728="IR"),$AM728,IF(AV728="C", IF($BI728="Y", IF($AF728="N/A", $Q728, $AF728), IF($AG728="N/A", $T728,$AG728)))))))</f>
        <v>#VALUE!</v>
      </c>
      <c r="BO728" s="15" t="e">
        <f t="shared" ref="BO728:BO791" si="703">IF(AW728="R", $CA728, IF(OR(AW728="P", AW728="T", AW728="N"), 0, IF($C728="DM", $T728, IF(OR(AW728="Y", AW728="IR"),$AM728,IF(AW728="C", IF($BI728="Y", IF($AF728="N/A", $Q728, $AF728), IF($AG728="N/A", $T728,$AG728)))))))</f>
        <v>#VALUE!</v>
      </c>
      <c r="BP728" s="15" t="e">
        <f t="shared" ref="BP728:BP791" si="704">IF(AX728="R", $CA728, IF(OR(AX728="P", AX728="T", AX728="N"), 0, IF($C728="DM", $T728, IF(OR(AX728="Y", AX728="IR"),$AM728,IF(AX728="C", IF($BI728="Y", IF($AF728="N/A", $Q728, $AF728), IF($AG728="N/A", $T728,$AG728)))))))</f>
        <v>#VALUE!</v>
      </c>
      <c r="BQ728" s="15" t="e">
        <f t="shared" ref="BQ728:BQ791" si="705">IF(AY728="R", $CA728, IF(OR(AY728="P", AY728="T", AY728="N"), 0, IF($C728="DM", $T728, IF(OR(AY728="Y", AY728="IR"),$AM728,IF(AY728="C", IF($BI728="Y", IF($AF728="N/A", $Q728, $AF728), IF($AG728="N/A", $T728,$AG728)))))))</f>
        <v>#VALUE!</v>
      </c>
      <c r="BR728" s="15" t="e">
        <f t="shared" ref="BR728:BR791" si="706">IF(AZ728="R", $CA728, IF(OR(AZ728="P", AZ728="T", AZ728="N"), 0, IF($C728="DM", $T728, IF(OR(AZ728="Y", AZ728="IR"),$AM728,IF(AZ728="C", IF($BI728="Y", IF($AF728="N/A", $Q728, $AF728), IF($AG728="N/A", $T728,$AG728)))))))</f>
        <v>#VALUE!</v>
      </c>
      <c r="BS728" s="15" t="e">
        <f t="shared" ref="BS728:BS791" si="707">IF(BA728="R", $CA728, IF(OR(BA728="P", BA728="T", BA728="N"), 0, IF($C728="DM", $T728, IF(OR(BA728="Y", BA728="IR"),$AM728,IF(BA728="C", IF($BI728="Y", IF($AF728="N/A", $Q728, $AF728), IF($AG728="N/A", $T728,$AG728)))))))</f>
        <v>#VALUE!</v>
      </c>
      <c r="BT728" s="15" t="e">
        <f t="shared" ref="BT728:BT791" si="708">IF(BB728="R", $CA728, IF(OR(BB728="P", BB728="T", BB728="N"), 0, IF($C728="DM", $T728, IF(OR(BB728="Y", BB728="IR"),$AM728,IF(BB728="C", IF($BI728="Y", IF($BA728="C", IF($AF728="N/A", $Q728, $AF728), IF($AF728="N/A", $T728, $AM728)), IF($AG728="N/A", $T728,$AG728)))))))</f>
        <v>#VALUE!</v>
      </c>
      <c r="BU728" s="15" t="e">
        <f t="shared" ref="BU728:BU791" si="709">IF(BC728="R", $CA728, IF(OR(BC728="P", BC728="T", BC728="N"), 0, IF($C728="DM", $T728, IF(OR(BC728="Y", BC728="IR"),$AM728,IF(BC728="C", IF($BI728="Y", IF($BA728="C", IF($AF728="N/A", $Q728, $AF728), IF($AF728="N/A", $T728, $AM728)), IF($AG728="N/A", $T728,$AG728)))))))</f>
        <v>#VALUE!</v>
      </c>
      <c r="BV728" s="15" t="e">
        <f t="shared" ref="BV728:BV791" si="710">IF(BD728="R", $CA728, IF(OR(BD728="P", BD728="T", BD728="N"), 0, IF($C728="DM", $T728, IF(OR(BD728="Y", BD728="IR"),$AM728,IF(BD728="C", IF($BI728="Y", IF($BA728="C", IF($AF728="N/A", $Q728, $AF728), IF($AF728="N/A", $T728, $AM728)), IF($AG728="N/A", $T728,$AG728)))))))</f>
        <v>#VALUE!</v>
      </c>
      <c r="BW728" s="15" t="e">
        <f t="shared" ref="BW728:BW791" si="711">IF(BE728="R", $CA728, IF(OR(BE728="P", BE728="T", BE728="N"), 0, IF($C728="DM", $T728, IF(OR(BE728="Y", BE728="IR"),$AM728,IF(BE728="C", IF($BI728="Y", IF($BA728="C", IF($AF728="N/A", $Q728, $AF728), IF($AF728="N/A", $T728, $AM728)), IF($AG728="N/A", $T728,$AG728)))))))</f>
        <v>#VALUE!</v>
      </c>
      <c r="BX728" s="15" t="e">
        <f t="shared" ref="BX728:BX791" si="712">IF(BF728="R", $CA728, IF(OR(BF728="P", BF728="T", BF728="N"), 0, IF($C728="DM", $T728, IF(OR(BF728="Y", BF728="IR"),$AM728,IF(BF728="C", IF($BI728="Y", IF($BA728="C", IF($AF728="N/A", $Q728, $AF728), IF($AF728="N/A", $T728, $AM728)), IF($AG728="N/A", $T728,$AG728)))))))</f>
        <v>#VALUE!</v>
      </c>
      <c r="BY728" s="15" t="e">
        <f t="shared" ref="BY728:BY791" si="713">IF(BG728="R", $CA728, IF(OR(BG728="P", BG728="T", BG728="N"), 0, IF($C728="DM", $T728, IF(OR(BG728="Y", BG728="IR"),$AM728,IF(BG728="C", IF($BI728="Y", IF($BA728="C", IF($AF728="N/A", $Q728, $AF728), IF($AF728="N/A", $T728, $AM728)), IF($AG728="N/A", $T728,$AG728)))))))</f>
        <v>#VALUE!</v>
      </c>
      <c r="BZ728" s="15" t="e">
        <f t="shared" ref="BZ728:BZ791" si="714">IF(BH728="R", $CA728, IF(OR(BH728="P", BH728="T", BH728="N"), 0, IF($C728="DM", $T728, IF(OR(BH728="Y", BH728="IR"),$AM728,IF(BH728="C", IF($BI728="Y", IF($BA728="C", IF($AF728="N/A", $Q728, $AF728), IF($AF728="N/A", $T728, $AM728)), IF($AG728="N/A", $T728,$AG728)))))))</f>
        <v>#VALUE!</v>
      </c>
      <c r="CA728" s="14" t="s">
        <v>75</v>
      </c>
      <c r="CB728" s="15" t="e">
        <f t="shared" si="668"/>
        <v>#VALUE!</v>
      </c>
      <c r="CC728" s="14" t="str">
        <f t="shared" si="669"/>
        <v>N/A</v>
      </c>
      <c r="CD728" s="14" t="str">
        <f t="shared" si="670"/>
        <v>N/A</v>
      </c>
      <c r="CE728" s="14" t="str">
        <f t="shared" si="671"/>
        <v>N/A</v>
      </c>
      <c r="CF728" s="14" t="str">
        <f t="shared" si="672"/>
        <v>N/A</v>
      </c>
      <c r="CG728" t="str">
        <f t="shared" ref="CG728:CG791" si="715">IF(AC728="N/A", "S:"&amp;L728&amp;" G:"&amp;M728&amp;" GR:"&amp;Q728, IF(AC728=0, "S:"&amp;L728&amp;" G:"&amp;M728&amp;" GR:"&amp;Q728, "S:"&amp;L728&amp;"/"&amp;AD728&amp;" G:"&amp;AE728&amp;" GR:"&amp;AF728))</f>
        <v>S:0 G:0 GR:0</v>
      </c>
    </row>
    <row r="729" spans="1:85" x14ac:dyDescent="0.25">
      <c r="A729" s="13">
        <v>6621</v>
      </c>
      <c r="B729" s="14"/>
      <c r="C729" s="14"/>
      <c r="D729" s="14"/>
      <c r="E729" s="14" t="e">
        <f>VLOOKUP(B729, 'Rookie Year'!$A$2:$B$55555,2,FALSE)</f>
        <v>#N/A</v>
      </c>
      <c r="F729" s="14">
        <v>2026</v>
      </c>
      <c r="G729" s="14" t="s">
        <v>40</v>
      </c>
      <c r="H729" s="14"/>
      <c r="I729" s="15"/>
      <c r="J729" s="14"/>
      <c r="K729" s="16">
        <f t="shared" si="681"/>
        <v>0</v>
      </c>
      <c r="L729" s="15">
        <f t="shared" si="682"/>
        <v>0</v>
      </c>
      <c r="M729" s="15">
        <f t="shared" si="683"/>
        <v>0</v>
      </c>
      <c r="N729" s="15">
        <f t="shared" si="684"/>
        <v>0</v>
      </c>
      <c r="O729" s="15">
        <v>0</v>
      </c>
      <c r="P729" s="15">
        <v>0</v>
      </c>
      <c r="Q729" s="15">
        <f t="shared" si="685"/>
        <v>0</v>
      </c>
      <c r="R729" s="14" t="s">
        <v>75</v>
      </c>
      <c r="S729" s="14">
        <f t="shared" si="686"/>
        <v>0</v>
      </c>
      <c r="T729" s="15" t="str">
        <f t="shared" si="678"/>
        <v>N/A</v>
      </c>
      <c r="U729" s="15" t="str">
        <f t="shared" si="679"/>
        <v>N/A</v>
      </c>
      <c r="V729" s="15" t="str">
        <f t="shared" si="673"/>
        <v>N/A</v>
      </c>
      <c r="W729" s="15" t="str">
        <f t="shared" si="665"/>
        <v>N/A</v>
      </c>
      <c r="X729" s="15" t="str">
        <f t="shared" si="666"/>
        <v>N/A</v>
      </c>
      <c r="Y729" s="14" t="str">
        <f t="shared" si="687"/>
        <v>OK</v>
      </c>
      <c r="Z729" s="14" t="str">
        <f t="shared" si="688"/>
        <v>No</v>
      </c>
      <c r="AA729" s="17" t="str">
        <f>IF(C729="DM", "N/A", IF(Z729="No","N/A",VLOOKUP(B729,'Extension List'!$A$3:$AE$1952,19,FALSE)))</f>
        <v>N/A</v>
      </c>
      <c r="AB729" s="14" t="str">
        <f>IF(C729="DM", "N/A", IF(Z729="No","N/A",VLOOKUP(B729,'Extension List'!$A$3:$AE$1952,21,FALSE)))</f>
        <v>N/A</v>
      </c>
      <c r="AC729" s="14" t="str">
        <f t="shared" si="674"/>
        <v>N/A</v>
      </c>
      <c r="AD729" s="15" t="str">
        <f t="shared" si="689"/>
        <v>N/A</v>
      </c>
      <c r="AE729" s="15" t="str">
        <f t="shared" si="690"/>
        <v>N/A</v>
      </c>
      <c r="AF729" s="15" t="str">
        <f t="shared" si="691"/>
        <v>N/A</v>
      </c>
      <c r="AG729" s="15" t="str">
        <f t="shared" si="680"/>
        <v>N/A</v>
      </c>
      <c r="AH729" s="15" t="str">
        <f t="shared" si="680"/>
        <v>N/A</v>
      </c>
      <c r="AI729" s="15" t="str">
        <f t="shared" si="660"/>
        <v>N/A</v>
      </c>
      <c r="AJ729" s="15" t="str">
        <f t="shared" si="661"/>
        <v>N/A</v>
      </c>
      <c r="AK729" s="15" t="str">
        <f t="shared" si="662"/>
        <v>N/A</v>
      </c>
      <c r="AL729" s="15" t="str">
        <f t="shared" si="692"/>
        <v>N/A</v>
      </c>
      <c r="AM729" s="15" t="e">
        <f t="shared" si="693"/>
        <v>#VALUE!</v>
      </c>
      <c r="AN729" s="15" t="str">
        <f t="shared" si="694"/>
        <v>N/A</v>
      </c>
      <c r="AO729" s="15" t="str">
        <f t="shared" si="695"/>
        <v>N/A</v>
      </c>
      <c r="AP729" s="15" t="str">
        <f t="shared" si="696"/>
        <v>N/A</v>
      </c>
      <c r="AQ729" s="15" t="str">
        <f t="shared" si="697"/>
        <v>N/A</v>
      </c>
      <c r="AR729" s="14" t="s">
        <v>40</v>
      </c>
      <c r="AS729" s="14" t="s">
        <v>40</v>
      </c>
      <c r="AT729" s="14" t="s">
        <v>40</v>
      </c>
      <c r="AU729" s="14" t="s">
        <v>40</v>
      </c>
      <c r="AV729" s="14" t="s">
        <v>40</v>
      </c>
      <c r="AW729" s="14" t="s">
        <v>40</v>
      </c>
      <c r="AX729" s="14" t="s">
        <v>40</v>
      </c>
      <c r="AY729" s="14" t="s">
        <v>40</v>
      </c>
      <c r="AZ729" s="14" t="s">
        <v>40</v>
      </c>
      <c r="BA729" s="14" t="s">
        <v>40</v>
      </c>
      <c r="BB729" s="14" t="s">
        <v>40</v>
      </c>
      <c r="BC729" s="14" t="s">
        <v>40</v>
      </c>
      <c r="BD729" s="14" t="s">
        <v>40</v>
      </c>
      <c r="BE729" s="14" t="s">
        <v>40</v>
      </c>
      <c r="BF729" s="14" t="s">
        <v>40</v>
      </c>
      <c r="BG729" s="14" t="s">
        <v>40</v>
      </c>
      <c r="BH729" s="14" t="s">
        <v>40</v>
      </c>
      <c r="BJ729" s="15" t="e">
        <f t="shared" si="698"/>
        <v>#VALUE!</v>
      </c>
      <c r="BK729" s="15" t="e">
        <f t="shared" si="699"/>
        <v>#VALUE!</v>
      </c>
      <c r="BL729" s="15" t="e">
        <f t="shared" si="700"/>
        <v>#VALUE!</v>
      </c>
      <c r="BM729" s="15" t="e">
        <f t="shared" si="701"/>
        <v>#VALUE!</v>
      </c>
      <c r="BN729" s="15" t="e">
        <f t="shared" si="702"/>
        <v>#VALUE!</v>
      </c>
      <c r="BO729" s="15" t="e">
        <f t="shared" si="703"/>
        <v>#VALUE!</v>
      </c>
      <c r="BP729" s="15" t="e">
        <f t="shared" si="704"/>
        <v>#VALUE!</v>
      </c>
      <c r="BQ729" s="15" t="e">
        <f t="shared" si="705"/>
        <v>#VALUE!</v>
      </c>
      <c r="BR729" s="15" t="e">
        <f t="shared" si="706"/>
        <v>#VALUE!</v>
      </c>
      <c r="BS729" s="15" t="e">
        <f t="shared" si="707"/>
        <v>#VALUE!</v>
      </c>
      <c r="BT729" s="15" t="e">
        <f t="shared" si="708"/>
        <v>#VALUE!</v>
      </c>
      <c r="BU729" s="15" t="e">
        <f t="shared" si="709"/>
        <v>#VALUE!</v>
      </c>
      <c r="BV729" s="15" t="e">
        <f t="shared" si="710"/>
        <v>#VALUE!</v>
      </c>
      <c r="BW729" s="15" t="e">
        <f t="shared" si="711"/>
        <v>#VALUE!</v>
      </c>
      <c r="BX729" s="15" t="e">
        <f t="shared" si="712"/>
        <v>#VALUE!</v>
      </c>
      <c r="BY729" s="15" t="e">
        <f t="shared" si="713"/>
        <v>#VALUE!</v>
      </c>
      <c r="BZ729" s="15" t="e">
        <f t="shared" si="714"/>
        <v>#VALUE!</v>
      </c>
      <c r="CA729" s="14" t="s">
        <v>75</v>
      </c>
      <c r="CB729" s="15" t="e">
        <f t="shared" si="668"/>
        <v>#VALUE!</v>
      </c>
      <c r="CC729" s="14" t="str">
        <f t="shared" si="669"/>
        <v>N/A</v>
      </c>
      <c r="CD729" s="14" t="str">
        <f t="shared" si="670"/>
        <v>N/A</v>
      </c>
      <c r="CE729" s="14" t="str">
        <f t="shared" si="671"/>
        <v>N/A</v>
      </c>
      <c r="CF729" s="14" t="str">
        <f t="shared" si="672"/>
        <v>N/A</v>
      </c>
      <c r="CG729" t="str">
        <f t="shared" si="715"/>
        <v>S:0 G:0 GR:0</v>
      </c>
    </row>
    <row r="730" spans="1:85" x14ac:dyDescent="0.25">
      <c r="A730" s="13">
        <v>6622</v>
      </c>
      <c r="B730" s="14"/>
      <c r="C730" s="14"/>
      <c r="D730" s="14"/>
      <c r="E730" s="14" t="e">
        <f>VLOOKUP(B730, 'Rookie Year'!$A$2:$B$55555,2,FALSE)</f>
        <v>#N/A</v>
      </c>
      <c r="F730" s="14">
        <v>2026</v>
      </c>
      <c r="G730" s="14" t="s">
        <v>40</v>
      </c>
      <c r="H730" s="14"/>
      <c r="I730" s="15"/>
      <c r="J730" s="14"/>
      <c r="K730" s="16">
        <f t="shared" si="681"/>
        <v>0</v>
      </c>
      <c r="L730" s="15">
        <f t="shared" si="682"/>
        <v>0</v>
      </c>
      <c r="M730" s="15">
        <f t="shared" si="683"/>
        <v>0</v>
      </c>
      <c r="N730" s="15">
        <f t="shared" si="684"/>
        <v>0</v>
      </c>
      <c r="O730" s="15">
        <v>0</v>
      </c>
      <c r="P730" s="15">
        <v>0</v>
      </c>
      <c r="Q730" s="15">
        <f t="shared" si="685"/>
        <v>0</v>
      </c>
      <c r="R730" s="14" t="s">
        <v>75</v>
      </c>
      <c r="S730" s="14">
        <f t="shared" si="686"/>
        <v>0</v>
      </c>
      <c r="T730" s="15" t="str">
        <f t="shared" si="678"/>
        <v>N/A</v>
      </c>
      <c r="U730" s="15" t="str">
        <f t="shared" si="679"/>
        <v>N/A</v>
      </c>
      <c r="V730" s="15" t="str">
        <f t="shared" si="673"/>
        <v>N/A</v>
      </c>
      <c r="W730" s="15" t="str">
        <f t="shared" si="665"/>
        <v>N/A</v>
      </c>
      <c r="X730" s="15" t="str">
        <f t="shared" si="666"/>
        <v>N/A</v>
      </c>
      <c r="Y730" s="14" t="str">
        <f t="shared" si="687"/>
        <v>OK</v>
      </c>
      <c r="Z730" s="14" t="str">
        <f t="shared" si="688"/>
        <v>No</v>
      </c>
      <c r="AA730" s="17" t="str">
        <f>IF(C730="DM", "N/A", IF(Z730="No","N/A",VLOOKUP(B730,'Extension List'!$A$3:$AE$1952,19,FALSE)))</f>
        <v>N/A</v>
      </c>
      <c r="AB730" s="14" t="str">
        <f>IF(C730="DM", "N/A", IF(Z730="No","N/A",VLOOKUP(B730,'Extension List'!$A$3:$AE$1952,21,FALSE)))</f>
        <v>N/A</v>
      </c>
      <c r="AC730" s="14" t="str">
        <f t="shared" si="674"/>
        <v>N/A</v>
      </c>
      <c r="AD730" s="15" t="str">
        <f t="shared" si="689"/>
        <v>N/A</v>
      </c>
      <c r="AE730" s="15" t="str">
        <f t="shared" si="690"/>
        <v>N/A</v>
      </c>
      <c r="AF730" s="15" t="str">
        <f t="shared" si="691"/>
        <v>N/A</v>
      </c>
      <c r="AG730" s="15" t="str">
        <f t="shared" si="680"/>
        <v>N/A</v>
      </c>
      <c r="AH730" s="15" t="str">
        <f t="shared" si="680"/>
        <v>N/A</v>
      </c>
      <c r="AI730" s="15" t="str">
        <f t="shared" ref="AI730:AI793" si="716">IF($AF730="N/A","N/A",IF(AC730&gt;1,"TBC","N/A"))</f>
        <v>N/A</v>
      </c>
      <c r="AJ730" s="15" t="str">
        <f t="shared" ref="AJ730:AJ793" si="717">IF($AF730="N/A","N/A",IF(AC730&gt;2,"TBC","N/A"))</f>
        <v>N/A</v>
      </c>
      <c r="AK730" s="15" t="str">
        <f t="shared" ref="AK730:AK793" si="718">IF($AF730="N/A","N/A",IF(AC730&gt;3,"TBC","N/A"))</f>
        <v>N/A</v>
      </c>
      <c r="AL730" s="15" t="str">
        <f t="shared" si="692"/>
        <v>N/A</v>
      </c>
      <c r="AM730" s="15" t="e">
        <f t="shared" si="693"/>
        <v>#VALUE!</v>
      </c>
      <c r="AN730" s="15" t="str">
        <f t="shared" si="694"/>
        <v>N/A</v>
      </c>
      <c r="AO730" s="15" t="str">
        <f t="shared" si="695"/>
        <v>N/A</v>
      </c>
      <c r="AP730" s="15" t="str">
        <f t="shared" si="696"/>
        <v>N/A</v>
      </c>
      <c r="AQ730" s="15" t="str">
        <f t="shared" si="697"/>
        <v>N/A</v>
      </c>
      <c r="AR730" s="14" t="s">
        <v>40</v>
      </c>
      <c r="AS730" s="14" t="s">
        <v>40</v>
      </c>
      <c r="AT730" s="14" t="s">
        <v>40</v>
      </c>
      <c r="AU730" s="14" t="s">
        <v>40</v>
      </c>
      <c r="AV730" s="14" t="s">
        <v>40</v>
      </c>
      <c r="AW730" s="14" t="s">
        <v>40</v>
      </c>
      <c r="AX730" s="14" t="s">
        <v>40</v>
      </c>
      <c r="AY730" s="14" t="s">
        <v>40</v>
      </c>
      <c r="AZ730" s="14" t="s">
        <v>40</v>
      </c>
      <c r="BA730" s="14" t="s">
        <v>40</v>
      </c>
      <c r="BB730" s="14" t="s">
        <v>40</v>
      </c>
      <c r="BC730" s="14" t="s">
        <v>40</v>
      </c>
      <c r="BD730" s="14" t="s">
        <v>40</v>
      </c>
      <c r="BE730" s="14" t="s">
        <v>40</v>
      </c>
      <c r="BF730" s="14" t="s">
        <v>40</v>
      </c>
      <c r="BG730" s="14" t="s">
        <v>40</v>
      </c>
      <c r="BH730" s="14" t="s">
        <v>40</v>
      </c>
      <c r="BJ730" s="15" t="e">
        <f t="shared" si="698"/>
        <v>#VALUE!</v>
      </c>
      <c r="BK730" s="15" t="e">
        <f t="shared" si="699"/>
        <v>#VALUE!</v>
      </c>
      <c r="BL730" s="15" t="e">
        <f t="shared" si="700"/>
        <v>#VALUE!</v>
      </c>
      <c r="BM730" s="15" t="e">
        <f t="shared" si="701"/>
        <v>#VALUE!</v>
      </c>
      <c r="BN730" s="15" t="e">
        <f t="shared" si="702"/>
        <v>#VALUE!</v>
      </c>
      <c r="BO730" s="15" t="e">
        <f t="shared" si="703"/>
        <v>#VALUE!</v>
      </c>
      <c r="BP730" s="15" t="e">
        <f t="shared" si="704"/>
        <v>#VALUE!</v>
      </c>
      <c r="BQ730" s="15" t="e">
        <f t="shared" si="705"/>
        <v>#VALUE!</v>
      </c>
      <c r="BR730" s="15" t="e">
        <f t="shared" si="706"/>
        <v>#VALUE!</v>
      </c>
      <c r="BS730" s="15" t="e">
        <f t="shared" si="707"/>
        <v>#VALUE!</v>
      </c>
      <c r="BT730" s="15" t="e">
        <f t="shared" si="708"/>
        <v>#VALUE!</v>
      </c>
      <c r="BU730" s="15" t="e">
        <f t="shared" si="709"/>
        <v>#VALUE!</v>
      </c>
      <c r="BV730" s="15" t="e">
        <f t="shared" si="710"/>
        <v>#VALUE!</v>
      </c>
      <c r="BW730" s="15" t="e">
        <f t="shared" si="711"/>
        <v>#VALUE!</v>
      </c>
      <c r="BX730" s="15" t="e">
        <f t="shared" si="712"/>
        <v>#VALUE!</v>
      </c>
      <c r="BY730" s="15" t="e">
        <f t="shared" si="713"/>
        <v>#VALUE!</v>
      </c>
      <c r="BZ730" s="15" t="e">
        <f t="shared" si="714"/>
        <v>#VALUE!</v>
      </c>
      <c r="CA730" s="14" t="s">
        <v>75</v>
      </c>
      <c r="CB730" s="15" t="e">
        <f t="shared" si="668"/>
        <v>#VALUE!</v>
      </c>
      <c r="CC730" s="14" t="str">
        <f t="shared" si="669"/>
        <v>N/A</v>
      </c>
      <c r="CD730" s="14" t="str">
        <f t="shared" si="670"/>
        <v>N/A</v>
      </c>
      <c r="CE730" s="14" t="str">
        <f t="shared" si="671"/>
        <v>N/A</v>
      </c>
      <c r="CF730" s="14" t="str">
        <f t="shared" si="672"/>
        <v>N/A</v>
      </c>
      <c r="CG730" t="str">
        <f t="shared" si="715"/>
        <v>S:0 G:0 GR:0</v>
      </c>
    </row>
    <row r="731" spans="1:85" x14ac:dyDescent="0.25">
      <c r="A731" s="13">
        <v>6623</v>
      </c>
      <c r="B731" s="14"/>
      <c r="C731" s="14"/>
      <c r="D731" s="14"/>
      <c r="E731" s="14" t="e">
        <f>VLOOKUP(B731, 'Rookie Year'!$A$2:$B$55555,2,FALSE)</f>
        <v>#N/A</v>
      </c>
      <c r="F731" s="14">
        <v>2026</v>
      </c>
      <c r="G731" s="14" t="s">
        <v>40</v>
      </c>
      <c r="H731" s="14"/>
      <c r="I731" s="15"/>
      <c r="J731" s="14"/>
      <c r="K731" s="16">
        <f t="shared" si="681"/>
        <v>0</v>
      </c>
      <c r="L731" s="15">
        <f t="shared" si="682"/>
        <v>0</v>
      </c>
      <c r="M731" s="15">
        <f t="shared" si="683"/>
        <v>0</v>
      </c>
      <c r="N731" s="15">
        <f t="shared" si="684"/>
        <v>0</v>
      </c>
      <c r="O731" s="15">
        <v>0</v>
      </c>
      <c r="P731" s="15">
        <v>0</v>
      </c>
      <c r="Q731" s="15">
        <f t="shared" si="685"/>
        <v>0</v>
      </c>
      <c r="R731" s="14" t="s">
        <v>75</v>
      </c>
      <c r="S731" s="14">
        <f t="shared" si="686"/>
        <v>0</v>
      </c>
      <c r="T731" s="15" t="str">
        <f t="shared" si="678"/>
        <v>N/A</v>
      </c>
      <c r="U731" s="15" t="str">
        <f t="shared" si="679"/>
        <v>N/A</v>
      </c>
      <c r="V731" s="15" t="str">
        <f t="shared" si="673"/>
        <v>N/A</v>
      </c>
      <c r="W731" s="15" t="str">
        <f t="shared" si="665"/>
        <v>N/A</v>
      </c>
      <c r="X731" s="15" t="str">
        <f t="shared" si="666"/>
        <v>N/A</v>
      </c>
      <c r="Y731" s="14" t="str">
        <f t="shared" si="687"/>
        <v>OK</v>
      </c>
      <c r="Z731" s="14" t="str">
        <f t="shared" si="688"/>
        <v>No</v>
      </c>
      <c r="AA731" s="17" t="str">
        <f>IF(C731="DM", "N/A", IF(Z731="No","N/A",VLOOKUP(B731,'Extension List'!$A$3:$AE$1952,19,FALSE)))</f>
        <v>N/A</v>
      </c>
      <c r="AB731" s="14" t="str">
        <f>IF(C731="DM", "N/A", IF(Z731="No","N/A",VLOOKUP(B731,'Extension List'!$A$3:$AE$1952,21,FALSE)))</f>
        <v>N/A</v>
      </c>
      <c r="AC731" s="14" t="str">
        <f t="shared" si="674"/>
        <v>N/A</v>
      </c>
      <c r="AD731" s="15" t="str">
        <f t="shared" si="689"/>
        <v>N/A</v>
      </c>
      <c r="AE731" s="15" t="str">
        <f t="shared" si="690"/>
        <v>N/A</v>
      </c>
      <c r="AF731" s="15" t="str">
        <f t="shared" si="691"/>
        <v>N/A</v>
      </c>
      <c r="AG731" s="15" t="str">
        <f t="shared" si="680"/>
        <v>N/A</v>
      </c>
      <c r="AH731" s="15" t="str">
        <f t="shared" si="680"/>
        <v>N/A</v>
      </c>
      <c r="AI731" s="15" t="str">
        <f t="shared" si="716"/>
        <v>N/A</v>
      </c>
      <c r="AJ731" s="15" t="str">
        <f t="shared" si="717"/>
        <v>N/A</v>
      </c>
      <c r="AK731" s="15" t="str">
        <f t="shared" si="718"/>
        <v>N/A</v>
      </c>
      <c r="AL731" s="15" t="str">
        <f t="shared" si="692"/>
        <v>N/A</v>
      </c>
      <c r="AM731" s="15" t="e">
        <f t="shared" si="693"/>
        <v>#VALUE!</v>
      </c>
      <c r="AN731" s="15" t="str">
        <f t="shared" si="694"/>
        <v>N/A</v>
      </c>
      <c r="AO731" s="15" t="str">
        <f t="shared" si="695"/>
        <v>N/A</v>
      </c>
      <c r="AP731" s="15" t="str">
        <f t="shared" si="696"/>
        <v>N/A</v>
      </c>
      <c r="AQ731" s="15" t="str">
        <f t="shared" si="697"/>
        <v>N/A</v>
      </c>
      <c r="AR731" s="14" t="s">
        <v>40</v>
      </c>
      <c r="AS731" s="14" t="s">
        <v>40</v>
      </c>
      <c r="AT731" s="14" t="s">
        <v>40</v>
      </c>
      <c r="AU731" s="14" t="s">
        <v>40</v>
      </c>
      <c r="AV731" s="14" t="s">
        <v>40</v>
      </c>
      <c r="AW731" s="14" t="s">
        <v>40</v>
      </c>
      <c r="AX731" s="14" t="s">
        <v>40</v>
      </c>
      <c r="AY731" s="14" t="s">
        <v>40</v>
      </c>
      <c r="AZ731" s="14" t="s">
        <v>40</v>
      </c>
      <c r="BA731" s="14" t="s">
        <v>40</v>
      </c>
      <c r="BB731" s="14" t="s">
        <v>40</v>
      </c>
      <c r="BC731" s="14" t="s">
        <v>40</v>
      </c>
      <c r="BD731" s="14" t="s">
        <v>40</v>
      </c>
      <c r="BE731" s="14" t="s">
        <v>40</v>
      </c>
      <c r="BF731" s="14" t="s">
        <v>40</v>
      </c>
      <c r="BG731" s="14" t="s">
        <v>40</v>
      </c>
      <c r="BH731" s="14" t="s">
        <v>40</v>
      </c>
      <c r="BJ731" s="15" t="e">
        <f t="shared" si="698"/>
        <v>#VALUE!</v>
      </c>
      <c r="BK731" s="15" t="e">
        <f t="shared" si="699"/>
        <v>#VALUE!</v>
      </c>
      <c r="BL731" s="15" t="e">
        <f t="shared" si="700"/>
        <v>#VALUE!</v>
      </c>
      <c r="BM731" s="15" t="e">
        <f t="shared" si="701"/>
        <v>#VALUE!</v>
      </c>
      <c r="BN731" s="15" t="e">
        <f t="shared" si="702"/>
        <v>#VALUE!</v>
      </c>
      <c r="BO731" s="15" t="e">
        <f t="shared" si="703"/>
        <v>#VALUE!</v>
      </c>
      <c r="BP731" s="15" t="e">
        <f t="shared" si="704"/>
        <v>#VALUE!</v>
      </c>
      <c r="BQ731" s="15" t="e">
        <f t="shared" si="705"/>
        <v>#VALUE!</v>
      </c>
      <c r="BR731" s="15" t="e">
        <f t="shared" si="706"/>
        <v>#VALUE!</v>
      </c>
      <c r="BS731" s="15" t="e">
        <f t="shared" si="707"/>
        <v>#VALUE!</v>
      </c>
      <c r="BT731" s="15" t="e">
        <f t="shared" si="708"/>
        <v>#VALUE!</v>
      </c>
      <c r="BU731" s="15" t="e">
        <f t="shared" si="709"/>
        <v>#VALUE!</v>
      </c>
      <c r="BV731" s="15" t="e">
        <f t="shared" si="710"/>
        <v>#VALUE!</v>
      </c>
      <c r="BW731" s="15" t="e">
        <f t="shared" si="711"/>
        <v>#VALUE!</v>
      </c>
      <c r="BX731" s="15" t="e">
        <f t="shared" si="712"/>
        <v>#VALUE!</v>
      </c>
      <c r="BY731" s="15" t="e">
        <f t="shared" si="713"/>
        <v>#VALUE!</v>
      </c>
      <c r="BZ731" s="15" t="e">
        <f t="shared" si="714"/>
        <v>#VALUE!</v>
      </c>
      <c r="CA731" s="14" t="s">
        <v>75</v>
      </c>
      <c r="CB731" s="15" t="e">
        <f t="shared" si="668"/>
        <v>#VALUE!</v>
      </c>
      <c r="CC731" s="14" t="str">
        <f t="shared" si="669"/>
        <v>N/A</v>
      </c>
      <c r="CD731" s="14" t="str">
        <f t="shared" si="670"/>
        <v>N/A</v>
      </c>
      <c r="CE731" s="14" t="str">
        <f t="shared" si="671"/>
        <v>N/A</v>
      </c>
      <c r="CF731" s="14" t="str">
        <f t="shared" si="672"/>
        <v>N/A</v>
      </c>
      <c r="CG731" t="str">
        <f t="shared" si="715"/>
        <v>S:0 G:0 GR:0</v>
      </c>
    </row>
    <row r="732" spans="1:85" x14ac:dyDescent="0.25">
      <c r="A732" s="13">
        <v>6624</v>
      </c>
      <c r="B732" s="14"/>
      <c r="C732" s="14"/>
      <c r="D732" s="14"/>
      <c r="E732" s="14" t="e">
        <f>VLOOKUP(B732, 'Rookie Year'!$A$2:$B$55555,2,FALSE)</f>
        <v>#N/A</v>
      </c>
      <c r="F732" s="14">
        <v>2026</v>
      </c>
      <c r="G732" s="14" t="s">
        <v>40</v>
      </c>
      <c r="H732" s="14"/>
      <c r="I732" s="15"/>
      <c r="J732" s="14"/>
      <c r="K732" s="16">
        <f t="shared" si="681"/>
        <v>0</v>
      </c>
      <c r="L732" s="15">
        <f t="shared" si="682"/>
        <v>0</v>
      </c>
      <c r="M732" s="15">
        <f t="shared" si="683"/>
        <v>0</v>
      </c>
      <c r="N732" s="15">
        <f t="shared" si="684"/>
        <v>0</v>
      </c>
      <c r="O732" s="15">
        <v>0</v>
      </c>
      <c r="P732" s="15">
        <v>0</v>
      </c>
      <c r="Q732" s="15">
        <f t="shared" si="685"/>
        <v>0</v>
      </c>
      <c r="R732" s="14" t="s">
        <v>75</v>
      </c>
      <c r="S732" s="14">
        <f t="shared" si="686"/>
        <v>0</v>
      </c>
      <c r="T732" s="15" t="str">
        <f t="shared" si="678"/>
        <v>N/A</v>
      </c>
      <c r="U732" s="15" t="str">
        <f t="shared" si="679"/>
        <v>N/A</v>
      </c>
      <c r="V732" s="15" t="str">
        <f t="shared" si="673"/>
        <v>N/A</v>
      </c>
      <c r="W732" s="15" t="str">
        <f t="shared" si="665"/>
        <v>N/A</v>
      </c>
      <c r="X732" s="15" t="str">
        <f t="shared" si="666"/>
        <v>N/A</v>
      </c>
      <c r="Y732" s="14" t="str">
        <f t="shared" si="687"/>
        <v>OK</v>
      </c>
      <c r="Z732" s="14" t="str">
        <f t="shared" si="688"/>
        <v>No</v>
      </c>
      <c r="AA732" s="17" t="str">
        <f>IF(C732="DM", "N/A", IF(Z732="No","N/A",VLOOKUP(B732,'Extension List'!$A$3:$AE$1952,19,FALSE)))</f>
        <v>N/A</v>
      </c>
      <c r="AB732" s="14" t="str">
        <f>IF(C732="DM", "N/A", IF(Z732="No","N/A",VLOOKUP(B732,'Extension List'!$A$3:$AE$1952,21,FALSE)))</f>
        <v>N/A</v>
      </c>
      <c r="AC732" s="14" t="str">
        <f t="shared" si="674"/>
        <v>N/A</v>
      </c>
      <c r="AD732" s="15" t="str">
        <f t="shared" si="689"/>
        <v>N/A</v>
      </c>
      <c r="AE732" s="15" t="str">
        <f t="shared" si="690"/>
        <v>N/A</v>
      </c>
      <c r="AF732" s="15" t="str">
        <f t="shared" si="691"/>
        <v>N/A</v>
      </c>
      <c r="AG732" s="15" t="str">
        <f t="shared" si="680"/>
        <v>N/A</v>
      </c>
      <c r="AH732" s="15" t="str">
        <f t="shared" si="680"/>
        <v>N/A</v>
      </c>
      <c r="AI732" s="15" t="str">
        <f t="shared" si="716"/>
        <v>N/A</v>
      </c>
      <c r="AJ732" s="15" t="str">
        <f t="shared" si="717"/>
        <v>N/A</v>
      </c>
      <c r="AK732" s="15" t="str">
        <f t="shared" si="718"/>
        <v>N/A</v>
      </c>
      <c r="AL732" s="15" t="str">
        <f t="shared" si="692"/>
        <v>N/A</v>
      </c>
      <c r="AM732" s="15" t="e">
        <f t="shared" si="693"/>
        <v>#VALUE!</v>
      </c>
      <c r="AN732" s="15" t="str">
        <f t="shared" si="694"/>
        <v>N/A</v>
      </c>
      <c r="AO732" s="15" t="str">
        <f t="shared" si="695"/>
        <v>N/A</v>
      </c>
      <c r="AP732" s="15" t="str">
        <f t="shared" si="696"/>
        <v>N/A</v>
      </c>
      <c r="AQ732" s="15" t="str">
        <f t="shared" si="697"/>
        <v>N/A</v>
      </c>
      <c r="AR732" s="14" t="s">
        <v>40</v>
      </c>
      <c r="AS732" s="14" t="s">
        <v>40</v>
      </c>
      <c r="AT732" s="14" t="s">
        <v>40</v>
      </c>
      <c r="AU732" s="14" t="s">
        <v>40</v>
      </c>
      <c r="AV732" s="14" t="s">
        <v>40</v>
      </c>
      <c r="AW732" s="14" t="s">
        <v>40</v>
      </c>
      <c r="AX732" s="14" t="s">
        <v>40</v>
      </c>
      <c r="AY732" s="14" t="s">
        <v>40</v>
      </c>
      <c r="AZ732" s="14" t="s">
        <v>40</v>
      </c>
      <c r="BA732" s="14" t="s">
        <v>40</v>
      </c>
      <c r="BB732" s="14" t="s">
        <v>40</v>
      </c>
      <c r="BC732" s="14" t="s">
        <v>40</v>
      </c>
      <c r="BD732" s="14" t="s">
        <v>40</v>
      </c>
      <c r="BE732" s="14" t="s">
        <v>40</v>
      </c>
      <c r="BF732" s="14" t="s">
        <v>40</v>
      </c>
      <c r="BG732" s="14" t="s">
        <v>40</v>
      </c>
      <c r="BH732" s="14" t="s">
        <v>40</v>
      </c>
      <c r="BJ732" s="15" t="e">
        <f t="shared" si="698"/>
        <v>#VALUE!</v>
      </c>
      <c r="BK732" s="15" t="e">
        <f t="shared" si="699"/>
        <v>#VALUE!</v>
      </c>
      <c r="BL732" s="15" t="e">
        <f t="shared" si="700"/>
        <v>#VALUE!</v>
      </c>
      <c r="BM732" s="15" t="e">
        <f t="shared" si="701"/>
        <v>#VALUE!</v>
      </c>
      <c r="BN732" s="15" t="e">
        <f t="shared" si="702"/>
        <v>#VALUE!</v>
      </c>
      <c r="BO732" s="15" t="e">
        <f t="shared" si="703"/>
        <v>#VALUE!</v>
      </c>
      <c r="BP732" s="15" t="e">
        <f t="shared" si="704"/>
        <v>#VALUE!</v>
      </c>
      <c r="BQ732" s="15" t="e">
        <f t="shared" si="705"/>
        <v>#VALUE!</v>
      </c>
      <c r="BR732" s="15" t="e">
        <f t="shared" si="706"/>
        <v>#VALUE!</v>
      </c>
      <c r="BS732" s="15" t="e">
        <f t="shared" si="707"/>
        <v>#VALUE!</v>
      </c>
      <c r="BT732" s="15" t="e">
        <f t="shared" si="708"/>
        <v>#VALUE!</v>
      </c>
      <c r="BU732" s="15" t="e">
        <f t="shared" si="709"/>
        <v>#VALUE!</v>
      </c>
      <c r="BV732" s="15" t="e">
        <f t="shared" si="710"/>
        <v>#VALUE!</v>
      </c>
      <c r="BW732" s="15" t="e">
        <f t="shared" si="711"/>
        <v>#VALUE!</v>
      </c>
      <c r="BX732" s="15" t="e">
        <f t="shared" si="712"/>
        <v>#VALUE!</v>
      </c>
      <c r="BY732" s="15" t="e">
        <f t="shared" si="713"/>
        <v>#VALUE!</v>
      </c>
      <c r="BZ732" s="15" t="e">
        <f t="shared" si="714"/>
        <v>#VALUE!</v>
      </c>
      <c r="CA732" s="14" t="s">
        <v>75</v>
      </c>
      <c r="CB732" s="15" t="e">
        <f t="shared" si="668"/>
        <v>#VALUE!</v>
      </c>
      <c r="CC732" s="14" t="str">
        <f t="shared" si="669"/>
        <v>N/A</v>
      </c>
      <c r="CD732" s="14" t="str">
        <f t="shared" si="670"/>
        <v>N/A</v>
      </c>
      <c r="CE732" s="14" t="str">
        <f t="shared" si="671"/>
        <v>N/A</v>
      </c>
      <c r="CF732" s="14" t="str">
        <f t="shared" si="672"/>
        <v>N/A</v>
      </c>
      <c r="CG732" t="str">
        <f t="shared" si="715"/>
        <v>S:0 G:0 GR:0</v>
      </c>
    </row>
    <row r="733" spans="1:85" x14ac:dyDescent="0.25">
      <c r="A733" s="13">
        <v>6625</v>
      </c>
      <c r="B733" s="14"/>
      <c r="C733" s="14"/>
      <c r="D733" s="14"/>
      <c r="E733" s="14" t="e">
        <f>VLOOKUP(B733, 'Rookie Year'!$A$2:$B$55555,2,FALSE)</f>
        <v>#N/A</v>
      </c>
      <c r="F733" s="14">
        <v>2026</v>
      </c>
      <c r="G733" s="14" t="s">
        <v>40</v>
      </c>
      <c r="H733" s="14"/>
      <c r="I733" s="15"/>
      <c r="J733" s="14"/>
      <c r="K733" s="16">
        <f t="shared" si="681"/>
        <v>0</v>
      </c>
      <c r="L733" s="15">
        <f t="shared" si="682"/>
        <v>0</v>
      </c>
      <c r="M733" s="15">
        <f t="shared" si="683"/>
        <v>0</v>
      </c>
      <c r="N733" s="15">
        <f t="shared" si="684"/>
        <v>0</v>
      </c>
      <c r="O733" s="15">
        <v>0</v>
      </c>
      <c r="P733" s="15">
        <v>0</v>
      </c>
      <c r="Q733" s="15">
        <f t="shared" si="685"/>
        <v>0</v>
      </c>
      <c r="R733" s="14" t="s">
        <v>75</v>
      </c>
      <c r="S733" s="14">
        <f t="shared" si="686"/>
        <v>0</v>
      </c>
      <c r="T733" s="15" t="str">
        <f t="shared" si="678"/>
        <v>N/A</v>
      </c>
      <c r="U733" s="15" t="str">
        <f t="shared" si="679"/>
        <v>N/A</v>
      </c>
      <c r="V733" s="15" t="str">
        <f t="shared" si="673"/>
        <v>N/A</v>
      </c>
      <c r="W733" s="15" t="str">
        <f t="shared" si="665"/>
        <v>N/A</v>
      </c>
      <c r="X733" s="15" t="str">
        <f t="shared" si="666"/>
        <v>N/A</v>
      </c>
      <c r="Y733" s="14" t="str">
        <f t="shared" si="687"/>
        <v>OK</v>
      </c>
      <c r="Z733" s="14" t="str">
        <f t="shared" si="688"/>
        <v>No</v>
      </c>
      <c r="AA733" s="17" t="str">
        <f>IF(C733="DM", "N/A", IF(Z733="No","N/A",VLOOKUP(B733,'Extension List'!$A$3:$AE$1952,19,FALSE)))</f>
        <v>N/A</v>
      </c>
      <c r="AB733" s="14" t="str">
        <f>IF(C733="DM", "N/A", IF(Z733="No","N/A",VLOOKUP(B733,'Extension List'!$A$3:$AE$1952,21,FALSE)))</f>
        <v>N/A</v>
      </c>
      <c r="AC733" s="14" t="str">
        <f t="shared" si="674"/>
        <v>N/A</v>
      </c>
      <c r="AD733" s="15" t="str">
        <f t="shared" si="689"/>
        <v>N/A</v>
      </c>
      <c r="AE733" s="15" t="str">
        <f t="shared" si="690"/>
        <v>N/A</v>
      </c>
      <c r="AF733" s="15" t="str">
        <f t="shared" si="691"/>
        <v>N/A</v>
      </c>
      <c r="AG733" s="15" t="str">
        <f t="shared" si="680"/>
        <v>N/A</v>
      </c>
      <c r="AH733" s="15" t="str">
        <f t="shared" si="680"/>
        <v>N/A</v>
      </c>
      <c r="AI733" s="15" t="str">
        <f t="shared" si="716"/>
        <v>N/A</v>
      </c>
      <c r="AJ733" s="15" t="str">
        <f t="shared" si="717"/>
        <v>N/A</v>
      </c>
      <c r="AK733" s="15" t="str">
        <f t="shared" si="718"/>
        <v>N/A</v>
      </c>
      <c r="AL733" s="15" t="str">
        <f t="shared" si="692"/>
        <v>N/A</v>
      </c>
      <c r="AM733" s="15" t="e">
        <f t="shared" si="693"/>
        <v>#VALUE!</v>
      </c>
      <c r="AN733" s="15" t="str">
        <f t="shared" si="694"/>
        <v>N/A</v>
      </c>
      <c r="AO733" s="15" t="str">
        <f t="shared" si="695"/>
        <v>N/A</v>
      </c>
      <c r="AP733" s="15" t="str">
        <f t="shared" si="696"/>
        <v>N/A</v>
      </c>
      <c r="AQ733" s="15" t="str">
        <f t="shared" si="697"/>
        <v>N/A</v>
      </c>
      <c r="AR733" s="14" t="s">
        <v>40</v>
      </c>
      <c r="AS733" s="14" t="s">
        <v>40</v>
      </c>
      <c r="AT733" s="14" t="s">
        <v>40</v>
      </c>
      <c r="AU733" s="14" t="s">
        <v>40</v>
      </c>
      <c r="AV733" s="14" t="s">
        <v>40</v>
      </c>
      <c r="AW733" s="14" t="s">
        <v>40</v>
      </c>
      <c r="AX733" s="14" t="s">
        <v>40</v>
      </c>
      <c r="AY733" s="14" t="s">
        <v>40</v>
      </c>
      <c r="AZ733" s="14" t="s">
        <v>40</v>
      </c>
      <c r="BA733" s="14" t="s">
        <v>40</v>
      </c>
      <c r="BB733" s="14" t="s">
        <v>40</v>
      </c>
      <c r="BC733" s="14" t="s">
        <v>40</v>
      </c>
      <c r="BD733" s="14" t="s">
        <v>40</v>
      </c>
      <c r="BE733" s="14" t="s">
        <v>40</v>
      </c>
      <c r="BF733" s="14" t="s">
        <v>40</v>
      </c>
      <c r="BG733" s="14" t="s">
        <v>40</v>
      </c>
      <c r="BH733" s="14" t="s">
        <v>40</v>
      </c>
      <c r="BJ733" s="15" t="e">
        <f t="shared" si="698"/>
        <v>#VALUE!</v>
      </c>
      <c r="BK733" s="15" t="e">
        <f t="shared" si="699"/>
        <v>#VALUE!</v>
      </c>
      <c r="BL733" s="15" t="e">
        <f t="shared" si="700"/>
        <v>#VALUE!</v>
      </c>
      <c r="BM733" s="15" t="e">
        <f t="shared" si="701"/>
        <v>#VALUE!</v>
      </c>
      <c r="BN733" s="15" t="e">
        <f t="shared" si="702"/>
        <v>#VALUE!</v>
      </c>
      <c r="BO733" s="15" t="e">
        <f t="shared" si="703"/>
        <v>#VALUE!</v>
      </c>
      <c r="BP733" s="15" t="e">
        <f t="shared" si="704"/>
        <v>#VALUE!</v>
      </c>
      <c r="BQ733" s="15" t="e">
        <f t="shared" si="705"/>
        <v>#VALUE!</v>
      </c>
      <c r="BR733" s="15" t="e">
        <f t="shared" si="706"/>
        <v>#VALUE!</v>
      </c>
      <c r="BS733" s="15" t="e">
        <f t="shared" si="707"/>
        <v>#VALUE!</v>
      </c>
      <c r="BT733" s="15" t="e">
        <f t="shared" si="708"/>
        <v>#VALUE!</v>
      </c>
      <c r="BU733" s="15" t="e">
        <f t="shared" si="709"/>
        <v>#VALUE!</v>
      </c>
      <c r="BV733" s="15" t="e">
        <f t="shared" si="710"/>
        <v>#VALUE!</v>
      </c>
      <c r="BW733" s="15" t="e">
        <f t="shared" si="711"/>
        <v>#VALUE!</v>
      </c>
      <c r="BX733" s="15" t="e">
        <f t="shared" si="712"/>
        <v>#VALUE!</v>
      </c>
      <c r="BY733" s="15" t="e">
        <f t="shared" si="713"/>
        <v>#VALUE!</v>
      </c>
      <c r="BZ733" s="15" t="e">
        <f t="shared" si="714"/>
        <v>#VALUE!</v>
      </c>
      <c r="CA733" s="14" t="s">
        <v>75</v>
      </c>
      <c r="CB733" s="15" t="e">
        <f t="shared" si="668"/>
        <v>#VALUE!</v>
      </c>
      <c r="CC733" s="14" t="str">
        <f t="shared" si="669"/>
        <v>N/A</v>
      </c>
      <c r="CD733" s="14" t="str">
        <f t="shared" si="670"/>
        <v>N/A</v>
      </c>
      <c r="CE733" s="14" t="str">
        <f t="shared" si="671"/>
        <v>N/A</v>
      </c>
      <c r="CF733" s="14" t="str">
        <f t="shared" si="672"/>
        <v>N/A</v>
      </c>
      <c r="CG733" t="str">
        <f t="shared" si="715"/>
        <v>S:0 G:0 GR:0</v>
      </c>
    </row>
    <row r="734" spans="1:85" x14ac:dyDescent="0.25">
      <c r="A734" s="13">
        <v>6626</v>
      </c>
      <c r="B734" s="14"/>
      <c r="C734" s="14"/>
      <c r="D734" s="14"/>
      <c r="E734" s="14" t="e">
        <f>VLOOKUP(B734, 'Rookie Year'!$A$2:$B$55555,2,FALSE)</f>
        <v>#N/A</v>
      </c>
      <c r="F734" s="14">
        <v>2026</v>
      </c>
      <c r="G734" s="14" t="s">
        <v>40</v>
      </c>
      <c r="H734" s="14"/>
      <c r="I734" s="15"/>
      <c r="J734" s="14"/>
      <c r="K734" s="16">
        <f t="shared" si="681"/>
        <v>0</v>
      </c>
      <c r="L734" s="15">
        <f t="shared" si="682"/>
        <v>0</v>
      </c>
      <c r="M734" s="15">
        <f t="shared" si="683"/>
        <v>0</v>
      </c>
      <c r="N734" s="15">
        <f t="shared" si="684"/>
        <v>0</v>
      </c>
      <c r="O734" s="15">
        <v>0</v>
      </c>
      <c r="P734" s="15">
        <v>0</v>
      </c>
      <c r="Q734" s="15">
        <f t="shared" si="685"/>
        <v>0</v>
      </c>
      <c r="R734" s="14" t="s">
        <v>75</v>
      </c>
      <c r="S734" s="14">
        <f t="shared" si="686"/>
        <v>0</v>
      </c>
      <c r="T734" s="15" t="str">
        <f t="shared" si="678"/>
        <v>N/A</v>
      </c>
      <c r="U734" s="15" t="str">
        <f t="shared" si="679"/>
        <v>N/A</v>
      </c>
      <c r="V734" s="15" t="str">
        <f t="shared" si="673"/>
        <v>N/A</v>
      </c>
      <c r="W734" s="15" t="str">
        <f t="shared" si="665"/>
        <v>N/A</v>
      </c>
      <c r="X734" s="15" t="str">
        <f t="shared" si="666"/>
        <v>N/A</v>
      </c>
      <c r="Y734" s="14" t="str">
        <f t="shared" si="687"/>
        <v>OK</v>
      </c>
      <c r="Z734" s="14" t="str">
        <f t="shared" si="688"/>
        <v>No</v>
      </c>
      <c r="AA734" s="17" t="str">
        <f>IF(C734="DM", "N/A", IF(Z734="No","N/A",VLOOKUP(B734,'Extension List'!$A$3:$AE$1952,19,FALSE)))</f>
        <v>N/A</v>
      </c>
      <c r="AB734" s="14" t="str">
        <f>IF(C734="DM", "N/A", IF(Z734="No","N/A",VLOOKUP(B734,'Extension List'!$A$3:$AE$1952,21,FALSE)))</f>
        <v>N/A</v>
      </c>
      <c r="AC734" s="14" t="str">
        <f t="shared" si="674"/>
        <v>N/A</v>
      </c>
      <c r="AD734" s="15" t="str">
        <f t="shared" si="689"/>
        <v>N/A</v>
      </c>
      <c r="AE734" s="15" t="str">
        <f t="shared" si="690"/>
        <v>N/A</v>
      </c>
      <c r="AF734" s="15" t="str">
        <f t="shared" si="691"/>
        <v>N/A</v>
      </c>
      <c r="AG734" s="15" t="str">
        <f t="shared" si="680"/>
        <v>N/A</v>
      </c>
      <c r="AH734" s="15" t="str">
        <f t="shared" si="680"/>
        <v>N/A</v>
      </c>
      <c r="AI734" s="15" t="str">
        <f t="shared" si="716"/>
        <v>N/A</v>
      </c>
      <c r="AJ734" s="15" t="str">
        <f t="shared" si="717"/>
        <v>N/A</v>
      </c>
      <c r="AK734" s="15" t="str">
        <f t="shared" si="718"/>
        <v>N/A</v>
      </c>
      <c r="AL734" s="15" t="str">
        <f t="shared" si="692"/>
        <v>N/A</v>
      </c>
      <c r="AM734" s="15" t="e">
        <f t="shared" si="693"/>
        <v>#VALUE!</v>
      </c>
      <c r="AN734" s="15" t="str">
        <f t="shared" si="694"/>
        <v>N/A</v>
      </c>
      <c r="AO734" s="15" t="str">
        <f t="shared" si="695"/>
        <v>N/A</v>
      </c>
      <c r="AP734" s="15" t="str">
        <f t="shared" si="696"/>
        <v>N/A</v>
      </c>
      <c r="AQ734" s="15" t="str">
        <f t="shared" si="697"/>
        <v>N/A</v>
      </c>
      <c r="AR734" s="14" t="s">
        <v>40</v>
      </c>
      <c r="AS734" s="14" t="s">
        <v>40</v>
      </c>
      <c r="AT734" s="14" t="s">
        <v>40</v>
      </c>
      <c r="AU734" s="14" t="s">
        <v>40</v>
      </c>
      <c r="AV734" s="14" t="s">
        <v>40</v>
      </c>
      <c r="AW734" s="14" t="s">
        <v>40</v>
      </c>
      <c r="AX734" s="14" t="s">
        <v>40</v>
      </c>
      <c r="AY734" s="14" t="s">
        <v>40</v>
      </c>
      <c r="AZ734" s="14" t="s">
        <v>40</v>
      </c>
      <c r="BA734" s="14" t="s">
        <v>40</v>
      </c>
      <c r="BB734" s="14" t="s">
        <v>40</v>
      </c>
      <c r="BC734" s="14" t="s">
        <v>40</v>
      </c>
      <c r="BD734" s="14" t="s">
        <v>40</v>
      </c>
      <c r="BE734" s="14" t="s">
        <v>40</v>
      </c>
      <c r="BF734" s="14" t="s">
        <v>40</v>
      </c>
      <c r="BG734" s="14" t="s">
        <v>40</v>
      </c>
      <c r="BH734" s="14" t="s">
        <v>40</v>
      </c>
      <c r="BJ734" s="15" t="e">
        <f t="shared" si="698"/>
        <v>#VALUE!</v>
      </c>
      <c r="BK734" s="15" t="e">
        <f t="shared" si="699"/>
        <v>#VALUE!</v>
      </c>
      <c r="BL734" s="15" t="e">
        <f t="shared" si="700"/>
        <v>#VALUE!</v>
      </c>
      <c r="BM734" s="15" t="e">
        <f t="shared" si="701"/>
        <v>#VALUE!</v>
      </c>
      <c r="BN734" s="15" t="e">
        <f t="shared" si="702"/>
        <v>#VALUE!</v>
      </c>
      <c r="BO734" s="15" t="e">
        <f t="shared" si="703"/>
        <v>#VALUE!</v>
      </c>
      <c r="BP734" s="15" t="e">
        <f t="shared" si="704"/>
        <v>#VALUE!</v>
      </c>
      <c r="BQ734" s="15" t="e">
        <f t="shared" si="705"/>
        <v>#VALUE!</v>
      </c>
      <c r="BR734" s="15" t="e">
        <f t="shared" si="706"/>
        <v>#VALUE!</v>
      </c>
      <c r="BS734" s="15" t="e">
        <f t="shared" si="707"/>
        <v>#VALUE!</v>
      </c>
      <c r="BT734" s="15" t="e">
        <f t="shared" si="708"/>
        <v>#VALUE!</v>
      </c>
      <c r="BU734" s="15" t="e">
        <f t="shared" si="709"/>
        <v>#VALUE!</v>
      </c>
      <c r="BV734" s="15" t="e">
        <f t="shared" si="710"/>
        <v>#VALUE!</v>
      </c>
      <c r="BW734" s="15" t="e">
        <f t="shared" si="711"/>
        <v>#VALUE!</v>
      </c>
      <c r="BX734" s="15" t="e">
        <f t="shared" si="712"/>
        <v>#VALUE!</v>
      </c>
      <c r="BY734" s="15" t="e">
        <f t="shared" si="713"/>
        <v>#VALUE!</v>
      </c>
      <c r="BZ734" s="15" t="e">
        <f t="shared" si="714"/>
        <v>#VALUE!</v>
      </c>
      <c r="CA734" s="14" t="s">
        <v>75</v>
      </c>
      <c r="CB734" s="15" t="e">
        <f t="shared" si="668"/>
        <v>#VALUE!</v>
      </c>
      <c r="CC734" s="14" t="str">
        <f t="shared" si="669"/>
        <v>N/A</v>
      </c>
      <c r="CD734" s="14" t="str">
        <f t="shared" si="670"/>
        <v>N/A</v>
      </c>
      <c r="CE734" s="14" t="str">
        <f t="shared" si="671"/>
        <v>N/A</v>
      </c>
      <c r="CF734" s="14" t="str">
        <f t="shared" si="672"/>
        <v>N/A</v>
      </c>
      <c r="CG734" t="str">
        <f t="shared" si="715"/>
        <v>S:0 G:0 GR:0</v>
      </c>
    </row>
    <row r="735" spans="1:85" x14ac:dyDescent="0.25">
      <c r="A735" s="13">
        <v>6627</v>
      </c>
      <c r="B735" s="14"/>
      <c r="C735" s="14"/>
      <c r="D735" s="14"/>
      <c r="E735" s="14" t="e">
        <f>VLOOKUP(B735, 'Rookie Year'!$A$2:$B$55555,2,FALSE)</f>
        <v>#N/A</v>
      </c>
      <c r="F735" s="14">
        <v>2026</v>
      </c>
      <c r="G735" s="14" t="s">
        <v>40</v>
      </c>
      <c r="H735" s="14"/>
      <c r="I735" s="15"/>
      <c r="J735" s="14"/>
      <c r="K735" s="16">
        <f t="shared" si="681"/>
        <v>0</v>
      </c>
      <c r="L735" s="15">
        <f t="shared" si="682"/>
        <v>0</v>
      </c>
      <c r="M735" s="15">
        <f t="shared" si="683"/>
        <v>0</v>
      </c>
      <c r="N735" s="15">
        <f t="shared" si="684"/>
        <v>0</v>
      </c>
      <c r="O735" s="15">
        <v>0</v>
      </c>
      <c r="P735" s="15">
        <v>0</v>
      </c>
      <c r="Q735" s="15">
        <f t="shared" si="685"/>
        <v>0</v>
      </c>
      <c r="R735" s="14" t="s">
        <v>75</v>
      </c>
      <c r="S735" s="14">
        <f t="shared" si="686"/>
        <v>0</v>
      </c>
      <c r="T735" s="15" t="str">
        <f t="shared" si="678"/>
        <v>N/A</v>
      </c>
      <c r="U735" s="15" t="str">
        <f t="shared" si="679"/>
        <v>N/A</v>
      </c>
      <c r="V735" s="15" t="str">
        <f t="shared" si="673"/>
        <v>N/A</v>
      </c>
      <c r="W735" s="15" t="str">
        <f t="shared" si="665"/>
        <v>N/A</v>
      </c>
      <c r="X735" s="15" t="str">
        <f t="shared" si="666"/>
        <v>N/A</v>
      </c>
      <c r="Y735" s="14" t="str">
        <f t="shared" si="687"/>
        <v>OK</v>
      </c>
      <c r="Z735" s="14" t="str">
        <f t="shared" si="688"/>
        <v>No</v>
      </c>
      <c r="AA735" s="17" t="str">
        <f>IF(C735="DM", "N/A", IF(Z735="No","N/A",VLOOKUP(B735,'Extension List'!$A$3:$AE$1952,19,FALSE)))</f>
        <v>N/A</v>
      </c>
      <c r="AB735" s="14" t="str">
        <f>IF(C735="DM", "N/A", IF(Z735="No","N/A",VLOOKUP(B735,'Extension List'!$A$3:$AE$1952,21,FALSE)))</f>
        <v>N/A</v>
      </c>
      <c r="AC735" s="14" t="str">
        <f t="shared" si="674"/>
        <v>N/A</v>
      </c>
      <c r="AD735" s="15" t="str">
        <f t="shared" si="689"/>
        <v>N/A</v>
      </c>
      <c r="AE735" s="15" t="str">
        <f t="shared" si="690"/>
        <v>N/A</v>
      </c>
      <c r="AF735" s="15" t="str">
        <f t="shared" si="691"/>
        <v>N/A</v>
      </c>
      <c r="AG735" s="15" t="str">
        <f t="shared" si="680"/>
        <v>N/A</v>
      </c>
      <c r="AH735" s="15" t="str">
        <f t="shared" si="680"/>
        <v>N/A</v>
      </c>
      <c r="AI735" s="15" t="str">
        <f t="shared" si="716"/>
        <v>N/A</v>
      </c>
      <c r="AJ735" s="15" t="str">
        <f t="shared" si="717"/>
        <v>N/A</v>
      </c>
      <c r="AK735" s="15" t="str">
        <f t="shared" si="718"/>
        <v>N/A</v>
      </c>
      <c r="AL735" s="15" t="str">
        <f t="shared" si="692"/>
        <v>N/A</v>
      </c>
      <c r="AM735" s="15" t="e">
        <f t="shared" si="693"/>
        <v>#VALUE!</v>
      </c>
      <c r="AN735" s="15" t="str">
        <f t="shared" si="694"/>
        <v>N/A</v>
      </c>
      <c r="AO735" s="15" t="str">
        <f t="shared" si="695"/>
        <v>N/A</v>
      </c>
      <c r="AP735" s="15" t="str">
        <f t="shared" si="696"/>
        <v>N/A</v>
      </c>
      <c r="AQ735" s="15" t="str">
        <f t="shared" si="697"/>
        <v>N/A</v>
      </c>
      <c r="AR735" s="14" t="s">
        <v>40</v>
      </c>
      <c r="AS735" s="14" t="s">
        <v>40</v>
      </c>
      <c r="AT735" s="14" t="s">
        <v>40</v>
      </c>
      <c r="AU735" s="14" t="s">
        <v>40</v>
      </c>
      <c r="AV735" s="14" t="s">
        <v>40</v>
      </c>
      <c r="AW735" s="14" t="s">
        <v>40</v>
      </c>
      <c r="AX735" s="14" t="s">
        <v>40</v>
      </c>
      <c r="AY735" s="14" t="s">
        <v>40</v>
      </c>
      <c r="AZ735" s="14" t="s">
        <v>40</v>
      </c>
      <c r="BA735" s="14" t="s">
        <v>40</v>
      </c>
      <c r="BB735" s="14" t="s">
        <v>40</v>
      </c>
      <c r="BC735" s="14" t="s">
        <v>40</v>
      </c>
      <c r="BD735" s="14" t="s">
        <v>40</v>
      </c>
      <c r="BE735" s="14" t="s">
        <v>40</v>
      </c>
      <c r="BF735" s="14" t="s">
        <v>40</v>
      </c>
      <c r="BG735" s="14" t="s">
        <v>40</v>
      </c>
      <c r="BH735" s="14" t="s">
        <v>40</v>
      </c>
      <c r="BJ735" s="15" t="e">
        <f t="shared" si="698"/>
        <v>#VALUE!</v>
      </c>
      <c r="BK735" s="15" t="e">
        <f t="shared" si="699"/>
        <v>#VALUE!</v>
      </c>
      <c r="BL735" s="15" t="e">
        <f t="shared" si="700"/>
        <v>#VALUE!</v>
      </c>
      <c r="BM735" s="15" t="e">
        <f t="shared" si="701"/>
        <v>#VALUE!</v>
      </c>
      <c r="BN735" s="15" t="e">
        <f t="shared" si="702"/>
        <v>#VALUE!</v>
      </c>
      <c r="BO735" s="15" t="e">
        <f t="shared" si="703"/>
        <v>#VALUE!</v>
      </c>
      <c r="BP735" s="15" t="e">
        <f t="shared" si="704"/>
        <v>#VALUE!</v>
      </c>
      <c r="BQ735" s="15" t="e">
        <f t="shared" si="705"/>
        <v>#VALUE!</v>
      </c>
      <c r="BR735" s="15" t="e">
        <f t="shared" si="706"/>
        <v>#VALUE!</v>
      </c>
      <c r="BS735" s="15" t="e">
        <f t="shared" si="707"/>
        <v>#VALUE!</v>
      </c>
      <c r="BT735" s="15" t="e">
        <f t="shared" si="708"/>
        <v>#VALUE!</v>
      </c>
      <c r="BU735" s="15" t="e">
        <f t="shared" si="709"/>
        <v>#VALUE!</v>
      </c>
      <c r="BV735" s="15" t="e">
        <f t="shared" si="710"/>
        <v>#VALUE!</v>
      </c>
      <c r="BW735" s="15" t="e">
        <f t="shared" si="711"/>
        <v>#VALUE!</v>
      </c>
      <c r="BX735" s="15" t="e">
        <f t="shared" si="712"/>
        <v>#VALUE!</v>
      </c>
      <c r="BY735" s="15" t="e">
        <f t="shared" si="713"/>
        <v>#VALUE!</v>
      </c>
      <c r="BZ735" s="15" t="e">
        <f t="shared" si="714"/>
        <v>#VALUE!</v>
      </c>
      <c r="CA735" s="14" t="s">
        <v>75</v>
      </c>
      <c r="CB735" s="15" t="e">
        <f t="shared" si="668"/>
        <v>#VALUE!</v>
      </c>
      <c r="CC735" s="14" t="str">
        <f t="shared" si="669"/>
        <v>N/A</v>
      </c>
      <c r="CD735" s="14" t="str">
        <f t="shared" si="670"/>
        <v>N/A</v>
      </c>
      <c r="CE735" s="14" t="str">
        <f t="shared" si="671"/>
        <v>N/A</v>
      </c>
      <c r="CF735" s="14" t="str">
        <f t="shared" si="672"/>
        <v>N/A</v>
      </c>
      <c r="CG735" t="str">
        <f t="shared" si="715"/>
        <v>S:0 G:0 GR:0</v>
      </c>
    </row>
    <row r="736" spans="1:85" x14ac:dyDescent="0.25">
      <c r="A736" s="13">
        <v>6628</v>
      </c>
      <c r="B736" s="14"/>
      <c r="C736" s="14"/>
      <c r="D736" s="14"/>
      <c r="E736" s="14" t="e">
        <f>VLOOKUP(B736, 'Rookie Year'!$A$2:$B$55555,2,FALSE)</f>
        <v>#N/A</v>
      </c>
      <c r="F736" s="14">
        <v>2026</v>
      </c>
      <c r="G736" s="14" t="s">
        <v>40</v>
      </c>
      <c r="H736" s="14"/>
      <c r="I736" s="15"/>
      <c r="J736" s="14"/>
      <c r="K736" s="16">
        <f t="shared" si="681"/>
        <v>0</v>
      </c>
      <c r="L736" s="15">
        <f t="shared" si="682"/>
        <v>0</v>
      </c>
      <c r="M736" s="15">
        <f t="shared" si="683"/>
        <v>0</v>
      </c>
      <c r="N736" s="15">
        <f t="shared" si="684"/>
        <v>0</v>
      </c>
      <c r="O736" s="15">
        <v>0</v>
      </c>
      <c r="P736" s="15">
        <v>0</v>
      </c>
      <c r="Q736" s="15">
        <f t="shared" si="685"/>
        <v>0</v>
      </c>
      <c r="R736" s="14" t="s">
        <v>75</v>
      </c>
      <c r="S736" s="14">
        <f t="shared" si="686"/>
        <v>0</v>
      </c>
      <c r="T736" s="15" t="str">
        <f t="shared" si="678"/>
        <v>N/A</v>
      </c>
      <c r="U736" s="15" t="str">
        <f t="shared" si="679"/>
        <v>N/A</v>
      </c>
      <c r="V736" s="15" t="str">
        <f t="shared" si="673"/>
        <v>N/A</v>
      </c>
      <c r="W736" s="15" t="str">
        <f t="shared" si="665"/>
        <v>N/A</v>
      </c>
      <c r="X736" s="15" t="str">
        <f t="shared" si="666"/>
        <v>N/A</v>
      </c>
      <c r="Y736" s="14" t="str">
        <f t="shared" si="687"/>
        <v>OK</v>
      </c>
      <c r="Z736" s="14" t="str">
        <f t="shared" si="688"/>
        <v>No</v>
      </c>
      <c r="AA736" s="17" t="str">
        <f>IF(C736="DM", "N/A", IF(Z736="No","N/A",VLOOKUP(B736,'Extension List'!$A$3:$AE$1952,19,FALSE)))</f>
        <v>N/A</v>
      </c>
      <c r="AB736" s="14" t="str">
        <f>IF(C736="DM", "N/A", IF(Z736="No","N/A",VLOOKUP(B736,'Extension List'!$A$3:$AE$1952,21,FALSE)))</f>
        <v>N/A</v>
      </c>
      <c r="AC736" s="14" t="str">
        <f t="shared" si="674"/>
        <v>N/A</v>
      </c>
      <c r="AD736" s="15" t="str">
        <f t="shared" si="689"/>
        <v>N/A</v>
      </c>
      <c r="AE736" s="15" t="str">
        <f t="shared" si="690"/>
        <v>N/A</v>
      </c>
      <c r="AF736" s="15" t="str">
        <f t="shared" si="691"/>
        <v>N/A</v>
      </c>
      <c r="AG736" s="15" t="str">
        <f t="shared" si="680"/>
        <v>N/A</v>
      </c>
      <c r="AH736" s="15" t="str">
        <f t="shared" si="680"/>
        <v>N/A</v>
      </c>
      <c r="AI736" s="15" t="str">
        <f t="shared" si="716"/>
        <v>N/A</v>
      </c>
      <c r="AJ736" s="15" t="str">
        <f t="shared" si="717"/>
        <v>N/A</v>
      </c>
      <c r="AK736" s="15" t="str">
        <f t="shared" si="718"/>
        <v>N/A</v>
      </c>
      <c r="AL736" s="15" t="str">
        <f t="shared" si="692"/>
        <v>N/A</v>
      </c>
      <c r="AM736" s="15" t="e">
        <f t="shared" si="693"/>
        <v>#VALUE!</v>
      </c>
      <c r="AN736" s="15" t="str">
        <f t="shared" si="694"/>
        <v>N/A</v>
      </c>
      <c r="AO736" s="15" t="str">
        <f t="shared" si="695"/>
        <v>N/A</v>
      </c>
      <c r="AP736" s="15" t="str">
        <f t="shared" si="696"/>
        <v>N/A</v>
      </c>
      <c r="AQ736" s="15" t="str">
        <f t="shared" si="697"/>
        <v>N/A</v>
      </c>
      <c r="AR736" s="14" t="s">
        <v>40</v>
      </c>
      <c r="AS736" s="14" t="s">
        <v>40</v>
      </c>
      <c r="AT736" s="14" t="s">
        <v>40</v>
      </c>
      <c r="AU736" s="14" t="s">
        <v>40</v>
      </c>
      <c r="AV736" s="14" t="s">
        <v>40</v>
      </c>
      <c r="AW736" s="14" t="s">
        <v>40</v>
      </c>
      <c r="AX736" s="14" t="s">
        <v>40</v>
      </c>
      <c r="AY736" s="14" t="s">
        <v>40</v>
      </c>
      <c r="AZ736" s="14" t="s">
        <v>40</v>
      </c>
      <c r="BA736" s="14" t="s">
        <v>40</v>
      </c>
      <c r="BB736" s="14" t="s">
        <v>40</v>
      </c>
      <c r="BC736" s="14" t="s">
        <v>40</v>
      </c>
      <c r="BD736" s="14" t="s">
        <v>40</v>
      </c>
      <c r="BE736" s="14" t="s">
        <v>40</v>
      </c>
      <c r="BF736" s="14" t="s">
        <v>40</v>
      </c>
      <c r="BG736" s="14" t="s">
        <v>40</v>
      </c>
      <c r="BH736" s="14" t="s">
        <v>40</v>
      </c>
      <c r="BJ736" s="15" t="e">
        <f t="shared" si="698"/>
        <v>#VALUE!</v>
      </c>
      <c r="BK736" s="15" t="e">
        <f t="shared" si="699"/>
        <v>#VALUE!</v>
      </c>
      <c r="BL736" s="15" t="e">
        <f t="shared" si="700"/>
        <v>#VALUE!</v>
      </c>
      <c r="BM736" s="15" t="e">
        <f t="shared" si="701"/>
        <v>#VALUE!</v>
      </c>
      <c r="BN736" s="15" t="e">
        <f t="shared" si="702"/>
        <v>#VALUE!</v>
      </c>
      <c r="BO736" s="15" t="e">
        <f t="shared" si="703"/>
        <v>#VALUE!</v>
      </c>
      <c r="BP736" s="15" t="e">
        <f t="shared" si="704"/>
        <v>#VALUE!</v>
      </c>
      <c r="BQ736" s="15" t="e">
        <f t="shared" si="705"/>
        <v>#VALUE!</v>
      </c>
      <c r="BR736" s="15" t="e">
        <f t="shared" si="706"/>
        <v>#VALUE!</v>
      </c>
      <c r="BS736" s="15" t="e">
        <f t="shared" si="707"/>
        <v>#VALUE!</v>
      </c>
      <c r="BT736" s="15" t="e">
        <f t="shared" si="708"/>
        <v>#VALUE!</v>
      </c>
      <c r="BU736" s="15" t="e">
        <f t="shared" si="709"/>
        <v>#VALUE!</v>
      </c>
      <c r="BV736" s="15" t="e">
        <f t="shared" si="710"/>
        <v>#VALUE!</v>
      </c>
      <c r="BW736" s="15" t="e">
        <f t="shared" si="711"/>
        <v>#VALUE!</v>
      </c>
      <c r="BX736" s="15" t="e">
        <f t="shared" si="712"/>
        <v>#VALUE!</v>
      </c>
      <c r="BY736" s="15" t="e">
        <f t="shared" si="713"/>
        <v>#VALUE!</v>
      </c>
      <c r="BZ736" s="15" t="e">
        <f t="shared" si="714"/>
        <v>#VALUE!</v>
      </c>
      <c r="CA736" s="14" t="s">
        <v>75</v>
      </c>
      <c r="CB736" s="15" t="e">
        <f t="shared" si="668"/>
        <v>#VALUE!</v>
      </c>
      <c r="CC736" s="14" t="str">
        <f t="shared" si="669"/>
        <v>N/A</v>
      </c>
      <c r="CD736" s="14" t="str">
        <f t="shared" si="670"/>
        <v>N/A</v>
      </c>
      <c r="CE736" s="14" t="str">
        <f t="shared" si="671"/>
        <v>N/A</v>
      </c>
      <c r="CF736" s="14" t="str">
        <f t="shared" si="672"/>
        <v>N/A</v>
      </c>
      <c r="CG736" t="str">
        <f t="shared" si="715"/>
        <v>S:0 G:0 GR:0</v>
      </c>
    </row>
    <row r="737" spans="1:85" x14ac:dyDescent="0.25">
      <c r="A737" s="13">
        <v>6629</v>
      </c>
      <c r="B737" s="14"/>
      <c r="C737" s="14"/>
      <c r="D737" s="14"/>
      <c r="E737" s="14" t="e">
        <f>VLOOKUP(B737, 'Rookie Year'!$A$2:$B$55555,2,FALSE)</f>
        <v>#N/A</v>
      </c>
      <c r="F737" s="14">
        <v>2026</v>
      </c>
      <c r="G737" s="14" t="s">
        <v>40</v>
      </c>
      <c r="H737" s="14"/>
      <c r="I737" s="15"/>
      <c r="J737" s="14"/>
      <c r="K737" s="16">
        <f t="shared" si="681"/>
        <v>0</v>
      </c>
      <c r="L737" s="15">
        <f t="shared" si="682"/>
        <v>0</v>
      </c>
      <c r="M737" s="15">
        <f t="shared" si="683"/>
        <v>0</v>
      </c>
      <c r="N737" s="15">
        <f t="shared" si="684"/>
        <v>0</v>
      </c>
      <c r="O737" s="15">
        <v>0</v>
      </c>
      <c r="P737" s="15">
        <v>0</v>
      </c>
      <c r="Q737" s="15">
        <f t="shared" si="685"/>
        <v>0</v>
      </c>
      <c r="R737" s="14" t="s">
        <v>75</v>
      </c>
      <c r="S737" s="14">
        <f t="shared" si="686"/>
        <v>0</v>
      </c>
      <c r="T737" s="15" t="str">
        <f t="shared" si="678"/>
        <v>N/A</v>
      </c>
      <c r="U737" s="15" t="str">
        <f t="shared" si="679"/>
        <v>N/A</v>
      </c>
      <c r="V737" s="15" t="str">
        <f t="shared" si="673"/>
        <v>N/A</v>
      </c>
      <c r="W737" s="15" t="str">
        <f t="shared" si="665"/>
        <v>N/A</v>
      </c>
      <c r="X737" s="15" t="str">
        <f t="shared" si="666"/>
        <v>N/A</v>
      </c>
      <c r="Y737" s="14" t="str">
        <f t="shared" si="687"/>
        <v>OK</v>
      </c>
      <c r="Z737" s="14" t="str">
        <f t="shared" si="688"/>
        <v>No</v>
      </c>
      <c r="AA737" s="17" t="str">
        <f>IF(C737="DM", "N/A", IF(Z737="No","N/A",VLOOKUP(B737,'Extension List'!$A$3:$AE$1952,19,FALSE)))</f>
        <v>N/A</v>
      </c>
      <c r="AB737" s="14" t="str">
        <f>IF(C737="DM", "N/A", IF(Z737="No","N/A",VLOOKUP(B737,'Extension List'!$A$3:$AE$1952,21,FALSE)))</f>
        <v>N/A</v>
      </c>
      <c r="AC737" s="14" t="str">
        <f t="shared" si="674"/>
        <v>N/A</v>
      </c>
      <c r="AD737" s="15" t="str">
        <f t="shared" si="689"/>
        <v>N/A</v>
      </c>
      <c r="AE737" s="15" t="str">
        <f t="shared" si="690"/>
        <v>N/A</v>
      </c>
      <c r="AF737" s="15" t="str">
        <f t="shared" si="691"/>
        <v>N/A</v>
      </c>
      <c r="AG737" s="15" t="str">
        <f t="shared" si="680"/>
        <v>N/A</v>
      </c>
      <c r="AH737" s="15" t="str">
        <f t="shared" si="680"/>
        <v>N/A</v>
      </c>
      <c r="AI737" s="15" t="str">
        <f t="shared" si="716"/>
        <v>N/A</v>
      </c>
      <c r="AJ737" s="15" t="str">
        <f t="shared" si="717"/>
        <v>N/A</v>
      </c>
      <c r="AK737" s="15" t="str">
        <f t="shared" si="718"/>
        <v>N/A</v>
      </c>
      <c r="AL737" s="15" t="str">
        <f t="shared" si="692"/>
        <v>N/A</v>
      </c>
      <c r="AM737" s="15" t="e">
        <f t="shared" si="693"/>
        <v>#VALUE!</v>
      </c>
      <c r="AN737" s="15" t="str">
        <f t="shared" si="694"/>
        <v>N/A</v>
      </c>
      <c r="AO737" s="15" t="str">
        <f t="shared" si="695"/>
        <v>N/A</v>
      </c>
      <c r="AP737" s="15" t="str">
        <f t="shared" si="696"/>
        <v>N/A</v>
      </c>
      <c r="AQ737" s="15" t="str">
        <f t="shared" si="697"/>
        <v>N/A</v>
      </c>
      <c r="AR737" s="14" t="s">
        <v>40</v>
      </c>
      <c r="AS737" s="14" t="s">
        <v>40</v>
      </c>
      <c r="AT737" s="14" t="s">
        <v>40</v>
      </c>
      <c r="AU737" s="14" t="s">
        <v>40</v>
      </c>
      <c r="AV737" s="14" t="s">
        <v>40</v>
      </c>
      <c r="AW737" s="14" t="s">
        <v>40</v>
      </c>
      <c r="AX737" s="14" t="s">
        <v>40</v>
      </c>
      <c r="AY737" s="14" t="s">
        <v>40</v>
      </c>
      <c r="AZ737" s="14" t="s">
        <v>40</v>
      </c>
      <c r="BA737" s="14" t="s">
        <v>40</v>
      </c>
      <c r="BB737" s="14" t="s">
        <v>40</v>
      </c>
      <c r="BC737" s="14" t="s">
        <v>40</v>
      </c>
      <c r="BD737" s="14" t="s">
        <v>40</v>
      </c>
      <c r="BE737" s="14" t="s">
        <v>40</v>
      </c>
      <c r="BF737" s="14" t="s">
        <v>40</v>
      </c>
      <c r="BG737" s="14" t="s">
        <v>40</v>
      </c>
      <c r="BH737" s="14" t="s">
        <v>40</v>
      </c>
      <c r="BJ737" s="15" t="e">
        <f t="shared" si="698"/>
        <v>#VALUE!</v>
      </c>
      <c r="BK737" s="15" t="e">
        <f t="shared" si="699"/>
        <v>#VALUE!</v>
      </c>
      <c r="BL737" s="15" t="e">
        <f t="shared" si="700"/>
        <v>#VALUE!</v>
      </c>
      <c r="BM737" s="15" t="e">
        <f t="shared" si="701"/>
        <v>#VALUE!</v>
      </c>
      <c r="BN737" s="15" t="e">
        <f t="shared" si="702"/>
        <v>#VALUE!</v>
      </c>
      <c r="BO737" s="15" t="e">
        <f t="shared" si="703"/>
        <v>#VALUE!</v>
      </c>
      <c r="BP737" s="15" t="e">
        <f t="shared" si="704"/>
        <v>#VALUE!</v>
      </c>
      <c r="BQ737" s="15" t="e">
        <f t="shared" si="705"/>
        <v>#VALUE!</v>
      </c>
      <c r="BR737" s="15" t="e">
        <f t="shared" si="706"/>
        <v>#VALUE!</v>
      </c>
      <c r="BS737" s="15" t="e">
        <f t="shared" si="707"/>
        <v>#VALUE!</v>
      </c>
      <c r="BT737" s="15" t="e">
        <f t="shared" si="708"/>
        <v>#VALUE!</v>
      </c>
      <c r="BU737" s="15" t="e">
        <f t="shared" si="709"/>
        <v>#VALUE!</v>
      </c>
      <c r="BV737" s="15" t="e">
        <f t="shared" si="710"/>
        <v>#VALUE!</v>
      </c>
      <c r="BW737" s="15" t="e">
        <f t="shared" si="711"/>
        <v>#VALUE!</v>
      </c>
      <c r="BX737" s="15" t="e">
        <f t="shared" si="712"/>
        <v>#VALUE!</v>
      </c>
      <c r="BY737" s="15" t="e">
        <f t="shared" si="713"/>
        <v>#VALUE!</v>
      </c>
      <c r="BZ737" s="15" t="e">
        <f t="shared" si="714"/>
        <v>#VALUE!</v>
      </c>
      <c r="CA737" s="14" t="s">
        <v>75</v>
      </c>
      <c r="CB737" s="15" t="e">
        <f t="shared" si="668"/>
        <v>#VALUE!</v>
      </c>
      <c r="CC737" s="14" t="str">
        <f t="shared" si="669"/>
        <v>N/A</v>
      </c>
      <c r="CD737" s="14" t="str">
        <f t="shared" si="670"/>
        <v>N/A</v>
      </c>
      <c r="CE737" s="14" t="str">
        <f t="shared" si="671"/>
        <v>N/A</v>
      </c>
      <c r="CF737" s="14" t="str">
        <f t="shared" si="672"/>
        <v>N/A</v>
      </c>
      <c r="CG737" t="str">
        <f t="shared" si="715"/>
        <v>S:0 G:0 GR:0</v>
      </c>
    </row>
    <row r="738" spans="1:85" x14ac:dyDescent="0.25">
      <c r="A738" s="13">
        <v>6630</v>
      </c>
      <c r="B738" s="14"/>
      <c r="C738" s="14"/>
      <c r="D738" s="14"/>
      <c r="E738" s="14" t="e">
        <f>VLOOKUP(B738, 'Rookie Year'!$A$2:$B$55555,2,FALSE)</f>
        <v>#N/A</v>
      </c>
      <c r="F738" s="14">
        <v>2026</v>
      </c>
      <c r="G738" s="14" t="s">
        <v>40</v>
      </c>
      <c r="H738" s="14"/>
      <c r="I738" s="15"/>
      <c r="J738" s="14"/>
      <c r="K738" s="16">
        <f t="shared" si="681"/>
        <v>0</v>
      </c>
      <c r="L738" s="15">
        <f t="shared" si="682"/>
        <v>0</v>
      </c>
      <c r="M738" s="15">
        <f t="shared" si="683"/>
        <v>0</v>
      </c>
      <c r="N738" s="15">
        <f t="shared" si="684"/>
        <v>0</v>
      </c>
      <c r="O738" s="15">
        <v>0</v>
      </c>
      <c r="P738" s="15">
        <v>0</v>
      </c>
      <c r="Q738" s="15">
        <f t="shared" si="685"/>
        <v>0</v>
      </c>
      <c r="R738" s="14" t="s">
        <v>75</v>
      </c>
      <c r="S738" s="14">
        <f t="shared" si="686"/>
        <v>0</v>
      </c>
      <c r="T738" s="15" t="str">
        <f t="shared" si="678"/>
        <v>N/A</v>
      </c>
      <c r="U738" s="15" t="str">
        <f t="shared" si="679"/>
        <v>N/A</v>
      </c>
      <c r="V738" s="15" t="str">
        <f t="shared" si="673"/>
        <v>N/A</v>
      </c>
      <c r="W738" s="15" t="str">
        <f t="shared" si="665"/>
        <v>N/A</v>
      </c>
      <c r="X738" s="15" t="str">
        <f t="shared" si="666"/>
        <v>N/A</v>
      </c>
      <c r="Y738" s="14" t="str">
        <f t="shared" si="687"/>
        <v>OK</v>
      </c>
      <c r="Z738" s="14" t="str">
        <f t="shared" si="688"/>
        <v>No</v>
      </c>
      <c r="AA738" s="17" t="str">
        <f>IF(C738="DM", "N/A", IF(Z738="No","N/A",VLOOKUP(B738,'Extension List'!$A$3:$AE$1952,19,FALSE)))</f>
        <v>N/A</v>
      </c>
      <c r="AB738" s="14" t="str">
        <f>IF(C738="DM", "N/A", IF(Z738="No","N/A",VLOOKUP(B738,'Extension List'!$A$3:$AE$1952,21,FALSE)))</f>
        <v>N/A</v>
      </c>
      <c r="AC738" s="14" t="str">
        <f t="shared" si="674"/>
        <v>N/A</v>
      </c>
      <c r="AD738" s="15" t="str">
        <f t="shared" si="689"/>
        <v>N/A</v>
      </c>
      <c r="AE738" s="15" t="str">
        <f t="shared" si="690"/>
        <v>N/A</v>
      </c>
      <c r="AF738" s="15" t="str">
        <f t="shared" si="691"/>
        <v>N/A</v>
      </c>
      <c r="AG738" s="15" t="str">
        <f t="shared" si="680"/>
        <v>N/A</v>
      </c>
      <c r="AH738" s="15" t="str">
        <f t="shared" si="680"/>
        <v>N/A</v>
      </c>
      <c r="AI738" s="15" t="str">
        <f t="shared" si="716"/>
        <v>N/A</v>
      </c>
      <c r="AJ738" s="15" t="str">
        <f t="shared" si="717"/>
        <v>N/A</v>
      </c>
      <c r="AK738" s="15" t="str">
        <f t="shared" si="718"/>
        <v>N/A</v>
      </c>
      <c r="AL738" s="15" t="str">
        <f t="shared" si="692"/>
        <v>N/A</v>
      </c>
      <c r="AM738" s="15" t="e">
        <f t="shared" si="693"/>
        <v>#VALUE!</v>
      </c>
      <c r="AN738" s="15" t="str">
        <f t="shared" si="694"/>
        <v>N/A</v>
      </c>
      <c r="AO738" s="15" t="str">
        <f t="shared" si="695"/>
        <v>N/A</v>
      </c>
      <c r="AP738" s="15" t="str">
        <f t="shared" si="696"/>
        <v>N/A</v>
      </c>
      <c r="AQ738" s="15" t="str">
        <f t="shared" si="697"/>
        <v>N/A</v>
      </c>
      <c r="AR738" s="14" t="s">
        <v>40</v>
      </c>
      <c r="AS738" s="14" t="s">
        <v>40</v>
      </c>
      <c r="AT738" s="14" t="s">
        <v>40</v>
      </c>
      <c r="AU738" s="14" t="s">
        <v>40</v>
      </c>
      <c r="AV738" s="14" t="s">
        <v>40</v>
      </c>
      <c r="AW738" s="14" t="s">
        <v>40</v>
      </c>
      <c r="AX738" s="14" t="s">
        <v>40</v>
      </c>
      <c r="AY738" s="14" t="s">
        <v>40</v>
      </c>
      <c r="AZ738" s="14" t="s">
        <v>40</v>
      </c>
      <c r="BA738" s="14" t="s">
        <v>40</v>
      </c>
      <c r="BB738" s="14" t="s">
        <v>40</v>
      </c>
      <c r="BC738" s="14" t="s">
        <v>40</v>
      </c>
      <c r="BD738" s="14" t="s">
        <v>40</v>
      </c>
      <c r="BE738" s="14" t="s">
        <v>40</v>
      </c>
      <c r="BF738" s="14" t="s">
        <v>40</v>
      </c>
      <c r="BG738" s="14" t="s">
        <v>40</v>
      </c>
      <c r="BH738" s="14" t="s">
        <v>40</v>
      </c>
      <c r="BJ738" s="15" t="e">
        <f t="shared" si="698"/>
        <v>#VALUE!</v>
      </c>
      <c r="BK738" s="15" t="e">
        <f t="shared" si="699"/>
        <v>#VALUE!</v>
      </c>
      <c r="BL738" s="15" t="e">
        <f t="shared" si="700"/>
        <v>#VALUE!</v>
      </c>
      <c r="BM738" s="15" t="e">
        <f t="shared" si="701"/>
        <v>#VALUE!</v>
      </c>
      <c r="BN738" s="15" t="e">
        <f t="shared" si="702"/>
        <v>#VALUE!</v>
      </c>
      <c r="BO738" s="15" t="e">
        <f t="shared" si="703"/>
        <v>#VALUE!</v>
      </c>
      <c r="BP738" s="15" t="e">
        <f t="shared" si="704"/>
        <v>#VALUE!</v>
      </c>
      <c r="BQ738" s="15" t="e">
        <f t="shared" si="705"/>
        <v>#VALUE!</v>
      </c>
      <c r="BR738" s="15" t="e">
        <f t="shared" si="706"/>
        <v>#VALUE!</v>
      </c>
      <c r="BS738" s="15" t="e">
        <f t="shared" si="707"/>
        <v>#VALUE!</v>
      </c>
      <c r="BT738" s="15" t="e">
        <f t="shared" si="708"/>
        <v>#VALUE!</v>
      </c>
      <c r="BU738" s="15" t="e">
        <f t="shared" si="709"/>
        <v>#VALUE!</v>
      </c>
      <c r="BV738" s="15" t="e">
        <f t="shared" si="710"/>
        <v>#VALUE!</v>
      </c>
      <c r="BW738" s="15" t="e">
        <f t="shared" si="711"/>
        <v>#VALUE!</v>
      </c>
      <c r="BX738" s="15" t="e">
        <f t="shared" si="712"/>
        <v>#VALUE!</v>
      </c>
      <c r="BY738" s="15" t="e">
        <f t="shared" si="713"/>
        <v>#VALUE!</v>
      </c>
      <c r="BZ738" s="15" t="e">
        <f t="shared" si="714"/>
        <v>#VALUE!</v>
      </c>
      <c r="CA738" s="14" t="s">
        <v>75</v>
      </c>
      <c r="CB738" s="15" t="e">
        <f t="shared" si="668"/>
        <v>#VALUE!</v>
      </c>
      <c r="CC738" s="14" t="str">
        <f t="shared" si="669"/>
        <v>N/A</v>
      </c>
      <c r="CD738" s="14" t="str">
        <f t="shared" si="670"/>
        <v>N/A</v>
      </c>
      <c r="CE738" s="14" t="str">
        <f t="shared" si="671"/>
        <v>N/A</v>
      </c>
      <c r="CF738" s="14" t="str">
        <f t="shared" si="672"/>
        <v>N/A</v>
      </c>
      <c r="CG738" t="str">
        <f t="shared" si="715"/>
        <v>S:0 G:0 GR:0</v>
      </c>
    </row>
    <row r="739" spans="1:85" x14ac:dyDescent="0.25">
      <c r="A739" s="13">
        <v>6631</v>
      </c>
      <c r="B739" s="14"/>
      <c r="C739" s="14"/>
      <c r="D739" s="14"/>
      <c r="E739" s="14" t="e">
        <f>VLOOKUP(B739, 'Rookie Year'!$A$2:$B$55555,2,FALSE)</f>
        <v>#N/A</v>
      </c>
      <c r="F739" s="14">
        <v>2026</v>
      </c>
      <c r="G739" s="14" t="s">
        <v>40</v>
      </c>
      <c r="H739" s="14"/>
      <c r="I739" s="15"/>
      <c r="J739" s="14"/>
      <c r="K739" s="16">
        <f t="shared" si="681"/>
        <v>0</v>
      </c>
      <c r="L739" s="15">
        <f t="shared" si="682"/>
        <v>0</v>
      </c>
      <c r="M739" s="15">
        <f t="shared" si="683"/>
        <v>0</v>
      </c>
      <c r="N739" s="15">
        <f t="shared" si="684"/>
        <v>0</v>
      </c>
      <c r="O739" s="15">
        <v>0</v>
      </c>
      <c r="P739" s="15">
        <v>0</v>
      </c>
      <c r="Q739" s="15">
        <f t="shared" si="685"/>
        <v>0</v>
      </c>
      <c r="R739" s="14" t="s">
        <v>75</v>
      </c>
      <c r="S739" s="14">
        <f t="shared" si="686"/>
        <v>0</v>
      </c>
      <c r="T739" s="15" t="str">
        <f t="shared" si="678"/>
        <v>N/A</v>
      </c>
      <c r="U739" s="15" t="str">
        <f t="shared" si="679"/>
        <v>N/A</v>
      </c>
      <c r="V739" s="15" t="str">
        <f t="shared" si="673"/>
        <v>N/A</v>
      </c>
      <c r="W739" s="15" t="str">
        <f t="shared" si="665"/>
        <v>N/A</v>
      </c>
      <c r="X739" s="15" t="str">
        <f t="shared" si="666"/>
        <v>N/A</v>
      </c>
      <c r="Y739" s="14" t="str">
        <f t="shared" si="687"/>
        <v>OK</v>
      </c>
      <c r="Z739" s="14" t="str">
        <f t="shared" si="688"/>
        <v>No</v>
      </c>
      <c r="AA739" s="17" t="str">
        <f>IF(C739="DM", "N/A", IF(Z739="No","N/A",VLOOKUP(B739,'Extension List'!$A$3:$AE$1952,19,FALSE)))</f>
        <v>N/A</v>
      </c>
      <c r="AB739" s="14" t="str">
        <f>IF(C739="DM", "N/A", IF(Z739="No","N/A",VLOOKUP(B739,'Extension List'!$A$3:$AE$1952,21,FALSE)))</f>
        <v>N/A</v>
      </c>
      <c r="AC739" s="14" t="str">
        <f t="shared" si="674"/>
        <v>N/A</v>
      </c>
      <c r="AD739" s="15" t="str">
        <f t="shared" si="689"/>
        <v>N/A</v>
      </c>
      <c r="AE739" s="15" t="str">
        <f t="shared" si="690"/>
        <v>N/A</v>
      </c>
      <c r="AF739" s="15" t="str">
        <f t="shared" si="691"/>
        <v>N/A</v>
      </c>
      <c r="AG739" s="15" t="str">
        <f t="shared" si="680"/>
        <v>N/A</v>
      </c>
      <c r="AH739" s="15" t="str">
        <f t="shared" si="680"/>
        <v>N/A</v>
      </c>
      <c r="AI739" s="15" t="str">
        <f t="shared" si="716"/>
        <v>N/A</v>
      </c>
      <c r="AJ739" s="15" t="str">
        <f t="shared" si="717"/>
        <v>N/A</v>
      </c>
      <c r="AK739" s="15" t="str">
        <f t="shared" si="718"/>
        <v>N/A</v>
      </c>
      <c r="AL739" s="15" t="str">
        <f t="shared" si="692"/>
        <v>N/A</v>
      </c>
      <c r="AM739" s="15" t="e">
        <f t="shared" si="693"/>
        <v>#VALUE!</v>
      </c>
      <c r="AN739" s="15" t="str">
        <f t="shared" si="694"/>
        <v>N/A</v>
      </c>
      <c r="AO739" s="15" t="str">
        <f t="shared" si="695"/>
        <v>N/A</v>
      </c>
      <c r="AP739" s="15" t="str">
        <f t="shared" si="696"/>
        <v>N/A</v>
      </c>
      <c r="AQ739" s="15" t="str">
        <f t="shared" si="697"/>
        <v>N/A</v>
      </c>
      <c r="AR739" s="14" t="s">
        <v>40</v>
      </c>
      <c r="AS739" s="14" t="s">
        <v>40</v>
      </c>
      <c r="AT739" s="14" t="s">
        <v>40</v>
      </c>
      <c r="AU739" s="14" t="s">
        <v>40</v>
      </c>
      <c r="AV739" s="14" t="s">
        <v>40</v>
      </c>
      <c r="AW739" s="14" t="s">
        <v>40</v>
      </c>
      <c r="AX739" s="14" t="s">
        <v>40</v>
      </c>
      <c r="AY739" s="14" t="s">
        <v>40</v>
      </c>
      <c r="AZ739" s="14" t="s">
        <v>40</v>
      </c>
      <c r="BA739" s="14" t="s">
        <v>40</v>
      </c>
      <c r="BB739" s="14" t="s">
        <v>40</v>
      </c>
      <c r="BC739" s="14" t="s">
        <v>40</v>
      </c>
      <c r="BD739" s="14" t="s">
        <v>40</v>
      </c>
      <c r="BE739" s="14" t="s">
        <v>40</v>
      </c>
      <c r="BF739" s="14" t="s">
        <v>40</v>
      </c>
      <c r="BG739" s="14" t="s">
        <v>40</v>
      </c>
      <c r="BH739" s="14" t="s">
        <v>40</v>
      </c>
      <c r="BJ739" s="15" t="e">
        <f t="shared" si="698"/>
        <v>#VALUE!</v>
      </c>
      <c r="BK739" s="15" t="e">
        <f t="shared" si="699"/>
        <v>#VALUE!</v>
      </c>
      <c r="BL739" s="15" t="e">
        <f t="shared" si="700"/>
        <v>#VALUE!</v>
      </c>
      <c r="BM739" s="15" t="e">
        <f t="shared" si="701"/>
        <v>#VALUE!</v>
      </c>
      <c r="BN739" s="15" t="e">
        <f t="shared" si="702"/>
        <v>#VALUE!</v>
      </c>
      <c r="BO739" s="15" t="e">
        <f t="shared" si="703"/>
        <v>#VALUE!</v>
      </c>
      <c r="BP739" s="15" t="e">
        <f t="shared" si="704"/>
        <v>#VALUE!</v>
      </c>
      <c r="BQ739" s="15" t="e">
        <f t="shared" si="705"/>
        <v>#VALUE!</v>
      </c>
      <c r="BR739" s="15" t="e">
        <f t="shared" si="706"/>
        <v>#VALUE!</v>
      </c>
      <c r="BS739" s="15" t="e">
        <f t="shared" si="707"/>
        <v>#VALUE!</v>
      </c>
      <c r="BT739" s="15" t="e">
        <f t="shared" si="708"/>
        <v>#VALUE!</v>
      </c>
      <c r="BU739" s="15" t="e">
        <f t="shared" si="709"/>
        <v>#VALUE!</v>
      </c>
      <c r="BV739" s="15" t="e">
        <f t="shared" si="710"/>
        <v>#VALUE!</v>
      </c>
      <c r="BW739" s="15" t="e">
        <f t="shared" si="711"/>
        <v>#VALUE!</v>
      </c>
      <c r="BX739" s="15" t="e">
        <f t="shared" si="712"/>
        <v>#VALUE!</v>
      </c>
      <c r="BY739" s="15" t="e">
        <f t="shared" si="713"/>
        <v>#VALUE!</v>
      </c>
      <c r="BZ739" s="15" t="e">
        <f t="shared" si="714"/>
        <v>#VALUE!</v>
      </c>
      <c r="CA739" s="14" t="s">
        <v>75</v>
      </c>
      <c r="CB739" s="15" t="e">
        <f t="shared" si="668"/>
        <v>#VALUE!</v>
      </c>
      <c r="CC739" s="14" t="str">
        <f t="shared" si="669"/>
        <v>N/A</v>
      </c>
      <c r="CD739" s="14" t="str">
        <f t="shared" si="670"/>
        <v>N/A</v>
      </c>
      <c r="CE739" s="14" t="str">
        <f t="shared" si="671"/>
        <v>N/A</v>
      </c>
      <c r="CF739" s="14" t="str">
        <f t="shared" si="672"/>
        <v>N/A</v>
      </c>
      <c r="CG739" t="str">
        <f t="shared" si="715"/>
        <v>S:0 G:0 GR:0</v>
      </c>
    </row>
    <row r="740" spans="1:85" x14ac:dyDescent="0.25">
      <c r="A740" s="13">
        <v>6632</v>
      </c>
      <c r="B740" s="14"/>
      <c r="C740" s="14"/>
      <c r="D740" s="14"/>
      <c r="E740" s="14" t="e">
        <f>VLOOKUP(B740, 'Rookie Year'!$A$2:$B$55555,2,FALSE)</f>
        <v>#N/A</v>
      </c>
      <c r="F740" s="14">
        <v>2026</v>
      </c>
      <c r="G740" s="14" t="s">
        <v>40</v>
      </c>
      <c r="H740" s="14"/>
      <c r="I740" s="15"/>
      <c r="J740" s="14"/>
      <c r="K740" s="16">
        <f t="shared" si="681"/>
        <v>0</v>
      </c>
      <c r="L740" s="15">
        <f t="shared" si="682"/>
        <v>0</v>
      </c>
      <c r="M740" s="15">
        <f t="shared" si="683"/>
        <v>0</v>
      </c>
      <c r="N740" s="15">
        <f t="shared" si="684"/>
        <v>0</v>
      </c>
      <c r="O740" s="15">
        <v>0</v>
      </c>
      <c r="P740" s="15">
        <v>0</v>
      </c>
      <c r="Q740" s="15">
        <f t="shared" si="685"/>
        <v>0</v>
      </c>
      <c r="R740" s="14" t="s">
        <v>75</v>
      </c>
      <c r="S740" s="14">
        <f t="shared" si="686"/>
        <v>0</v>
      </c>
      <c r="T740" s="15" t="str">
        <f t="shared" si="678"/>
        <v>N/A</v>
      </c>
      <c r="U740" s="15" t="str">
        <f t="shared" si="679"/>
        <v>N/A</v>
      </c>
      <c r="V740" s="15" t="str">
        <f t="shared" si="673"/>
        <v>N/A</v>
      </c>
      <c r="W740" s="15" t="str">
        <f t="shared" si="665"/>
        <v>N/A</v>
      </c>
      <c r="X740" s="15" t="str">
        <f t="shared" si="666"/>
        <v>N/A</v>
      </c>
      <c r="Y740" s="14" t="str">
        <f t="shared" si="687"/>
        <v>OK</v>
      </c>
      <c r="Z740" s="14" t="str">
        <f t="shared" si="688"/>
        <v>No</v>
      </c>
      <c r="AA740" s="17" t="str">
        <f>IF(C740="DM", "N/A", IF(Z740="No","N/A",VLOOKUP(B740,'Extension List'!$A$3:$AE$1952,19,FALSE)))</f>
        <v>N/A</v>
      </c>
      <c r="AB740" s="14" t="str">
        <f>IF(C740="DM", "N/A", IF(Z740="No","N/A",VLOOKUP(B740,'Extension List'!$A$3:$AE$1952,21,FALSE)))</f>
        <v>N/A</v>
      </c>
      <c r="AC740" s="14" t="str">
        <f t="shared" si="674"/>
        <v>N/A</v>
      </c>
      <c r="AD740" s="15" t="str">
        <f t="shared" si="689"/>
        <v>N/A</v>
      </c>
      <c r="AE740" s="15" t="str">
        <f t="shared" si="690"/>
        <v>N/A</v>
      </c>
      <c r="AF740" s="15" t="str">
        <f t="shared" si="691"/>
        <v>N/A</v>
      </c>
      <c r="AG740" s="15" t="str">
        <f t="shared" si="680"/>
        <v>N/A</v>
      </c>
      <c r="AH740" s="15" t="str">
        <f t="shared" si="680"/>
        <v>N/A</v>
      </c>
      <c r="AI740" s="15" t="str">
        <f t="shared" si="716"/>
        <v>N/A</v>
      </c>
      <c r="AJ740" s="15" t="str">
        <f t="shared" si="717"/>
        <v>N/A</v>
      </c>
      <c r="AK740" s="15" t="str">
        <f t="shared" si="718"/>
        <v>N/A</v>
      </c>
      <c r="AL740" s="15" t="str">
        <f t="shared" si="692"/>
        <v>N/A</v>
      </c>
      <c r="AM740" s="15" t="e">
        <f t="shared" si="693"/>
        <v>#VALUE!</v>
      </c>
      <c r="AN740" s="15" t="str">
        <f t="shared" si="694"/>
        <v>N/A</v>
      </c>
      <c r="AO740" s="15" t="str">
        <f t="shared" si="695"/>
        <v>N/A</v>
      </c>
      <c r="AP740" s="15" t="str">
        <f t="shared" si="696"/>
        <v>N/A</v>
      </c>
      <c r="AQ740" s="15" t="str">
        <f t="shared" si="697"/>
        <v>N/A</v>
      </c>
      <c r="AR740" s="14" t="s">
        <v>40</v>
      </c>
      <c r="AS740" s="14" t="s">
        <v>40</v>
      </c>
      <c r="AT740" s="14" t="s">
        <v>40</v>
      </c>
      <c r="AU740" s="14" t="s">
        <v>40</v>
      </c>
      <c r="AV740" s="14" t="s">
        <v>40</v>
      </c>
      <c r="AW740" s="14" t="s">
        <v>40</v>
      </c>
      <c r="AX740" s="14" t="s">
        <v>40</v>
      </c>
      <c r="AY740" s="14" t="s">
        <v>40</v>
      </c>
      <c r="AZ740" s="14" t="s">
        <v>40</v>
      </c>
      <c r="BA740" s="14" t="s">
        <v>40</v>
      </c>
      <c r="BB740" s="14" t="s">
        <v>40</v>
      </c>
      <c r="BC740" s="14" t="s">
        <v>40</v>
      </c>
      <c r="BD740" s="14" t="s">
        <v>40</v>
      </c>
      <c r="BE740" s="14" t="s">
        <v>40</v>
      </c>
      <c r="BF740" s="14" t="s">
        <v>40</v>
      </c>
      <c r="BG740" s="14" t="s">
        <v>40</v>
      </c>
      <c r="BH740" s="14" t="s">
        <v>40</v>
      </c>
      <c r="BJ740" s="15" t="e">
        <f t="shared" si="698"/>
        <v>#VALUE!</v>
      </c>
      <c r="BK740" s="15" t="e">
        <f t="shared" si="699"/>
        <v>#VALUE!</v>
      </c>
      <c r="BL740" s="15" t="e">
        <f t="shared" si="700"/>
        <v>#VALUE!</v>
      </c>
      <c r="BM740" s="15" t="e">
        <f t="shared" si="701"/>
        <v>#VALUE!</v>
      </c>
      <c r="BN740" s="15" t="e">
        <f t="shared" si="702"/>
        <v>#VALUE!</v>
      </c>
      <c r="BO740" s="15" t="e">
        <f t="shared" si="703"/>
        <v>#VALUE!</v>
      </c>
      <c r="BP740" s="15" t="e">
        <f t="shared" si="704"/>
        <v>#VALUE!</v>
      </c>
      <c r="BQ740" s="15" t="e">
        <f t="shared" si="705"/>
        <v>#VALUE!</v>
      </c>
      <c r="BR740" s="15" t="e">
        <f t="shared" si="706"/>
        <v>#VALUE!</v>
      </c>
      <c r="BS740" s="15" t="e">
        <f t="shared" si="707"/>
        <v>#VALUE!</v>
      </c>
      <c r="BT740" s="15" t="e">
        <f t="shared" si="708"/>
        <v>#VALUE!</v>
      </c>
      <c r="BU740" s="15" t="e">
        <f t="shared" si="709"/>
        <v>#VALUE!</v>
      </c>
      <c r="BV740" s="15" t="e">
        <f t="shared" si="710"/>
        <v>#VALUE!</v>
      </c>
      <c r="BW740" s="15" t="e">
        <f t="shared" si="711"/>
        <v>#VALUE!</v>
      </c>
      <c r="BX740" s="15" t="e">
        <f t="shared" si="712"/>
        <v>#VALUE!</v>
      </c>
      <c r="BY740" s="15" t="e">
        <f t="shared" si="713"/>
        <v>#VALUE!</v>
      </c>
      <c r="BZ740" s="15" t="e">
        <f t="shared" si="714"/>
        <v>#VALUE!</v>
      </c>
      <c r="CA740" s="14" t="s">
        <v>75</v>
      </c>
      <c r="CB740" s="15" t="e">
        <f t="shared" si="668"/>
        <v>#VALUE!</v>
      </c>
      <c r="CC740" s="14" t="str">
        <f t="shared" si="669"/>
        <v>N/A</v>
      </c>
      <c r="CD740" s="14" t="str">
        <f t="shared" si="670"/>
        <v>N/A</v>
      </c>
      <c r="CE740" s="14" t="str">
        <f t="shared" si="671"/>
        <v>N/A</v>
      </c>
      <c r="CF740" s="14" t="str">
        <f t="shared" si="672"/>
        <v>N/A</v>
      </c>
      <c r="CG740" t="str">
        <f t="shared" si="715"/>
        <v>S:0 G:0 GR:0</v>
      </c>
    </row>
    <row r="741" spans="1:85" x14ac:dyDescent="0.25">
      <c r="A741" s="13">
        <v>6633</v>
      </c>
      <c r="B741" s="14"/>
      <c r="C741" s="14"/>
      <c r="D741" s="14"/>
      <c r="E741" s="14" t="e">
        <f>VLOOKUP(B741, 'Rookie Year'!$A$2:$B$55555,2,FALSE)</f>
        <v>#N/A</v>
      </c>
      <c r="F741" s="14">
        <v>2026</v>
      </c>
      <c r="G741" s="14" t="s">
        <v>40</v>
      </c>
      <c r="H741" s="14"/>
      <c r="I741" s="15"/>
      <c r="J741" s="14"/>
      <c r="K741" s="16">
        <f t="shared" si="681"/>
        <v>0</v>
      </c>
      <c r="L741" s="15">
        <f t="shared" si="682"/>
        <v>0</v>
      </c>
      <c r="M741" s="15">
        <f t="shared" si="683"/>
        <v>0</v>
      </c>
      <c r="N741" s="15">
        <f t="shared" si="684"/>
        <v>0</v>
      </c>
      <c r="O741" s="15">
        <v>0</v>
      </c>
      <c r="P741" s="15">
        <v>0</v>
      </c>
      <c r="Q741" s="15">
        <f t="shared" si="685"/>
        <v>0</v>
      </c>
      <c r="R741" s="14" t="s">
        <v>75</v>
      </c>
      <c r="S741" s="14">
        <f t="shared" si="686"/>
        <v>0</v>
      </c>
      <c r="T741" s="15" t="str">
        <f t="shared" si="678"/>
        <v>N/A</v>
      </c>
      <c r="U741" s="15" t="str">
        <f t="shared" si="679"/>
        <v>N/A</v>
      </c>
      <c r="V741" s="15" t="str">
        <f t="shared" si="673"/>
        <v>N/A</v>
      </c>
      <c r="W741" s="15" t="str">
        <f t="shared" si="665"/>
        <v>N/A</v>
      </c>
      <c r="X741" s="15" t="str">
        <f t="shared" si="666"/>
        <v>N/A</v>
      </c>
      <c r="Y741" s="14" t="str">
        <f t="shared" si="687"/>
        <v>OK</v>
      </c>
      <c r="Z741" s="14" t="str">
        <f t="shared" si="688"/>
        <v>No</v>
      </c>
      <c r="AA741" s="17" t="str">
        <f>IF(C741="DM", "N/A", IF(Z741="No","N/A",VLOOKUP(B741,'Extension List'!$A$3:$AE$1952,19,FALSE)))</f>
        <v>N/A</v>
      </c>
      <c r="AB741" s="14" t="str">
        <f>IF(C741="DM", "N/A", IF(Z741="No","N/A",VLOOKUP(B741,'Extension List'!$A$3:$AE$1952,21,FALSE)))</f>
        <v>N/A</v>
      </c>
      <c r="AC741" s="14" t="str">
        <f t="shared" si="674"/>
        <v>N/A</v>
      </c>
      <c r="AD741" s="15" t="str">
        <f t="shared" si="689"/>
        <v>N/A</v>
      </c>
      <c r="AE741" s="15" t="str">
        <f t="shared" si="690"/>
        <v>N/A</v>
      </c>
      <c r="AF741" s="15" t="str">
        <f t="shared" si="691"/>
        <v>N/A</v>
      </c>
      <c r="AG741" s="15" t="str">
        <f t="shared" ref="AG741:AH760" si="719">IF($AF741="N/A", "N/A", "TBC")</f>
        <v>N/A</v>
      </c>
      <c r="AH741" s="15" t="str">
        <f t="shared" si="719"/>
        <v>N/A</v>
      </c>
      <c r="AI741" s="15" t="str">
        <f t="shared" si="716"/>
        <v>N/A</v>
      </c>
      <c r="AJ741" s="15" t="str">
        <f t="shared" si="717"/>
        <v>N/A</v>
      </c>
      <c r="AK741" s="15" t="str">
        <f t="shared" si="718"/>
        <v>N/A</v>
      </c>
      <c r="AL741" s="15" t="str">
        <f t="shared" si="692"/>
        <v>N/A</v>
      </c>
      <c r="AM741" s="15" t="e">
        <f t="shared" si="693"/>
        <v>#VALUE!</v>
      </c>
      <c r="AN741" s="15" t="str">
        <f t="shared" si="694"/>
        <v>N/A</v>
      </c>
      <c r="AO741" s="15" t="str">
        <f t="shared" si="695"/>
        <v>N/A</v>
      </c>
      <c r="AP741" s="15" t="str">
        <f t="shared" si="696"/>
        <v>N/A</v>
      </c>
      <c r="AQ741" s="15" t="str">
        <f t="shared" si="697"/>
        <v>N/A</v>
      </c>
      <c r="AR741" s="14" t="s">
        <v>40</v>
      </c>
      <c r="AS741" s="14" t="s">
        <v>40</v>
      </c>
      <c r="AT741" s="14" t="s">
        <v>40</v>
      </c>
      <c r="AU741" s="14" t="s">
        <v>40</v>
      </c>
      <c r="AV741" s="14" t="s">
        <v>40</v>
      </c>
      <c r="AW741" s="14" t="s">
        <v>40</v>
      </c>
      <c r="AX741" s="14" t="s">
        <v>40</v>
      </c>
      <c r="AY741" s="14" t="s">
        <v>40</v>
      </c>
      <c r="AZ741" s="14" t="s">
        <v>40</v>
      </c>
      <c r="BA741" s="14" t="s">
        <v>40</v>
      </c>
      <c r="BB741" s="14" t="s">
        <v>40</v>
      </c>
      <c r="BC741" s="14" t="s">
        <v>40</v>
      </c>
      <c r="BD741" s="14" t="s">
        <v>40</v>
      </c>
      <c r="BE741" s="14" t="s">
        <v>40</v>
      </c>
      <c r="BF741" s="14" t="s">
        <v>40</v>
      </c>
      <c r="BG741" s="14" t="s">
        <v>40</v>
      </c>
      <c r="BH741" s="14" t="s">
        <v>40</v>
      </c>
      <c r="BJ741" s="15" t="e">
        <f t="shared" si="698"/>
        <v>#VALUE!</v>
      </c>
      <c r="BK741" s="15" t="e">
        <f t="shared" si="699"/>
        <v>#VALUE!</v>
      </c>
      <c r="BL741" s="15" t="e">
        <f t="shared" si="700"/>
        <v>#VALUE!</v>
      </c>
      <c r="BM741" s="15" t="e">
        <f t="shared" si="701"/>
        <v>#VALUE!</v>
      </c>
      <c r="BN741" s="15" t="e">
        <f t="shared" si="702"/>
        <v>#VALUE!</v>
      </c>
      <c r="BO741" s="15" t="e">
        <f t="shared" si="703"/>
        <v>#VALUE!</v>
      </c>
      <c r="BP741" s="15" t="e">
        <f t="shared" si="704"/>
        <v>#VALUE!</v>
      </c>
      <c r="BQ741" s="15" t="e">
        <f t="shared" si="705"/>
        <v>#VALUE!</v>
      </c>
      <c r="BR741" s="15" t="e">
        <f t="shared" si="706"/>
        <v>#VALUE!</v>
      </c>
      <c r="BS741" s="15" t="e">
        <f t="shared" si="707"/>
        <v>#VALUE!</v>
      </c>
      <c r="BT741" s="15" t="e">
        <f t="shared" si="708"/>
        <v>#VALUE!</v>
      </c>
      <c r="BU741" s="15" t="e">
        <f t="shared" si="709"/>
        <v>#VALUE!</v>
      </c>
      <c r="BV741" s="15" t="e">
        <f t="shared" si="710"/>
        <v>#VALUE!</v>
      </c>
      <c r="BW741" s="15" t="e">
        <f t="shared" si="711"/>
        <v>#VALUE!</v>
      </c>
      <c r="BX741" s="15" t="e">
        <f t="shared" si="712"/>
        <v>#VALUE!</v>
      </c>
      <c r="BY741" s="15" t="e">
        <f t="shared" si="713"/>
        <v>#VALUE!</v>
      </c>
      <c r="BZ741" s="15" t="e">
        <f t="shared" si="714"/>
        <v>#VALUE!</v>
      </c>
      <c r="CA741" s="14" t="s">
        <v>75</v>
      </c>
      <c r="CB741" s="15" t="e">
        <f t="shared" si="668"/>
        <v>#VALUE!</v>
      </c>
      <c r="CC741" s="14" t="str">
        <f t="shared" si="669"/>
        <v>N/A</v>
      </c>
      <c r="CD741" s="14" t="str">
        <f t="shared" si="670"/>
        <v>N/A</v>
      </c>
      <c r="CE741" s="14" t="str">
        <f t="shared" si="671"/>
        <v>N/A</v>
      </c>
      <c r="CF741" s="14" t="str">
        <f t="shared" si="672"/>
        <v>N/A</v>
      </c>
      <c r="CG741" t="str">
        <f t="shared" si="715"/>
        <v>S:0 G:0 GR:0</v>
      </c>
    </row>
    <row r="742" spans="1:85" x14ac:dyDescent="0.25">
      <c r="A742" s="13">
        <v>6634</v>
      </c>
      <c r="B742" s="14"/>
      <c r="C742" s="14"/>
      <c r="D742" s="14"/>
      <c r="E742" s="14" t="e">
        <f>VLOOKUP(B742, 'Rookie Year'!$A$2:$B$55555,2,FALSE)</f>
        <v>#N/A</v>
      </c>
      <c r="F742" s="14">
        <v>2026</v>
      </c>
      <c r="G742" s="14" t="s">
        <v>40</v>
      </c>
      <c r="H742" s="14"/>
      <c r="I742" s="15"/>
      <c r="J742" s="14"/>
      <c r="K742" s="16">
        <f t="shared" si="681"/>
        <v>0</v>
      </c>
      <c r="L742" s="15">
        <f t="shared" si="682"/>
        <v>0</v>
      </c>
      <c r="M742" s="15">
        <f t="shared" si="683"/>
        <v>0</v>
      </c>
      <c r="N742" s="15">
        <f t="shared" si="684"/>
        <v>0</v>
      </c>
      <c r="O742" s="15">
        <v>0</v>
      </c>
      <c r="P742" s="15">
        <v>0</v>
      </c>
      <c r="Q742" s="15">
        <f t="shared" si="685"/>
        <v>0</v>
      </c>
      <c r="R742" s="14" t="s">
        <v>75</v>
      </c>
      <c r="S742" s="14">
        <f t="shared" si="686"/>
        <v>0</v>
      </c>
      <c r="T742" s="15" t="str">
        <f t="shared" si="678"/>
        <v>N/A</v>
      </c>
      <c r="U742" s="15" t="str">
        <f t="shared" si="679"/>
        <v>N/A</v>
      </c>
      <c r="V742" s="15" t="str">
        <f t="shared" si="673"/>
        <v>N/A</v>
      </c>
      <c r="W742" s="15" t="str">
        <f t="shared" si="665"/>
        <v>N/A</v>
      </c>
      <c r="X742" s="15" t="str">
        <f t="shared" si="666"/>
        <v>N/A</v>
      </c>
      <c r="Y742" s="14" t="str">
        <f t="shared" si="687"/>
        <v>OK</v>
      </c>
      <c r="Z742" s="14" t="str">
        <f t="shared" si="688"/>
        <v>No</v>
      </c>
      <c r="AA742" s="17" t="str">
        <f>IF(C742="DM", "N/A", IF(Z742="No","N/A",VLOOKUP(B742,'Extension List'!$A$3:$AE$1952,19,FALSE)))</f>
        <v>N/A</v>
      </c>
      <c r="AB742" s="14" t="str">
        <f>IF(C742="DM", "N/A", IF(Z742="No","N/A",VLOOKUP(B742,'Extension List'!$A$3:$AE$1952,21,FALSE)))</f>
        <v>N/A</v>
      </c>
      <c r="AC742" s="14" t="str">
        <f t="shared" si="674"/>
        <v>N/A</v>
      </c>
      <c r="AD742" s="15" t="str">
        <f t="shared" si="689"/>
        <v>N/A</v>
      </c>
      <c r="AE742" s="15" t="str">
        <f t="shared" si="690"/>
        <v>N/A</v>
      </c>
      <c r="AF742" s="15" t="str">
        <f t="shared" si="691"/>
        <v>N/A</v>
      </c>
      <c r="AG742" s="15" t="str">
        <f t="shared" si="719"/>
        <v>N/A</v>
      </c>
      <c r="AH742" s="15" t="str">
        <f t="shared" si="719"/>
        <v>N/A</v>
      </c>
      <c r="AI742" s="15" t="str">
        <f t="shared" si="716"/>
        <v>N/A</v>
      </c>
      <c r="AJ742" s="15" t="str">
        <f t="shared" si="717"/>
        <v>N/A</v>
      </c>
      <c r="AK742" s="15" t="str">
        <f t="shared" si="718"/>
        <v>N/A</v>
      </c>
      <c r="AL742" s="15" t="str">
        <f t="shared" si="692"/>
        <v>N/A</v>
      </c>
      <c r="AM742" s="15" t="e">
        <f t="shared" si="693"/>
        <v>#VALUE!</v>
      </c>
      <c r="AN742" s="15" t="str">
        <f t="shared" si="694"/>
        <v>N/A</v>
      </c>
      <c r="AO742" s="15" t="str">
        <f t="shared" si="695"/>
        <v>N/A</v>
      </c>
      <c r="AP742" s="15" t="str">
        <f t="shared" si="696"/>
        <v>N/A</v>
      </c>
      <c r="AQ742" s="15" t="str">
        <f t="shared" si="697"/>
        <v>N/A</v>
      </c>
      <c r="AR742" s="14" t="s">
        <v>40</v>
      </c>
      <c r="AS742" s="14" t="s">
        <v>40</v>
      </c>
      <c r="AT742" s="14" t="s">
        <v>40</v>
      </c>
      <c r="AU742" s="14" t="s">
        <v>40</v>
      </c>
      <c r="AV742" s="14" t="s">
        <v>40</v>
      </c>
      <c r="AW742" s="14" t="s">
        <v>40</v>
      </c>
      <c r="AX742" s="14" t="s">
        <v>40</v>
      </c>
      <c r="AY742" s="14" t="s">
        <v>40</v>
      </c>
      <c r="AZ742" s="14" t="s">
        <v>40</v>
      </c>
      <c r="BA742" s="14" t="s">
        <v>40</v>
      </c>
      <c r="BB742" s="14" t="s">
        <v>40</v>
      </c>
      <c r="BC742" s="14" t="s">
        <v>40</v>
      </c>
      <c r="BD742" s="14" t="s">
        <v>40</v>
      </c>
      <c r="BE742" s="14" t="s">
        <v>40</v>
      </c>
      <c r="BF742" s="14" t="s">
        <v>40</v>
      </c>
      <c r="BG742" s="14" t="s">
        <v>40</v>
      </c>
      <c r="BH742" s="14" t="s">
        <v>40</v>
      </c>
      <c r="BJ742" s="15" t="e">
        <f t="shared" si="698"/>
        <v>#VALUE!</v>
      </c>
      <c r="BK742" s="15" t="e">
        <f t="shared" si="699"/>
        <v>#VALUE!</v>
      </c>
      <c r="BL742" s="15" t="e">
        <f t="shared" si="700"/>
        <v>#VALUE!</v>
      </c>
      <c r="BM742" s="15" t="e">
        <f t="shared" si="701"/>
        <v>#VALUE!</v>
      </c>
      <c r="BN742" s="15" t="e">
        <f t="shared" si="702"/>
        <v>#VALUE!</v>
      </c>
      <c r="BO742" s="15" t="e">
        <f t="shared" si="703"/>
        <v>#VALUE!</v>
      </c>
      <c r="BP742" s="15" t="e">
        <f t="shared" si="704"/>
        <v>#VALUE!</v>
      </c>
      <c r="BQ742" s="15" t="e">
        <f t="shared" si="705"/>
        <v>#VALUE!</v>
      </c>
      <c r="BR742" s="15" t="e">
        <f t="shared" si="706"/>
        <v>#VALUE!</v>
      </c>
      <c r="BS742" s="15" t="e">
        <f t="shared" si="707"/>
        <v>#VALUE!</v>
      </c>
      <c r="BT742" s="15" t="e">
        <f t="shared" si="708"/>
        <v>#VALUE!</v>
      </c>
      <c r="BU742" s="15" t="e">
        <f t="shared" si="709"/>
        <v>#VALUE!</v>
      </c>
      <c r="BV742" s="15" t="e">
        <f t="shared" si="710"/>
        <v>#VALUE!</v>
      </c>
      <c r="BW742" s="15" t="e">
        <f t="shared" si="711"/>
        <v>#VALUE!</v>
      </c>
      <c r="BX742" s="15" t="e">
        <f t="shared" si="712"/>
        <v>#VALUE!</v>
      </c>
      <c r="BY742" s="15" t="e">
        <f t="shared" si="713"/>
        <v>#VALUE!</v>
      </c>
      <c r="BZ742" s="15" t="e">
        <f t="shared" si="714"/>
        <v>#VALUE!</v>
      </c>
      <c r="CA742" s="14" t="s">
        <v>75</v>
      </c>
      <c r="CB742" s="15" t="e">
        <f t="shared" si="668"/>
        <v>#VALUE!</v>
      </c>
      <c r="CC742" s="14" t="str">
        <f t="shared" si="669"/>
        <v>N/A</v>
      </c>
      <c r="CD742" s="14" t="str">
        <f t="shared" si="670"/>
        <v>N/A</v>
      </c>
      <c r="CE742" s="14" t="str">
        <f t="shared" si="671"/>
        <v>N/A</v>
      </c>
      <c r="CF742" s="14" t="str">
        <f t="shared" si="672"/>
        <v>N/A</v>
      </c>
      <c r="CG742" t="str">
        <f t="shared" si="715"/>
        <v>S:0 G:0 GR:0</v>
      </c>
    </row>
    <row r="743" spans="1:85" x14ac:dyDescent="0.25">
      <c r="A743" s="13">
        <v>6635</v>
      </c>
      <c r="B743" s="14"/>
      <c r="C743" s="14"/>
      <c r="D743" s="14"/>
      <c r="E743" s="14" t="e">
        <f>VLOOKUP(B743, 'Rookie Year'!$A$2:$B$55555,2,FALSE)</f>
        <v>#N/A</v>
      </c>
      <c r="F743" s="14">
        <v>2026</v>
      </c>
      <c r="G743" s="14" t="s">
        <v>40</v>
      </c>
      <c r="H743" s="14"/>
      <c r="I743" s="15"/>
      <c r="J743" s="14"/>
      <c r="K743" s="16">
        <f t="shared" si="681"/>
        <v>0</v>
      </c>
      <c r="L743" s="15">
        <f t="shared" si="682"/>
        <v>0</v>
      </c>
      <c r="M743" s="15">
        <f t="shared" si="683"/>
        <v>0</v>
      </c>
      <c r="N743" s="15">
        <f t="shared" si="684"/>
        <v>0</v>
      </c>
      <c r="O743" s="15">
        <v>0</v>
      </c>
      <c r="P743" s="15">
        <v>0</v>
      </c>
      <c r="Q743" s="15">
        <f t="shared" si="685"/>
        <v>0</v>
      </c>
      <c r="R743" s="14" t="s">
        <v>75</v>
      </c>
      <c r="S743" s="14">
        <f t="shared" si="686"/>
        <v>0</v>
      </c>
      <c r="T743" s="15" t="str">
        <f t="shared" si="678"/>
        <v>N/A</v>
      </c>
      <c r="U743" s="15" t="str">
        <f t="shared" si="679"/>
        <v>N/A</v>
      </c>
      <c r="V743" s="15" t="str">
        <f t="shared" si="673"/>
        <v>N/A</v>
      </c>
      <c r="W743" s="15" t="str">
        <f t="shared" si="665"/>
        <v>N/A</v>
      </c>
      <c r="X743" s="15" t="str">
        <f t="shared" si="666"/>
        <v>N/A</v>
      </c>
      <c r="Y743" s="14" t="str">
        <f t="shared" si="687"/>
        <v>OK</v>
      </c>
      <c r="Z743" s="14" t="str">
        <f t="shared" si="688"/>
        <v>No</v>
      </c>
      <c r="AA743" s="17" t="str">
        <f>IF(C743="DM", "N/A", IF(Z743="No","N/A",VLOOKUP(B743,'Extension List'!$A$3:$AE$1952,19,FALSE)))</f>
        <v>N/A</v>
      </c>
      <c r="AB743" s="14" t="str">
        <f>IF(C743="DM", "N/A", IF(Z743="No","N/A",VLOOKUP(B743,'Extension List'!$A$3:$AE$1952,21,FALSE)))</f>
        <v>N/A</v>
      </c>
      <c r="AC743" s="14" t="str">
        <f t="shared" si="674"/>
        <v>N/A</v>
      </c>
      <c r="AD743" s="15" t="str">
        <f t="shared" si="689"/>
        <v>N/A</v>
      </c>
      <c r="AE743" s="15" t="str">
        <f t="shared" si="690"/>
        <v>N/A</v>
      </c>
      <c r="AF743" s="15" t="str">
        <f t="shared" si="691"/>
        <v>N/A</v>
      </c>
      <c r="AG743" s="15" t="str">
        <f t="shared" si="719"/>
        <v>N/A</v>
      </c>
      <c r="AH743" s="15" t="str">
        <f t="shared" si="719"/>
        <v>N/A</v>
      </c>
      <c r="AI743" s="15" t="str">
        <f t="shared" si="716"/>
        <v>N/A</v>
      </c>
      <c r="AJ743" s="15" t="str">
        <f t="shared" si="717"/>
        <v>N/A</v>
      </c>
      <c r="AK743" s="15" t="str">
        <f t="shared" si="718"/>
        <v>N/A</v>
      </c>
      <c r="AL743" s="15" t="str">
        <f t="shared" si="692"/>
        <v>N/A</v>
      </c>
      <c r="AM743" s="15" t="e">
        <f t="shared" si="693"/>
        <v>#VALUE!</v>
      </c>
      <c r="AN743" s="15" t="str">
        <f t="shared" si="694"/>
        <v>N/A</v>
      </c>
      <c r="AO743" s="15" t="str">
        <f t="shared" si="695"/>
        <v>N/A</v>
      </c>
      <c r="AP743" s="15" t="str">
        <f t="shared" si="696"/>
        <v>N/A</v>
      </c>
      <c r="AQ743" s="15" t="str">
        <f t="shared" si="697"/>
        <v>N/A</v>
      </c>
      <c r="AR743" s="14" t="s">
        <v>40</v>
      </c>
      <c r="AS743" s="14" t="s">
        <v>40</v>
      </c>
      <c r="AT743" s="14" t="s">
        <v>40</v>
      </c>
      <c r="AU743" s="14" t="s">
        <v>40</v>
      </c>
      <c r="AV743" s="14" t="s">
        <v>40</v>
      </c>
      <c r="AW743" s="14" t="s">
        <v>40</v>
      </c>
      <c r="AX743" s="14" t="s">
        <v>40</v>
      </c>
      <c r="AY743" s="14" t="s">
        <v>40</v>
      </c>
      <c r="AZ743" s="14" t="s">
        <v>40</v>
      </c>
      <c r="BA743" s="14" t="s">
        <v>40</v>
      </c>
      <c r="BB743" s="14" t="s">
        <v>40</v>
      </c>
      <c r="BC743" s="14" t="s">
        <v>40</v>
      </c>
      <c r="BD743" s="14" t="s">
        <v>40</v>
      </c>
      <c r="BE743" s="14" t="s">
        <v>40</v>
      </c>
      <c r="BF743" s="14" t="s">
        <v>40</v>
      </c>
      <c r="BG743" s="14" t="s">
        <v>40</v>
      </c>
      <c r="BH743" s="14" t="s">
        <v>40</v>
      </c>
      <c r="BJ743" s="15" t="e">
        <f t="shared" si="698"/>
        <v>#VALUE!</v>
      </c>
      <c r="BK743" s="15" t="e">
        <f t="shared" si="699"/>
        <v>#VALUE!</v>
      </c>
      <c r="BL743" s="15" t="e">
        <f t="shared" si="700"/>
        <v>#VALUE!</v>
      </c>
      <c r="BM743" s="15" t="e">
        <f t="shared" si="701"/>
        <v>#VALUE!</v>
      </c>
      <c r="BN743" s="15" t="e">
        <f t="shared" si="702"/>
        <v>#VALUE!</v>
      </c>
      <c r="BO743" s="15" t="e">
        <f t="shared" si="703"/>
        <v>#VALUE!</v>
      </c>
      <c r="BP743" s="15" t="e">
        <f t="shared" si="704"/>
        <v>#VALUE!</v>
      </c>
      <c r="BQ743" s="15" t="e">
        <f t="shared" si="705"/>
        <v>#VALUE!</v>
      </c>
      <c r="BR743" s="15" t="e">
        <f t="shared" si="706"/>
        <v>#VALUE!</v>
      </c>
      <c r="BS743" s="15" t="e">
        <f t="shared" si="707"/>
        <v>#VALUE!</v>
      </c>
      <c r="BT743" s="15" t="e">
        <f t="shared" si="708"/>
        <v>#VALUE!</v>
      </c>
      <c r="BU743" s="15" t="e">
        <f t="shared" si="709"/>
        <v>#VALUE!</v>
      </c>
      <c r="BV743" s="15" t="e">
        <f t="shared" si="710"/>
        <v>#VALUE!</v>
      </c>
      <c r="BW743" s="15" t="e">
        <f t="shared" si="711"/>
        <v>#VALUE!</v>
      </c>
      <c r="BX743" s="15" t="e">
        <f t="shared" si="712"/>
        <v>#VALUE!</v>
      </c>
      <c r="BY743" s="15" t="e">
        <f t="shared" si="713"/>
        <v>#VALUE!</v>
      </c>
      <c r="BZ743" s="15" t="e">
        <f t="shared" si="714"/>
        <v>#VALUE!</v>
      </c>
      <c r="CA743" s="14" t="s">
        <v>75</v>
      </c>
      <c r="CB743" s="15" t="e">
        <f t="shared" si="668"/>
        <v>#VALUE!</v>
      </c>
      <c r="CC743" s="14" t="str">
        <f t="shared" si="669"/>
        <v>N/A</v>
      </c>
      <c r="CD743" s="14" t="str">
        <f t="shared" si="670"/>
        <v>N/A</v>
      </c>
      <c r="CE743" s="14" t="str">
        <f t="shared" si="671"/>
        <v>N/A</v>
      </c>
      <c r="CF743" s="14" t="str">
        <f t="shared" si="672"/>
        <v>N/A</v>
      </c>
      <c r="CG743" t="str">
        <f t="shared" si="715"/>
        <v>S:0 G:0 GR:0</v>
      </c>
    </row>
    <row r="744" spans="1:85" x14ac:dyDescent="0.25">
      <c r="A744" s="13">
        <v>6636</v>
      </c>
      <c r="B744" s="14"/>
      <c r="C744" s="14"/>
      <c r="D744" s="14"/>
      <c r="E744" s="14" t="e">
        <f>VLOOKUP(B744, 'Rookie Year'!$A$2:$B$55555,2,FALSE)</f>
        <v>#N/A</v>
      </c>
      <c r="F744" s="14">
        <v>2026</v>
      </c>
      <c r="G744" s="14" t="s">
        <v>40</v>
      </c>
      <c r="H744" s="14"/>
      <c r="I744" s="15"/>
      <c r="J744" s="14"/>
      <c r="K744" s="16">
        <f t="shared" si="681"/>
        <v>0</v>
      </c>
      <c r="L744" s="15">
        <f t="shared" si="682"/>
        <v>0</v>
      </c>
      <c r="M744" s="15">
        <f t="shared" si="683"/>
        <v>0</v>
      </c>
      <c r="N744" s="15">
        <f t="shared" si="684"/>
        <v>0</v>
      </c>
      <c r="O744" s="15">
        <v>0</v>
      </c>
      <c r="P744" s="15">
        <v>0</v>
      </c>
      <c r="Q744" s="15">
        <f t="shared" si="685"/>
        <v>0</v>
      </c>
      <c r="R744" s="14" t="s">
        <v>75</v>
      </c>
      <c r="S744" s="14">
        <f t="shared" si="686"/>
        <v>0</v>
      </c>
      <c r="T744" s="15" t="str">
        <f t="shared" si="678"/>
        <v>N/A</v>
      </c>
      <c r="U744" s="15" t="str">
        <f t="shared" si="679"/>
        <v>N/A</v>
      </c>
      <c r="V744" s="15" t="str">
        <f t="shared" si="673"/>
        <v>N/A</v>
      </c>
      <c r="W744" s="15" t="str">
        <f t="shared" si="665"/>
        <v>N/A</v>
      </c>
      <c r="X744" s="15" t="str">
        <f t="shared" si="666"/>
        <v>N/A</v>
      </c>
      <c r="Y744" s="14" t="str">
        <f t="shared" si="687"/>
        <v>OK</v>
      </c>
      <c r="Z744" s="14" t="str">
        <f t="shared" si="688"/>
        <v>No</v>
      </c>
      <c r="AA744" s="17" t="str">
        <f>IF(C744="DM", "N/A", IF(Z744="No","N/A",VLOOKUP(B744,'Extension List'!$A$3:$AE$1952,19,FALSE)))</f>
        <v>N/A</v>
      </c>
      <c r="AB744" s="14" t="str">
        <f>IF(C744="DM", "N/A", IF(Z744="No","N/A",VLOOKUP(B744,'Extension List'!$A$3:$AE$1952,21,FALSE)))</f>
        <v>N/A</v>
      </c>
      <c r="AC744" s="14" t="str">
        <f t="shared" si="674"/>
        <v>N/A</v>
      </c>
      <c r="AD744" s="15" t="str">
        <f t="shared" si="689"/>
        <v>N/A</v>
      </c>
      <c r="AE744" s="15" t="str">
        <f t="shared" si="690"/>
        <v>N/A</v>
      </c>
      <c r="AF744" s="15" t="str">
        <f t="shared" si="691"/>
        <v>N/A</v>
      </c>
      <c r="AG744" s="15" t="str">
        <f t="shared" si="719"/>
        <v>N/A</v>
      </c>
      <c r="AH744" s="15" t="str">
        <f t="shared" si="719"/>
        <v>N/A</v>
      </c>
      <c r="AI744" s="15" t="str">
        <f t="shared" si="716"/>
        <v>N/A</v>
      </c>
      <c r="AJ744" s="15" t="str">
        <f t="shared" si="717"/>
        <v>N/A</v>
      </c>
      <c r="AK744" s="15" t="str">
        <f t="shared" si="718"/>
        <v>N/A</v>
      </c>
      <c r="AL744" s="15" t="str">
        <f t="shared" si="692"/>
        <v>N/A</v>
      </c>
      <c r="AM744" s="15" t="e">
        <f t="shared" si="693"/>
        <v>#VALUE!</v>
      </c>
      <c r="AN744" s="15" t="str">
        <f t="shared" si="694"/>
        <v>N/A</v>
      </c>
      <c r="AO744" s="15" t="str">
        <f t="shared" si="695"/>
        <v>N/A</v>
      </c>
      <c r="AP744" s="15" t="str">
        <f t="shared" si="696"/>
        <v>N/A</v>
      </c>
      <c r="AQ744" s="15" t="str">
        <f t="shared" si="697"/>
        <v>N/A</v>
      </c>
      <c r="AR744" s="14" t="s">
        <v>40</v>
      </c>
      <c r="AS744" s="14" t="s">
        <v>40</v>
      </c>
      <c r="AT744" s="14" t="s">
        <v>40</v>
      </c>
      <c r="AU744" s="14" t="s">
        <v>40</v>
      </c>
      <c r="AV744" s="14" t="s">
        <v>40</v>
      </c>
      <c r="AW744" s="14" t="s">
        <v>40</v>
      </c>
      <c r="AX744" s="14" t="s">
        <v>40</v>
      </c>
      <c r="AY744" s="14" t="s">
        <v>40</v>
      </c>
      <c r="AZ744" s="14" t="s">
        <v>40</v>
      </c>
      <c r="BA744" s="14" t="s">
        <v>40</v>
      </c>
      <c r="BB744" s="14" t="s">
        <v>40</v>
      </c>
      <c r="BC744" s="14" t="s">
        <v>40</v>
      </c>
      <c r="BD744" s="14" t="s">
        <v>40</v>
      </c>
      <c r="BE744" s="14" t="s">
        <v>40</v>
      </c>
      <c r="BF744" s="14" t="s">
        <v>40</v>
      </c>
      <c r="BG744" s="14" t="s">
        <v>40</v>
      </c>
      <c r="BH744" s="14" t="s">
        <v>40</v>
      </c>
      <c r="BJ744" s="15" t="e">
        <f t="shared" si="698"/>
        <v>#VALUE!</v>
      </c>
      <c r="BK744" s="15" t="e">
        <f t="shared" si="699"/>
        <v>#VALUE!</v>
      </c>
      <c r="BL744" s="15" t="e">
        <f t="shared" si="700"/>
        <v>#VALUE!</v>
      </c>
      <c r="BM744" s="15" t="e">
        <f t="shared" si="701"/>
        <v>#VALUE!</v>
      </c>
      <c r="BN744" s="15" t="e">
        <f t="shared" si="702"/>
        <v>#VALUE!</v>
      </c>
      <c r="BO744" s="15" t="e">
        <f t="shared" si="703"/>
        <v>#VALUE!</v>
      </c>
      <c r="BP744" s="15" t="e">
        <f t="shared" si="704"/>
        <v>#VALUE!</v>
      </c>
      <c r="BQ744" s="15" t="e">
        <f t="shared" si="705"/>
        <v>#VALUE!</v>
      </c>
      <c r="BR744" s="15" t="e">
        <f t="shared" si="706"/>
        <v>#VALUE!</v>
      </c>
      <c r="BS744" s="15" t="e">
        <f t="shared" si="707"/>
        <v>#VALUE!</v>
      </c>
      <c r="BT744" s="15" t="e">
        <f t="shared" si="708"/>
        <v>#VALUE!</v>
      </c>
      <c r="BU744" s="15" t="e">
        <f t="shared" si="709"/>
        <v>#VALUE!</v>
      </c>
      <c r="BV744" s="15" t="e">
        <f t="shared" si="710"/>
        <v>#VALUE!</v>
      </c>
      <c r="BW744" s="15" t="e">
        <f t="shared" si="711"/>
        <v>#VALUE!</v>
      </c>
      <c r="BX744" s="15" t="e">
        <f t="shared" si="712"/>
        <v>#VALUE!</v>
      </c>
      <c r="BY744" s="15" t="e">
        <f t="shared" si="713"/>
        <v>#VALUE!</v>
      </c>
      <c r="BZ744" s="15" t="e">
        <f t="shared" si="714"/>
        <v>#VALUE!</v>
      </c>
      <c r="CA744" s="14" t="s">
        <v>75</v>
      </c>
      <c r="CB744" s="15" t="e">
        <f t="shared" si="668"/>
        <v>#VALUE!</v>
      </c>
      <c r="CC744" s="14" t="str">
        <f t="shared" si="669"/>
        <v>N/A</v>
      </c>
      <c r="CD744" s="14" t="str">
        <f t="shared" si="670"/>
        <v>N/A</v>
      </c>
      <c r="CE744" s="14" t="str">
        <f t="shared" si="671"/>
        <v>N/A</v>
      </c>
      <c r="CF744" s="14" t="str">
        <f t="shared" si="672"/>
        <v>N/A</v>
      </c>
      <c r="CG744" t="str">
        <f t="shared" si="715"/>
        <v>S:0 G:0 GR:0</v>
      </c>
    </row>
    <row r="745" spans="1:85" x14ac:dyDescent="0.25">
      <c r="A745" s="13">
        <v>6637</v>
      </c>
      <c r="B745" s="14"/>
      <c r="C745" s="14"/>
      <c r="D745" s="14"/>
      <c r="E745" s="14" t="e">
        <f>VLOOKUP(B745, 'Rookie Year'!$A$2:$B$55555,2,FALSE)</f>
        <v>#N/A</v>
      </c>
      <c r="F745" s="14">
        <v>2026</v>
      </c>
      <c r="G745" s="14" t="s">
        <v>40</v>
      </c>
      <c r="H745" s="14"/>
      <c r="I745" s="15"/>
      <c r="J745" s="14"/>
      <c r="K745" s="16">
        <f t="shared" si="681"/>
        <v>0</v>
      </c>
      <c r="L745" s="15">
        <f t="shared" si="682"/>
        <v>0</v>
      </c>
      <c r="M745" s="15">
        <f t="shared" si="683"/>
        <v>0</v>
      </c>
      <c r="N745" s="15">
        <f t="shared" si="684"/>
        <v>0</v>
      </c>
      <c r="O745" s="15">
        <v>0</v>
      </c>
      <c r="P745" s="15">
        <v>0</v>
      </c>
      <c r="Q745" s="15">
        <f t="shared" si="685"/>
        <v>0</v>
      </c>
      <c r="R745" s="14" t="s">
        <v>75</v>
      </c>
      <c r="S745" s="14">
        <f t="shared" si="686"/>
        <v>0</v>
      </c>
      <c r="T745" s="15" t="str">
        <f t="shared" si="678"/>
        <v>N/A</v>
      </c>
      <c r="U745" s="15" t="str">
        <f t="shared" si="679"/>
        <v>N/A</v>
      </c>
      <c r="V745" s="15" t="str">
        <f t="shared" si="673"/>
        <v>N/A</v>
      </c>
      <c r="W745" s="15" t="str">
        <f t="shared" si="665"/>
        <v>N/A</v>
      </c>
      <c r="X745" s="15" t="str">
        <f t="shared" si="666"/>
        <v>N/A</v>
      </c>
      <c r="Y745" s="14" t="str">
        <f t="shared" si="687"/>
        <v>OK</v>
      </c>
      <c r="Z745" s="14" t="str">
        <f t="shared" si="688"/>
        <v>No</v>
      </c>
      <c r="AA745" s="17" t="str">
        <f>IF(C745="DM", "N/A", IF(Z745="No","N/A",VLOOKUP(B745,'Extension List'!$A$3:$AE$1952,19,FALSE)))</f>
        <v>N/A</v>
      </c>
      <c r="AB745" s="14" t="str">
        <f>IF(C745="DM", "N/A", IF(Z745="No","N/A",VLOOKUP(B745,'Extension List'!$A$3:$AE$1952,21,FALSE)))</f>
        <v>N/A</v>
      </c>
      <c r="AC745" s="14" t="str">
        <f t="shared" si="674"/>
        <v>N/A</v>
      </c>
      <c r="AD745" s="15" t="str">
        <f t="shared" si="689"/>
        <v>N/A</v>
      </c>
      <c r="AE745" s="15" t="str">
        <f t="shared" si="690"/>
        <v>N/A</v>
      </c>
      <c r="AF745" s="15" t="str">
        <f t="shared" si="691"/>
        <v>N/A</v>
      </c>
      <c r="AG745" s="15" t="str">
        <f t="shared" si="719"/>
        <v>N/A</v>
      </c>
      <c r="AH745" s="15" t="str">
        <f t="shared" si="719"/>
        <v>N/A</v>
      </c>
      <c r="AI745" s="15" t="str">
        <f t="shared" si="716"/>
        <v>N/A</v>
      </c>
      <c r="AJ745" s="15" t="str">
        <f t="shared" si="717"/>
        <v>N/A</v>
      </c>
      <c r="AK745" s="15" t="str">
        <f t="shared" si="718"/>
        <v>N/A</v>
      </c>
      <c r="AL745" s="15" t="str">
        <f t="shared" si="692"/>
        <v>N/A</v>
      </c>
      <c r="AM745" s="15" t="e">
        <f t="shared" si="693"/>
        <v>#VALUE!</v>
      </c>
      <c r="AN745" s="15" t="str">
        <f t="shared" si="694"/>
        <v>N/A</v>
      </c>
      <c r="AO745" s="15" t="str">
        <f t="shared" si="695"/>
        <v>N/A</v>
      </c>
      <c r="AP745" s="15" t="str">
        <f t="shared" si="696"/>
        <v>N/A</v>
      </c>
      <c r="AQ745" s="15" t="str">
        <f t="shared" si="697"/>
        <v>N/A</v>
      </c>
      <c r="AR745" s="14" t="s">
        <v>40</v>
      </c>
      <c r="AS745" s="14" t="s">
        <v>40</v>
      </c>
      <c r="AT745" s="14" t="s">
        <v>40</v>
      </c>
      <c r="AU745" s="14" t="s">
        <v>40</v>
      </c>
      <c r="AV745" s="14" t="s">
        <v>40</v>
      </c>
      <c r="AW745" s="14" t="s">
        <v>40</v>
      </c>
      <c r="AX745" s="14" t="s">
        <v>40</v>
      </c>
      <c r="AY745" s="14" t="s">
        <v>40</v>
      </c>
      <c r="AZ745" s="14" t="s">
        <v>40</v>
      </c>
      <c r="BA745" s="14" t="s">
        <v>40</v>
      </c>
      <c r="BB745" s="14" t="s">
        <v>40</v>
      </c>
      <c r="BC745" s="14" t="s">
        <v>40</v>
      </c>
      <c r="BD745" s="14" t="s">
        <v>40</v>
      </c>
      <c r="BE745" s="14" t="s">
        <v>40</v>
      </c>
      <c r="BF745" s="14" t="s">
        <v>40</v>
      </c>
      <c r="BG745" s="14" t="s">
        <v>40</v>
      </c>
      <c r="BH745" s="14" t="s">
        <v>40</v>
      </c>
      <c r="BJ745" s="15" t="e">
        <f t="shared" si="698"/>
        <v>#VALUE!</v>
      </c>
      <c r="BK745" s="15" t="e">
        <f t="shared" si="699"/>
        <v>#VALUE!</v>
      </c>
      <c r="BL745" s="15" t="e">
        <f t="shared" si="700"/>
        <v>#VALUE!</v>
      </c>
      <c r="BM745" s="15" t="e">
        <f t="shared" si="701"/>
        <v>#VALUE!</v>
      </c>
      <c r="BN745" s="15" t="e">
        <f t="shared" si="702"/>
        <v>#VALUE!</v>
      </c>
      <c r="BO745" s="15" t="e">
        <f t="shared" si="703"/>
        <v>#VALUE!</v>
      </c>
      <c r="BP745" s="15" t="e">
        <f t="shared" si="704"/>
        <v>#VALUE!</v>
      </c>
      <c r="BQ745" s="15" t="e">
        <f t="shared" si="705"/>
        <v>#VALUE!</v>
      </c>
      <c r="BR745" s="15" t="e">
        <f t="shared" si="706"/>
        <v>#VALUE!</v>
      </c>
      <c r="BS745" s="15" t="e">
        <f t="shared" si="707"/>
        <v>#VALUE!</v>
      </c>
      <c r="BT745" s="15" t="e">
        <f t="shared" si="708"/>
        <v>#VALUE!</v>
      </c>
      <c r="BU745" s="15" t="e">
        <f t="shared" si="709"/>
        <v>#VALUE!</v>
      </c>
      <c r="BV745" s="15" t="e">
        <f t="shared" si="710"/>
        <v>#VALUE!</v>
      </c>
      <c r="BW745" s="15" t="e">
        <f t="shared" si="711"/>
        <v>#VALUE!</v>
      </c>
      <c r="BX745" s="15" t="e">
        <f t="shared" si="712"/>
        <v>#VALUE!</v>
      </c>
      <c r="BY745" s="15" t="e">
        <f t="shared" si="713"/>
        <v>#VALUE!</v>
      </c>
      <c r="BZ745" s="15" t="e">
        <f t="shared" si="714"/>
        <v>#VALUE!</v>
      </c>
      <c r="CA745" s="14" t="s">
        <v>75</v>
      </c>
      <c r="CB745" s="15" t="e">
        <f t="shared" si="668"/>
        <v>#VALUE!</v>
      </c>
      <c r="CC745" s="14" t="str">
        <f t="shared" si="669"/>
        <v>N/A</v>
      </c>
      <c r="CD745" s="14" t="str">
        <f t="shared" si="670"/>
        <v>N/A</v>
      </c>
      <c r="CE745" s="14" t="str">
        <f t="shared" si="671"/>
        <v>N/A</v>
      </c>
      <c r="CF745" s="14" t="str">
        <f t="shared" si="672"/>
        <v>N/A</v>
      </c>
      <c r="CG745" t="str">
        <f t="shared" si="715"/>
        <v>S:0 G:0 GR:0</v>
      </c>
    </row>
    <row r="746" spans="1:85" x14ac:dyDescent="0.25">
      <c r="A746" s="13">
        <v>6638</v>
      </c>
      <c r="B746" s="14"/>
      <c r="C746" s="14"/>
      <c r="D746" s="14"/>
      <c r="E746" s="14" t="e">
        <f>VLOOKUP(B746, 'Rookie Year'!$A$2:$B$55555,2,FALSE)</f>
        <v>#N/A</v>
      </c>
      <c r="F746" s="14">
        <v>2026</v>
      </c>
      <c r="G746" s="14" t="s">
        <v>40</v>
      </c>
      <c r="H746" s="14"/>
      <c r="I746" s="15"/>
      <c r="J746" s="14"/>
      <c r="K746" s="16">
        <f t="shared" si="681"/>
        <v>0</v>
      </c>
      <c r="L746" s="15">
        <f t="shared" si="682"/>
        <v>0</v>
      </c>
      <c r="M746" s="15">
        <f t="shared" si="683"/>
        <v>0</v>
      </c>
      <c r="N746" s="15">
        <f t="shared" si="684"/>
        <v>0</v>
      </c>
      <c r="O746" s="15">
        <v>0</v>
      </c>
      <c r="P746" s="15">
        <v>0</v>
      </c>
      <c r="Q746" s="15">
        <f t="shared" si="685"/>
        <v>0</v>
      </c>
      <c r="R746" s="14" t="s">
        <v>75</v>
      </c>
      <c r="S746" s="14">
        <f t="shared" si="686"/>
        <v>0</v>
      </c>
      <c r="T746" s="15" t="str">
        <f t="shared" si="678"/>
        <v>N/A</v>
      </c>
      <c r="U746" s="15" t="str">
        <f t="shared" si="679"/>
        <v>N/A</v>
      </c>
      <c r="V746" s="15" t="str">
        <f t="shared" si="673"/>
        <v>N/A</v>
      </c>
      <c r="W746" s="15" t="str">
        <f t="shared" si="665"/>
        <v>N/A</v>
      </c>
      <c r="X746" s="15" t="str">
        <f t="shared" si="666"/>
        <v>N/A</v>
      </c>
      <c r="Y746" s="14" t="str">
        <f t="shared" si="687"/>
        <v>OK</v>
      </c>
      <c r="Z746" s="14" t="str">
        <f t="shared" si="688"/>
        <v>No</v>
      </c>
      <c r="AA746" s="17" t="str">
        <f>IF(C746="DM", "N/A", IF(Z746="No","N/A",VLOOKUP(B746,'Extension List'!$A$3:$AE$1952,19,FALSE)))</f>
        <v>N/A</v>
      </c>
      <c r="AB746" s="14" t="str">
        <f>IF(C746="DM", "N/A", IF(Z746="No","N/A",VLOOKUP(B746,'Extension List'!$A$3:$AE$1952,21,FALSE)))</f>
        <v>N/A</v>
      </c>
      <c r="AC746" s="14" t="str">
        <f t="shared" si="674"/>
        <v>N/A</v>
      </c>
      <c r="AD746" s="15" t="str">
        <f t="shared" si="689"/>
        <v>N/A</v>
      </c>
      <c r="AE746" s="15" t="str">
        <f t="shared" si="690"/>
        <v>N/A</v>
      </c>
      <c r="AF746" s="15" t="str">
        <f t="shared" si="691"/>
        <v>N/A</v>
      </c>
      <c r="AG746" s="15" t="str">
        <f t="shared" si="719"/>
        <v>N/A</v>
      </c>
      <c r="AH746" s="15" t="str">
        <f t="shared" si="719"/>
        <v>N/A</v>
      </c>
      <c r="AI746" s="15" t="str">
        <f t="shared" si="716"/>
        <v>N/A</v>
      </c>
      <c r="AJ746" s="15" t="str">
        <f t="shared" si="717"/>
        <v>N/A</v>
      </c>
      <c r="AK746" s="15" t="str">
        <f t="shared" si="718"/>
        <v>N/A</v>
      </c>
      <c r="AL746" s="15" t="str">
        <f t="shared" si="692"/>
        <v>N/A</v>
      </c>
      <c r="AM746" s="15" t="e">
        <f t="shared" si="693"/>
        <v>#VALUE!</v>
      </c>
      <c r="AN746" s="15" t="str">
        <f t="shared" si="694"/>
        <v>N/A</v>
      </c>
      <c r="AO746" s="15" t="str">
        <f t="shared" si="695"/>
        <v>N/A</v>
      </c>
      <c r="AP746" s="15" t="str">
        <f t="shared" si="696"/>
        <v>N/A</v>
      </c>
      <c r="AQ746" s="15" t="str">
        <f t="shared" si="697"/>
        <v>N/A</v>
      </c>
      <c r="AR746" s="14" t="s">
        <v>40</v>
      </c>
      <c r="AS746" s="14" t="s">
        <v>40</v>
      </c>
      <c r="AT746" s="14" t="s">
        <v>40</v>
      </c>
      <c r="AU746" s="14" t="s">
        <v>40</v>
      </c>
      <c r="AV746" s="14" t="s">
        <v>40</v>
      </c>
      <c r="AW746" s="14" t="s">
        <v>40</v>
      </c>
      <c r="AX746" s="14" t="s">
        <v>40</v>
      </c>
      <c r="AY746" s="14" t="s">
        <v>40</v>
      </c>
      <c r="AZ746" s="14" t="s">
        <v>40</v>
      </c>
      <c r="BA746" s="14" t="s">
        <v>40</v>
      </c>
      <c r="BB746" s="14" t="s">
        <v>40</v>
      </c>
      <c r="BC746" s="14" t="s">
        <v>40</v>
      </c>
      <c r="BD746" s="14" t="s">
        <v>40</v>
      </c>
      <c r="BE746" s="14" t="s">
        <v>40</v>
      </c>
      <c r="BF746" s="14" t="s">
        <v>40</v>
      </c>
      <c r="BG746" s="14" t="s">
        <v>40</v>
      </c>
      <c r="BH746" s="14" t="s">
        <v>40</v>
      </c>
      <c r="BJ746" s="15" t="e">
        <f t="shared" si="698"/>
        <v>#VALUE!</v>
      </c>
      <c r="BK746" s="15" t="e">
        <f t="shared" si="699"/>
        <v>#VALUE!</v>
      </c>
      <c r="BL746" s="15" t="e">
        <f t="shared" si="700"/>
        <v>#VALUE!</v>
      </c>
      <c r="BM746" s="15" t="e">
        <f t="shared" si="701"/>
        <v>#VALUE!</v>
      </c>
      <c r="BN746" s="15" t="e">
        <f t="shared" si="702"/>
        <v>#VALUE!</v>
      </c>
      <c r="BO746" s="15" t="e">
        <f t="shared" si="703"/>
        <v>#VALUE!</v>
      </c>
      <c r="BP746" s="15" t="e">
        <f t="shared" si="704"/>
        <v>#VALUE!</v>
      </c>
      <c r="BQ746" s="15" t="e">
        <f t="shared" si="705"/>
        <v>#VALUE!</v>
      </c>
      <c r="BR746" s="15" t="e">
        <f t="shared" si="706"/>
        <v>#VALUE!</v>
      </c>
      <c r="BS746" s="15" t="e">
        <f t="shared" si="707"/>
        <v>#VALUE!</v>
      </c>
      <c r="BT746" s="15" t="e">
        <f t="shared" si="708"/>
        <v>#VALUE!</v>
      </c>
      <c r="BU746" s="15" t="e">
        <f t="shared" si="709"/>
        <v>#VALUE!</v>
      </c>
      <c r="BV746" s="15" t="e">
        <f t="shared" si="710"/>
        <v>#VALUE!</v>
      </c>
      <c r="BW746" s="15" t="e">
        <f t="shared" si="711"/>
        <v>#VALUE!</v>
      </c>
      <c r="BX746" s="15" t="e">
        <f t="shared" si="712"/>
        <v>#VALUE!</v>
      </c>
      <c r="BY746" s="15" t="e">
        <f t="shared" si="713"/>
        <v>#VALUE!</v>
      </c>
      <c r="BZ746" s="15" t="e">
        <f t="shared" si="714"/>
        <v>#VALUE!</v>
      </c>
      <c r="CA746" s="14" t="s">
        <v>75</v>
      </c>
      <c r="CB746" s="15" t="e">
        <f t="shared" si="668"/>
        <v>#VALUE!</v>
      </c>
      <c r="CC746" s="14" t="str">
        <f t="shared" si="669"/>
        <v>N/A</v>
      </c>
      <c r="CD746" s="14" t="str">
        <f t="shared" si="670"/>
        <v>N/A</v>
      </c>
      <c r="CE746" s="14" t="str">
        <f t="shared" si="671"/>
        <v>N/A</v>
      </c>
      <c r="CF746" s="14" t="str">
        <f t="shared" si="672"/>
        <v>N/A</v>
      </c>
      <c r="CG746" t="str">
        <f t="shared" si="715"/>
        <v>S:0 G:0 GR:0</v>
      </c>
    </row>
    <row r="747" spans="1:85" x14ac:dyDescent="0.25">
      <c r="A747" s="13">
        <v>6639</v>
      </c>
      <c r="B747" s="14"/>
      <c r="C747" s="14"/>
      <c r="D747" s="14"/>
      <c r="E747" s="14" t="e">
        <f>VLOOKUP(B747, 'Rookie Year'!$A$2:$B$55555,2,FALSE)</f>
        <v>#N/A</v>
      </c>
      <c r="F747" s="14">
        <v>2026</v>
      </c>
      <c r="G747" s="14" t="s">
        <v>40</v>
      </c>
      <c r="H747" s="14"/>
      <c r="I747" s="15"/>
      <c r="J747" s="14"/>
      <c r="K747" s="16">
        <f t="shared" si="681"/>
        <v>0</v>
      </c>
      <c r="L747" s="15">
        <f t="shared" si="682"/>
        <v>0</v>
      </c>
      <c r="M747" s="15">
        <f t="shared" si="683"/>
        <v>0</v>
      </c>
      <c r="N747" s="15">
        <f t="shared" si="684"/>
        <v>0</v>
      </c>
      <c r="O747" s="15">
        <v>0</v>
      </c>
      <c r="P747" s="15">
        <v>0</v>
      </c>
      <c r="Q747" s="15">
        <f t="shared" si="685"/>
        <v>0</v>
      </c>
      <c r="R747" s="14" t="s">
        <v>75</v>
      </c>
      <c r="S747" s="14">
        <f t="shared" si="686"/>
        <v>0</v>
      </c>
      <c r="T747" s="15" t="str">
        <f t="shared" si="678"/>
        <v>N/A</v>
      </c>
      <c r="U747" s="15" t="str">
        <f t="shared" si="679"/>
        <v>N/A</v>
      </c>
      <c r="V747" s="15" t="str">
        <f t="shared" si="673"/>
        <v>N/A</v>
      </c>
      <c r="W747" s="15" t="str">
        <f t="shared" ref="W747:W810" si="720">IF($S747&lt;4, "N/A", $M747)</f>
        <v>N/A</v>
      </c>
      <c r="X747" s="15" t="str">
        <f t="shared" ref="X747:X810" si="721">IF($S747&lt;5, "N/A", $M747)</f>
        <v>N/A</v>
      </c>
      <c r="Y747" s="14" t="str">
        <f t="shared" si="687"/>
        <v>OK</v>
      </c>
      <c r="Z747" s="14" t="str">
        <f t="shared" si="688"/>
        <v>No</v>
      </c>
      <c r="AA747" s="17" t="str">
        <f>IF(C747="DM", "N/A", IF(Z747="No","N/A",VLOOKUP(B747,'Extension List'!$A$3:$AE$1952,19,FALSE)))</f>
        <v>N/A</v>
      </c>
      <c r="AB747" s="14" t="str">
        <f>IF(C747="DM", "N/A", IF(Z747="No","N/A",VLOOKUP(B747,'Extension List'!$A$3:$AE$1952,21,FALSE)))</f>
        <v>N/A</v>
      </c>
      <c r="AC747" s="14" t="str">
        <f t="shared" si="674"/>
        <v>N/A</v>
      </c>
      <c r="AD747" s="15" t="str">
        <f t="shared" si="689"/>
        <v>N/A</v>
      </c>
      <c r="AE747" s="15" t="str">
        <f t="shared" si="690"/>
        <v>N/A</v>
      </c>
      <c r="AF747" s="15" t="str">
        <f t="shared" si="691"/>
        <v>N/A</v>
      </c>
      <c r="AG747" s="15" t="str">
        <f t="shared" si="719"/>
        <v>N/A</v>
      </c>
      <c r="AH747" s="15" t="str">
        <f t="shared" si="719"/>
        <v>N/A</v>
      </c>
      <c r="AI747" s="15" t="str">
        <f t="shared" si="716"/>
        <v>N/A</v>
      </c>
      <c r="AJ747" s="15" t="str">
        <f t="shared" si="717"/>
        <v>N/A</v>
      </c>
      <c r="AK747" s="15" t="str">
        <f t="shared" si="718"/>
        <v>N/A</v>
      </c>
      <c r="AL747" s="15" t="str">
        <f t="shared" si="692"/>
        <v>N/A</v>
      </c>
      <c r="AM747" s="15" t="e">
        <f t="shared" si="693"/>
        <v>#VALUE!</v>
      </c>
      <c r="AN747" s="15" t="str">
        <f t="shared" si="694"/>
        <v>N/A</v>
      </c>
      <c r="AO747" s="15" t="str">
        <f t="shared" si="695"/>
        <v>N/A</v>
      </c>
      <c r="AP747" s="15" t="str">
        <f t="shared" si="696"/>
        <v>N/A</v>
      </c>
      <c r="AQ747" s="15" t="str">
        <f t="shared" si="697"/>
        <v>N/A</v>
      </c>
      <c r="AR747" s="14" t="s">
        <v>40</v>
      </c>
      <c r="AS747" s="14" t="s">
        <v>40</v>
      </c>
      <c r="AT747" s="14" t="s">
        <v>40</v>
      </c>
      <c r="AU747" s="14" t="s">
        <v>40</v>
      </c>
      <c r="AV747" s="14" t="s">
        <v>40</v>
      </c>
      <c r="AW747" s="14" t="s">
        <v>40</v>
      </c>
      <c r="AX747" s="14" t="s">
        <v>40</v>
      </c>
      <c r="AY747" s="14" t="s">
        <v>40</v>
      </c>
      <c r="AZ747" s="14" t="s">
        <v>40</v>
      </c>
      <c r="BA747" s="14" t="s">
        <v>40</v>
      </c>
      <c r="BB747" s="14" t="s">
        <v>40</v>
      </c>
      <c r="BC747" s="14" t="s">
        <v>40</v>
      </c>
      <c r="BD747" s="14" t="s">
        <v>40</v>
      </c>
      <c r="BE747" s="14" t="s">
        <v>40</v>
      </c>
      <c r="BF747" s="14" t="s">
        <v>40</v>
      </c>
      <c r="BG747" s="14" t="s">
        <v>40</v>
      </c>
      <c r="BH747" s="14" t="s">
        <v>40</v>
      </c>
      <c r="BJ747" s="15" t="e">
        <f t="shared" si="698"/>
        <v>#VALUE!</v>
      </c>
      <c r="BK747" s="15" t="e">
        <f t="shared" si="699"/>
        <v>#VALUE!</v>
      </c>
      <c r="BL747" s="15" t="e">
        <f t="shared" si="700"/>
        <v>#VALUE!</v>
      </c>
      <c r="BM747" s="15" t="e">
        <f t="shared" si="701"/>
        <v>#VALUE!</v>
      </c>
      <c r="BN747" s="15" t="e">
        <f t="shared" si="702"/>
        <v>#VALUE!</v>
      </c>
      <c r="BO747" s="15" t="e">
        <f t="shared" si="703"/>
        <v>#VALUE!</v>
      </c>
      <c r="BP747" s="15" t="e">
        <f t="shared" si="704"/>
        <v>#VALUE!</v>
      </c>
      <c r="BQ747" s="15" t="e">
        <f t="shared" si="705"/>
        <v>#VALUE!</v>
      </c>
      <c r="BR747" s="15" t="e">
        <f t="shared" si="706"/>
        <v>#VALUE!</v>
      </c>
      <c r="BS747" s="15" t="e">
        <f t="shared" si="707"/>
        <v>#VALUE!</v>
      </c>
      <c r="BT747" s="15" t="e">
        <f t="shared" si="708"/>
        <v>#VALUE!</v>
      </c>
      <c r="BU747" s="15" t="e">
        <f t="shared" si="709"/>
        <v>#VALUE!</v>
      </c>
      <c r="BV747" s="15" t="e">
        <f t="shared" si="710"/>
        <v>#VALUE!</v>
      </c>
      <c r="BW747" s="15" t="e">
        <f t="shared" si="711"/>
        <v>#VALUE!</v>
      </c>
      <c r="BX747" s="15" t="e">
        <f t="shared" si="712"/>
        <v>#VALUE!</v>
      </c>
      <c r="BY747" s="15" t="e">
        <f t="shared" si="713"/>
        <v>#VALUE!</v>
      </c>
      <c r="BZ747" s="15" t="e">
        <f t="shared" si="714"/>
        <v>#VALUE!</v>
      </c>
      <c r="CA747" s="14" t="s">
        <v>75</v>
      </c>
      <c r="CB747" s="15" t="e">
        <f t="shared" si="668"/>
        <v>#VALUE!</v>
      </c>
      <c r="CC747" s="14" t="str">
        <f t="shared" si="669"/>
        <v>N/A</v>
      </c>
      <c r="CD747" s="14" t="str">
        <f t="shared" si="670"/>
        <v>N/A</v>
      </c>
      <c r="CE747" s="14" t="str">
        <f t="shared" si="671"/>
        <v>N/A</v>
      </c>
      <c r="CF747" s="14" t="str">
        <f t="shared" si="672"/>
        <v>N/A</v>
      </c>
      <c r="CG747" t="str">
        <f t="shared" si="715"/>
        <v>S:0 G:0 GR:0</v>
      </c>
    </row>
    <row r="748" spans="1:85" x14ac:dyDescent="0.25">
      <c r="A748" s="13">
        <v>6640</v>
      </c>
      <c r="B748" s="14"/>
      <c r="C748" s="14"/>
      <c r="D748" s="14"/>
      <c r="E748" s="14" t="e">
        <f>VLOOKUP(B748, 'Rookie Year'!$A$2:$B$55555,2,FALSE)</f>
        <v>#N/A</v>
      </c>
      <c r="F748" s="14">
        <v>2026</v>
      </c>
      <c r="G748" s="14" t="s">
        <v>40</v>
      </c>
      <c r="H748" s="14"/>
      <c r="I748" s="15"/>
      <c r="J748" s="14"/>
      <c r="K748" s="16">
        <f t="shared" si="681"/>
        <v>0</v>
      </c>
      <c r="L748" s="15">
        <f t="shared" si="682"/>
        <v>0</v>
      </c>
      <c r="M748" s="15">
        <f t="shared" si="683"/>
        <v>0</v>
      </c>
      <c r="N748" s="15">
        <f t="shared" si="684"/>
        <v>0</v>
      </c>
      <c r="O748" s="15">
        <v>0</v>
      </c>
      <c r="P748" s="15">
        <v>0</v>
      </c>
      <c r="Q748" s="15">
        <f t="shared" si="685"/>
        <v>0</v>
      </c>
      <c r="R748" s="14" t="s">
        <v>75</v>
      </c>
      <c r="S748" s="14">
        <f t="shared" si="686"/>
        <v>0</v>
      </c>
      <c r="T748" s="15" t="str">
        <f t="shared" si="678"/>
        <v>N/A</v>
      </c>
      <c r="U748" s="15" t="str">
        <f t="shared" si="679"/>
        <v>N/A</v>
      </c>
      <c r="V748" s="15" t="str">
        <f t="shared" si="673"/>
        <v>N/A</v>
      </c>
      <c r="W748" s="15" t="str">
        <f t="shared" si="720"/>
        <v>N/A</v>
      </c>
      <c r="X748" s="15" t="str">
        <f t="shared" si="721"/>
        <v>N/A</v>
      </c>
      <c r="Y748" s="14" t="str">
        <f t="shared" si="687"/>
        <v>OK</v>
      </c>
      <c r="Z748" s="14" t="str">
        <f t="shared" si="688"/>
        <v>No</v>
      </c>
      <c r="AA748" s="17" t="str">
        <f>IF(C748="DM", "N/A", IF(Z748="No","N/A",VLOOKUP(B748,'Extension List'!$A$3:$AE$1952,19,FALSE)))</f>
        <v>N/A</v>
      </c>
      <c r="AB748" s="14" t="str">
        <f>IF(C748="DM", "N/A", IF(Z748="No","N/A",VLOOKUP(B748,'Extension List'!$A$3:$AE$1952,21,FALSE)))</f>
        <v>N/A</v>
      </c>
      <c r="AC748" s="14" t="str">
        <f t="shared" si="674"/>
        <v>N/A</v>
      </c>
      <c r="AD748" s="15" t="str">
        <f t="shared" si="689"/>
        <v>N/A</v>
      </c>
      <c r="AE748" s="15" t="str">
        <f t="shared" si="690"/>
        <v>N/A</v>
      </c>
      <c r="AF748" s="15" t="str">
        <f t="shared" si="691"/>
        <v>N/A</v>
      </c>
      <c r="AG748" s="15" t="str">
        <f t="shared" si="719"/>
        <v>N/A</v>
      </c>
      <c r="AH748" s="15" t="str">
        <f t="shared" si="719"/>
        <v>N/A</v>
      </c>
      <c r="AI748" s="15" t="str">
        <f t="shared" si="716"/>
        <v>N/A</v>
      </c>
      <c r="AJ748" s="15" t="str">
        <f t="shared" si="717"/>
        <v>N/A</v>
      </c>
      <c r="AK748" s="15" t="str">
        <f t="shared" si="718"/>
        <v>N/A</v>
      </c>
      <c r="AL748" s="15" t="str">
        <f t="shared" si="692"/>
        <v>N/A</v>
      </c>
      <c r="AM748" s="15" t="e">
        <f t="shared" si="693"/>
        <v>#VALUE!</v>
      </c>
      <c r="AN748" s="15" t="str">
        <f t="shared" si="694"/>
        <v>N/A</v>
      </c>
      <c r="AO748" s="15" t="str">
        <f t="shared" si="695"/>
        <v>N/A</v>
      </c>
      <c r="AP748" s="15" t="str">
        <f t="shared" si="696"/>
        <v>N/A</v>
      </c>
      <c r="AQ748" s="15" t="str">
        <f t="shared" si="697"/>
        <v>N/A</v>
      </c>
      <c r="AR748" s="14" t="s">
        <v>40</v>
      </c>
      <c r="AS748" s="14" t="s">
        <v>40</v>
      </c>
      <c r="AT748" s="14" t="s">
        <v>40</v>
      </c>
      <c r="AU748" s="14" t="s">
        <v>40</v>
      </c>
      <c r="AV748" s="14" t="s">
        <v>40</v>
      </c>
      <c r="AW748" s="14" t="s">
        <v>40</v>
      </c>
      <c r="AX748" s="14" t="s">
        <v>40</v>
      </c>
      <c r="AY748" s="14" t="s">
        <v>40</v>
      </c>
      <c r="AZ748" s="14" t="s">
        <v>40</v>
      </c>
      <c r="BA748" s="14" t="s">
        <v>40</v>
      </c>
      <c r="BB748" s="14" t="s">
        <v>40</v>
      </c>
      <c r="BC748" s="14" t="s">
        <v>40</v>
      </c>
      <c r="BD748" s="14" t="s">
        <v>40</v>
      </c>
      <c r="BE748" s="14" t="s">
        <v>40</v>
      </c>
      <c r="BF748" s="14" t="s">
        <v>40</v>
      </c>
      <c r="BG748" s="14" t="s">
        <v>40</v>
      </c>
      <c r="BH748" s="14" t="s">
        <v>40</v>
      </c>
      <c r="BJ748" s="15" t="e">
        <f t="shared" si="698"/>
        <v>#VALUE!</v>
      </c>
      <c r="BK748" s="15" t="e">
        <f t="shared" si="699"/>
        <v>#VALUE!</v>
      </c>
      <c r="BL748" s="15" t="e">
        <f t="shared" si="700"/>
        <v>#VALUE!</v>
      </c>
      <c r="BM748" s="15" t="e">
        <f t="shared" si="701"/>
        <v>#VALUE!</v>
      </c>
      <c r="BN748" s="15" t="e">
        <f t="shared" si="702"/>
        <v>#VALUE!</v>
      </c>
      <c r="BO748" s="15" t="e">
        <f t="shared" si="703"/>
        <v>#VALUE!</v>
      </c>
      <c r="BP748" s="15" t="e">
        <f t="shared" si="704"/>
        <v>#VALUE!</v>
      </c>
      <c r="BQ748" s="15" t="e">
        <f t="shared" si="705"/>
        <v>#VALUE!</v>
      </c>
      <c r="BR748" s="15" t="e">
        <f t="shared" si="706"/>
        <v>#VALUE!</v>
      </c>
      <c r="BS748" s="15" t="e">
        <f t="shared" si="707"/>
        <v>#VALUE!</v>
      </c>
      <c r="BT748" s="15" t="e">
        <f t="shared" si="708"/>
        <v>#VALUE!</v>
      </c>
      <c r="BU748" s="15" t="e">
        <f t="shared" si="709"/>
        <v>#VALUE!</v>
      </c>
      <c r="BV748" s="15" t="e">
        <f t="shared" si="710"/>
        <v>#VALUE!</v>
      </c>
      <c r="BW748" s="15" t="e">
        <f t="shared" si="711"/>
        <v>#VALUE!</v>
      </c>
      <c r="BX748" s="15" t="e">
        <f t="shared" si="712"/>
        <v>#VALUE!</v>
      </c>
      <c r="BY748" s="15" t="e">
        <f t="shared" si="713"/>
        <v>#VALUE!</v>
      </c>
      <c r="BZ748" s="15" t="e">
        <f t="shared" si="714"/>
        <v>#VALUE!</v>
      </c>
      <c r="CA748" s="14" t="s">
        <v>75</v>
      </c>
      <c r="CB748" s="15" t="e">
        <f t="shared" si="668"/>
        <v>#VALUE!</v>
      </c>
      <c r="CC748" s="14" t="str">
        <f t="shared" si="669"/>
        <v>N/A</v>
      </c>
      <c r="CD748" s="14" t="str">
        <f t="shared" si="670"/>
        <v>N/A</v>
      </c>
      <c r="CE748" s="14" t="str">
        <f t="shared" si="671"/>
        <v>N/A</v>
      </c>
      <c r="CF748" s="14" t="str">
        <f t="shared" si="672"/>
        <v>N/A</v>
      </c>
      <c r="CG748" t="str">
        <f t="shared" si="715"/>
        <v>S:0 G:0 GR:0</v>
      </c>
    </row>
    <row r="749" spans="1:85" x14ac:dyDescent="0.25">
      <c r="A749" s="13">
        <v>6641</v>
      </c>
      <c r="B749" s="14"/>
      <c r="C749" s="14"/>
      <c r="D749" s="14"/>
      <c r="E749" s="14" t="e">
        <f>VLOOKUP(B749, 'Rookie Year'!$A$2:$B$55555,2,FALSE)</f>
        <v>#N/A</v>
      </c>
      <c r="F749" s="14">
        <v>2026</v>
      </c>
      <c r="G749" s="14" t="s">
        <v>40</v>
      </c>
      <c r="H749" s="14"/>
      <c r="I749" s="15"/>
      <c r="J749" s="14"/>
      <c r="K749" s="16">
        <f t="shared" si="681"/>
        <v>0</v>
      </c>
      <c r="L749" s="15">
        <f t="shared" si="682"/>
        <v>0</v>
      </c>
      <c r="M749" s="15">
        <f t="shared" si="683"/>
        <v>0</v>
      </c>
      <c r="N749" s="15">
        <f t="shared" si="684"/>
        <v>0</v>
      </c>
      <c r="O749" s="15">
        <v>0</v>
      </c>
      <c r="P749" s="15">
        <v>0</v>
      </c>
      <c r="Q749" s="15">
        <f t="shared" si="685"/>
        <v>0</v>
      </c>
      <c r="R749" s="14" t="s">
        <v>75</v>
      </c>
      <c r="S749" s="14">
        <f t="shared" si="686"/>
        <v>0</v>
      </c>
      <c r="T749" s="15" t="str">
        <f t="shared" si="678"/>
        <v>N/A</v>
      </c>
      <c r="U749" s="15" t="str">
        <f t="shared" si="679"/>
        <v>N/A</v>
      </c>
      <c r="V749" s="15" t="str">
        <f t="shared" si="673"/>
        <v>N/A</v>
      </c>
      <c r="W749" s="15" t="str">
        <f t="shared" si="720"/>
        <v>N/A</v>
      </c>
      <c r="X749" s="15" t="str">
        <f t="shared" si="721"/>
        <v>N/A</v>
      </c>
      <c r="Y749" s="14" t="str">
        <f t="shared" si="687"/>
        <v>OK</v>
      </c>
      <c r="Z749" s="14" t="str">
        <f t="shared" si="688"/>
        <v>No</v>
      </c>
      <c r="AA749" s="17" t="str">
        <f>IF(C749="DM", "N/A", IF(Z749="No","N/A",VLOOKUP(B749,'Extension List'!$A$3:$AE$1952,19,FALSE)))</f>
        <v>N/A</v>
      </c>
      <c r="AB749" s="14" t="str">
        <f>IF(C749="DM", "N/A", IF(Z749="No","N/A",VLOOKUP(B749,'Extension List'!$A$3:$AE$1952,21,FALSE)))</f>
        <v>N/A</v>
      </c>
      <c r="AC749" s="14" t="str">
        <f t="shared" si="674"/>
        <v>N/A</v>
      </c>
      <c r="AD749" s="15" t="str">
        <f t="shared" si="689"/>
        <v>N/A</v>
      </c>
      <c r="AE749" s="15" t="str">
        <f t="shared" si="690"/>
        <v>N/A</v>
      </c>
      <c r="AF749" s="15" t="str">
        <f t="shared" si="691"/>
        <v>N/A</v>
      </c>
      <c r="AG749" s="15" t="str">
        <f t="shared" si="719"/>
        <v>N/A</v>
      </c>
      <c r="AH749" s="15" t="str">
        <f t="shared" si="719"/>
        <v>N/A</v>
      </c>
      <c r="AI749" s="15" t="str">
        <f t="shared" si="716"/>
        <v>N/A</v>
      </c>
      <c r="AJ749" s="15" t="str">
        <f t="shared" si="717"/>
        <v>N/A</v>
      </c>
      <c r="AK749" s="15" t="str">
        <f t="shared" si="718"/>
        <v>N/A</v>
      </c>
      <c r="AL749" s="15" t="str">
        <f t="shared" si="692"/>
        <v>N/A</v>
      </c>
      <c r="AM749" s="15" t="e">
        <f t="shared" si="693"/>
        <v>#VALUE!</v>
      </c>
      <c r="AN749" s="15" t="str">
        <f t="shared" si="694"/>
        <v>N/A</v>
      </c>
      <c r="AO749" s="15" t="str">
        <f t="shared" si="695"/>
        <v>N/A</v>
      </c>
      <c r="AP749" s="15" t="str">
        <f t="shared" si="696"/>
        <v>N/A</v>
      </c>
      <c r="AQ749" s="15" t="str">
        <f t="shared" si="697"/>
        <v>N/A</v>
      </c>
      <c r="AR749" s="14" t="s">
        <v>40</v>
      </c>
      <c r="AS749" s="14" t="s">
        <v>40</v>
      </c>
      <c r="AT749" s="14" t="s">
        <v>40</v>
      </c>
      <c r="AU749" s="14" t="s">
        <v>40</v>
      </c>
      <c r="AV749" s="14" t="s">
        <v>40</v>
      </c>
      <c r="AW749" s="14" t="s">
        <v>40</v>
      </c>
      <c r="AX749" s="14" t="s">
        <v>40</v>
      </c>
      <c r="AY749" s="14" t="s">
        <v>40</v>
      </c>
      <c r="AZ749" s="14" t="s">
        <v>40</v>
      </c>
      <c r="BA749" s="14" t="s">
        <v>40</v>
      </c>
      <c r="BB749" s="14" t="s">
        <v>40</v>
      </c>
      <c r="BC749" s="14" t="s">
        <v>40</v>
      </c>
      <c r="BD749" s="14" t="s">
        <v>40</v>
      </c>
      <c r="BE749" s="14" t="s">
        <v>40</v>
      </c>
      <c r="BF749" s="14" t="s">
        <v>40</v>
      </c>
      <c r="BG749" s="14" t="s">
        <v>40</v>
      </c>
      <c r="BH749" s="14" t="s">
        <v>40</v>
      </c>
      <c r="BJ749" s="15" t="e">
        <f t="shared" si="698"/>
        <v>#VALUE!</v>
      </c>
      <c r="BK749" s="15" t="e">
        <f t="shared" si="699"/>
        <v>#VALUE!</v>
      </c>
      <c r="BL749" s="15" t="e">
        <f t="shared" si="700"/>
        <v>#VALUE!</v>
      </c>
      <c r="BM749" s="15" t="e">
        <f t="shared" si="701"/>
        <v>#VALUE!</v>
      </c>
      <c r="BN749" s="15" t="e">
        <f t="shared" si="702"/>
        <v>#VALUE!</v>
      </c>
      <c r="BO749" s="15" t="e">
        <f t="shared" si="703"/>
        <v>#VALUE!</v>
      </c>
      <c r="BP749" s="15" t="e">
        <f t="shared" si="704"/>
        <v>#VALUE!</v>
      </c>
      <c r="BQ749" s="15" t="e">
        <f t="shared" si="705"/>
        <v>#VALUE!</v>
      </c>
      <c r="BR749" s="15" t="e">
        <f t="shared" si="706"/>
        <v>#VALUE!</v>
      </c>
      <c r="BS749" s="15" t="e">
        <f t="shared" si="707"/>
        <v>#VALUE!</v>
      </c>
      <c r="BT749" s="15" t="e">
        <f t="shared" si="708"/>
        <v>#VALUE!</v>
      </c>
      <c r="BU749" s="15" t="e">
        <f t="shared" si="709"/>
        <v>#VALUE!</v>
      </c>
      <c r="BV749" s="15" t="e">
        <f t="shared" si="710"/>
        <v>#VALUE!</v>
      </c>
      <c r="BW749" s="15" t="e">
        <f t="shared" si="711"/>
        <v>#VALUE!</v>
      </c>
      <c r="BX749" s="15" t="e">
        <f t="shared" si="712"/>
        <v>#VALUE!</v>
      </c>
      <c r="BY749" s="15" t="e">
        <f t="shared" si="713"/>
        <v>#VALUE!</v>
      </c>
      <c r="BZ749" s="15" t="e">
        <f t="shared" si="714"/>
        <v>#VALUE!</v>
      </c>
      <c r="CA749" s="14" t="s">
        <v>75</v>
      </c>
      <c r="CB749" s="15" t="e">
        <f t="shared" si="668"/>
        <v>#VALUE!</v>
      </c>
      <c r="CC749" s="14" t="str">
        <f t="shared" si="669"/>
        <v>N/A</v>
      </c>
      <c r="CD749" s="14" t="str">
        <f t="shared" si="670"/>
        <v>N/A</v>
      </c>
      <c r="CE749" s="14" t="str">
        <f t="shared" si="671"/>
        <v>N/A</v>
      </c>
      <c r="CF749" s="14" t="str">
        <f t="shared" si="672"/>
        <v>N/A</v>
      </c>
      <c r="CG749" t="str">
        <f t="shared" si="715"/>
        <v>S:0 G:0 GR:0</v>
      </c>
    </row>
    <row r="750" spans="1:85" x14ac:dyDescent="0.25">
      <c r="A750" s="13">
        <v>6642</v>
      </c>
      <c r="B750" s="14"/>
      <c r="C750" s="14"/>
      <c r="D750" s="14"/>
      <c r="E750" s="14" t="e">
        <f>VLOOKUP(B750, 'Rookie Year'!$A$2:$B$55555,2,FALSE)</f>
        <v>#N/A</v>
      </c>
      <c r="F750" s="14">
        <v>2026</v>
      </c>
      <c r="G750" s="14" t="s">
        <v>40</v>
      </c>
      <c r="H750" s="14"/>
      <c r="I750" s="15"/>
      <c r="J750" s="14"/>
      <c r="K750" s="16">
        <f t="shared" si="681"/>
        <v>0</v>
      </c>
      <c r="L750" s="15">
        <f t="shared" si="682"/>
        <v>0</v>
      </c>
      <c r="M750" s="15">
        <f t="shared" si="683"/>
        <v>0</v>
      </c>
      <c r="N750" s="15">
        <f t="shared" si="684"/>
        <v>0</v>
      </c>
      <c r="O750" s="15">
        <v>0</v>
      </c>
      <c r="P750" s="15">
        <v>0</v>
      </c>
      <c r="Q750" s="15">
        <f t="shared" si="685"/>
        <v>0</v>
      </c>
      <c r="R750" s="14" t="s">
        <v>75</v>
      </c>
      <c r="S750" s="14">
        <f t="shared" si="686"/>
        <v>0</v>
      </c>
      <c r="T750" s="15" t="str">
        <f t="shared" si="678"/>
        <v>N/A</v>
      </c>
      <c r="U750" s="15" t="str">
        <f t="shared" si="679"/>
        <v>N/A</v>
      </c>
      <c r="V750" s="15" t="str">
        <f t="shared" si="673"/>
        <v>N/A</v>
      </c>
      <c r="W750" s="15" t="str">
        <f t="shared" si="720"/>
        <v>N/A</v>
      </c>
      <c r="X750" s="15" t="str">
        <f t="shared" si="721"/>
        <v>N/A</v>
      </c>
      <c r="Y750" s="14" t="str">
        <f t="shared" si="687"/>
        <v>OK</v>
      </c>
      <c r="Z750" s="14" t="str">
        <f t="shared" si="688"/>
        <v>No</v>
      </c>
      <c r="AA750" s="17" t="str">
        <f>IF(C750="DM", "N/A", IF(Z750="No","N/A",VLOOKUP(B750,'Extension List'!$A$3:$AE$1952,19,FALSE)))</f>
        <v>N/A</v>
      </c>
      <c r="AB750" s="14" t="str">
        <f>IF(C750="DM", "N/A", IF(Z750="No","N/A",VLOOKUP(B750,'Extension List'!$A$3:$AE$1952,21,FALSE)))</f>
        <v>N/A</v>
      </c>
      <c r="AC750" s="14" t="str">
        <f t="shared" si="674"/>
        <v>N/A</v>
      </c>
      <c r="AD750" s="15" t="str">
        <f t="shared" si="689"/>
        <v>N/A</v>
      </c>
      <c r="AE750" s="15" t="str">
        <f t="shared" si="690"/>
        <v>N/A</v>
      </c>
      <c r="AF750" s="15" t="str">
        <f t="shared" si="691"/>
        <v>N/A</v>
      </c>
      <c r="AG750" s="15" t="str">
        <f t="shared" si="719"/>
        <v>N/A</v>
      </c>
      <c r="AH750" s="15" t="str">
        <f t="shared" si="719"/>
        <v>N/A</v>
      </c>
      <c r="AI750" s="15" t="str">
        <f t="shared" si="716"/>
        <v>N/A</v>
      </c>
      <c r="AJ750" s="15" t="str">
        <f t="shared" si="717"/>
        <v>N/A</v>
      </c>
      <c r="AK750" s="15" t="str">
        <f t="shared" si="718"/>
        <v>N/A</v>
      </c>
      <c r="AL750" s="15" t="str">
        <f t="shared" si="692"/>
        <v>N/A</v>
      </c>
      <c r="AM750" s="15" t="e">
        <f t="shared" si="693"/>
        <v>#VALUE!</v>
      </c>
      <c r="AN750" s="15" t="str">
        <f t="shared" si="694"/>
        <v>N/A</v>
      </c>
      <c r="AO750" s="15" t="str">
        <f t="shared" si="695"/>
        <v>N/A</v>
      </c>
      <c r="AP750" s="15" t="str">
        <f t="shared" si="696"/>
        <v>N/A</v>
      </c>
      <c r="AQ750" s="15" t="str">
        <f t="shared" si="697"/>
        <v>N/A</v>
      </c>
      <c r="AR750" s="14" t="s">
        <v>40</v>
      </c>
      <c r="AS750" s="14" t="s">
        <v>40</v>
      </c>
      <c r="AT750" s="14" t="s">
        <v>40</v>
      </c>
      <c r="AU750" s="14" t="s">
        <v>40</v>
      </c>
      <c r="AV750" s="14" t="s">
        <v>40</v>
      </c>
      <c r="AW750" s="14" t="s">
        <v>40</v>
      </c>
      <c r="AX750" s="14" t="s">
        <v>40</v>
      </c>
      <c r="AY750" s="14" t="s">
        <v>40</v>
      </c>
      <c r="AZ750" s="14" t="s">
        <v>40</v>
      </c>
      <c r="BA750" s="14" t="s">
        <v>40</v>
      </c>
      <c r="BB750" s="14" t="s">
        <v>40</v>
      </c>
      <c r="BC750" s="14" t="s">
        <v>40</v>
      </c>
      <c r="BD750" s="14" t="s">
        <v>40</v>
      </c>
      <c r="BE750" s="14" t="s">
        <v>40</v>
      </c>
      <c r="BF750" s="14" t="s">
        <v>40</v>
      </c>
      <c r="BG750" s="14" t="s">
        <v>40</v>
      </c>
      <c r="BH750" s="14" t="s">
        <v>40</v>
      </c>
      <c r="BJ750" s="15" t="e">
        <f t="shared" si="698"/>
        <v>#VALUE!</v>
      </c>
      <c r="BK750" s="15" t="e">
        <f t="shared" si="699"/>
        <v>#VALUE!</v>
      </c>
      <c r="BL750" s="15" t="e">
        <f t="shared" si="700"/>
        <v>#VALUE!</v>
      </c>
      <c r="BM750" s="15" t="e">
        <f t="shared" si="701"/>
        <v>#VALUE!</v>
      </c>
      <c r="BN750" s="15" t="e">
        <f t="shared" si="702"/>
        <v>#VALUE!</v>
      </c>
      <c r="BO750" s="15" t="e">
        <f t="shared" si="703"/>
        <v>#VALUE!</v>
      </c>
      <c r="BP750" s="15" t="e">
        <f t="shared" si="704"/>
        <v>#VALUE!</v>
      </c>
      <c r="BQ750" s="15" t="e">
        <f t="shared" si="705"/>
        <v>#VALUE!</v>
      </c>
      <c r="BR750" s="15" t="e">
        <f t="shared" si="706"/>
        <v>#VALUE!</v>
      </c>
      <c r="BS750" s="15" t="e">
        <f t="shared" si="707"/>
        <v>#VALUE!</v>
      </c>
      <c r="BT750" s="15" t="e">
        <f t="shared" si="708"/>
        <v>#VALUE!</v>
      </c>
      <c r="BU750" s="15" t="e">
        <f t="shared" si="709"/>
        <v>#VALUE!</v>
      </c>
      <c r="BV750" s="15" t="e">
        <f t="shared" si="710"/>
        <v>#VALUE!</v>
      </c>
      <c r="BW750" s="15" t="e">
        <f t="shared" si="711"/>
        <v>#VALUE!</v>
      </c>
      <c r="BX750" s="15" t="e">
        <f t="shared" si="712"/>
        <v>#VALUE!</v>
      </c>
      <c r="BY750" s="15" t="e">
        <f t="shared" si="713"/>
        <v>#VALUE!</v>
      </c>
      <c r="BZ750" s="15" t="e">
        <f t="shared" si="714"/>
        <v>#VALUE!</v>
      </c>
      <c r="CA750" s="14" t="s">
        <v>75</v>
      </c>
      <c r="CB750" s="15" t="e">
        <f t="shared" si="668"/>
        <v>#VALUE!</v>
      </c>
      <c r="CC750" s="14" t="str">
        <f t="shared" si="669"/>
        <v>N/A</v>
      </c>
      <c r="CD750" s="14" t="str">
        <f t="shared" si="670"/>
        <v>N/A</v>
      </c>
      <c r="CE750" s="14" t="str">
        <f t="shared" si="671"/>
        <v>N/A</v>
      </c>
      <c r="CF750" s="14" t="str">
        <f t="shared" si="672"/>
        <v>N/A</v>
      </c>
      <c r="CG750" t="str">
        <f t="shared" si="715"/>
        <v>S:0 G:0 GR:0</v>
      </c>
    </row>
    <row r="751" spans="1:85" x14ac:dyDescent="0.25">
      <c r="A751" s="13">
        <v>6643</v>
      </c>
      <c r="B751" s="14"/>
      <c r="C751" s="14"/>
      <c r="D751" s="14"/>
      <c r="E751" s="14" t="e">
        <f>VLOOKUP(B751, 'Rookie Year'!$A$2:$B$55555,2,FALSE)</f>
        <v>#N/A</v>
      </c>
      <c r="F751" s="14">
        <v>2026</v>
      </c>
      <c r="G751" s="14" t="s">
        <v>40</v>
      </c>
      <c r="H751" s="14"/>
      <c r="I751" s="15"/>
      <c r="J751" s="14"/>
      <c r="K751" s="16">
        <f t="shared" si="681"/>
        <v>0</v>
      </c>
      <c r="L751" s="15">
        <f t="shared" si="682"/>
        <v>0</v>
      </c>
      <c r="M751" s="15">
        <f t="shared" si="683"/>
        <v>0</v>
      </c>
      <c r="N751" s="15">
        <f t="shared" si="684"/>
        <v>0</v>
      </c>
      <c r="O751" s="15">
        <v>0</v>
      </c>
      <c r="P751" s="15">
        <v>0</v>
      </c>
      <c r="Q751" s="15">
        <f t="shared" si="685"/>
        <v>0</v>
      </c>
      <c r="R751" s="14" t="s">
        <v>75</v>
      </c>
      <c r="S751" s="14">
        <f t="shared" si="686"/>
        <v>0</v>
      </c>
      <c r="T751" s="15" t="str">
        <f t="shared" si="678"/>
        <v>N/A</v>
      </c>
      <c r="U751" s="15" t="str">
        <f t="shared" si="679"/>
        <v>N/A</v>
      </c>
      <c r="V751" s="15" t="str">
        <f t="shared" si="673"/>
        <v>N/A</v>
      </c>
      <c r="W751" s="15" t="str">
        <f t="shared" si="720"/>
        <v>N/A</v>
      </c>
      <c r="X751" s="15" t="str">
        <f t="shared" si="721"/>
        <v>N/A</v>
      </c>
      <c r="Y751" s="14" t="str">
        <f t="shared" si="687"/>
        <v>OK</v>
      </c>
      <c r="Z751" s="14" t="str">
        <f t="shared" si="688"/>
        <v>No</v>
      </c>
      <c r="AA751" s="17" t="str">
        <f>IF(C751="DM", "N/A", IF(Z751="No","N/A",VLOOKUP(B751,'Extension List'!$A$3:$AE$1952,19,FALSE)))</f>
        <v>N/A</v>
      </c>
      <c r="AB751" s="14" t="str">
        <f>IF(C751="DM", "N/A", IF(Z751="No","N/A",VLOOKUP(B751,'Extension List'!$A$3:$AE$1952,21,FALSE)))</f>
        <v>N/A</v>
      </c>
      <c r="AC751" s="14" t="str">
        <f t="shared" si="674"/>
        <v>N/A</v>
      </c>
      <c r="AD751" s="15" t="str">
        <f t="shared" si="689"/>
        <v>N/A</v>
      </c>
      <c r="AE751" s="15" t="str">
        <f t="shared" si="690"/>
        <v>N/A</v>
      </c>
      <c r="AF751" s="15" t="str">
        <f t="shared" si="691"/>
        <v>N/A</v>
      </c>
      <c r="AG751" s="15" t="str">
        <f t="shared" si="719"/>
        <v>N/A</v>
      </c>
      <c r="AH751" s="15" t="str">
        <f t="shared" si="719"/>
        <v>N/A</v>
      </c>
      <c r="AI751" s="15" t="str">
        <f t="shared" si="716"/>
        <v>N/A</v>
      </c>
      <c r="AJ751" s="15" t="str">
        <f t="shared" si="717"/>
        <v>N/A</v>
      </c>
      <c r="AK751" s="15" t="str">
        <f t="shared" si="718"/>
        <v>N/A</v>
      </c>
      <c r="AL751" s="15" t="str">
        <f t="shared" si="692"/>
        <v>N/A</v>
      </c>
      <c r="AM751" s="15" t="e">
        <f t="shared" si="693"/>
        <v>#VALUE!</v>
      </c>
      <c r="AN751" s="15" t="str">
        <f t="shared" si="694"/>
        <v>N/A</v>
      </c>
      <c r="AO751" s="15" t="str">
        <f t="shared" si="695"/>
        <v>N/A</v>
      </c>
      <c r="AP751" s="15" t="str">
        <f t="shared" si="696"/>
        <v>N/A</v>
      </c>
      <c r="AQ751" s="15" t="str">
        <f t="shared" si="697"/>
        <v>N/A</v>
      </c>
      <c r="AR751" s="14" t="s">
        <v>40</v>
      </c>
      <c r="AS751" s="14" t="s">
        <v>40</v>
      </c>
      <c r="AT751" s="14" t="s">
        <v>40</v>
      </c>
      <c r="AU751" s="14" t="s">
        <v>40</v>
      </c>
      <c r="AV751" s="14" t="s">
        <v>40</v>
      </c>
      <c r="AW751" s="14" t="s">
        <v>40</v>
      </c>
      <c r="AX751" s="14" t="s">
        <v>40</v>
      </c>
      <c r="AY751" s="14" t="s">
        <v>40</v>
      </c>
      <c r="AZ751" s="14" t="s">
        <v>40</v>
      </c>
      <c r="BA751" s="14" t="s">
        <v>40</v>
      </c>
      <c r="BB751" s="14" t="s">
        <v>40</v>
      </c>
      <c r="BC751" s="14" t="s">
        <v>40</v>
      </c>
      <c r="BD751" s="14" t="s">
        <v>40</v>
      </c>
      <c r="BE751" s="14" t="s">
        <v>40</v>
      </c>
      <c r="BF751" s="14" t="s">
        <v>40</v>
      </c>
      <c r="BG751" s="14" t="s">
        <v>40</v>
      </c>
      <c r="BH751" s="14" t="s">
        <v>40</v>
      </c>
      <c r="BJ751" s="15" t="e">
        <f t="shared" si="698"/>
        <v>#VALUE!</v>
      </c>
      <c r="BK751" s="15" t="e">
        <f t="shared" si="699"/>
        <v>#VALUE!</v>
      </c>
      <c r="BL751" s="15" t="e">
        <f t="shared" si="700"/>
        <v>#VALUE!</v>
      </c>
      <c r="BM751" s="15" t="e">
        <f t="shared" si="701"/>
        <v>#VALUE!</v>
      </c>
      <c r="BN751" s="15" t="e">
        <f t="shared" si="702"/>
        <v>#VALUE!</v>
      </c>
      <c r="BO751" s="15" t="e">
        <f t="shared" si="703"/>
        <v>#VALUE!</v>
      </c>
      <c r="BP751" s="15" t="e">
        <f t="shared" si="704"/>
        <v>#VALUE!</v>
      </c>
      <c r="BQ751" s="15" t="e">
        <f t="shared" si="705"/>
        <v>#VALUE!</v>
      </c>
      <c r="BR751" s="15" t="e">
        <f t="shared" si="706"/>
        <v>#VALUE!</v>
      </c>
      <c r="BS751" s="15" t="e">
        <f t="shared" si="707"/>
        <v>#VALUE!</v>
      </c>
      <c r="BT751" s="15" t="e">
        <f t="shared" si="708"/>
        <v>#VALUE!</v>
      </c>
      <c r="BU751" s="15" t="e">
        <f t="shared" si="709"/>
        <v>#VALUE!</v>
      </c>
      <c r="BV751" s="15" t="e">
        <f t="shared" si="710"/>
        <v>#VALUE!</v>
      </c>
      <c r="BW751" s="15" t="e">
        <f t="shared" si="711"/>
        <v>#VALUE!</v>
      </c>
      <c r="BX751" s="15" t="e">
        <f t="shared" si="712"/>
        <v>#VALUE!</v>
      </c>
      <c r="BY751" s="15" t="e">
        <f t="shared" si="713"/>
        <v>#VALUE!</v>
      </c>
      <c r="BZ751" s="15" t="e">
        <f t="shared" si="714"/>
        <v>#VALUE!</v>
      </c>
      <c r="CA751" s="14" t="s">
        <v>75</v>
      </c>
      <c r="CB751" s="15" t="e">
        <f t="shared" si="668"/>
        <v>#VALUE!</v>
      </c>
      <c r="CC751" s="14" t="str">
        <f t="shared" si="669"/>
        <v>N/A</v>
      </c>
      <c r="CD751" s="14" t="str">
        <f t="shared" si="670"/>
        <v>N/A</v>
      </c>
      <c r="CE751" s="14" t="str">
        <f t="shared" si="671"/>
        <v>N/A</v>
      </c>
      <c r="CF751" s="14" t="str">
        <f t="shared" si="672"/>
        <v>N/A</v>
      </c>
      <c r="CG751" t="str">
        <f t="shared" si="715"/>
        <v>S:0 G:0 GR:0</v>
      </c>
    </row>
    <row r="752" spans="1:85" x14ac:dyDescent="0.25">
      <c r="A752" s="13">
        <v>6644</v>
      </c>
      <c r="B752" s="14"/>
      <c r="C752" s="14"/>
      <c r="D752" s="14"/>
      <c r="E752" s="14" t="e">
        <f>VLOOKUP(B752, 'Rookie Year'!$A$2:$B$55555,2,FALSE)</f>
        <v>#N/A</v>
      </c>
      <c r="F752" s="14">
        <v>2026</v>
      </c>
      <c r="G752" s="14" t="s">
        <v>40</v>
      </c>
      <c r="H752" s="14"/>
      <c r="I752" s="15"/>
      <c r="J752" s="14"/>
      <c r="K752" s="16">
        <f t="shared" si="681"/>
        <v>0</v>
      </c>
      <c r="L752" s="15">
        <f t="shared" si="682"/>
        <v>0</v>
      </c>
      <c r="M752" s="15">
        <f t="shared" si="683"/>
        <v>0</v>
      </c>
      <c r="N752" s="15">
        <f t="shared" si="684"/>
        <v>0</v>
      </c>
      <c r="O752" s="15">
        <v>0</v>
      </c>
      <c r="P752" s="15">
        <v>0</v>
      </c>
      <c r="Q752" s="15">
        <f t="shared" si="685"/>
        <v>0</v>
      </c>
      <c r="R752" s="14" t="s">
        <v>75</v>
      </c>
      <c r="S752" s="14">
        <f t="shared" si="686"/>
        <v>0</v>
      </c>
      <c r="T752" s="15" t="str">
        <f t="shared" si="678"/>
        <v>N/A</v>
      </c>
      <c r="U752" s="15" t="str">
        <f t="shared" si="679"/>
        <v>N/A</v>
      </c>
      <c r="V752" s="15" t="str">
        <f t="shared" si="673"/>
        <v>N/A</v>
      </c>
      <c r="W752" s="15" t="str">
        <f t="shared" si="720"/>
        <v>N/A</v>
      </c>
      <c r="X752" s="15" t="str">
        <f t="shared" si="721"/>
        <v>N/A</v>
      </c>
      <c r="Y752" s="14" t="str">
        <f t="shared" si="687"/>
        <v>OK</v>
      </c>
      <c r="Z752" s="14" t="str">
        <f t="shared" si="688"/>
        <v>No</v>
      </c>
      <c r="AA752" s="17" t="str">
        <f>IF(C752="DM", "N/A", IF(Z752="No","N/A",VLOOKUP(B752,'Extension List'!$A$3:$AE$1952,19,FALSE)))</f>
        <v>N/A</v>
      </c>
      <c r="AB752" s="14" t="str">
        <f>IF(C752="DM", "N/A", IF(Z752="No","N/A",VLOOKUP(B752,'Extension List'!$A$3:$AE$1952,21,FALSE)))</f>
        <v>N/A</v>
      </c>
      <c r="AC752" s="14" t="str">
        <f t="shared" si="674"/>
        <v>N/A</v>
      </c>
      <c r="AD752" s="15" t="str">
        <f t="shared" si="689"/>
        <v>N/A</v>
      </c>
      <c r="AE752" s="15" t="str">
        <f t="shared" si="690"/>
        <v>N/A</v>
      </c>
      <c r="AF752" s="15" t="str">
        <f t="shared" si="691"/>
        <v>N/A</v>
      </c>
      <c r="AG752" s="15" t="str">
        <f t="shared" si="719"/>
        <v>N/A</v>
      </c>
      <c r="AH752" s="15" t="str">
        <f t="shared" si="719"/>
        <v>N/A</v>
      </c>
      <c r="AI752" s="15" t="str">
        <f t="shared" si="716"/>
        <v>N/A</v>
      </c>
      <c r="AJ752" s="15" t="str">
        <f t="shared" si="717"/>
        <v>N/A</v>
      </c>
      <c r="AK752" s="15" t="str">
        <f t="shared" si="718"/>
        <v>N/A</v>
      </c>
      <c r="AL752" s="15" t="str">
        <f t="shared" si="692"/>
        <v>N/A</v>
      </c>
      <c r="AM752" s="15" t="e">
        <f t="shared" si="693"/>
        <v>#VALUE!</v>
      </c>
      <c r="AN752" s="15" t="str">
        <f t="shared" si="694"/>
        <v>N/A</v>
      </c>
      <c r="AO752" s="15" t="str">
        <f t="shared" si="695"/>
        <v>N/A</v>
      </c>
      <c r="AP752" s="15" t="str">
        <f t="shared" si="696"/>
        <v>N/A</v>
      </c>
      <c r="AQ752" s="15" t="str">
        <f t="shared" si="697"/>
        <v>N/A</v>
      </c>
      <c r="AR752" s="14" t="s">
        <v>40</v>
      </c>
      <c r="AS752" s="14" t="s">
        <v>40</v>
      </c>
      <c r="AT752" s="14" t="s">
        <v>40</v>
      </c>
      <c r="AU752" s="14" t="s">
        <v>40</v>
      </c>
      <c r="AV752" s="14" t="s">
        <v>40</v>
      </c>
      <c r="AW752" s="14" t="s">
        <v>40</v>
      </c>
      <c r="AX752" s="14" t="s">
        <v>40</v>
      </c>
      <c r="AY752" s="14" t="s">
        <v>40</v>
      </c>
      <c r="AZ752" s="14" t="s">
        <v>40</v>
      </c>
      <c r="BA752" s="14" t="s">
        <v>40</v>
      </c>
      <c r="BB752" s="14" t="s">
        <v>40</v>
      </c>
      <c r="BC752" s="14" t="s">
        <v>40</v>
      </c>
      <c r="BD752" s="14" t="s">
        <v>40</v>
      </c>
      <c r="BE752" s="14" t="s">
        <v>40</v>
      </c>
      <c r="BF752" s="14" t="s">
        <v>40</v>
      </c>
      <c r="BG752" s="14" t="s">
        <v>40</v>
      </c>
      <c r="BH752" s="14" t="s">
        <v>40</v>
      </c>
      <c r="BJ752" s="15" t="e">
        <f t="shared" si="698"/>
        <v>#VALUE!</v>
      </c>
      <c r="BK752" s="15" t="e">
        <f t="shared" si="699"/>
        <v>#VALUE!</v>
      </c>
      <c r="BL752" s="15" t="e">
        <f t="shared" si="700"/>
        <v>#VALUE!</v>
      </c>
      <c r="BM752" s="15" t="e">
        <f t="shared" si="701"/>
        <v>#VALUE!</v>
      </c>
      <c r="BN752" s="15" t="e">
        <f t="shared" si="702"/>
        <v>#VALUE!</v>
      </c>
      <c r="BO752" s="15" t="e">
        <f t="shared" si="703"/>
        <v>#VALUE!</v>
      </c>
      <c r="BP752" s="15" t="e">
        <f t="shared" si="704"/>
        <v>#VALUE!</v>
      </c>
      <c r="BQ752" s="15" t="e">
        <f t="shared" si="705"/>
        <v>#VALUE!</v>
      </c>
      <c r="BR752" s="15" t="e">
        <f t="shared" si="706"/>
        <v>#VALUE!</v>
      </c>
      <c r="BS752" s="15" t="e">
        <f t="shared" si="707"/>
        <v>#VALUE!</v>
      </c>
      <c r="BT752" s="15" t="e">
        <f t="shared" si="708"/>
        <v>#VALUE!</v>
      </c>
      <c r="BU752" s="15" t="e">
        <f t="shared" si="709"/>
        <v>#VALUE!</v>
      </c>
      <c r="BV752" s="15" t="e">
        <f t="shared" si="710"/>
        <v>#VALUE!</v>
      </c>
      <c r="BW752" s="15" t="e">
        <f t="shared" si="711"/>
        <v>#VALUE!</v>
      </c>
      <c r="BX752" s="15" t="e">
        <f t="shared" si="712"/>
        <v>#VALUE!</v>
      </c>
      <c r="BY752" s="15" t="e">
        <f t="shared" si="713"/>
        <v>#VALUE!</v>
      </c>
      <c r="BZ752" s="15" t="e">
        <f t="shared" si="714"/>
        <v>#VALUE!</v>
      </c>
      <c r="CA752" s="14" t="s">
        <v>75</v>
      </c>
      <c r="CB752" s="15" t="e">
        <f t="shared" si="668"/>
        <v>#VALUE!</v>
      </c>
      <c r="CC752" s="14" t="str">
        <f t="shared" si="669"/>
        <v>N/A</v>
      </c>
      <c r="CD752" s="14" t="str">
        <f t="shared" si="670"/>
        <v>N/A</v>
      </c>
      <c r="CE752" s="14" t="str">
        <f t="shared" si="671"/>
        <v>N/A</v>
      </c>
      <c r="CF752" s="14" t="str">
        <f t="shared" si="672"/>
        <v>N/A</v>
      </c>
      <c r="CG752" t="str">
        <f t="shared" si="715"/>
        <v>S:0 G:0 GR:0</v>
      </c>
    </row>
    <row r="753" spans="1:85" x14ac:dyDescent="0.25">
      <c r="A753" s="13">
        <v>6645</v>
      </c>
      <c r="B753" s="14"/>
      <c r="C753" s="14"/>
      <c r="D753" s="14"/>
      <c r="E753" s="14" t="e">
        <f>VLOOKUP(B753, 'Rookie Year'!$A$2:$B$55555,2,FALSE)</f>
        <v>#N/A</v>
      </c>
      <c r="F753" s="14">
        <v>2026</v>
      </c>
      <c r="G753" s="14" t="s">
        <v>40</v>
      </c>
      <c r="H753" s="14"/>
      <c r="I753" s="15"/>
      <c r="J753" s="14"/>
      <c r="K753" s="16">
        <f t="shared" si="681"/>
        <v>0</v>
      </c>
      <c r="L753" s="15">
        <f t="shared" si="682"/>
        <v>0</v>
      </c>
      <c r="M753" s="15">
        <f t="shared" si="683"/>
        <v>0</v>
      </c>
      <c r="N753" s="15">
        <f t="shared" si="684"/>
        <v>0</v>
      </c>
      <c r="O753" s="15">
        <v>0</v>
      </c>
      <c r="P753" s="15">
        <v>0</v>
      </c>
      <c r="Q753" s="15">
        <f t="shared" si="685"/>
        <v>0</v>
      </c>
      <c r="R753" s="14" t="s">
        <v>75</v>
      </c>
      <c r="S753" s="14">
        <f t="shared" si="686"/>
        <v>0</v>
      </c>
      <c r="T753" s="15" t="str">
        <f t="shared" si="678"/>
        <v>N/A</v>
      </c>
      <c r="U753" s="15" t="str">
        <f t="shared" si="679"/>
        <v>N/A</v>
      </c>
      <c r="V753" s="15" t="str">
        <f t="shared" si="673"/>
        <v>N/A</v>
      </c>
      <c r="W753" s="15" t="str">
        <f t="shared" si="720"/>
        <v>N/A</v>
      </c>
      <c r="X753" s="15" t="str">
        <f t="shared" si="721"/>
        <v>N/A</v>
      </c>
      <c r="Y753" s="14" t="str">
        <f t="shared" si="687"/>
        <v>OK</v>
      </c>
      <c r="Z753" s="14" t="str">
        <f t="shared" si="688"/>
        <v>No</v>
      </c>
      <c r="AA753" s="17" t="str">
        <f>IF(C753="DM", "N/A", IF(Z753="No","N/A",VLOOKUP(B753,'Extension List'!$A$3:$AE$1952,19,FALSE)))</f>
        <v>N/A</v>
      </c>
      <c r="AB753" s="14" t="str">
        <f>IF(C753="DM", "N/A", IF(Z753="No","N/A",VLOOKUP(B753,'Extension List'!$A$3:$AE$1952,21,FALSE)))</f>
        <v>N/A</v>
      </c>
      <c r="AC753" s="14" t="str">
        <f t="shared" si="674"/>
        <v>N/A</v>
      </c>
      <c r="AD753" s="15" t="str">
        <f t="shared" si="689"/>
        <v>N/A</v>
      </c>
      <c r="AE753" s="15" t="str">
        <f t="shared" si="690"/>
        <v>N/A</v>
      </c>
      <c r="AF753" s="15" t="str">
        <f t="shared" si="691"/>
        <v>N/A</v>
      </c>
      <c r="AG753" s="15" t="str">
        <f t="shared" si="719"/>
        <v>N/A</v>
      </c>
      <c r="AH753" s="15" t="str">
        <f t="shared" si="719"/>
        <v>N/A</v>
      </c>
      <c r="AI753" s="15" t="str">
        <f t="shared" si="716"/>
        <v>N/A</v>
      </c>
      <c r="AJ753" s="15" t="str">
        <f t="shared" si="717"/>
        <v>N/A</v>
      </c>
      <c r="AK753" s="15" t="str">
        <f t="shared" si="718"/>
        <v>N/A</v>
      </c>
      <c r="AL753" s="15" t="str">
        <f t="shared" si="692"/>
        <v>N/A</v>
      </c>
      <c r="AM753" s="15" t="e">
        <f t="shared" si="693"/>
        <v>#VALUE!</v>
      </c>
      <c r="AN753" s="15" t="str">
        <f t="shared" si="694"/>
        <v>N/A</v>
      </c>
      <c r="AO753" s="15" t="str">
        <f t="shared" si="695"/>
        <v>N/A</v>
      </c>
      <c r="AP753" s="15" t="str">
        <f t="shared" si="696"/>
        <v>N/A</v>
      </c>
      <c r="AQ753" s="15" t="str">
        <f t="shared" si="697"/>
        <v>N/A</v>
      </c>
      <c r="AR753" s="14" t="s">
        <v>40</v>
      </c>
      <c r="AS753" s="14" t="s">
        <v>40</v>
      </c>
      <c r="AT753" s="14" t="s">
        <v>40</v>
      </c>
      <c r="AU753" s="14" t="s">
        <v>40</v>
      </c>
      <c r="AV753" s="14" t="s">
        <v>40</v>
      </c>
      <c r="AW753" s="14" t="s">
        <v>40</v>
      </c>
      <c r="AX753" s="14" t="s">
        <v>40</v>
      </c>
      <c r="AY753" s="14" t="s">
        <v>40</v>
      </c>
      <c r="AZ753" s="14" t="s">
        <v>40</v>
      </c>
      <c r="BA753" s="14" t="s">
        <v>40</v>
      </c>
      <c r="BB753" s="14" t="s">
        <v>40</v>
      </c>
      <c r="BC753" s="14" t="s">
        <v>40</v>
      </c>
      <c r="BD753" s="14" t="s">
        <v>40</v>
      </c>
      <c r="BE753" s="14" t="s">
        <v>40</v>
      </c>
      <c r="BF753" s="14" t="s">
        <v>40</v>
      </c>
      <c r="BG753" s="14" t="s">
        <v>40</v>
      </c>
      <c r="BH753" s="14" t="s">
        <v>40</v>
      </c>
      <c r="BJ753" s="15" t="e">
        <f t="shared" si="698"/>
        <v>#VALUE!</v>
      </c>
      <c r="BK753" s="15" t="e">
        <f t="shared" si="699"/>
        <v>#VALUE!</v>
      </c>
      <c r="BL753" s="15" t="e">
        <f t="shared" si="700"/>
        <v>#VALUE!</v>
      </c>
      <c r="BM753" s="15" t="e">
        <f t="shared" si="701"/>
        <v>#VALUE!</v>
      </c>
      <c r="BN753" s="15" t="e">
        <f t="shared" si="702"/>
        <v>#VALUE!</v>
      </c>
      <c r="BO753" s="15" t="e">
        <f t="shared" si="703"/>
        <v>#VALUE!</v>
      </c>
      <c r="BP753" s="15" t="e">
        <f t="shared" si="704"/>
        <v>#VALUE!</v>
      </c>
      <c r="BQ753" s="15" t="e">
        <f t="shared" si="705"/>
        <v>#VALUE!</v>
      </c>
      <c r="BR753" s="15" t="e">
        <f t="shared" si="706"/>
        <v>#VALUE!</v>
      </c>
      <c r="BS753" s="15" t="e">
        <f t="shared" si="707"/>
        <v>#VALUE!</v>
      </c>
      <c r="BT753" s="15" t="e">
        <f t="shared" si="708"/>
        <v>#VALUE!</v>
      </c>
      <c r="BU753" s="15" t="e">
        <f t="shared" si="709"/>
        <v>#VALUE!</v>
      </c>
      <c r="BV753" s="15" t="e">
        <f t="shared" si="710"/>
        <v>#VALUE!</v>
      </c>
      <c r="BW753" s="15" t="e">
        <f t="shared" si="711"/>
        <v>#VALUE!</v>
      </c>
      <c r="BX753" s="15" t="e">
        <f t="shared" si="712"/>
        <v>#VALUE!</v>
      </c>
      <c r="BY753" s="15" t="e">
        <f t="shared" si="713"/>
        <v>#VALUE!</v>
      </c>
      <c r="BZ753" s="15" t="e">
        <f t="shared" si="714"/>
        <v>#VALUE!</v>
      </c>
      <c r="CA753" s="14" t="s">
        <v>75</v>
      </c>
      <c r="CB753" s="15" t="e">
        <f t="shared" si="668"/>
        <v>#VALUE!</v>
      </c>
      <c r="CC753" s="14" t="str">
        <f t="shared" si="669"/>
        <v>N/A</v>
      </c>
      <c r="CD753" s="14" t="str">
        <f t="shared" si="670"/>
        <v>N/A</v>
      </c>
      <c r="CE753" s="14" t="str">
        <f t="shared" si="671"/>
        <v>N/A</v>
      </c>
      <c r="CF753" s="14" t="str">
        <f t="shared" si="672"/>
        <v>N/A</v>
      </c>
      <c r="CG753" t="str">
        <f t="shared" si="715"/>
        <v>S:0 G:0 GR:0</v>
      </c>
    </row>
    <row r="754" spans="1:85" x14ac:dyDescent="0.25">
      <c r="A754" s="13">
        <v>6646</v>
      </c>
      <c r="B754" s="14"/>
      <c r="C754" s="14"/>
      <c r="D754" s="14"/>
      <c r="E754" s="14" t="e">
        <f>VLOOKUP(B754, 'Rookie Year'!$A$2:$B$55555,2,FALSE)</f>
        <v>#N/A</v>
      </c>
      <c r="F754" s="14">
        <v>2026</v>
      </c>
      <c r="G754" s="14" t="s">
        <v>40</v>
      </c>
      <c r="H754" s="14"/>
      <c r="I754" s="15"/>
      <c r="J754" s="14"/>
      <c r="K754" s="16">
        <f t="shared" si="681"/>
        <v>0</v>
      </c>
      <c r="L754" s="15">
        <f t="shared" si="682"/>
        <v>0</v>
      </c>
      <c r="M754" s="15">
        <f t="shared" si="683"/>
        <v>0</v>
      </c>
      <c r="N754" s="15">
        <f t="shared" si="684"/>
        <v>0</v>
      </c>
      <c r="O754" s="15">
        <v>0</v>
      </c>
      <c r="P754" s="15">
        <v>0</v>
      </c>
      <c r="Q754" s="15">
        <f t="shared" si="685"/>
        <v>0</v>
      </c>
      <c r="R754" s="14" t="s">
        <v>75</v>
      </c>
      <c r="S754" s="14">
        <f t="shared" si="686"/>
        <v>0</v>
      </c>
      <c r="T754" s="15" t="str">
        <f t="shared" si="678"/>
        <v>N/A</v>
      </c>
      <c r="U754" s="15" t="str">
        <f t="shared" si="679"/>
        <v>N/A</v>
      </c>
      <c r="V754" s="15" t="str">
        <f t="shared" si="673"/>
        <v>N/A</v>
      </c>
      <c r="W754" s="15" t="str">
        <f t="shared" si="720"/>
        <v>N/A</v>
      </c>
      <c r="X754" s="15" t="str">
        <f t="shared" si="721"/>
        <v>N/A</v>
      </c>
      <c r="Y754" s="14" t="str">
        <f t="shared" si="687"/>
        <v>OK</v>
      </c>
      <c r="Z754" s="14" t="str">
        <f t="shared" si="688"/>
        <v>No</v>
      </c>
      <c r="AA754" s="17" t="str">
        <f>IF(C754="DM", "N/A", IF(Z754="No","N/A",VLOOKUP(B754,'Extension List'!$A$3:$AE$1952,19,FALSE)))</f>
        <v>N/A</v>
      </c>
      <c r="AB754" s="14" t="str">
        <f>IF(C754="DM", "N/A", IF(Z754="No","N/A",VLOOKUP(B754,'Extension List'!$A$3:$AE$1952,21,FALSE)))</f>
        <v>N/A</v>
      </c>
      <c r="AC754" s="14" t="str">
        <f t="shared" si="674"/>
        <v>N/A</v>
      </c>
      <c r="AD754" s="15" t="str">
        <f t="shared" si="689"/>
        <v>N/A</v>
      </c>
      <c r="AE754" s="15" t="str">
        <f t="shared" si="690"/>
        <v>N/A</v>
      </c>
      <c r="AF754" s="15" t="str">
        <f t="shared" si="691"/>
        <v>N/A</v>
      </c>
      <c r="AG754" s="15" t="str">
        <f t="shared" si="719"/>
        <v>N/A</v>
      </c>
      <c r="AH754" s="15" t="str">
        <f t="shared" si="719"/>
        <v>N/A</v>
      </c>
      <c r="AI754" s="15" t="str">
        <f t="shared" si="716"/>
        <v>N/A</v>
      </c>
      <c r="AJ754" s="15" t="str">
        <f t="shared" si="717"/>
        <v>N/A</v>
      </c>
      <c r="AK754" s="15" t="str">
        <f t="shared" si="718"/>
        <v>N/A</v>
      </c>
      <c r="AL754" s="15" t="str">
        <f t="shared" si="692"/>
        <v>N/A</v>
      </c>
      <c r="AM754" s="15" t="e">
        <f t="shared" si="693"/>
        <v>#VALUE!</v>
      </c>
      <c r="AN754" s="15" t="str">
        <f t="shared" si="694"/>
        <v>N/A</v>
      </c>
      <c r="AO754" s="15" t="str">
        <f t="shared" si="695"/>
        <v>N/A</v>
      </c>
      <c r="AP754" s="15" t="str">
        <f t="shared" si="696"/>
        <v>N/A</v>
      </c>
      <c r="AQ754" s="15" t="str">
        <f t="shared" si="697"/>
        <v>N/A</v>
      </c>
      <c r="AR754" s="14" t="s">
        <v>40</v>
      </c>
      <c r="AS754" s="14" t="s">
        <v>40</v>
      </c>
      <c r="AT754" s="14" t="s">
        <v>40</v>
      </c>
      <c r="AU754" s="14" t="s">
        <v>40</v>
      </c>
      <c r="AV754" s="14" t="s">
        <v>40</v>
      </c>
      <c r="AW754" s="14" t="s">
        <v>40</v>
      </c>
      <c r="AX754" s="14" t="s">
        <v>40</v>
      </c>
      <c r="AY754" s="14" t="s">
        <v>40</v>
      </c>
      <c r="AZ754" s="14" t="s">
        <v>40</v>
      </c>
      <c r="BA754" s="14" t="s">
        <v>40</v>
      </c>
      <c r="BB754" s="14" t="s">
        <v>40</v>
      </c>
      <c r="BC754" s="14" t="s">
        <v>40</v>
      </c>
      <c r="BD754" s="14" t="s">
        <v>40</v>
      </c>
      <c r="BE754" s="14" t="s">
        <v>40</v>
      </c>
      <c r="BF754" s="14" t="s">
        <v>40</v>
      </c>
      <c r="BG754" s="14" t="s">
        <v>40</v>
      </c>
      <c r="BH754" s="14" t="s">
        <v>40</v>
      </c>
      <c r="BJ754" s="15" t="e">
        <f t="shared" si="698"/>
        <v>#VALUE!</v>
      </c>
      <c r="BK754" s="15" t="e">
        <f t="shared" si="699"/>
        <v>#VALUE!</v>
      </c>
      <c r="BL754" s="15" t="e">
        <f t="shared" si="700"/>
        <v>#VALUE!</v>
      </c>
      <c r="BM754" s="15" t="e">
        <f t="shared" si="701"/>
        <v>#VALUE!</v>
      </c>
      <c r="BN754" s="15" t="e">
        <f t="shared" si="702"/>
        <v>#VALUE!</v>
      </c>
      <c r="BO754" s="15" t="e">
        <f t="shared" si="703"/>
        <v>#VALUE!</v>
      </c>
      <c r="BP754" s="15" t="e">
        <f t="shared" si="704"/>
        <v>#VALUE!</v>
      </c>
      <c r="BQ754" s="15" t="e">
        <f t="shared" si="705"/>
        <v>#VALUE!</v>
      </c>
      <c r="BR754" s="15" t="e">
        <f t="shared" si="706"/>
        <v>#VALUE!</v>
      </c>
      <c r="BS754" s="15" t="e">
        <f t="shared" si="707"/>
        <v>#VALUE!</v>
      </c>
      <c r="BT754" s="15" t="e">
        <f t="shared" si="708"/>
        <v>#VALUE!</v>
      </c>
      <c r="BU754" s="15" t="e">
        <f t="shared" si="709"/>
        <v>#VALUE!</v>
      </c>
      <c r="BV754" s="15" t="e">
        <f t="shared" si="710"/>
        <v>#VALUE!</v>
      </c>
      <c r="BW754" s="15" t="e">
        <f t="shared" si="711"/>
        <v>#VALUE!</v>
      </c>
      <c r="BX754" s="15" t="e">
        <f t="shared" si="712"/>
        <v>#VALUE!</v>
      </c>
      <c r="BY754" s="15" t="e">
        <f t="shared" si="713"/>
        <v>#VALUE!</v>
      </c>
      <c r="BZ754" s="15" t="e">
        <f t="shared" si="714"/>
        <v>#VALUE!</v>
      </c>
      <c r="CA754" s="14" t="s">
        <v>75</v>
      </c>
      <c r="CB754" s="15" t="e">
        <f t="shared" ref="CB754:CB817" si="722">BZ754</f>
        <v>#VALUE!</v>
      </c>
      <c r="CC754" s="14" t="str">
        <f t="shared" ref="CC754:CC817" si="723">IF(OR($BH754="T", $BH754="R"), 0, IF($BH754="C", IF($BI754="Y", IF($BA754="C", 0, IF(AF754="N/A", Q754-T754, AF754-AG754)), IF($AF754="N/A", U754, AH754)), AN754))</f>
        <v>N/A</v>
      </c>
      <c r="CD754" s="14" t="str">
        <f t="shared" ref="CD754:CD817" si="724">IF(OR($BH754="T", $BH754="R"), 0, IF($BH754="C", IF($BI754="Y", 0, IF($AF754="N/A", V754, AI754)), AO754))</f>
        <v>N/A</v>
      </c>
      <c r="CE754" s="14" t="str">
        <f t="shared" ref="CE754:CE817" si="725">IF(OR($BH754="T", $BH754="R"), 0, IF($BH754="C", IF($BI754="Y", 0, IF($AF754="N/A", W754, AJ754)), AP754))</f>
        <v>N/A</v>
      </c>
      <c r="CF754" s="14" t="str">
        <f t="shared" ref="CF754:CF817" si="726">IF(OR($BH754="T", $BH754="R"), 0, IF($BH754="C", IF($BI754="Y", 0, IF($AF754="N/A", X754, AK754)), AQ754))</f>
        <v>N/A</v>
      </c>
      <c r="CG754" t="str">
        <f t="shared" si="715"/>
        <v>S:0 G:0 GR:0</v>
      </c>
    </row>
    <row r="755" spans="1:85" x14ac:dyDescent="0.25">
      <c r="A755" s="13">
        <v>6647</v>
      </c>
      <c r="B755" s="14"/>
      <c r="C755" s="14"/>
      <c r="D755" s="14"/>
      <c r="E755" s="14" t="e">
        <f>VLOOKUP(B755, 'Rookie Year'!$A$2:$B$55555,2,FALSE)</f>
        <v>#N/A</v>
      </c>
      <c r="F755" s="14">
        <v>2026</v>
      </c>
      <c r="G755" s="14" t="s">
        <v>40</v>
      </c>
      <c r="H755" s="14"/>
      <c r="I755" s="15"/>
      <c r="J755" s="14"/>
      <c r="K755" s="16">
        <f t="shared" si="681"/>
        <v>0</v>
      </c>
      <c r="L755" s="15">
        <f t="shared" si="682"/>
        <v>0</v>
      </c>
      <c r="M755" s="15">
        <f t="shared" si="683"/>
        <v>0</v>
      </c>
      <c r="N755" s="15">
        <f t="shared" si="684"/>
        <v>0</v>
      </c>
      <c r="O755" s="15">
        <v>0</v>
      </c>
      <c r="P755" s="15">
        <v>0</v>
      </c>
      <c r="Q755" s="15">
        <f t="shared" si="685"/>
        <v>0</v>
      </c>
      <c r="R755" s="14" t="s">
        <v>75</v>
      </c>
      <c r="S755" s="14">
        <f t="shared" si="686"/>
        <v>0</v>
      </c>
      <c r="T755" s="15" t="str">
        <f t="shared" si="678"/>
        <v>N/A</v>
      </c>
      <c r="U755" s="15" t="str">
        <f t="shared" si="679"/>
        <v>N/A</v>
      </c>
      <c r="V755" s="15" t="str">
        <f t="shared" si="673"/>
        <v>N/A</v>
      </c>
      <c r="W755" s="15" t="str">
        <f t="shared" si="720"/>
        <v>N/A</v>
      </c>
      <c r="X755" s="15" t="str">
        <f t="shared" si="721"/>
        <v>N/A</v>
      </c>
      <c r="Y755" s="14" t="str">
        <f t="shared" si="687"/>
        <v>OK</v>
      </c>
      <c r="Z755" s="14" t="str">
        <f t="shared" si="688"/>
        <v>No</v>
      </c>
      <c r="AA755" s="17" t="str">
        <f>IF(C755="DM", "N/A", IF(Z755="No","N/A",VLOOKUP(B755,'Extension List'!$A$3:$AE$1952,19,FALSE)))</f>
        <v>N/A</v>
      </c>
      <c r="AB755" s="14" t="str">
        <f>IF(C755="DM", "N/A", IF(Z755="No","N/A",VLOOKUP(B755,'Extension List'!$A$3:$AE$1952,21,FALSE)))</f>
        <v>N/A</v>
      </c>
      <c r="AC755" s="14" t="str">
        <f t="shared" si="674"/>
        <v>N/A</v>
      </c>
      <c r="AD755" s="15" t="str">
        <f t="shared" si="689"/>
        <v>N/A</v>
      </c>
      <c r="AE755" s="15" t="str">
        <f t="shared" si="690"/>
        <v>N/A</v>
      </c>
      <c r="AF755" s="15" t="str">
        <f t="shared" si="691"/>
        <v>N/A</v>
      </c>
      <c r="AG755" s="15" t="str">
        <f t="shared" si="719"/>
        <v>N/A</v>
      </c>
      <c r="AH755" s="15" t="str">
        <f t="shared" si="719"/>
        <v>N/A</v>
      </c>
      <c r="AI755" s="15" t="str">
        <f t="shared" si="716"/>
        <v>N/A</v>
      </c>
      <c r="AJ755" s="15" t="str">
        <f t="shared" si="717"/>
        <v>N/A</v>
      </c>
      <c r="AK755" s="15" t="str">
        <f t="shared" si="718"/>
        <v>N/A</v>
      </c>
      <c r="AL755" s="15" t="str">
        <f t="shared" si="692"/>
        <v>N/A</v>
      </c>
      <c r="AM755" s="15" t="e">
        <f t="shared" si="693"/>
        <v>#VALUE!</v>
      </c>
      <c r="AN755" s="15" t="str">
        <f t="shared" si="694"/>
        <v>N/A</v>
      </c>
      <c r="AO755" s="15" t="str">
        <f t="shared" si="695"/>
        <v>N/A</v>
      </c>
      <c r="AP755" s="15" t="str">
        <f t="shared" si="696"/>
        <v>N/A</v>
      </c>
      <c r="AQ755" s="15" t="str">
        <f t="shared" si="697"/>
        <v>N/A</v>
      </c>
      <c r="AR755" s="14" t="s">
        <v>40</v>
      </c>
      <c r="AS755" s="14" t="s">
        <v>40</v>
      </c>
      <c r="AT755" s="14" t="s">
        <v>40</v>
      </c>
      <c r="AU755" s="14" t="s">
        <v>40</v>
      </c>
      <c r="AV755" s="14" t="s">
        <v>40</v>
      </c>
      <c r="AW755" s="14" t="s">
        <v>40</v>
      </c>
      <c r="AX755" s="14" t="s">
        <v>40</v>
      </c>
      <c r="AY755" s="14" t="s">
        <v>40</v>
      </c>
      <c r="AZ755" s="14" t="s">
        <v>40</v>
      </c>
      <c r="BA755" s="14" t="s">
        <v>40</v>
      </c>
      <c r="BB755" s="14" t="s">
        <v>40</v>
      </c>
      <c r="BC755" s="14" t="s">
        <v>40</v>
      </c>
      <c r="BD755" s="14" t="s">
        <v>40</v>
      </c>
      <c r="BE755" s="14" t="s">
        <v>40</v>
      </c>
      <c r="BF755" s="14" t="s">
        <v>40</v>
      </c>
      <c r="BG755" s="14" t="s">
        <v>40</v>
      </c>
      <c r="BH755" s="14" t="s">
        <v>40</v>
      </c>
      <c r="BJ755" s="15" t="e">
        <f t="shared" si="698"/>
        <v>#VALUE!</v>
      </c>
      <c r="BK755" s="15" t="e">
        <f t="shared" si="699"/>
        <v>#VALUE!</v>
      </c>
      <c r="BL755" s="15" t="e">
        <f t="shared" si="700"/>
        <v>#VALUE!</v>
      </c>
      <c r="BM755" s="15" t="e">
        <f t="shared" si="701"/>
        <v>#VALUE!</v>
      </c>
      <c r="BN755" s="15" t="e">
        <f t="shared" si="702"/>
        <v>#VALUE!</v>
      </c>
      <c r="BO755" s="15" t="e">
        <f t="shared" si="703"/>
        <v>#VALUE!</v>
      </c>
      <c r="BP755" s="15" t="e">
        <f t="shared" si="704"/>
        <v>#VALUE!</v>
      </c>
      <c r="BQ755" s="15" t="e">
        <f t="shared" si="705"/>
        <v>#VALUE!</v>
      </c>
      <c r="BR755" s="15" t="e">
        <f t="shared" si="706"/>
        <v>#VALUE!</v>
      </c>
      <c r="BS755" s="15" t="e">
        <f t="shared" si="707"/>
        <v>#VALUE!</v>
      </c>
      <c r="BT755" s="15" t="e">
        <f t="shared" si="708"/>
        <v>#VALUE!</v>
      </c>
      <c r="BU755" s="15" t="e">
        <f t="shared" si="709"/>
        <v>#VALUE!</v>
      </c>
      <c r="BV755" s="15" t="e">
        <f t="shared" si="710"/>
        <v>#VALUE!</v>
      </c>
      <c r="BW755" s="15" t="e">
        <f t="shared" si="711"/>
        <v>#VALUE!</v>
      </c>
      <c r="BX755" s="15" t="e">
        <f t="shared" si="712"/>
        <v>#VALUE!</v>
      </c>
      <c r="BY755" s="15" t="e">
        <f t="shared" si="713"/>
        <v>#VALUE!</v>
      </c>
      <c r="BZ755" s="15" t="e">
        <f t="shared" si="714"/>
        <v>#VALUE!</v>
      </c>
      <c r="CA755" s="14" t="s">
        <v>75</v>
      </c>
      <c r="CB755" s="15" t="e">
        <f t="shared" si="722"/>
        <v>#VALUE!</v>
      </c>
      <c r="CC755" s="14" t="str">
        <f t="shared" si="723"/>
        <v>N/A</v>
      </c>
      <c r="CD755" s="14" t="str">
        <f t="shared" si="724"/>
        <v>N/A</v>
      </c>
      <c r="CE755" s="14" t="str">
        <f t="shared" si="725"/>
        <v>N/A</v>
      </c>
      <c r="CF755" s="14" t="str">
        <f t="shared" si="726"/>
        <v>N/A</v>
      </c>
      <c r="CG755" t="str">
        <f t="shared" si="715"/>
        <v>S:0 G:0 GR:0</v>
      </c>
    </row>
    <row r="756" spans="1:85" x14ac:dyDescent="0.25">
      <c r="A756" s="13">
        <v>6648</v>
      </c>
      <c r="B756" s="14"/>
      <c r="C756" s="14"/>
      <c r="D756" s="14"/>
      <c r="E756" s="14" t="e">
        <f>VLOOKUP(B756, 'Rookie Year'!$A$2:$B$55555,2,FALSE)</f>
        <v>#N/A</v>
      </c>
      <c r="F756" s="14">
        <v>2026</v>
      </c>
      <c r="G756" s="14" t="s">
        <v>40</v>
      </c>
      <c r="H756" s="14"/>
      <c r="I756" s="15"/>
      <c r="J756" s="14"/>
      <c r="K756" s="16">
        <f t="shared" si="681"/>
        <v>0</v>
      </c>
      <c r="L756" s="15">
        <f t="shared" si="682"/>
        <v>0</v>
      </c>
      <c r="M756" s="15">
        <f t="shared" si="683"/>
        <v>0</v>
      </c>
      <c r="N756" s="15">
        <f t="shared" si="684"/>
        <v>0</v>
      </c>
      <c r="O756" s="15">
        <v>0</v>
      </c>
      <c r="P756" s="15">
        <v>0</v>
      </c>
      <c r="Q756" s="15">
        <f t="shared" si="685"/>
        <v>0</v>
      </c>
      <c r="R756" s="14" t="s">
        <v>75</v>
      </c>
      <c r="S756" s="14">
        <f t="shared" si="686"/>
        <v>0</v>
      </c>
      <c r="T756" s="15" t="str">
        <f t="shared" si="678"/>
        <v>N/A</v>
      </c>
      <c r="U756" s="15" t="str">
        <f t="shared" si="679"/>
        <v>N/A</v>
      </c>
      <c r="V756" s="15" t="str">
        <f t="shared" si="673"/>
        <v>N/A</v>
      </c>
      <c r="W756" s="15" t="str">
        <f t="shared" si="720"/>
        <v>N/A</v>
      </c>
      <c r="X756" s="15" t="str">
        <f t="shared" si="721"/>
        <v>N/A</v>
      </c>
      <c r="Y756" s="14" t="str">
        <f t="shared" si="687"/>
        <v>OK</v>
      </c>
      <c r="Z756" s="14" t="str">
        <f t="shared" si="688"/>
        <v>No</v>
      </c>
      <c r="AA756" s="17" t="str">
        <f>IF(C756="DM", "N/A", IF(Z756="No","N/A",VLOOKUP(B756,'Extension List'!$A$3:$AE$1952,19,FALSE)))</f>
        <v>N/A</v>
      </c>
      <c r="AB756" s="14" t="str">
        <f>IF(C756="DM", "N/A", IF(Z756="No","N/A",VLOOKUP(B756,'Extension List'!$A$3:$AE$1952,21,FALSE)))</f>
        <v>N/A</v>
      </c>
      <c r="AC756" s="14" t="str">
        <f t="shared" si="674"/>
        <v>N/A</v>
      </c>
      <c r="AD756" s="15" t="str">
        <f t="shared" si="689"/>
        <v>N/A</v>
      </c>
      <c r="AE756" s="15" t="str">
        <f t="shared" si="690"/>
        <v>N/A</v>
      </c>
      <c r="AF756" s="15" t="str">
        <f t="shared" si="691"/>
        <v>N/A</v>
      </c>
      <c r="AG756" s="15" t="str">
        <f t="shared" si="719"/>
        <v>N/A</v>
      </c>
      <c r="AH756" s="15" t="str">
        <f t="shared" si="719"/>
        <v>N/A</v>
      </c>
      <c r="AI756" s="15" t="str">
        <f t="shared" si="716"/>
        <v>N/A</v>
      </c>
      <c r="AJ756" s="15" t="str">
        <f t="shared" si="717"/>
        <v>N/A</v>
      </c>
      <c r="AK756" s="15" t="str">
        <f t="shared" si="718"/>
        <v>N/A</v>
      </c>
      <c r="AL756" s="15" t="str">
        <f t="shared" si="692"/>
        <v>N/A</v>
      </c>
      <c r="AM756" s="15" t="e">
        <f t="shared" si="693"/>
        <v>#VALUE!</v>
      </c>
      <c r="AN756" s="15" t="str">
        <f t="shared" si="694"/>
        <v>N/A</v>
      </c>
      <c r="AO756" s="15" t="str">
        <f t="shared" si="695"/>
        <v>N/A</v>
      </c>
      <c r="AP756" s="15" t="str">
        <f t="shared" si="696"/>
        <v>N/A</v>
      </c>
      <c r="AQ756" s="15" t="str">
        <f t="shared" si="697"/>
        <v>N/A</v>
      </c>
      <c r="AR756" s="14" t="s">
        <v>40</v>
      </c>
      <c r="AS756" s="14" t="s">
        <v>40</v>
      </c>
      <c r="AT756" s="14" t="s">
        <v>40</v>
      </c>
      <c r="AU756" s="14" t="s">
        <v>40</v>
      </c>
      <c r="AV756" s="14" t="s">
        <v>40</v>
      </c>
      <c r="AW756" s="14" t="s">
        <v>40</v>
      </c>
      <c r="AX756" s="14" t="s">
        <v>40</v>
      </c>
      <c r="AY756" s="14" t="s">
        <v>40</v>
      </c>
      <c r="AZ756" s="14" t="s">
        <v>40</v>
      </c>
      <c r="BA756" s="14" t="s">
        <v>40</v>
      </c>
      <c r="BB756" s="14" t="s">
        <v>40</v>
      </c>
      <c r="BC756" s="14" t="s">
        <v>40</v>
      </c>
      <c r="BD756" s="14" t="s">
        <v>40</v>
      </c>
      <c r="BE756" s="14" t="s">
        <v>40</v>
      </c>
      <c r="BF756" s="14" t="s">
        <v>40</v>
      </c>
      <c r="BG756" s="14" t="s">
        <v>40</v>
      </c>
      <c r="BH756" s="14" t="s">
        <v>40</v>
      </c>
      <c r="BJ756" s="15" t="e">
        <f t="shared" si="698"/>
        <v>#VALUE!</v>
      </c>
      <c r="BK756" s="15" t="e">
        <f t="shared" si="699"/>
        <v>#VALUE!</v>
      </c>
      <c r="BL756" s="15" t="e">
        <f t="shared" si="700"/>
        <v>#VALUE!</v>
      </c>
      <c r="BM756" s="15" t="e">
        <f t="shared" si="701"/>
        <v>#VALUE!</v>
      </c>
      <c r="BN756" s="15" t="e">
        <f t="shared" si="702"/>
        <v>#VALUE!</v>
      </c>
      <c r="BO756" s="15" t="e">
        <f t="shared" si="703"/>
        <v>#VALUE!</v>
      </c>
      <c r="BP756" s="15" t="e">
        <f t="shared" si="704"/>
        <v>#VALUE!</v>
      </c>
      <c r="BQ756" s="15" t="e">
        <f t="shared" si="705"/>
        <v>#VALUE!</v>
      </c>
      <c r="BR756" s="15" t="e">
        <f t="shared" si="706"/>
        <v>#VALUE!</v>
      </c>
      <c r="BS756" s="15" t="e">
        <f t="shared" si="707"/>
        <v>#VALUE!</v>
      </c>
      <c r="BT756" s="15" t="e">
        <f t="shared" si="708"/>
        <v>#VALUE!</v>
      </c>
      <c r="BU756" s="15" t="e">
        <f t="shared" si="709"/>
        <v>#VALUE!</v>
      </c>
      <c r="BV756" s="15" t="e">
        <f t="shared" si="710"/>
        <v>#VALUE!</v>
      </c>
      <c r="BW756" s="15" t="e">
        <f t="shared" si="711"/>
        <v>#VALUE!</v>
      </c>
      <c r="BX756" s="15" t="e">
        <f t="shared" si="712"/>
        <v>#VALUE!</v>
      </c>
      <c r="BY756" s="15" t="e">
        <f t="shared" si="713"/>
        <v>#VALUE!</v>
      </c>
      <c r="BZ756" s="15" t="e">
        <f t="shared" si="714"/>
        <v>#VALUE!</v>
      </c>
      <c r="CA756" s="14" t="s">
        <v>75</v>
      </c>
      <c r="CB756" s="15" t="e">
        <f t="shared" si="722"/>
        <v>#VALUE!</v>
      </c>
      <c r="CC756" s="14" t="str">
        <f t="shared" si="723"/>
        <v>N/A</v>
      </c>
      <c r="CD756" s="14" t="str">
        <f t="shared" si="724"/>
        <v>N/A</v>
      </c>
      <c r="CE756" s="14" t="str">
        <f t="shared" si="725"/>
        <v>N/A</v>
      </c>
      <c r="CF756" s="14" t="str">
        <f t="shared" si="726"/>
        <v>N/A</v>
      </c>
      <c r="CG756" t="str">
        <f t="shared" si="715"/>
        <v>S:0 G:0 GR:0</v>
      </c>
    </row>
    <row r="757" spans="1:85" x14ac:dyDescent="0.25">
      <c r="A757" s="13">
        <v>6649</v>
      </c>
      <c r="B757" s="14"/>
      <c r="C757" s="14"/>
      <c r="D757" s="14"/>
      <c r="E757" s="14" t="e">
        <f>VLOOKUP(B757, 'Rookie Year'!$A$2:$B$55555,2,FALSE)</f>
        <v>#N/A</v>
      </c>
      <c r="F757" s="14">
        <v>2026</v>
      </c>
      <c r="G757" s="14" t="s">
        <v>40</v>
      </c>
      <c r="H757" s="14"/>
      <c r="I757" s="15"/>
      <c r="J757" s="14"/>
      <c r="K757" s="16">
        <f t="shared" si="681"/>
        <v>0</v>
      </c>
      <c r="L757" s="15">
        <f t="shared" si="682"/>
        <v>0</v>
      </c>
      <c r="M757" s="15">
        <f t="shared" si="683"/>
        <v>0</v>
      </c>
      <c r="N757" s="15">
        <f t="shared" si="684"/>
        <v>0</v>
      </c>
      <c r="O757" s="15">
        <v>0</v>
      </c>
      <c r="P757" s="15">
        <v>0</v>
      </c>
      <c r="Q757" s="15">
        <f t="shared" si="685"/>
        <v>0</v>
      </c>
      <c r="R757" s="14" t="s">
        <v>75</v>
      </c>
      <c r="S757" s="14">
        <f t="shared" si="686"/>
        <v>0</v>
      </c>
      <c r="T757" s="15" t="str">
        <f t="shared" si="678"/>
        <v>N/A</v>
      </c>
      <c r="U757" s="15" t="str">
        <f t="shared" si="679"/>
        <v>N/A</v>
      </c>
      <c r="V757" s="15" t="str">
        <f t="shared" si="673"/>
        <v>N/A</v>
      </c>
      <c r="W757" s="15" t="str">
        <f t="shared" si="720"/>
        <v>N/A</v>
      </c>
      <c r="X757" s="15" t="str">
        <f t="shared" si="721"/>
        <v>N/A</v>
      </c>
      <c r="Y757" s="14" t="str">
        <f t="shared" si="687"/>
        <v>OK</v>
      </c>
      <c r="Z757" s="14" t="str">
        <f t="shared" si="688"/>
        <v>No</v>
      </c>
      <c r="AA757" s="17" t="str">
        <f>IF(C757="DM", "N/A", IF(Z757="No","N/A",VLOOKUP(B757,'Extension List'!$A$3:$AE$1952,19,FALSE)))</f>
        <v>N/A</v>
      </c>
      <c r="AB757" s="14" t="str">
        <f>IF(C757="DM", "N/A", IF(Z757="No","N/A",VLOOKUP(B757,'Extension List'!$A$3:$AE$1952,21,FALSE)))</f>
        <v>N/A</v>
      </c>
      <c r="AC757" s="14" t="str">
        <f t="shared" si="674"/>
        <v>N/A</v>
      </c>
      <c r="AD757" s="15" t="str">
        <f t="shared" si="689"/>
        <v>N/A</v>
      </c>
      <c r="AE757" s="15" t="str">
        <f t="shared" si="690"/>
        <v>N/A</v>
      </c>
      <c r="AF757" s="15" t="str">
        <f t="shared" si="691"/>
        <v>N/A</v>
      </c>
      <c r="AG757" s="15" t="str">
        <f t="shared" si="719"/>
        <v>N/A</v>
      </c>
      <c r="AH757" s="15" t="str">
        <f t="shared" si="719"/>
        <v>N/A</v>
      </c>
      <c r="AI757" s="15" t="str">
        <f t="shared" si="716"/>
        <v>N/A</v>
      </c>
      <c r="AJ757" s="15" t="str">
        <f t="shared" si="717"/>
        <v>N/A</v>
      </c>
      <c r="AK757" s="15" t="str">
        <f t="shared" si="718"/>
        <v>N/A</v>
      </c>
      <c r="AL757" s="15" t="str">
        <f t="shared" si="692"/>
        <v>N/A</v>
      </c>
      <c r="AM757" s="15" t="e">
        <f t="shared" si="693"/>
        <v>#VALUE!</v>
      </c>
      <c r="AN757" s="15" t="str">
        <f t="shared" si="694"/>
        <v>N/A</v>
      </c>
      <c r="AO757" s="15" t="str">
        <f t="shared" si="695"/>
        <v>N/A</v>
      </c>
      <c r="AP757" s="15" t="str">
        <f t="shared" si="696"/>
        <v>N/A</v>
      </c>
      <c r="AQ757" s="15" t="str">
        <f t="shared" si="697"/>
        <v>N/A</v>
      </c>
      <c r="AR757" s="14" t="s">
        <v>40</v>
      </c>
      <c r="AS757" s="14" t="s">
        <v>40</v>
      </c>
      <c r="AT757" s="14" t="s">
        <v>40</v>
      </c>
      <c r="AU757" s="14" t="s">
        <v>40</v>
      </c>
      <c r="AV757" s="14" t="s">
        <v>40</v>
      </c>
      <c r="AW757" s="14" t="s">
        <v>40</v>
      </c>
      <c r="AX757" s="14" t="s">
        <v>40</v>
      </c>
      <c r="AY757" s="14" t="s">
        <v>40</v>
      </c>
      <c r="AZ757" s="14" t="s">
        <v>40</v>
      </c>
      <c r="BA757" s="14" t="s">
        <v>40</v>
      </c>
      <c r="BB757" s="14" t="s">
        <v>40</v>
      </c>
      <c r="BC757" s="14" t="s">
        <v>40</v>
      </c>
      <c r="BD757" s="14" t="s">
        <v>40</v>
      </c>
      <c r="BE757" s="14" t="s">
        <v>40</v>
      </c>
      <c r="BF757" s="14" t="s">
        <v>40</v>
      </c>
      <c r="BG757" s="14" t="s">
        <v>40</v>
      </c>
      <c r="BH757" s="14" t="s">
        <v>40</v>
      </c>
      <c r="BJ757" s="15" t="e">
        <f t="shared" si="698"/>
        <v>#VALUE!</v>
      </c>
      <c r="BK757" s="15" t="e">
        <f t="shared" si="699"/>
        <v>#VALUE!</v>
      </c>
      <c r="BL757" s="15" t="e">
        <f t="shared" si="700"/>
        <v>#VALUE!</v>
      </c>
      <c r="BM757" s="15" t="e">
        <f t="shared" si="701"/>
        <v>#VALUE!</v>
      </c>
      <c r="BN757" s="15" t="e">
        <f t="shared" si="702"/>
        <v>#VALUE!</v>
      </c>
      <c r="BO757" s="15" t="e">
        <f t="shared" si="703"/>
        <v>#VALUE!</v>
      </c>
      <c r="BP757" s="15" t="e">
        <f t="shared" si="704"/>
        <v>#VALUE!</v>
      </c>
      <c r="BQ757" s="15" t="e">
        <f t="shared" si="705"/>
        <v>#VALUE!</v>
      </c>
      <c r="BR757" s="15" t="e">
        <f t="shared" si="706"/>
        <v>#VALUE!</v>
      </c>
      <c r="BS757" s="15" t="e">
        <f t="shared" si="707"/>
        <v>#VALUE!</v>
      </c>
      <c r="BT757" s="15" t="e">
        <f t="shared" si="708"/>
        <v>#VALUE!</v>
      </c>
      <c r="BU757" s="15" t="e">
        <f t="shared" si="709"/>
        <v>#VALUE!</v>
      </c>
      <c r="BV757" s="15" t="e">
        <f t="shared" si="710"/>
        <v>#VALUE!</v>
      </c>
      <c r="BW757" s="15" t="e">
        <f t="shared" si="711"/>
        <v>#VALUE!</v>
      </c>
      <c r="BX757" s="15" t="e">
        <f t="shared" si="712"/>
        <v>#VALUE!</v>
      </c>
      <c r="BY757" s="15" t="e">
        <f t="shared" si="713"/>
        <v>#VALUE!</v>
      </c>
      <c r="BZ757" s="15" t="e">
        <f t="shared" si="714"/>
        <v>#VALUE!</v>
      </c>
      <c r="CA757" s="14" t="s">
        <v>75</v>
      </c>
      <c r="CB757" s="15" t="e">
        <f t="shared" si="722"/>
        <v>#VALUE!</v>
      </c>
      <c r="CC757" s="14" t="str">
        <f t="shared" si="723"/>
        <v>N/A</v>
      </c>
      <c r="CD757" s="14" t="str">
        <f t="shared" si="724"/>
        <v>N/A</v>
      </c>
      <c r="CE757" s="14" t="str">
        <f t="shared" si="725"/>
        <v>N/A</v>
      </c>
      <c r="CF757" s="14" t="str">
        <f t="shared" si="726"/>
        <v>N/A</v>
      </c>
      <c r="CG757" t="str">
        <f t="shared" si="715"/>
        <v>S:0 G:0 GR:0</v>
      </c>
    </row>
    <row r="758" spans="1:85" x14ac:dyDescent="0.25">
      <c r="A758" s="13">
        <v>6650</v>
      </c>
      <c r="B758" s="14"/>
      <c r="C758" s="14"/>
      <c r="D758" s="14"/>
      <c r="E758" s="14" t="e">
        <f>VLOOKUP(B758, 'Rookie Year'!$A$2:$B$55555,2,FALSE)</f>
        <v>#N/A</v>
      </c>
      <c r="F758" s="14">
        <v>2026</v>
      </c>
      <c r="G758" s="14" t="s">
        <v>40</v>
      </c>
      <c r="H758" s="14"/>
      <c r="I758" s="15"/>
      <c r="J758" s="14"/>
      <c r="K758" s="16">
        <f t="shared" si="681"/>
        <v>0</v>
      </c>
      <c r="L758" s="15">
        <f t="shared" si="682"/>
        <v>0</v>
      </c>
      <c r="M758" s="15">
        <f t="shared" si="683"/>
        <v>0</v>
      </c>
      <c r="N758" s="15">
        <f t="shared" si="684"/>
        <v>0</v>
      </c>
      <c r="O758" s="15">
        <v>0</v>
      </c>
      <c r="P758" s="15">
        <v>0</v>
      </c>
      <c r="Q758" s="15">
        <f t="shared" si="685"/>
        <v>0</v>
      </c>
      <c r="R758" s="14" t="s">
        <v>75</v>
      </c>
      <c r="S758" s="14">
        <f t="shared" si="686"/>
        <v>0</v>
      </c>
      <c r="T758" s="15" t="str">
        <f t="shared" si="678"/>
        <v>N/A</v>
      </c>
      <c r="U758" s="15" t="str">
        <f t="shared" si="679"/>
        <v>N/A</v>
      </c>
      <c r="V758" s="15" t="str">
        <f t="shared" si="673"/>
        <v>N/A</v>
      </c>
      <c r="W758" s="15" t="str">
        <f t="shared" si="720"/>
        <v>N/A</v>
      </c>
      <c r="X758" s="15" t="str">
        <f t="shared" si="721"/>
        <v>N/A</v>
      </c>
      <c r="Y758" s="14" t="str">
        <f t="shared" si="687"/>
        <v>OK</v>
      </c>
      <c r="Z758" s="14" t="str">
        <f t="shared" si="688"/>
        <v>No</v>
      </c>
      <c r="AA758" s="17" t="str">
        <f>IF(C758="DM", "N/A", IF(Z758="No","N/A",VLOOKUP(B758,'Extension List'!$A$3:$AE$1952,19,FALSE)))</f>
        <v>N/A</v>
      </c>
      <c r="AB758" s="14" t="str">
        <f>IF(C758="DM", "N/A", IF(Z758="No","N/A",VLOOKUP(B758,'Extension List'!$A$3:$AE$1952,21,FALSE)))</f>
        <v>N/A</v>
      </c>
      <c r="AC758" s="14" t="str">
        <f t="shared" si="674"/>
        <v>N/A</v>
      </c>
      <c r="AD758" s="15" t="str">
        <f t="shared" si="689"/>
        <v>N/A</v>
      </c>
      <c r="AE758" s="15" t="str">
        <f t="shared" si="690"/>
        <v>N/A</v>
      </c>
      <c r="AF758" s="15" t="str">
        <f t="shared" si="691"/>
        <v>N/A</v>
      </c>
      <c r="AG758" s="15" t="str">
        <f t="shared" si="719"/>
        <v>N/A</v>
      </c>
      <c r="AH758" s="15" t="str">
        <f t="shared" si="719"/>
        <v>N/A</v>
      </c>
      <c r="AI758" s="15" t="str">
        <f t="shared" si="716"/>
        <v>N/A</v>
      </c>
      <c r="AJ758" s="15" t="str">
        <f t="shared" si="717"/>
        <v>N/A</v>
      </c>
      <c r="AK758" s="15" t="str">
        <f t="shared" si="718"/>
        <v>N/A</v>
      </c>
      <c r="AL758" s="15" t="str">
        <f t="shared" si="692"/>
        <v>N/A</v>
      </c>
      <c r="AM758" s="15" t="e">
        <f t="shared" si="693"/>
        <v>#VALUE!</v>
      </c>
      <c r="AN758" s="15" t="str">
        <f t="shared" si="694"/>
        <v>N/A</v>
      </c>
      <c r="AO758" s="15" t="str">
        <f t="shared" si="695"/>
        <v>N/A</v>
      </c>
      <c r="AP758" s="15" t="str">
        <f t="shared" si="696"/>
        <v>N/A</v>
      </c>
      <c r="AQ758" s="15" t="str">
        <f t="shared" si="697"/>
        <v>N/A</v>
      </c>
      <c r="AR758" s="14" t="s">
        <v>40</v>
      </c>
      <c r="AS758" s="14" t="s">
        <v>40</v>
      </c>
      <c r="AT758" s="14" t="s">
        <v>40</v>
      </c>
      <c r="AU758" s="14" t="s">
        <v>40</v>
      </c>
      <c r="AV758" s="14" t="s">
        <v>40</v>
      </c>
      <c r="AW758" s="14" t="s">
        <v>40</v>
      </c>
      <c r="AX758" s="14" t="s">
        <v>40</v>
      </c>
      <c r="AY758" s="14" t="s">
        <v>40</v>
      </c>
      <c r="AZ758" s="14" t="s">
        <v>40</v>
      </c>
      <c r="BA758" s="14" t="s">
        <v>40</v>
      </c>
      <c r="BB758" s="14" t="s">
        <v>40</v>
      </c>
      <c r="BC758" s="14" t="s">
        <v>40</v>
      </c>
      <c r="BD758" s="14" t="s">
        <v>40</v>
      </c>
      <c r="BE758" s="14" t="s">
        <v>40</v>
      </c>
      <c r="BF758" s="14" t="s">
        <v>40</v>
      </c>
      <c r="BG758" s="14" t="s">
        <v>40</v>
      </c>
      <c r="BH758" s="14" t="s">
        <v>40</v>
      </c>
      <c r="BJ758" s="15" t="e">
        <f t="shared" si="698"/>
        <v>#VALUE!</v>
      </c>
      <c r="BK758" s="15" t="e">
        <f t="shared" si="699"/>
        <v>#VALUE!</v>
      </c>
      <c r="BL758" s="15" t="e">
        <f t="shared" si="700"/>
        <v>#VALUE!</v>
      </c>
      <c r="BM758" s="15" t="e">
        <f t="shared" si="701"/>
        <v>#VALUE!</v>
      </c>
      <c r="BN758" s="15" t="e">
        <f t="shared" si="702"/>
        <v>#VALUE!</v>
      </c>
      <c r="BO758" s="15" t="e">
        <f t="shared" si="703"/>
        <v>#VALUE!</v>
      </c>
      <c r="BP758" s="15" t="e">
        <f t="shared" si="704"/>
        <v>#VALUE!</v>
      </c>
      <c r="BQ758" s="15" t="e">
        <f t="shared" si="705"/>
        <v>#VALUE!</v>
      </c>
      <c r="BR758" s="15" t="e">
        <f t="shared" si="706"/>
        <v>#VALUE!</v>
      </c>
      <c r="BS758" s="15" t="e">
        <f t="shared" si="707"/>
        <v>#VALUE!</v>
      </c>
      <c r="BT758" s="15" t="e">
        <f t="shared" si="708"/>
        <v>#VALUE!</v>
      </c>
      <c r="BU758" s="15" t="e">
        <f t="shared" si="709"/>
        <v>#VALUE!</v>
      </c>
      <c r="BV758" s="15" t="e">
        <f t="shared" si="710"/>
        <v>#VALUE!</v>
      </c>
      <c r="BW758" s="15" t="e">
        <f t="shared" si="711"/>
        <v>#VALUE!</v>
      </c>
      <c r="BX758" s="15" t="e">
        <f t="shared" si="712"/>
        <v>#VALUE!</v>
      </c>
      <c r="BY758" s="15" t="e">
        <f t="shared" si="713"/>
        <v>#VALUE!</v>
      </c>
      <c r="BZ758" s="15" t="e">
        <f t="shared" si="714"/>
        <v>#VALUE!</v>
      </c>
      <c r="CA758" s="14" t="s">
        <v>75</v>
      </c>
      <c r="CB758" s="15" t="e">
        <f t="shared" si="722"/>
        <v>#VALUE!</v>
      </c>
      <c r="CC758" s="14" t="str">
        <f t="shared" si="723"/>
        <v>N/A</v>
      </c>
      <c r="CD758" s="14" t="str">
        <f t="shared" si="724"/>
        <v>N/A</v>
      </c>
      <c r="CE758" s="14" t="str">
        <f t="shared" si="725"/>
        <v>N/A</v>
      </c>
      <c r="CF758" s="14" t="str">
        <f t="shared" si="726"/>
        <v>N/A</v>
      </c>
      <c r="CG758" t="str">
        <f t="shared" si="715"/>
        <v>S:0 G:0 GR:0</v>
      </c>
    </row>
    <row r="759" spans="1:85" x14ac:dyDescent="0.25">
      <c r="A759" s="13">
        <v>6651</v>
      </c>
      <c r="B759" s="14"/>
      <c r="C759" s="14"/>
      <c r="D759" s="14"/>
      <c r="E759" s="14" t="e">
        <f>VLOOKUP(B759, 'Rookie Year'!$A$2:$B$55555,2,FALSE)</f>
        <v>#N/A</v>
      </c>
      <c r="F759" s="14">
        <v>2026</v>
      </c>
      <c r="G759" s="14" t="s">
        <v>40</v>
      </c>
      <c r="H759" s="14"/>
      <c r="I759" s="15"/>
      <c r="J759" s="14"/>
      <c r="K759" s="16">
        <f t="shared" si="681"/>
        <v>0</v>
      </c>
      <c r="L759" s="15">
        <f t="shared" si="682"/>
        <v>0</v>
      </c>
      <c r="M759" s="15">
        <f t="shared" si="683"/>
        <v>0</v>
      </c>
      <c r="N759" s="15">
        <f t="shared" si="684"/>
        <v>0</v>
      </c>
      <c r="O759" s="15">
        <v>0</v>
      </c>
      <c r="P759" s="15">
        <v>0</v>
      </c>
      <c r="Q759" s="15">
        <f t="shared" si="685"/>
        <v>0</v>
      </c>
      <c r="R759" s="14" t="s">
        <v>75</v>
      </c>
      <c r="S759" s="14">
        <f t="shared" si="686"/>
        <v>0</v>
      </c>
      <c r="T759" s="15" t="str">
        <f t="shared" si="678"/>
        <v>N/A</v>
      </c>
      <c r="U759" s="15" t="str">
        <f t="shared" si="679"/>
        <v>N/A</v>
      </c>
      <c r="V759" s="15" t="str">
        <f t="shared" si="673"/>
        <v>N/A</v>
      </c>
      <c r="W759" s="15" t="str">
        <f t="shared" si="720"/>
        <v>N/A</v>
      </c>
      <c r="X759" s="15" t="str">
        <f t="shared" si="721"/>
        <v>N/A</v>
      </c>
      <c r="Y759" s="14" t="str">
        <f t="shared" si="687"/>
        <v>OK</v>
      </c>
      <c r="Z759" s="14" t="str">
        <f t="shared" si="688"/>
        <v>No</v>
      </c>
      <c r="AA759" s="17" t="str">
        <f>IF(C759="DM", "N/A", IF(Z759="No","N/A",VLOOKUP(B759,'Extension List'!$A$3:$AE$1952,19,FALSE)))</f>
        <v>N/A</v>
      </c>
      <c r="AB759" s="14" t="str">
        <f>IF(C759="DM", "N/A", IF(Z759="No","N/A",VLOOKUP(B759,'Extension List'!$A$3:$AE$1952,21,FALSE)))</f>
        <v>N/A</v>
      </c>
      <c r="AC759" s="14" t="str">
        <f t="shared" si="674"/>
        <v>N/A</v>
      </c>
      <c r="AD759" s="15" t="str">
        <f t="shared" si="689"/>
        <v>N/A</v>
      </c>
      <c r="AE759" s="15" t="str">
        <f t="shared" si="690"/>
        <v>N/A</v>
      </c>
      <c r="AF759" s="15" t="str">
        <f t="shared" si="691"/>
        <v>N/A</v>
      </c>
      <c r="AG759" s="15" t="str">
        <f t="shared" si="719"/>
        <v>N/A</v>
      </c>
      <c r="AH759" s="15" t="str">
        <f t="shared" si="719"/>
        <v>N/A</v>
      </c>
      <c r="AI759" s="15" t="str">
        <f t="shared" si="716"/>
        <v>N/A</v>
      </c>
      <c r="AJ759" s="15" t="str">
        <f t="shared" si="717"/>
        <v>N/A</v>
      </c>
      <c r="AK759" s="15" t="str">
        <f t="shared" si="718"/>
        <v>N/A</v>
      </c>
      <c r="AL759" s="15" t="str">
        <f t="shared" si="692"/>
        <v>N/A</v>
      </c>
      <c r="AM759" s="15" t="e">
        <f t="shared" si="693"/>
        <v>#VALUE!</v>
      </c>
      <c r="AN759" s="15" t="str">
        <f t="shared" si="694"/>
        <v>N/A</v>
      </c>
      <c r="AO759" s="15" t="str">
        <f t="shared" si="695"/>
        <v>N/A</v>
      </c>
      <c r="AP759" s="15" t="str">
        <f t="shared" si="696"/>
        <v>N/A</v>
      </c>
      <c r="AQ759" s="15" t="str">
        <f t="shared" si="697"/>
        <v>N/A</v>
      </c>
      <c r="AR759" s="14" t="s">
        <v>40</v>
      </c>
      <c r="AS759" s="14" t="s">
        <v>40</v>
      </c>
      <c r="AT759" s="14" t="s">
        <v>40</v>
      </c>
      <c r="AU759" s="14" t="s">
        <v>40</v>
      </c>
      <c r="AV759" s="14" t="s">
        <v>40</v>
      </c>
      <c r="AW759" s="14" t="s">
        <v>40</v>
      </c>
      <c r="AX759" s="14" t="s">
        <v>40</v>
      </c>
      <c r="AY759" s="14" t="s">
        <v>40</v>
      </c>
      <c r="AZ759" s="14" t="s">
        <v>40</v>
      </c>
      <c r="BA759" s="14" t="s">
        <v>40</v>
      </c>
      <c r="BB759" s="14" t="s">
        <v>40</v>
      </c>
      <c r="BC759" s="14" t="s">
        <v>40</v>
      </c>
      <c r="BD759" s="14" t="s">
        <v>40</v>
      </c>
      <c r="BE759" s="14" t="s">
        <v>40</v>
      </c>
      <c r="BF759" s="14" t="s">
        <v>40</v>
      </c>
      <c r="BG759" s="14" t="s">
        <v>40</v>
      </c>
      <c r="BH759" s="14" t="s">
        <v>40</v>
      </c>
      <c r="BJ759" s="15" t="e">
        <f t="shared" si="698"/>
        <v>#VALUE!</v>
      </c>
      <c r="BK759" s="15" t="e">
        <f t="shared" si="699"/>
        <v>#VALUE!</v>
      </c>
      <c r="BL759" s="15" t="e">
        <f t="shared" si="700"/>
        <v>#VALUE!</v>
      </c>
      <c r="BM759" s="15" t="e">
        <f t="shared" si="701"/>
        <v>#VALUE!</v>
      </c>
      <c r="BN759" s="15" t="e">
        <f t="shared" si="702"/>
        <v>#VALUE!</v>
      </c>
      <c r="BO759" s="15" t="e">
        <f t="shared" si="703"/>
        <v>#VALUE!</v>
      </c>
      <c r="BP759" s="15" t="e">
        <f t="shared" si="704"/>
        <v>#VALUE!</v>
      </c>
      <c r="BQ759" s="15" t="e">
        <f t="shared" si="705"/>
        <v>#VALUE!</v>
      </c>
      <c r="BR759" s="15" t="e">
        <f t="shared" si="706"/>
        <v>#VALUE!</v>
      </c>
      <c r="BS759" s="15" t="e">
        <f t="shared" si="707"/>
        <v>#VALUE!</v>
      </c>
      <c r="BT759" s="15" t="e">
        <f t="shared" si="708"/>
        <v>#VALUE!</v>
      </c>
      <c r="BU759" s="15" t="e">
        <f t="shared" si="709"/>
        <v>#VALUE!</v>
      </c>
      <c r="BV759" s="15" t="e">
        <f t="shared" si="710"/>
        <v>#VALUE!</v>
      </c>
      <c r="BW759" s="15" t="e">
        <f t="shared" si="711"/>
        <v>#VALUE!</v>
      </c>
      <c r="BX759" s="15" t="e">
        <f t="shared" si="712"/>
        <v>#VALUE!</v>
      </c>
      <c r="BY759" s="15" t="e">
        <f t="shared" si="713"/>
        <v>#VALUE!</v>
      </c>
      <c r="BZ759" s="15" t="e">
        <f t="shared" si="714"/>
        <v>#VALUE!</v>
      </c>
      <c r="CA759" s="14" t="s">
        <v>75</v>
      </c>
      <c r="CB759" s="15" t="e">
        <f t="shared" si="722"/>
        <v>#VALUE!</v>
      </c>
      <c r="CC759" s="14" t="str">
        <f t="shared" si="723"/>
        <v>N/A</v>
      </c>
      <c r="CD759" s="14" t="str">
        <f t="shared" si="724"/>
        <v>N/A</v>
      </c>
      <c r="CE759" s="14" t="str">
        <f t="shared" si="725"/>
        <v>N/A</v>
      </c>
      <c r="CF759" s="14" t="str">
        <f t="shared" si="726"/>
        <v>N/A</v>
      </c>
      <c r="CG759" t="str">
        <f t="shared" si="715"/>
        <v>S:0 G:0 GR:0</v>
      </c>
    </row>
    <row r="760" spans="1:85" x14ac:dyDescent="0.25">
      <c r="A760" s="13">
        <v>6652</v>
      </c>
      <c r="B760" s="14"/>
      <c r="C760" s="14"/>
      <c r="D760" s="14"/>
      <c r="E760" s="14" t="e">
        <f>VLOOKUP(B760, 'Rookie Year'!$A$2:$B$55555,2,FALSE)</f>
        <v>#N/A</v>
      </c>
      <c r="F760" s="14">
        <v>2026</v>
      </c>
      <c r="G760" s="14" t="s">
        <v>40</v>
      </c>
      <c r="H760" s="14"/>
      <c r="I760" s="15"/>
      <c r="J760" s="14"/>
      <c r="K760" s="16">
        <f t="shared" si="681"/>
        <v>0</v>
      </c>
      <c r="L760" s="15">
        <f t="shared" si="682"/>
        <v>0</v>
      </c>
      <c r="M760" s="15">
        <f t="shared" si="683"/>
        <v>0</v>
      </c>
      <c r="N760" s="15">
        <f t="shared" si="684"/>
        <v>0</v>
      </c>
      <c r="O760" s="15">
        <v>0</v>
      </c>
      <c r="P760" s="15">
        <v>0</v>
      </c>
      <c r="Q760" s="15">
        <f t="shared" si="685"/>
        <v>0</v>
      </c>
      <c r="R760" s="14" t="s">
        <v>75</v>
      </c>
      <c r="S760" s="14">
        <f t="shared" si="686"/>
        <v>0</v>
      </c>
      <c r="T760" s="15" t="str">
        <f t="shared" si="678"/>
        <v>N/A</v>
      </c>
      <c r="U760" s="15" t="str">
        <f t="shared" si="679"/>
        <v>N/A</v>
      </c>
      <c r="V760" s="15" t="str">
        <f t="shared" ref="V760:V823" si="727">IF($S760&lt;3, "N/A", $M760)</f>
        <v>N/A</v>
      </c>
      <c r="W760" s="15" t="str">
        <f t="shared" si="720"/>
        <v>N/A</v>
      </c>
      <c r="X760" s="15" t="str">
        <f t="shared" si="721"/>
        <v>N/A</v>
      </c>
      <c r="Y760" s="14" t="str">
        <f t="shared" si="687"/>
        <v>OK</v>
      </c>
      <c r="Z760" s="14" t="str">
        <f t="shared" si="688"/>
        <v>No</v>
      </c>
      <c r="AA760" s="17" t="str">
        <f>IF(C760="DM", "N/A", IF(Z760="No","N/A",VLOOKUP(B760,'Extension List'!$A$3:$AE$1952,19,FALSE)))</f>
        <v>N/A</v>
      </c>
      <c r="AB760" s="14" t="str">
        <f>IF(C760="DM", "N/A", IF(Z760="No","N/A",VLOOKUP(B760,'Extension List'!$A$3:$AE$1952,21,FALSE)))</f>
        <v>N/A</v>
      </c>
      <c r="AC760" s="14" t="str">
        <f t="shared" si="674"/>
        <v>N/A</v>
      </c>
      <c r="AD760" s="15" t="str">
        <f t="shared" si="689"/>
        <v>N/A</v>
      </c>
      <c r="AE760" s="15" t="str">
        <f t="shared" si="690"/>
        <v>N/A</v>
      </c>
      <c r="AF760" s="15" t="str">
        <f t="shared" si="691"/>
        <v>N/A</v>
      </c>
      <c r="AG760" s="15" t="str">
        <f t="shared" si="719"/>
        <v>N/A</v>
      </c>
      <c r="AH760" s="15" t="str">
        <f t="shared" si="719"/>
        <v>N/A</v>
      </c>
      <c r="AI760" s="15" t="str">
        <f t="shared" si="716"/>
        <v>N/A</v>
      </c>
      <c r="AJ760" s="15" t="str">
        <f t="shared" si="717"/>
        <v>N/A</v>
      </c>
      <c r="AK760" s="15" t="str">
        <f t="shared" si="718"/>
        <v>N/A</v>
      </c>
      <c r="AL760" s="15" t="str">
        <f t="shared" si="692"/>
        <v>N/A</v>
      </c>
      <c r="AM760" s="15" t="e">
        <f t="shared" si="693"/>
        <v>#VALUE!</v>
      </c>
      <c r="AN760" s="15" t="str">
        <f t="shared" si="694"/>
        <v>N/A</v>
      </c>
      <c r="AO760" s="15" t="str">
        <f t="shared" si="695"/>
        <v>N/A</v>
      </c>
      <c r="AP760" s="15" t="str">
        <f t="shared" si="696"/>
        <v>N/A</v>
      </c>
      <c r="AQ760" s="15" t="str">
        <f t="shared" si="697"/>
        <v>N/A</v>
      </c>
      <c r="AR760" s="14" t="s">
        <v>40</v>
      </c>
      <c r="AS760" s="14" t="s">
        <v>40</v>
      </c>
      <c r="AT760" s="14" t="s">
        <v>40</v>
      </c>
      <c r="AU760" s="14" t="s">
        <v>40</v>
      </c>
      <c r="AV760" s="14" t="s">
        <v>40</v>
      </c>
      <c r="AW760" s="14" t="s">
        <v>40</v>
      </c>
      <c r="AX760" s="14" t="s">
        <v>40</v>
      </c>
      <c r="AY760" s="14" t="s">
        <v>40</v>
      </c>
      <c r="AZ760" s="14" t="s">
        <v>40</v>
      </c>
      <c r="BA760" s="14" t="s">
        <v>40</v>
      </c>
      <c r="BB760" s="14" t="s">
        <v>40</v>
      </c>
      <c r="BC760" s="14" t="s">
        <v>40</v>
      </c>
      <c r="BD760" s="14" t="s">
        <v>40</v>
      </c>
      <c r="BE760" s="14" t="s">
        <v>40</v>
      </c>
      <c r="BF760" s="14" t="s">
        <v>40</v>
      </c>
      <c r="BG760" s="14" t="s">
        <v>40</v>
      </c>
      <c r="BH760" s="14" t="s">
        <v>40</v>
      </c>
      <c r="BJ760" s="15" t="e">
        <f t="shared" si="698"/>
        <v>#VALUE!</v>
      </c>
      <c r="BK760" s="15" t="e">
        <f t="shared" si="699"/>
        <v>#VALUE!</v>
      </c>
      <c r="BL760" s="15" t="e">
        <f t="shared" si="700"/>
        <v>#VALUE!</v>
      </c>
      <c r="BM760" s="15" t="e">
        <f t="shared" si="701"/>
        <v>#VALUE!</v>
      </c>
      <c r="BN760" s="15" t="e">
        <f t="shared" si="702"/>
        <v>#VALUE!</v>
      </c>
      <c r="BO760" s="15" t="e">
        <f t="shared" si="703"/>
        <v>#VALUE!</v>
      </c>
      <c r="BP760" s="15" t="e">
        <f t="shared" si="704"/>
        <v>#VALUE!</v>
      </c>
      <c r="BQ760" s="15" t="e">
        <f t="shared" si="705"/>
        <v>#VALUE!</v>
      </c>
      <c r="BR760" s="15" t="e">
        <f t="shared" si="706"/>
        <v>#VALUE!</v>
      </c>
      <c r="BS760" s="15" t="e">
        <f t="shared" si="707"/>
        <v>#VALUE!</v>
      </c>
      <c r="BT760" s="15" t="e">
        <f t="shared" si="708"/>
        <v>#VALUE!</v>
      </c>
      <c r="BU760" s="15" t="e">
        <f t="shared" si="709"/>
        <v>#VALUE!</v>
      </c>
      <c r="BV760" s="15" t="e">
        <f t="shared" si="710"/>
        <v>#VALUE!</v>
      </c>
      <c r="BW760" s="15" t="e">
        <f t="shared" si="711"/>
        <v>#VALUE!</v>
      </c>
      <c r="BX760" s="15" t="e">
        <f t="shared" si="712"/>
        <v>#VALUE!</v>
      </c>
      <c r="BY760" s="15" t="e">
        <f t="shared" si="713"/>
        <v>#VALUE!</v>
      </c>
      <c r="BZ760" s="15" t="e">
        <f t="shared" si="714"/>
        <v>#VALUE!</v>
      </c>
      <c r="CA760" s="14" t="s">
        <v>75</v>
      </c>
      <c r="CB760" s="15" t="e">
        <f t="shared" si="722"/>
        <v>#VALUE!</v>
      </c>
      <c r="CC760" s="14" t="str">
        <f t="shared" si="723"/>
        <v>N/A</v>
      </c>
      <c r="CD760" s="14" t="str">
        <f t="shared" si="724"/>
        <v>N/A</v>
      </c>
      <c r="CE760" s="14" t="str">
        <f t="shared" si="725"/>
        <v>N/A</v>
      </c>
      <c r="CF760" s="14" t="str">
        <f t="shared" si="726"/>
        <v>N/A</v>
      </c>
      <c r="CG760" t="str">
        <f t="shared" si="715"/>
        <v>S:0 G:0 GR:0</v>
      </c>
    </row>
    <row r="761" spans="1:85" x14ac:dyDescent="0.25">
      <c r="A761" s="13">
        <v>6653</v>
      </c>
      <c r="B761" s="14"/>
      <c r="C761" s="14"/>
      <c r="D761" s="14"/>
      <c r="E761" s="14" t="e">
        <f>VLOOKUP(B761, 'Rookie Year'!$A$2:$B$55555,2,FALSE)</f>
        <v>#N/A</v>
      </c>
      <c r="F761" s="14">
        <v>2026</v>
      </c>
      <c r="G761" s="14" t="s">
        <v>40</v>
      </c>
      <c r="H761" s="14"/>
      <c r="I761" s="15"/>
      <c r="J761" s="14"/>
      <c r="K761" s="16">
        <f t="shared" si="681"/>
        <v>0</v>
      </c>
      <c r="L761" s="15">
        <f t="shared" si="682"/>
        <v>0</v>
      </c>
      <c r="M761" s="15">
        <f t="shared" si="683"/>
        <v>0</v>
      </c>
      <c r="N761" s="15">
        <f t="shared" si="684"/>
        <v>0</v>
      </c>
      <c r="O761" s="15">
        <v>0</v>
      </c>
      <c r="P761" s="15">
        <v>0</v>
      </c>
      <c r="Q761" s="15">
        <f t="shared" si="685"/>
        <v>0</v>
      </c>
      <c r="R761" s="14" t="s">
        <v>75</v>
      </c>
      <c r="S761" s="14">
        <f t="shared" si="686"/>
        <v>0</v>
      </c>
      <c r="T761" s="15" t="str">
        <f t="shared" si="678"/>
        <v>N/A</v>
      </c>
      <c r="U761" s="15" t="str">
        <f t="shared" si="679"/>
        <v>N/A</v>
      </c>
      <c r="V761" s="15" t="str">
        <f t="shared" si="727"/>
        <v>N/A</v>
      </c>
      <c r="W761" s="15" t="str">
        <f t="shared" si="720"/>
        <v>N/A</v>
      </c>
      <c r="X761" s="15" t="str">
        <f t="shared" si="721"/>
        <v>N/A</v>
      </c>
      <c r="Y761" s="14" t="str">
        <f t="shared" si="687"/>
        <v>OK</v>
      </c>
      <c r="Z761" s="14" t="str">
        <f t="shared" si="688"/>
        <v>No</v>
      </c>
      <c r="AA761" s="17" t="str">
        <f>IF(C761="DM", "N/A", IF(Z761="No","N/A",VLOOKUP(B761,'Extension List'!$A$3:$AE$1952,19,FALSE)))</f>
        <v>N/A</v>
      </c>
      <c r="AB761" s="14" t="str">
        <f>IF(C761="DM", "N/A", IF(Z761="No","N/A",VLOOKUP(B761,'Extension List'!$A$3:$AE$1952,21,FALSE)))</f>
        <v>N/A</v>
      </c>
      <c r="AC761" s="14" t="str">
        <f t="shared" si="674"/>
        <v>N/A</v>
      </c>
      <c r="AD761" s="15" t="str">
        <f t="shared" si="689"/>
        <v>N/A</v>
      </c>
      <c r="AE761" s="15" t="str">
        <f t="shared" si="690"/>
        <v>N/A</v>
      </c>
      <c r="AF761" s="15" t="str">
        <f t="shared" si="691"/>
        <v>N/A</v>
      </c>
      <c r="AG761" s="15" t="str">
        <f t="shared" ref="AG761:AH780" si="728">IF($AF761="N/A", "N/A", "TBC")</f>
        <v>N/A</v>
      </c>
      <c r="AH761" s="15" t="str">
        <f t="shared" si="728"/>
        <v>N/A</v>
      </c>
      <c r="AI761" s="15" t="str">
        <f t="shared" si="716"/>
        <v>N/A</v>
      </c>
      <c r="AJ761" s="15" t="str">
        <f t="shared" si="717"/>
        <v>N/A</v>
      </c>
      <c r="AK761" s="15" t="str">
        <f t="shared" si="718"/>
        <v>N/A</v>
      </c>
      <c r="AL761" s="15" t="str">
        <f t="shared" si="692"/>
        <v>N/A</v>
      </c>
      <c r="AM761" s="15" t="e">
        <f t="shared" si="693"/>
        <v>#VALUE!</v>
      </c>
      <c r="AN761" s="15" t="str">
        <f t="shared" si="694"/>
        <v>N/A</v>
      </c>
      <c r="AO761" s="15" t="str">
        <f t="shared" si="695"/>
        <v>N/A</v>
      </c>
      <c r="AP761" s="15" t="str">
        <f t="shared" si="696"/>
        <v>N/A</v>
      </c>
      <c r="AQ761" s="15" t="str">
        <f t="shared" si="697"/>
        <v>N/A</v>
      </c>
      <c r="AR761" s="14" t="s">
        <v>40</v>
      </c>
      <c r="AS761" s="14" t="s">
        <v>40</v>
      </c>
      <c r="AT761" s="14" t="s">
        <v>40</v>
      </c>
      <c r="AU761" s="14" t="s">
        <v>40</v>
      </c>
      <c r="AV761" s="14" t="s">
        <v>40</v>
      </c>
      <c r="AW761" s="14" t="s">
        <v>40</v>
      </c>
      <c r="AX761" s="14" t="s">
        <v>40</v>
      </c>
      <c r="AY761" s="14" t="s">
        <v>40</v>
      </c>
      <c r="AZ761" s="14" t="s">
        <v>40</v>
      </c>
      <c r="BA761" s="14" t="s">
        <v>40</v>
      </c>
      <c r="BB761" s="14" t="s">
        <v>40</v>
      </c>
      <c r="BC761" s="14" t="s">
        <v>40</v>
      </c>
      <c r="BD761" s="14" t="s">
        <v>40</v>
      </c>
      <c r="BE761" s="14" t="s">
        <v>40</v>
      </c>
      <c r="BF761" s="14" t="s">
        <v>40</v>
      </c>
      <c r="BG761" s="14" t="s">
        <v>40</v>
      </c>
      <c r="BH761" s="14" t="s">
        <v>40</v>
      </c>
      <c r="BJ761" s="15" t="e">
        <f t="shared" si="698"/>
        <v>#VALUE!</v>
      </c>
      <c r="BK761" s="15" t="e">
        <f t="shared" si="699"/>
        <v>#VALUE!</v>
      </c>
      <c r="BL761" s="15" t="e">
        <f t="shared" si="700"/>
        <v>#VALUE!</v>
      </c>
      <c r="BM761" s="15" t="e">
        <f t="shared" si="701"/>
        <v>#VALUE!</v>
      </c>
      <c r="BN761" s="15" t="e">
        <f t="shared" si="702"/>
        <v>#VALUE!</v>
      </c>
      <c r="BO761" s="15" t="e">
        <f t="shared" si="703"/>
        <v>#VALUE!</v>
      </c>
      <c r="BP761" s="15" t="e">
        <f t="shared" si="704"/>
        <v>#VALUE!</v>
      </c>
      <c r="BQ761" s="15" t="e">
        <f t="shared" si="705"/>
        <v>#VALUE!</v>
      </c>
      <c r="BR761" s="15" t="e">
        <f t="shared" si="706"/>
        <v>#VALUE!</v>
      </c>
      <c r="BS761" s="15" t="e">
        <f t="shared" si="707"/>
        <v>#VALUE!</v>
      </c>
      <c r="BT761" s="15" t="e">
        <f t="shared" si="708"/>
        <v>#VALUE!</v>
      </c>
      <c r="BU761" s="15" t="e">
        <f t="shared" si="709"/>
        <v>#VALUE!</v>
      </c>
      <c r="BV761" s="15" t="e">
        <f t="shared" si="710"/>
        <v>#VALUE!</v>
      </c>
      <c r="BW761" s="15" t="e">
        <f t="shared" si="711"/>
        <v>#VALUE!</v>
      </c>
      <c r="BX761" s="15" t="e">
        <f t="shared" si="712"/>
        <v>#VALUE!</v>
      </c>
      <c r="BY761" s="15" t="e">
        <f t="shared" si="713"/>
        <v>#VALUE!</v>
      </c>
      <c r="BZ761" s="15" t="e">
        <f t="shared" si="714"/>
        <v>#VALUE!</v>
      </c>
      <c r="CA761" s="14" t="s">
        <v>75</v>
      </c>
      <c r="CB761" s="15" t="e">
        <f t="shared" si="722"/>
        <v>#VALUE!</v>
      </c>
      <c r="CC761" s="14" t="str">
        <f t="shared" si="723"/>
        <v>N/A</v>
      </c>
      <c r="CD761" s="14" t="str">
        <f t="shared" si="724"/>
        <v>N/A</v>
      </c>
      <c r="CE761" s="14" t="str">
        <f t="shared" si="725"/>
        <v>N/A</v>
      </c>
      <c r="CF761" s="14" t="str">
        <f t="shared" si="726"/>
        <v>N/A</v>
      </c>
      <c r="CG761" t="str">
        <f t="shared" si="715"/>
        <v>S:0 G:0 GR:0</v>
      </c>
    </row>
    <row r="762" spans="1:85" x14ac:dyDescent="0.25">
      <c r="A762" s="13">
        <v>6654</v>
      </c>
      <c r="B762" s="14"/>
      <c r="C762" s="14"/>
      <c r="D762" s="14"/>
      <c r="E762" s="14" t="e">
        <f>VLOOKUP(B762, 'Rookie Year'!$A$2:$B$55555,2,FALSE)</f>
        <v>#N/A</v>
      </c>
      <c r="F762" s="14">
        <v>2026</v>
      </c>
      <c r="G762" s="14" t="s">
        <v>40</v>
      </c>
      <c r="H762" s="14"/>
      <c r="I762" s="15"/>
      <c r="J762" s="14"/>
      <c r="K762" s="16">
        <f t="shared" si="681"/>
        <v>0</v>
      </c>
      <c r="L762" s="15">
        <f t="shared" si="682"/>
        <v>0</v>
      </c>
      <c r="M762" s="15">
        <f t="shared" si="683"/>
        <v>0</v>
      </c>
      <c r="N762" s="15">
        <f t="shared" si="684"/>
        <v>0</v>
      </c>
      <c r="O762" s="15">
        <v>0</v>
      </c>
      <c r="P762" s="15">
        <v>0</v>
      </c>
      <c r="Q762" s="15">
        <f t="shared" si="685"/>
        <v>0</v>
      </c>
      <c r="R762" s="14" t="s">
        <v>75</v>
      </c>
      <c r="S762" s="14">
        <f t="shared" si="686"/>
        <v>0</v>
      </c>
      <c r="T762" s="15" t="str">
        <f t="shared" si="678"/>
        <v>N/A</v>
      </c>
      <c r="U762" s="15" t="str">
        <f t="shared" si="679"/>
        <v>N/A</v>
      </c>
      <c r="V762" s="15" t="str">
        <f t="shared" si="727"/>
        <v>N/A</v>
      </c>
      <c r="W762" s="15" t="str">
        <f t="shared" si="720"/>
        <v>N/A</v>
      </c>
      <c r="X762" s="15" t="str">
        <f t="shared" si="721"/>
        <v>N/A</v>
      </c>
      <c r="Y762" s="14" t="str">
        <f t="shared" si="687"/>
        <v>OK</v>
      </c>
      <c r="Z762" s="14" t="str">
        <f t="shared" si="688"/>
        <v>No</v>
      </c>
      <c r="AA762" s="17" t="str">
        <f>IF(C762="DM", "N/A", IF(Z762="No","N/A",VLOOKUP(B762,'Extension List'!$A$3:$AE$1952,19,FALSE)))</f>
        <v>N/A</v>
      </c>
      <c r="AB762" s="14" t="str">
        <f>IF(C762="DM", "N/A", IF(Z762="No","N/A",VLOOKUP(B762,'Extension List'!$A$3:$AE$1952,21,FALSE)))</f>
        <v>N/A</v>
      </c>
      <c r="AC762" s="14" t="str">
        <f t="shared" si="674"/>
        <v>N/A</v>
      </c>
      <c r="AD762" s="15" t="str">
        <f t="shared" si="689"/>
        <v>N/A</v>
      </c>
      <c r="AE762" s="15" t="str">
        <f t="shared" si="690"/>
        <v>N/A</v>
      </c>
      <c r="AF762" s="15" t="str">
        <f t="shared" si="691"/>
        <v>N/A</v>
      </c>
      <c r="AG762" s="15" t="str">
        <f t="shared" si="728"/>
        <v>N/A</v>
      </c>
      <c r="AH762" s="15" t="str">
        <f t="shared" si="728"/>
        <v>N/A</v>
      </c>
      <c r="AI762" s="15" t="str">
        <f t="shared" si="716"/>
        <v>N/A</v>
      </c>
      <c r="AJ762" s="15" t="str">
        <f t="shared" si="717"/>
        <v>N/A</v>
      </c>
      <c r="AK762" s="15" t="str">
        <f t="shared" si="718"/>
        <v>N/A</v>
      </c>
      <c r="AL762" s="15" t="str">
        <f t="shared" si="692"/>
        <v>N/A</v>
      </c>
      <c r="AM762" s="15" t="e">
        <f t="shared" si="693"/>
        <v>#VALUE!</v>
      </c>
      <c r="AN762" s="15" t="str">
        <f t="shared" si="694"/>
        <v>N/A</v>
      </c>
      <c r="AO762" s="15" t="str">
        <f t="shared" si="695"/>
        <v>N/A</v>
      </c>
      <c r="AP762" s="15" t="str">
        <f t="shared" si="696"/>
        <v>N/A</v>
      </c>
      <c r="AQ762" s="15" t="str">
        <f t="shared" si="697"/>
        <v>N/A</v>
      </c>
      <c r="AR762" s="14" t="s">
        <v>40</v>
      </c>
      <c r="AS762" s="14" t="s">
        <v>40</v>
      </c>
      <c r="AT762" s="14" t="s">
        <v>40</v>
      </c>
      <c r="AU762" s="14" t="s">
        <v>40</v>
      </c>
      <c r="AV762" s="14" t="s">
        <v>40</v>
      </c>
      <c r="AW762" s="14" t="s">
        <v>40</v>
      </c>
      <c r="AX762" s="14" t="s">
        <v>40</v>
      </c>
      <c r="AY762" s="14" t="s">
        <v>40</v>
      </c>
      <c r="AZ762" s="14" t="s">
        <v>40</v>
      </c>
      <c r="BA762" s="14" t="s">
        <v>40</v>
      </c>
      <c r="BB762" s="14" t="s">
        <v>40</v>
      </c>
      <c r="BC762" s="14" t="s">
        <v>40</v>
      </c>
      <c r="BD762" s="14" t="s">
        <v>40</v>
      </c>
      <c r="BE762" s="14" t="s">
        <v>40</v>
      </c>
      <c r="BF762" s="14" t="s">
        <v>40</v>
      </c>
      <c r="BG762" s="14" t="s">
        <v>40</v>
      </c>
      <c r="BH762" s="14" t="s">
        <v>40</v>
      </c>
      <c r="BJ762" s="15" t="e">
        <f t="shared" si="698"/>
        <v>#VALUE!</v>
      </c>
      <c r="BK762" s="15" t="e">
        <f t="shared" si="699"/>
        <v>#VALUE!</v>
      </c>
      <c r="BL762" s="15" t="e">
        <f t="shared" si="700"/>
        <v>#VALUE!</v>
      </c>
      <c r="BM762" s="15" t="e">
        <f t="shared" si="701"/>
        <v>#VALUE!</v>
      </c>
      <c r="BN762" s="15" t="e">
        <f t="shared" si="702"/>
        <v>#VALUE!</v>
      </c>
      <c r="BO762" s="15" t="e">
        <f t="shared" si="703"/>
        <v>#VALUE!</v>
      </c>
      <c r="BP762" s="15" t="e">
        <f t="shared" si="704"/>
        <v>#VALUE!</v>
      </c>
      <c r="BQ762" s="15" t="e">
        <f t="shared" si="705"/>
        <v>#VALUE!</v>
      </c>
      <c r="BR762" s="15" t="e">
        <f t="shared" si="706"/>
        <v>#VALUE!</v>
      </c>
      <c r="BS762" s="15" t="e">
        <f t="shared" si="707"/>
        <v>#VALUE!</v>
      </c>
      <c r="BT762" s="15" t="e">
        <f t="shared" si="708"/>
        <v>#VALUE!</v>
      </c>
      <c r="BU762" s="15" t="e">
        <f t="shared" si="709"/>
        <v>#VALUE!</v>
      </c>
      <c r="BV762" s="15" t="e">
        <f t="shared" si="710"/>
        <v>#VALUE!</v>
      </c>
      <c r="BW762" s="15" t="e">
        <f t="shared" si="711"/>
        <v>#VALUE!</v>
      </c>
      <c r="BX762" s="15" t="e">
        <f t="shared" si="712"/>
        <v>#VALUE!</v>
      </c>
      <c r="BY762" s="15" t="e">
        <f t="shared" si="713"/>
        <v>#VALUE!</v>
      </c>
      <c r="BZ762" s="15" t="e">
        <f t="shared" si="714"/>
        <v>#VALUE!</v>
      </c>
      <c r="CA762" s="14" t="s">
        <v>75</v>
      </c>
      <c r="CB762" s="15" t="e">
        <f t="shared" si="722"/>
        <v>#VALUE!</v>
      </c>
      <c r="CC762" s="14" t="str">
        <f t="shared" si="723"/>
        <v>N/A</v>
      </c>
      <c r="CD762" s="14" t="str">
        <f t="shared" si="724"/>
        <v>N/A</v>
      </c>
      <c r="CE762" s="14" t="str">
        <f t="shared" si="725"/>
        <v>N/A</v>
      </c>
      <c r="CF762" s="14" t="str">
        <f t="shared" si="726"/>
        <v>N/A</v>
      </c>
      <c r="CG762" t="str">
        <f t="shared" si="715"/>
        <v>S:0 G:0 GR:0</v>
      </c>
    </row>
    <row r="763" spans="1:85" x14ac:dyDescent="0.25">
      <c r="A763" s="13">
        <v>6655</v>
      </c>
      <c r="B763" s="14"/>
      <c r="C763" s="14"/>
      <c r="D763" s="14"/>
      <c r="E763" s="14" t="e">
        <f>VLOOKUP(B763, 'Rookie Year'!$A$2:$B$55555,2,FALSE)</f>
        <v>#N/A</v>
      </c>
      <c r="F763" s="14">
        <v>2026</v>
      </c>
      <c r="G763" s="14" t="s">
        <v>40</v>
      </c>
      <c r="H763" s="14"/>
      <c r="I763" s="15"/>
      <c r="J763" s="14"/>
      <c r="K763" s="16">
        <f t="shared" si="681"/>
        <v>0</v>
      </c>
      <c r="L763" s="15">
        <f t="shared" si="682"/>
        <v>0</v>
      </c>
      <c r="M763" s="15">
        <f t="shared" si="683"/>
        <v>0</v>
      </c>
      <c r="N763" s="15">
        <f t="shared" si="684"/>
        <v>0</v>
      </c>
      <c r="O763" s="15">
        <v>0</v>
      </c>
      <c r="P763" s="15">
        <v>0</v>
      </c>
      <c r="Q763" s="15">
        <f t="shared" si="685"/>
        <v>0</v>
      </c>
      <c r="R763" s="14" t="s">
        <v>75</v>
      </c>
      <c r="S763" s="14">
        <f t="shared" si="686"/>
        <v>0</v>
      </c>
      <c r="T763" s="15" t="str">
        <f t="shared" si="678"/>
        <v>N/A</v>
      </c>
      <c r="U763" s="15" t="str">
        <f t="shared" si="679"/>
        <v>N/A</v>
      </c>
      <c r="V763" s="15" t="str">
        <f t="shared" si="727"/>
        <v>N/A</v>
      </c>
      <c r="W763" s="15" t="str">
        <f t="shared" si="720"/>
        <v>N/A</v>
      </c>
      <c r="X763" s="15" t="str">
        <f t="shared" si="721"/>
        <v>N/A</v>
      </c>
      <c r="Y763" s="14" t="str">
        <f t="shared" si="687"/>
        <v>OK</v>
      </c>
      <c r="Z763" s="14" t="str">
        <f t="shared" si="688"/>
        <v>No</v>
      </c>
      <c r="AA763" s="17" t="str">
        <f>IF(C763="DM", "N/A", IF(Z763="No","N/A",VLOOKUP(B763,'Extension List'!$A$3:$AE$1952,19,FALSE)))</f>
        <v>N/A</v>
      </c>
      <c r="AB763" s="14" t="str">
        <f>IF(C763="DM", "N/A", IF(Z763="No","N/A",VLOOKUP(B763,'Extension List'!$A$3:$AE$1952,21,FALSE)))</f>
        <v>N/A</v>
      </c>
      <c r="AC763" s="14" t="str">
        <f t="shared" si="674"/>
        <v>N/A</v>
      </c>
      <c r="AD763" s="15" t="str">
        <f t="shared" si="689"/>
        <v>N/A</v>
      </c>
      <c r="AE763" s="15" t="str">
        <f t="shared" si="690"/>
        <v>N/A</v>
      </c>
      <c r="AF763" s="15" t="str">
        <f t="shared" si="691"/>
        <v>N/A</v>
      </c>
      <c r="AG763" s="15" t="str">
        <f t="shared" si="728"/>
        <v>N/A</v>
      </c>
      <c r="AH763" s="15" t="str">
        <f t="shared" si="728"/>
        <v>N/A</v>
      </c>
      <c r="AI763" s="15" t="str">
        <f t="shared" si="716"/>
        <v>N/A</v>
      </c>
      <c r="AJ763" s="15" t="str">
        <f t="shared" si="717"/>
        <v>N/A</v>
      </c>
      <c r="AK763" s="15" t="str">
        <f t="shared" si="718"/>
        <v>N/A</v>
      </c>
      <c r="AL763" s="15" t="str">
        <f t="shared" si="692"/>
        <v>N/A</v>
      </c>
      <c r="AM763" s="15" t="e">
        <f t="shared" si="693"/>
        <v>#VALUE!</v>
      </c>
      <c r="AN763" s="15" t="str">
        <f t="shared" si="694"/>
        <v>N/A</v>
      </c>
      <c r="AO763" s="15" t="str">
        <f t="shared" si="695"/>
        <v>N/A</v>
      </c>
      <c r="AP763" s="15" t="str">
        <f t="shared" si="696"/>
        <v>N/A</v>
      </c>
      <c r="AQ763" s="15" t="str">
        <f t="shared" si="697"/>
        <v>N/A</v>
      </c>
      <c r="AR763" s="14" t="s">
        <v>40</v>
      </c>
      <c r="AS763" s="14" t="s">
        <v>40</v>
      </c>
      <c r="AT763" s="14" t="s">
        <v>40</v>
      </c>
      <c r="AU763" s="14" t="s">
        <v>40</v>
      </c>
      <c r="AV763" s="14" t="s">
        <v>40</v>
      </c>
      <c r="AW763" s="14" t="s">
        <v>40</v>
      </c>
      <c r="AX763" s="14" t="s">
        <v>40</v>
      </c>
      <c r="AY763" s="14" t="s">
        <v>40</v>
      </c>
      <c r="AZ763" s="14" t="s">
        <v>40</v>
      </c>
      <c r="BA763" s="14" t="s">
        <v>40</v>
      </c>
      <c r="BB763" s="14" t="s">
        <v>40</v>
      </c>
      <c r="BC763" s="14" t="s">
        <v>40</v>
      </c>
      <c r="BD763" s="14" t="s">
        <v>40</v>
      </c>
      <c r="BE763" s="14" t="s">
        <v>40</v>
      </c>
      <c r="BF763" s="14" t="s">
        <v>40</v>
      </c>
      <c r="BG763" s="14" t="s">
        <v>40</v>
      </c>
      <c r="BH763" s="14" t="s">
        <v>40</v>
      </c>
      <c r="BJ763" s="15" t="e">
        <f t="shared" si="698"/>
        <v>#VALUE!</v>
      </c>
      <c r="BK763" s="15" t="e">
        <f t="shared" si="699"/>
        <v>#VALUE!</v>
      </c>
      <c r="BL763" s="15" t="e">
        <f t="shared" si="700"/>
        <v>#VALUE!</v>
      </c>
      <c r="BM763" s="15" t="e">
        <f t="shared" si="701"/>
        <v>#VALUE!</v>
      </c>
      <c r="BN763" s="15" t="e">
        <f t="shared" si="702"/>
        <v>#VALUE!</v>
      </c>
      <c r="BO763" s="15" t="e">
        <f t="shared" si="703"/>
        <v>#VALUE!</v>
      </c>
      <c r="BP763" s="15" t="e">
        <f t="shared" si="704"/>
        <v>#VALUE!</v>
      </c>
      <c r="BQ763" s="15" t="e">
        <f t="shared" si="705"/>
        <v>#VALUE!</v>
      </c>
      <c r="BR763" s="15" t="e">
        <f t="shared" si="706"/>
        <v>#VALUE!</v>
      </c>
      <c r="BS763" s="15" t="e">
        <f t="shared" si="707"/>
        <v>#VALUE!</v>
      </c>
      <c r="BT763" s="15" t="e">
        <f t="shared" si="708"/>
        <v>#VALUE!</v>
      </c>
      <c r="BU763" s="15" t="e">
        <f t="shared" si="709"/>
        <v>#VALUE!</v>
      </c>
      <c r="BV763" s="15" t="e">
        <f t="shared" si="710"/>
        <v>#VALUE!</v>
      </c>
      <c r="BW763" s="15" t="e">
        <f t="shared" si="711"/>
        <v>#VALUE!</v>
      </c>
      <c r="BX763" s="15" t="e">
        <f t="shared" si="712"/>
        <v>#VALUE!</v>
      </c>
      <c r="BY763" s="15" t="e">
        <f t="shared" si="713"/>
        <v>#VALUE!</v>
      </c>
      <c r="BZ763" s="15" t="e">
        <f t="shared" si="714"/>
        <v>#VALUE!</v>
      </c>
      <c r="CA763" s="14" t="s">
        <v>75</v>
      </c>
      <c r="CB763" s="15" t="e">
        <f t="shared" si="722"/>
        <v>#VALUE!</v>
      </c>
      <c r="CC763" s="14" t="str">
        <f t="shared" si="723"/>
        <v>N/A</v>
      </c>
      <c r="CD763" s="14" t="str">
        <f t="shared" si="724"/>
        <v>N/A</v>
      </c>
      <c r="CE763" s="14" t="str">
        <f t="shared" si="725"/>
        <v>N/A</v>
      </c>
      <c r="CF763" s="14" t="str">
        <f t="shared" si="726"/>
        <v>N/A</v>
      </c>
      <c r="CG763" t="str">
        <f t="shared" si="715"/>
        <v>S:0 G:0 GR:0</v>
      </c>
    </row>
    <row r="764" spans="1:85" x14ac:dyDescent="0.25">
      <c r="A764" s="13">
        <v>6656</v>
      </c>
      <c r="B764" s="14"/>
      <c r="C764" s="14"/>
      <c r="D764" s="14"/>
      <c r="E764" s="14" t="e">
        <f>VLOOKUP(B764, 'Rookie Year'!$A$2:$B$55555,2,FALSE)</f>
        <v>#N/A</v>
      </c>
      <c r="F764" s="14">
        <v>2026</v>
      </c>
      <c r="G764" s="14" t="s">
        <v>40</v>
      </c>
      <c r="H764" s="14"/>
      <c r="I764" s="15"/>
      <c r="J764" s="14"/>
      <c r="K764" s="16">
        <f t="shared" si="681"/>
        <v>0</v>
      </c>
      <c r="L764" s="15">
        <f t="shared" si="682"/>
        <v>0</v>
      </c>
      <c r="M764" s="15">
        <f t="shared" si="683"/>
        <v>0</v>
      </c>
      <c r="N764" s="15">
        <f t="shared" si="684"/>
        <v>0</v>
      </c>
      <c r="O764" s="15">
        <v>0</v>
      </c>
      <c r="P764" s="15">
        <v>0</v>
      </c>
      <c r="Q764" s="15">
        <f t="shared" si="685"/>
        <v>0</v>
      </c>
      <c r="R764" s="14" t="s">
        <v>75</v>
      </c>
      <c r="S764" s="14">
        <f t="shared" si="686"/>
        <v>0</v>
      </c>
      <c r="T764" s="15" t="str">
        <f t="shared" si="678"/>
        <v>N/A</v>
      </c>
      <c r="U764" s="15" t="str">
        <f t="shared" si="679"/>
        <v>N/A</v>
      </c>
      <c r="V764" s="15" t="str">
        <f t="shared" si="727"/>
        <v>N/A</v>
      </c>
      <c r="W764" s="15" t="str">
        <f t="shared" si="720"/>
        <v>N/A</v>
      </c>
      <c r="X764" s="15" t="str">
        <f t="shared" si="721"/>
        <v>N/A</v>
      </c>
      <c r="Y764" s="14" t="str">
        <f t="shared" si="687"/>
        <v>OK</v>
      </c>
      <c r="Z764" s="14" t="str">
        <f t="shared" si="688"/>
        <v>No</v>
      </c>
      <c r="AA764" s="17" t="str">
        <f>IF(C764="DM", "N/A", IF(Z764="No","N/A",VLOOKUP(B764,'Extension List'!$A$3:$AE$1952,19,FALSE)))</f>
        <v>N/A</v>
      </c>
      <c r="AB764" s="14" t="str">
        <f>IF(C764="DM", "N/A", IF(Z764="No","N/A",VLOOKUP(B764,'Extension List'!$A$3:$AE$1952,21,FALSE)))</f>
        <v>N/A</v>
      </c>
      <c r="AC764" s="14" t="str">
        <f t="shared" si="674"/>
        <v>N/A</v>
      </c>
      <c r="AD764" s="15" t="str">
        <f t="shared" si="689"/>
        <v>N/A</v>
      </c>
      <c r="AE764" s="15" t="str">
        <f t="shared" si="690"/>
        <v>N/A</v>
      </c>
      <c r="AF764" s="15" t="str">
        <f t="shared" si="691"/>
        <v>N/A</v>
      </c>
      <c r="AG764" s="15" t="str">
        <f t="shared" si="728"/>
        <v>N/A</v>
      </c>
      <c r="AH764" s="15" t="str">
        <f t="shared" si="728"/>
        <v>N/A</v>
      </c>
      <c r="AI764" s="15" t="str">
        <f t="shared" si="716"/>
        <v>N/A</v>
      </c>
      <c r="AJ764" s="15" t="str">
        <f t="shared" si="717"/>
        <v>N/A</v>
      </c>
      <c r="AK764" s="15" t="str">
        <f t="shared" si="718"/>
        <v>N/A</v>
      </c>
      <c r="AL764" s="15" t="str">
        <f t="shared" si="692"/>
        <v>N/A</v>
      </c>
      <c r="AM764" s="15" t="e">
        <f t="shared" si="693"/>
        <v>#VALUE!</v>
      </c>
      <c r="AN764" s="15" t="str">
        <f t="shared" si="694"/>
        <v>N/A</v>
      </c>
      <c r="AO764" s="15" t="str">
        <f t="shared" si="695"/>
        <v>N/A</v>
      </c>
      <c r="AP764" s="15" t="str">
        <f t="shared" si="696"/>
        <v>N/A</v>
      </c>
      <c r="AQ764" s="15" t="str">
        <f t="shared" si="697"/>
        <v>N/A</v>
      </c>
      <c r="AR764" s="14" t="s">
        <v>40</v>
      </c>
      <c r="AS764" s="14" t="s">
        <v>40</v>
      </c>
      <c r="AT764" s="14" t="s">
        <v>40</v>
      </c>
      <c r="AU764" s="14" t="s">
        <v>40</v>
      </c>
      <c r="AV764" s="14" t="s">
        <v>40</v>
      </c>
      <c r="AW764" s="14" t="s">
        <v>40</v>
      </c>
      <c r="AX764" s="14" t="s">
        <v>40</v>
      </c>
      <c r="AY764" s="14" t="s">
        <v>40</v>
      </c>
      <c r="AZ764" s="14" t="s">
        <v>40</v>
      </c>
      <c r="BA764" s="14" t="s">
        <v>40</v>
      </c>
      <c r="BB764" s="14" t="s">
        <v>40</v>
      </c>
      <c r="BC764" s="14" t="s">
        <v>40</v>
      </c>
      <c r="BD764" s="14" t="s">
        <v>40</v>
      </c>
      <c r="BE764" s="14" t="s">
        <v>40</v>
      </c>
      <c r="BF764" s="14" t="s">
        <v>40</v>
      </c>
      <c r="BG764" s="14" t="s">
        <v>40</v>
      </c>
      <c r="BH764" s="14" t="s">
        <v>40</v>
      </c>
      <c r="BJ764" s="15" t="e">
        <f t="shared" si="698"/>
        <v>#VALUE!</v>
      </c>
      <c r="BK764" s="15" t="e">
        <f t="shared" si="699"/>
        <v>#VALUE!</v>
      </c>
      <c r="BL764" s="15" t="e">
        <f t="shared" si="700"/>
        <v>#VALUE!</v>
      </c>
      <c r="BM764" s="15" t="e">
        <f t="shared" si="701"/>
        <v>#VALUE!</v>
      </c>
      <c r="BN764" s="15" t="e">
        <f t="shared" si="702"/>
        <v>#VALUE!</v>
      </c>
      <c r="BO764" s="15" t="e">
        <f t="shared" si="703"/>
        <v>#VALUE!</v>
      </c>
      <c r="BP764" s="15" t="e">
        <f t="shared" si="704"/>
        <v>#VALUE!</v>
      </c>
      <c r="BQ764" s="15" t="e">
        <f t="shared" si="705"/>
        <v>#VALUE!</v>
      </c>
      <c r="BR764" s="15" t="e">
        <f t="shared" si="706"/>
        <v>#VALUE!</v>
      </c>
      <c r="BS764" s="15" t="e">
        <f t="shared" si="707"/>
        <v>#VALUE!</v>
      </c>
      <c r="BT764" s="15" t="e">
        <f t="shared" si="708"/>
        <v>#VALUE!</v>
      </c>
      <c r="BU764" s="15" t="e">
        <f t="shared" si="709"/>
        <v>#VALUE!</v>
      </c>
      <c r="BV764" s="15" t="e">
        <f t="shared" si="710"/>
        <v>#VALUE!</v>
      </c>
      <c r="BW764" s="15" t="e">
        <f t="shared" si="711"/>
        <v>#VALUE!</v>
      </c>
      <c r="BX764" s="15" t="e">
        <f t="shared" si="712"/>
        <v>#VALUE!</v>
      </c>
      <c r="BY764" s="15" t="e">
        <f t="shared" si="713"/>
        <v>#VALUE!</v>
      </c>
      <c r="BZ764" s="15" t="e">
        <f t="shared" si="714"/>
        <v>#VALUE!</v>
      </c>
      <c r="CA764" s="14" t="s">
        <v>75</v>
      </c>
      <c r="CB764" s="15" t="e">
        <f t="shared" si="722"/>
        <v>#VALUE!</v>
      </c>
      <c r="CC764" s="14" t="str">
        <f t="shared" si="723"/>
        <v>N/A</v>
      </c>
      <c r="CD764" s="14" t="str">
        <f t="shared" si="724"/>
        <v>N/A</v>
      </c>
      <c r="CE764" s="14" t="str">
        <f t="shared" si="725"/>
        <v>N/A</v>
      </c>
      <c r="CF764" s="14" t="str">
        <f t="shared" si="726"/>
        <v>N/A</v>
      </c>
      <c r="CG764" t="str">
        <f t="shared" si="715"/>
        <v>S:0 G:0 GR:0</v>
      </c>
    </row>
    <row r="765" spans="1:85" x14ac:dyDescent="0.25">
      <c r="A765" s="13">
        <v>6657</v>
      </c>
      <c r="B765" s="14"/>
      <c r="C765" s="14"/>
      <c r="D765" s="14"/>
      <c r="E765" s="14" t="e">
        <f>VLOOKUP(B765, 'Rookie Year'!$A$2:$B$55555,2,FALSE)</f>
        <v>#N/A</v>
      </c>
      <c r="F765" s="14">
        <v>2026</v>
      </c>
      <c r="G765" s="14" t="s">
        <v>40</v>
      </c>
      <c r="H765" s="14"/>
      <c r="I765" s="15"/>
      <c r="J765" s="14"/>
      <c r="K765" s="16">
        <f t="shared" si="681"/>
        <v>0</v>
      </c>
      <c r="L765" s="15">
        <f t="shared" si="682"/>
        <v>0</v>
      </c>
      <c r="M765" s="15">
        <f t="shared" si="683"/>
        <v>0</v>
      </c>
      <c r="N765" s="15">
        <f t="shared" si="684"/>
        <v>0</v>
      </c>
      <c r="O765" s="15">
        <v>0</v>
      </c>
      <c r="P765" s="15">
        <v>0</v>
      </c>
      <c r="Q765" s="15">
        <f t="shared" si="685"/>
        <v>0</v>
      </c>
      <c r="R765" s="14" t="s">
        <v>75</v>
      </c>
      <c r="S765" s="14">
        <f t="shared" si="686"/>
        <v>0</v>
      </c>
      <c r="T765" s="15" t="str">
        <f t="shared" si="678"/>
        <v>N/A</v>
      </c>
      <c r="U765" s="15" t="str">
        <f t="shared" si="679"/>
        <v>N/A</v>
      </c>
      <c r="V765" s="15" t="str">
        <f t="shared" si="727"/>
        <v>N/A</v>
      </c>
      <c r="W765" s="15" t="str">
        <f t="shared" si="720"/>
        <v>N/A</v>
      </c>
      <c r="X765" s="15" t="str">
        <f t="shared" si="721"/>
        <v>N/A</v>
      </c>
      <c r="Y765" s="14" t="str">
        <f t="shared" si="687"/>
        <v>OK</v>
      </c>
      <c r="Z765" s="14" t="str">
        <f t="shared" si="688"/>
        <v>No</v>
      </c>
      <c r="AA765" s="17" t="str">
        <f>IF(C765="DM", "N/A", IF(Z765="No","N/A",VLOOKUP(B765,'Extension List'!$A$3:$AE$1952,19,FALSE)))</f>
        <v>N/A</v>
      </c>
      <c r="AB765" s="14" t="str">
        <f>IF(C765="DM", "N/A", IF(Z765="No","N/A",VLOOKUP(B765,'Extension List'!$A$3:$AE$1952,21,FALSE)))</f>
        <v>N/A</v>
      </c>
      <c r="AC765" s="14" t="str">
        <f t="shared" ref="AC765:AC828" si="729">IF(AA765="N/A", "N/A", 0)</f>
        <v>N/A</v>
      </c>
      <c r="AD765" s="15" t="str">
        <f t="shared" si="689"/>
        <v>N/A</v>
      </c>
      <c r="AE765" s="15" t="str">
        <f t="shared" si="690"/>
        <v>N/A</v>
      </c>
      <c r="AF765" s="15" t="str">
        <f t="shared" si="691"/>
        <v>N/A</v>
      </c>
      <c r="AG765" s="15" t="str">
        <f t="shared" si="728"/>
        <v>N/A</v>
      </c>
      <c r="AH765" s="15" t="str">
        <f t="shared" si="728"/>
        <v>N/A</v>
      </c>
      <c r="AI765" s="15" t="str">
        <f t="shared" si="716"/>
        <v>N/A</v>
      </c>
      <c r="AJ765" s="15" t="str">
        <f t="shared" si="717"/>
        <v>N/A</v>
      </c>
      <c r="AK765" s="15" t="str">
        <f t="shared" si="718"/>
        <v>N/A</v>
      </c>
      <c r="AL765" s="15" t="str">
        <f t="shared" si="692"/>
        <v>N/A</v>
      </c>
      <c r="AM765" s="15" t="e">
        <f t="shared" si="693"/>
        <v>#VALUE!</v>
      </c>
      <c r="AN765" s="15" t="str">
        <f t="shared" si="694"/>
        <v>N/A</v>
      </c>
      <c r="AO765" s="15" t="str">
        <f t="shared" si="695"/>
        <v>N/A</v>
      </c>
      <c r="AP765" s="15" t="str">
        <f t="shared" si="696"/>
        <v>N/A</v>
      </c>
      <c r="AQ765" s="15" t="str">
        <f t="shared" si="697"/>
        <v>N/A</v>
      </c>
      <c r="AR765" s="14" t="s">
        <v>40</v>
      </c>
      <c r="AS765" s="14" t="s">
        <v>40</v>
      </c>
      <c r="AT765" s="14" t="s">
        <v>40</v>
      </c>
      <c r="AU765" s="14" t="s">
        <v>40</v>
      </c>
      <c r="AV765" s="14" t="s">
        <v>40</v>
      </c>
      <c r="AW765" s="14" t="s">
        <v>40</v>
      </c>
      <c r="AX765" s="14" t="s">
        <v>40</v>
      </c>
      <c r="AY765" s="14" t="s">
        <v>40</v>
      </c>
      <c r="AZ765" s="14" t="s">
        <v>40</v>
      </c>
      <c r="BA765" s="14" t="s">
        <v>40</v>
      </c>
      <c r="BB765" s="14" t="s">
        <v>40</v>
      </c>
      <c r="BC765" s="14" t="s">
        <v>40</v>
      </c>
      <c r="BD765" s="14" t="s">
        <v>40</v>
      </c>
      <c r="BE765" s="14" t="s">
        <v>40</v>
      </c>
      <c r="BF765" s="14" t="s">
        <v>40</v>
      </c>
      <c r="BG765" s="14" t="s">
        <v>40</v>
      </c>
      <c r="BH765" s="14" t="s">
        <v>40</v>
      </c>
      <c r="BJ765" s="15" t="e">
        <f t="shared" si="698"/>
        <v>#VALUE!</v>
      </c>
      <c r="BK765" s="15" t="e">
        <f t="shared" si="699"/>
        <v>#VALUE!</v>
      </c>
      <c r="BL765" s="15" t="e">
        <f t="shared" si="700"/>
        <v>#VALUE!</v>
      </c>
      <c r="BM765" s="15" t="e">
        <f t="shared" si="701"/>
        <v>#VALUE!</v>
      </c>
      <c r="BN765" s="15" t="e">
        <f t="shared" si="702"/>
        <v>#VALUE!</v>
      </c>
      <c r="BO765" s="15" t="e">
        <f t="shared" si="703"/>
        <v>#VALUE!</v>
      </c>
      <c r="BP765" s="15" t="e">
        <f t="shared" si="704"/>
        <v>#VALUE!</v>
      </c>
      <c r="BQ765" s="15" t="e">
        <f t="shared" si="705"/>
        <v>#VALUE!</v>
      </c>
      <c r="BR765" s="15" t="e">
        <f t="shared" si="706"/>
        <v>#VALUE!</v>
      </c>
      <c r="BS765" s="15" t="e">
        <f t="shared" si="707"/>
        <v>#VALUE!</v>
      </c>
      <c r="BT765" s="15" t="e">
        <f t="shared" si="708"/>
        <v>#VALUE!</v>
      </c>
      <c r="BU765" s="15" t="e">
        <f t="shared" si="709"/>
        <v>#VALUE!</v>
      </c>
      <c r="BV765" s="15" t="e">
        <f t="shared" si="710"/>
        <v>#VALUE!</v>
      </c>
      <c r="BW765" s="15" t="e">
        <f t="shared" si="711"/>
        <v>#VALUE!</v>
      </c>
      <c r="BX765" s="15" t="e">
        <f t="shared" si="712"/>
        <v>#VALUE!</v>
      </c>
      <c r="BY765" s="15" t="e">
        <f t="shared" si="713"/>
        <v>#VALUE!</v>
      </c>
      <c r="BZ765" s="15" t="e">
        <f t="shared" si="714"/>
        <v>#VALUE!</v>
      </c>
      <c r="CA765" s="14" t="s">
        <v>75</v>
      </c>
      <c r="CB765" s="15" t="e">
        <f t="shared" si="722"/>
        <v>#VALUE!</v>
      </c>
      <c r="CC765" s="14" t="str">
        <f t="shared" si="723"/>
        <v>N/A</v>
      </c>
      <c r="CD765" s="14" t="str">
        <f t="shared" si="724"/>
        <v>N/A</v>
      </c>
      <c r="CE765" s="14" t="str">
        <f t="shared" si="725"/>
        <v>N/A</v>
      </c>
      <c r="CF765" s="14" t="str">
        <f t="shared" si="726"/>
        <v>N/A</v>
      </c>
      <c r="CG765" t="str">
        <f t="shared" si="715"/>
        <v>S:0 G:0 GR:0</v>
      </c>
    </row>
    <row r="766" spans="1:85" x14ac:dyDescent="0.25">
      <c r="A766" s="13">
        <v>6658</v>
      </c>
      <c r="B766" s="14"/>
      <c r="C766" s="14"/>
      <c r="D766" s="14"/>
      <c r="E766" s="14" t="e">
        <f>VLOOKUP(B766, 'Rookie Year'!$A$2:$B$55555,2,FALSE)</f>
        <v>#N/A</v>
      </c>
      <c r="F766" s="14">
        <v>2026</v>
      </c>
      <c r="G766" s="14" t="s">
        <v>40</v>
      </c>
      <c r="H766" s="14"/>
      <c r="I766" s="15"/>
      <c r="J766" s="14"/>
      <c r="K766" s="16">
        <f t="shared" si="681"/>
        <v>0</v>
      </c>
      <c r="L766" s="15">
        <f t="shared" si="682"/>
        <v>0</v>
      </c>
      <c r="M766" s="15">
        <f t="shared" si="683"/>
        <v>0</v>
      </c>
      <c r="N766" s="15">
        <f t="shared" si="684"/>
        <v>0</v>
      </c>
      <c r="O766" s="15">
        <v>0</v>
      </c>
      <c r="P766" s="15">
        <v>0</v>
      </c>
      <c r="Q766" s="15">
        <f t="shared" si="685"/>
        <v>0</v>
      </c>
      <c r="R766" s="14" t="s">
        <v>75</v>
      </c>
      <c r="S766" s="14">
        <f t="shared" si="686"/>
        <v>0</v>
      </c>
      <c r="T766" s="15" t="str">
        <f t="shared" si="678"/>
        <v>N/A</v>
      </c>
      <c r="U766" s="15" t="str">
        <f t="shared" si="679"/>
        <v>N/A</v>
      </c>
      <c r="V766" s="15" t="str">
        <f t="shared" si="727"/>
        <v>N/A</v>
      </c>
      <c r="W766" s="15" t="str">
        <f t="shared" si="720"/>
        <v>N/A</v>
      </c>
      <c r="X766" s="15" t="str">
        <f t="shared" si="721"/>
        <v>N/A</v>
      </c>
      <c r="Y766" s="14" t="str">
        <f t="shared" si="687"/>
        <v>OK</v>
      </c>
      <c r="Z766" s="14" t="str">
        <f t="shared" si="688"/>
        <v>No</v>
      </c>
      <c r="AA766" s="17" t="str">
        <f>IF(C766="DM", "N/A", IF(Z766="No","N/A",VLOOKUP(B766,'Extension List'!$A$3:$AE$1952,19,FALSE)))</f>
        <v>N/A</v>
      </c>
      <c r="AB766" s="14" t="str">
        <f>IF(C766="DM", "N/A", IF(Z766="No","N/A",VLOOKUP(B766,'Extension List'!$A$3:$AE$1952,21,FALSE)))</f>
        <v>N/A</v>
      </c>
      <c r="AC766" s="14" t="str">
        <f t="shared" si="729"/>
        <v>N/A</v>
      </c>
      <c r="AD766" s="15" t="str">
        <f t="shared" si="689"/>
        <v>N/A</v>
      </c>
      <c r="AE766" s="15" t="str">
        <f t="shared" si="690"/>
        <v>N/A</v>
      </c>
      <c r="AF766" s="15" t="str">
        <f t="shared" si="691"/>
        <v>N/A</v>
      </c>
      <c r="AG766" s="15" t="str">
        <f t="shared" si="728"/>
        <v>N/A</v>
      </c>
      <c r="AH766" s="15" t="str">
        <f t="shared" si="728"/>
        <v>N/A</v>
      </c>
      <c r="AI766" s="15" t="str">
        <f t="shared" si="716"/>
        <v>N/A</v>
      </c>
      <c r="AJ766" s="15" t="str">
        <f t="shared" si="717"/>
        <v>N/A</v>
      </c>
      <c r="AK766" s="15" t="str">
        <f t="shared" si="718"/>
        <v>N/A</v>
      </c>
      <c r="AL766" s="15" t="str">
        <f t="shared" si="692"/>
        <v>N/A</v>
      </c>
      <c r="AM766" s="15" t="e">
        <f t="shared" si="693"/>
        <v>#VALUE!</v>
      </c>
      <c r="AN766" s="15" t="str">
        <f t="shared" si="694"/>
        <v>N/A</v>
      </c>
      <c r="AO766" s="15" t="str">
        <f t="shared" si="695"/>
        <v>N/A</v>
      </c>
      <c r="AP766" s="15" t="str">
        <f t="shared" si="696"/>
        <v>N/A</v>
      </c>
      <c r="AQ766" s="15" t="str">
        <f t="shared" si="697"/>
        <v>N/A</v>
      </c>
      <c r="AR766" s="14" t="s">
        <v>40</v>
      </c>
      <c r="AS766" s="14" t="s">
        <v>40</v>
      </c>
      <c r="AT766" s="14" t="s">
        <v>40</v>
      </c>
      <c r="AU766" s="14" t="s">
        <v>40</v>
      </c>
      <c r="AV766" s="14" t="s">
        <v>40</v>
      </c>
      <c r="AW766" s="14" t="s">
        <v>40</v>
      </c>
      <c r="AX766" s="14" t="s">
        <v>40</v>
      </c>
      <c r="AY766" s="14" t="s">
        <v>40</v>
      </c>
      <c r="AZ766" s="14" t="s">
        <v>40</v>
      </c>
      <c r="BA766" s="14" t="s">
        <v>40</v>
      </c>
      <c r="BB766" s="14" t="s">
        <v>40</v>
      </c>
      <c r="BC766" s="14" t="s">
        <v>40</v>
      </c>
      <c r="BD766" s="14" t="s">
        <v>40</v>
      </c>
      <c r="BE766" s="14" t="s">
        <v>40</v>
      </c>
      <c r="BF766" s="14" t="s">
        <v>40</v>
      </c>
      <c r="BG766" s="14" t="s">
        <v>40</v>
      </c>
      <c r="BH766" s="14" t="s">
        <v>40</v>
      </c>
      <c r="BJ766" s="15" t="e">
        <f t="shared" si="698"/>
        <v>#VALUE!</v>
      </c>
      <c r="BK766" s="15" t="e">
        <f t="shared" si="699"/>
        <v>#VALUE!</v>
      </c>
      <c r="BL766" s="15" t="e">
        <f t="shared" si="700"/>
        <v>#VALUE!</v>
      </c>
      <c r="BM766" s="15" t="e">
        <f t="shared" si="701"/>
        <v>#VALUE!</v>
      </c>
      <c r="BN766" s="15" t="e">
        <f t="shared" si="702"/>
        <v>#VALUE!</v>
      </c>
      <c r="BO766" s="15" t="e">
        <f t="shared" si="703"/>
        <v>#VALUE!</v>
      </c>
      <c r="BP766" s="15" t="e">
        <f t="shared" si="704"/>
        <v>#VALUE!</v>
      </c>
      <c r="BQ766" s="15" t="e">
        <f t="shared" si="705"/>
        <v>#VALUE!</v>
      </c>
      <c r="BR766" s="15" t="e">
        <f t="shared" si="706"/>
        <v>#VALUE!</v>
      </c>
      <c r="BS766" s="15" t="e">
        <f t="shared" si="707"/>
        <v>#VALUE!</v>
      </c>
      <c r="BT766" s="15" t="e">
        <f t="shared" si="708"/>
        <v>#VALUE!</v>
      </c>
      <c r="BU766" s="15" t="e">
        <f t="shared" si="709"/>
        <v>#VALUE!</v>
      </c>
      <c r="BV766" s="15" t="e">
        <f t="shared" si="710"/>
        <v>#VALUE!</v>
      </c>
      <c r="BW766" s="15" t="e">
        <f t="shared" si="711"/>
        <v>#VALUE!</v>
      </c>
      <c r="BX766" s="15" t="e">
        <f t="shared" si="712"/>
        <v>#VALUE!</v>
      </c>
      <c r="BY766" s="15" t="e">
        <f t="shared" si="713"/>
        <v>#VALUE!</v>
      </c>
      <c r="BZ766" s="15" t="e">
        <f t="shared" si="714"/>
        <v>#VALUE!</v>
      </c>
      <c r="CA766" s="14" t="s">
        <v>75</v>
      </c>
      <c r="CB766" s="15" t="e">
        <f t="shared" si="722"/>
        <v>#VALUE!</v>
      </c>
      <c r="CC766" s="14" t="str">
        <f t="shared" si="723"/>
        <v>N/A</v>
      </c>
      <c r="CD766" s="14" t="str">
        <f t="shared" si="724"/>
        <v>N/A</v>
      </c>
      <c r="CE766" s="14" t="str">
        <f t="shared" si="725"/>
        <v>N/A</v>
      </c>
      <c r="CF766" s="14" t="str">
        <f t="shared" si="726"/>
        <v>N/A</v>
      </c>
      <c r="CG766" t="str">
        <f t="shared" si="715"/>
        <v>S:0 G:0 GR:0</v>
      </c>
    </row>
    <row r="767" spans="1:85" x14ac:dyDescent="0.25">
      <c r="A767" s="13">
        <v>6659</v>
      </c>
      <c r="B767" s="14"/>
      <c r="C767" s="14"/>
      <c r="D767" s="14"/>
      <c r="E767" s="14" t="e">
        <f>VLOOKUP(B767, 'Rookie Year'!$A$2:$B$55555,2,FALSE)</f>
        <v>#N/A</v>
      </c>
      <c r="F767" s="14">
        <v>2026</v>
      </c>
      <c r="G767" s="14" t="s">
        <v>40</v>
      </c>
      <c r="H767" s="14"/>
      <c r="I767" s="15"/>
      <c r="J767" s="14"/>
      <c r="K767" s="16">
        <f t="shared" si="681"/>
        <v>0</v>
      </c>
      <c r="L767" s="15">
        <f t="shared" si="682"/>
        <v>0</v>
      </c>
      <c r="M767" s="15">
        <f t="shared" si="683"/>
        <v>0</v>
      </c>
      <c r="N767" s="15">
        <f t="shared" si="684"/>
        <v>0</v>
      </c>
      <c r="O767" s="15">
        <v>0</v>
      </c>
      <c r="P767" s="15">
        <v>0</v>
      </c>
      <c r="Q767" s="15">
        <f t="shared" si="685"/>
        <v>0</v>
      </c>
      <c r="R767" s="14" t="s">
        <v>75</v>
      </c>
      <c r="S767" s="14">
        <f t="shared" si="686"/>
        <v>0</v>
      </c>
      <c r="T767" s="15" t="str">
        <f t="shared" si="678"/>
        <v>N/A</v>
      </c>
      <c r="U767" s="15" t="str">
        <f t="shared" si="679"/>
        <v>N/A</v>
      </c>
      <c r="V767" s="15" t="str">
        <f t="shared" si="727"/>
        <v>N/A</v>
      </c>
      <c r="W767" s="15" t="str">
        <f t="shared" si="720"/>
        <v>N/A</v>
      </c>
      <c r="X767" s="15" t="str">
        <f t="shared" si="721"/>
        <v>N/A</v>
      </c>
      <c r="Y767" s="14" t="str">
        <f t="shared" si="687"/>
        <v>OK</v>
      </c>
      <c r="Z767" s="14" t="str">
        <f t="shared" si="688"/>
        <v>No</v>
      </c>
      <c r="AA767" s="17" t="str">
        <f>IF(C767="DM", "N/A", IF(Z767="No","N/A",VLOOKUP(B767,'Extension List'!$A$3:$AE$1952,19,FALSE)))</f>
        <v>N/A</v>
      </c>
      <c r="AB767" s="14" t="str">
        <f>IF(C767="DM", "N/A", IF(Z767="No","N/A",VLOOKUP(B767,'Extension List'!$A$3:$AE$1952,21,FALSE)))</f>
        <v>N/A</v>
      </c>
      <c r="AC767" s="14" t="str">
        <f t="shared" si="729"/>
        <v>N/A</v>
      </c>
      <c r="AD767" s="15" t="str">
        <f t="shared" si="689"/>
        <v>N/A</v>
      </c>
      <c r="AE767" s="15" t="str">
        <f t="shared" si="690"/>
        <v>N/A</v>
      </c>
      <c r="AF767" s="15" t="str">
        <f t="shared" si="691"/>
        <v>N/A</v>
      </c>
      <c r="AG767" s="15" t="str">
        <f t="shared" si="728"/>
        <v>N/A</v>
      </c>
      <c r="AH767" s="15" t="str">
        <f t="shared" si="728"/>
        <v>N/A</v>
      </c>
      <c r="AI767" s="15" t="str">
        <f t="shared" si="716"/>
        <v>N/A</v>
      </c>
      <c r="AJ767" s="15" t="str">
        <f t="shared" si="717"/>
        <v>N/A</v>
      </c>
      <c r="AK767" s="15" t="str">
        <f t="shared" si="718"/>
        <v>N/A</v>
      </c>
      <c r="AL767" s="15" t="str">
        <f t="shared" si="692"/>
        <v>N/A</v>
      </c>
      <c r="AM767" s="15" t="e">
        <f t="shared" si="693"/>
        <v>#VALUE!</v>
      </c>
      <c r="AN767" s="15" t="str">
        <f t="shared" si="694"/>
        <v>N/A</v>
      </c>
      <c r="AO767" s="15" t="str">
        <f t="shared" si="695"/>
        <v>N/A</v>
      </c>
      <c r="AP767" s="15" t="str">
        <f t="shared" si="696"/>
        <v>N/A</v>
      </c>
      <c r="AQ767" s="15" t="str">
        <f t="shared" si="697"/>
        <v>N/A</v>
      </c>
      <c r="AR767" s="14" t="s">
        <v>40</v>
      </c>
      <c r="AS767" s="14" t="s">
        <v>40</v>
      </c>
      <c r="AT767" s="14" t="s">
        <v>40</v>
      </c>
      <c r="AU767" s="14" t="s">
        <v>40</v>
      </c>
      <c r="AV767" s="14" t="s">
        <v>40</v>
      </c>
      <c r="AW767" s="14" t="s">
        <v>40</v>
      </c>
      <c r="AX767" s="14" t="s">
        <v>40</v>
      </c>
      <c r="AY767" s="14" t="s">
        <v>40</v>
      </c>
      <c r="AZ767" s="14" t="s">
        <v>40</v>
      </c>
      <c r="BA767" s="14" t="s">
        <v>40</v>
      </c>
      <c r="BB767" s="14" t="s">
        <v>40</v>
      </c>
      <c r="BC767" s="14" t="s">
        <v>40</v>
      </c>
      <c r="BD767" s="14" t="s">
        <v>40</v>
      </c>
      <c r="BE767" s="14" t="s">
        <v>40</v>
      </c>
      <c r="BF767" s="14" t="s">
        <v>40</v>
      </c>
      <c r="BG767" s="14" t="s">
        <v>40</v>
      </c>
      <c r="BH767" s="14" t="s">
        <v>40</v>
      </c>
      <c r="BJ767" s="15" t="e">
        <f t="shared" si="698"/>
        <v>#VALUE!</v>
      </c>
      <c r="BK767" s="15" t="e">
        <f t="shared" si="699"/>
        <v>#VALUE!</v>
      </c>
      <c r="BL767" s="15" t="e">
        <f t="shared" si="700"/>
        <v>#VALUE!</v>
      </c>
      <c r="BM767" s="15" t="e">
        <f t="shared" si="701"/>
        <v>#VALUE!</v>
      </c>
      <c r="BN767" s="15" t="e">
        <f t="shared" si="702"/>
        <v>#VALUE!</v>
      </c>
      <c r="BO767" s="15" t="e">
        <f t="shared" si="703"/>
        <v>#VALUE!</v>
      </c>
      <c r="BP767" s="15" t="e">
        <f t="shared" si="704"/>
        <v>#VALUE!</v>
      </c>
      <c r="BQ767" s="15" t="e">
        <f t="shared" si="705"/>
        <v>#VALUE!</v>
      </c>
      <c r="BR767" s="15" t="e">
        <f t="shared" si="706"/>
        <v>#VALUE!</v>
      </c>
      <c r="BS767" s="15" t="e">
        <f t="shared" si="707"/>
        <v>#VALUE!</v>
      </c>
      <c r="BT767" s="15" t="e">
        <f t="shared" si="708"/>
        <v>#VALUE!</v>
      </c>
      <c r="BU767" s="15" t="e">
        <f t="shared" si="709"/>
        <v>#VALUE!</v>
      </c>
      <c r="BV767" s="15" t="e">
        <f t="shared" si="710"/>
        <v>#VALUE!</v>
      </c>
      <c r="BW767" s="15" t="e">
        <f t="shared" si="711"/>
        <v>#VALUE!</v>
      </c>
      <c r="BX767" s="15" t="e">
        <f t="shared" si="712"/>
        <v>#VALUE!</v>
      </c>
      <c r="BY767" s="15" t="e">
        <f t="shared" si="713"/>
        <v>#VALUE!</v>
      </c>
      <c r="BZ767" s="15" t="e">
        <f t="shared" si="714"/>
        <v>#VALUE!</v>
      </c>
      <c r="CA767" s="14" t="s">
        <v>75</v>
      </c>
      <c r="CB767" s="15" t="e">
        <f t="shared" si="722"/>
        <v>#VALUE!</v>
      </c>
      <c r="CC767" s="14" t="str">
        <f t="shared" si="723"/>
        <v>N/A</v>
      </c>
      <c r="CD767" s="14" t="str">
        <f t="shared" si="724"/>
        <v>N/A</v>
      </c>
      <c r="CE767" s="14" t="str">
        <f t="shared" si="725"/>
        <v>N/A</v>
      </c>
      <c r="CF767" s="14" t="str">
        <f t="shared" si="726"/>
        <v>N/A</v>
      </c>
      <c r="CG767" t="str">
        <f t="shared" si="715"/>
        <v>S:0 G:0 GR:0</v>
      </c>
    </row>
    <row r="768" spans="1:85" x14ac:dyDescent="0.25">
      <c r="A768" s="13">
        <v>6660</v>
      </c>
      <c r="B768" s="14"/>
      <c r="C768" s="14"/>
      <c r="D768" s="14"/>
      <c r="E768" s="14" t="e">
        <f>VLOOKUP(B768, 'Rookie Year'!$A$2:$B$55555,2,FALSE)</f>
        <v>#N/A</v>
      </c>
      <c r="F768" s="14">
        <v>2026</v>
      </c>
      <c r="G768" s="14" t="s">
        <v>40</v>
      </c>
      <c r="H768" s="14"/>
      <c r="I768" s="15"/>
      <c r="J768" s="14"/>
      <c r="K768" s="16">
        <f t="shared" si="681"/>
        <v>0</v>
      </c>
      <c r="L768" s="15">
        <f t="shared" si="682"/>
        <v>0</v>
      </c>
      <c r="M768" s="15">
        <f t="shared" si="683"/>
        <v>0</v>
      </c>
      <c r="N768" s="15">
        <f t="shared" si="684"/>
        <v>0</v>
      </c>
      <c r="O768" s="15">
        <v>0</v>
      </c>
      <c r="P768" s="15">
        <v>0</v>
      </c>
      <c r="Q768" s="15">
        <f t="shared" si="685"/>
        <v>0</v>
      </c>
      <c r="R768" s="14" t="s">
        <v>75</v>
      </c>
      <c r="S768" s="14">
        <f t="shared" si="686"/>
        <v>0</v>
      </c>
      <c r="T768" s="15" t="str">
        <f t="shared" si="678"/>
        <v>N/A</v>
      </c>
      <c r="U768" s="15" t="str">
        <f t="shared" si="679"/>
        <v>N/A</v>
      </c>
      <c r="V768" s="15" t="str">
        <f t="shared" si="727"/>
        <v>N/A</v>
      </c>
      <c r="W768" s="15" t="str">
        <f t="shared" si="720"/>
        <v>N/A</v>
      </c>
      <c r="X768" s="15" t="str">
        <f t="shared" si="721"/>
        <v>N/A</v>
      </c>
      <c r="Y768" s="14" t="str">
        <f t="shared" si="687"/>
        <v>OK</v>
      </c>
      <c r="Z768" s="14" t="str">
        <f t="shared" si="688"/>
        <v>No</v>
      </c>
      <c r="AA768" s="17" t="str">
        <f>IF(C768="DM", "N/A", IF(Z768="No","N/A",VLOOKUP(B768,'Extension List'!$A$3:$AE$1952,19,FALSE)))</f>
        <v>N/A</v>
      </c>
      <c r="AB768" s="14" t="str">
        <f>IF(C768="DM", "N/A", IF(Z768="No","N/A",VLOOKUP(B768,'Extension List'!$A$3:$AE$1952,21,FALSE)))</f>
        <v>N/A</v>
      </c>
      <c r="AC768" s="14" t="str">
        <f t="shared" si="729"/>
        <v>N/A</v>
      </c>
      <c r="AD768" s="15" t="str">
        <f t="shared" si="689"/>
        <v>N/A</v>
      </c>
      <c r="AE768" s="15" t="str">
        <f t="shared" si="690"/>
        <v>N/A</v>
      </c>
      <c r="AF768" s="15" t="str">
        <f t="shared" si="691"/>
        <v>N/A</v>
      </c>
      <c r="AG768" s="15" t="str">
        <f t="shared" si="728"/>
        <v>N/A</v>
      </c>
      <c r="AH768" s="15" t="str">
        <f t="shared" si="728"/>
        <v>N/A</v>
      </c>
      <c r="AI768" s="15" t="str">
        <f t="shared" si="716"/>
        <v>N/A</v>
      </c>
      <c r="AJ768" s="15" t="str">
        <f t="shared" si="717"/>
        <v>N/A</v>
      </c>
      <c r="AK768" s="15" t="str">
        <f t="shared" si="718"/>
        <v>N/A</v>
      </c>
      <c r="AL768" s="15" t="str">
        <f t="shared" si="692"/>
        <v>N/A</v>
      </c>
      <c r="AM768" s="15" t="e">
        <f t="shared" si="693"/>
        <v>#VALUE!</v>
      </c>
      <c r="AN768" s="15" t="str">
        <f t="shared" si="694"/>
        <v>N/A</v>
      </c>
      <c r="AO768" s="15" t="str">
        <f t="shared" si="695"/>
        <v>N/A</v>
      </c>
      <c r="AP768" s="15" t="str">
        <f t="shared" si="696"/>
        <v>N/A</v>
      </c>
      <c r="AQ768" s="15" t="str">
        <f t="shared" si="697"/>
        <v>N/A</v>
      </c>
      <c r="AR768" s="14" t="s">
        <v>40</v>
      </c>
      <c r="AS768" s="14" t="s">
        <v>40</v>
      </c>
      <c r="AT768" s="14" t="s">
        <v>40</v>
      </c>
      <c r="AU768" s="14" t="s">
        <v>40</v>
      </c>
      <c r="AV768" s="14" t="s">
        <v>40</v>
      </c>
      <c r="AW768" s="14" t="s">
        <v>40</v>
      </c>
      <c r="AX768" s="14" t="s">
        <v>40</v>
      </c>
      <c r="AY768" s="14" t="s">
        <v>40</v>
      </c>
      <c r="AZ768" s="14" t="s">
        <v>40</v>
      </c>
      <c r="BA768" s="14" t="s">
        <v>40</v>
      </c>
      <c r="BB768" s="14" t="s">
        <v>40</v>
      </c>
      <c r="BC768" s="14" t="s">
        <v>40</v>
      </c>
      <c r="BD768" s="14" t="s">
        <v>40</v>
      </c>
      <c r="BE768" s="14" t="s">
        <v>40</v>
      </c>
      <c r="BF768" s="14" t="s">
        <v>40</v>
      </c>
      <c r="BG768" s="14" t="s">
        <v>40</v>
      </c>
      <c r="BH768" s="14" t="s">
        <v>40</v>
      </c>
      <c r="BJ768" s="15" t="e">
        <f t="shared" si="698"/>
        <v>#VALUE!</v>
      </c>
      <c r="BK768" s="15" t="e">
        <f t="shared" si="699"/>
        <v>#VALUE!</v>
      </c>
      <c r="BL768" s="15" t="e">
        <f t="shared" si="700"/>
        <v>#VALUE!</v>
      </c>
      <c r="BM768" s="15" t="e">
        <f t="shared" si="701"/>
        <v>#VALUE!</v>
      </c>
      <c r="BN768" s="15" t="e">
        <f t="shared" si="702"/>
        <v>#VALUE!</v>
      </c>
      <c r="BO768" s="15" t="e">
        <f t="shared" si="703"/>
        <v>#VALUE!</v>
      </c>
      <c r="BP768" s="15" t="e">
        <f t="shared" si="704"/>
        <v>#VALUE!</v>
      </c>
      <c r="BQ768" s="15" t="e">
        <f t="shared" si="705"/>
        <v>#VALUE!</v>
      </c>
      <c r="BR768" s="15" t="e">
        <f t="shared" si="706"/>
        <v>#VALUE!</v>
      </c>
      <c r="BS768" s="15" t="e">
        <f t="shared" si="707"/>
        <v>#VALUE!</v>
      </c>
      <c r="BT768" s="15" t="e">
        <f t="shared" si="708"/>
        <v>#VALUE!</v>
      </c>
      <c r="BU768" s="15" t="e">
        <f t="shared" si="709"/>
        <v>#VALUE!</v>
      </c>
      <c r="BV768" s="15" t="e">
        <f t="shared" si="710"/>
        <v>#VALUE!</v>
      </c>
      <c r="BW768" s="15" t="e">
        <f t="shared" si="711"/>
        <v>#VALUE!</v>
      </c>
      <c r="BX768" s="15" t="e">
        <f t="shared" si="712"/>
        <v>#VALUE!</v>
      </c>
      <c r="BY768" s="15" t="e">
        <f t="shared" si="713"/>
        <v>#VALUE!</v>
      </c>
      <c r="BZ768" s="15" t="e">
        <f t="shared" si="714"/>
        <v>#VALUE!</v>
      </c>
      <c r="CA768" s="14" t="s">
        <v>75</v>
      </c>
      <c r="CB768" s="15" t="e">
        <f t="shared" si="722"/>
        <v>#VALUE!</v>
      </c>
      <c r="CC768" s="14" t="str">
        <f t="shared" si="723"/>
        <v>N/A</v>
      </c>
      <c r="CD768" s="14" t="str">
        <f t="shared" si="724"/>
        <v>N/A</v>
      </c>
      <c r="CE768" s="14" t="str">
        <f t="shared" si="725"/>
        <v>N/A</v>
      </c>
      <c r="CF768" s="14" t="str">
        <f t="shared" si="726"/>
        <v>N/A</v>
      </c>
      <c r="CG768" t="str">
        <f t="shared" si="715"/>
        <v>S:0 G:0 GR:0</v>
      </c>
    </row>
    <row r="769" spans="1:85" x14ac:dyDescent="0.25">
      <c r="A769" s="13">
        <v>6661</v>
      </c>
      <c r="B769" s="14"/>
      <c r="C769" s="14"/>
      <c r="D769" s="14"/>
      <c r="E769" s="14" t="e">
        <f>VLOOKUP(B769, 'Rookie Year'!$A$2:$B$55555,2,FALSE)</f>
        <v>#N/A</v>
      </c>
      <c r="F769" s="14">
        <v>2026</v>
      </c>
      <c r="G769" s="14" t="s">
        <v>40</v>
      </c>
      <c r="H769" s="14"/>
      <c r="I769" s="15"/>
      <c r="J769" s="14"/>
      <c r="K769" s="16">
        <f t="shared" si="681"/>
        <v>0</v>
      </c>
      <c r="L769" s="15">
        <f t="shared" si="682"/>
        <v>0</v>
      </c>
      <c r="M769" s="15">
        <f t="shared" si="683"/>
        <v>0</v>
      </c>
      <c r="N769" s="15">
        <f t="shared" si="684"/>
        <v>0</v>
      </c>
      <c r="O769" s="15">
        <v>0</v>
      </c>
      <c r="P769" s="15">
        <v>0</v>
      </c>
      <c r="Q769" s="15">
        <f t="shared" si="685"/>
        <v>0</v>
      </c>
      <c r="R769" s="14" t="s">
        <v>75</v>
      </c>
      <c r="S769" s="14">
        <f t="shared" si="686"/>
        <v>0</v>
      </c>
      <c r="T769" s="15" t="str">
        <f t="shared" si="678"/>
        <v>N/A</v>
      </c>
      <c r="U769" s="15" t="str">
        <f t="shared" si="679"/>
        <v>N/A</v>
      </c>
      <c r="V769" s="15" t="str">
        <f t="shared" si="727"/>
        <v>N/A</v>
      </c>
      <c r="W769" s="15" t="str">
        <f t="shared" si="720"/>
        <v>N/A</v>
      </c>
      <c r="X769" s="15" t="str">
        <f t="shared" si="721"/>
        <v>N/A</v>
      </c>
      <c r="Y769" s="14" t="str">
        <f t="shared" si="687"/>
        <v>OK</v>
      </c>
      <c r="Z769" s="14" t="str">
        <f t="shared" si="688"/>
        <v>No</v>
      </c>
      <c r="AA769" s="17" t="str">
        <f>IF(C769="DM", "N/A", IF(Z769="No","N/A",VLOOKUP(B769,'Extension List'!$A$3:$AE$1952,19,FALSE)))</f>
        <v>N/A</v>
      </c>
      <c r="AB769" s="14" t="str">
        <f>IF(C769="DM", "N/A", IF(Z769="No","N/A",VLOOKUP(B769,'Extension List'!$A$3:$AE$1952,21,FALSE)))</f>
        <v>N/A</v>
      </c>
      <c r="AC769" s="14" t="str">
        <f t="shared" si="729"/>
        <v>N/A</v>
      </c>
      <c r="AD769" s="15" t="str">
        <f t="shared" si="689"/>
        <v>N/A</v>
      </c>
      <c r="AE769" s="15" t="str">
        <f t="shared" si="690"/>
        <v>N/A</v>
      </c>
      <c r="AF769" s="15" t="str">
        <f t="shared" si="691"/>
        <v>N/A</v>
      </c>
      <c r="AG769" s="15" t="str">
        <f t="shared" si="728"/>
        <v>N/A</v>
      </c>
      <c r="AH769" s="15" t="str">
        <f t="shared" si="728"/>
        <v>N/A</v>
      </c>
      <c r="AI769" s="15" t="str">
        <f t="shared" si="716"/>
        <v>N/A</v>
      </c>
      <c r="AJ769" s="15" t="str">
        <f t="shared" si="717"/>
        <v>N/A</v>
      </c>
      <c r="AK769" s="15" t="str">
        <f t="shared" si="718"/>
        <v>N/A</v>
      </c>
      <c r="AL769" s="15" t="str">
        <f t="shared" si="692"/>
        <v>N/A</v>
      </c>
      <c r="AM769" s="15" t="e">
        <f t="shared" si="693"/>
        <v>#VALUE!</v>
      </c>
      <c r="AN769" s="15" t="str">
        <f t="shared" si="694"/>
        <v>N/A</v>
      </c>
      <c r="AO769" s="15" t="str">
        <f t="shared" si="695"/>
        <v>N/A</v>
      </c>
      <c r="AP769" s="15" t="str">
        <f t="shared" si="696"/>
        <v>N/A</v>
      </c>
      <c r="AQ769" s="15" t="str">
        <f t="shared" si="697"/>
        <v>N/A</v>
      </c>
      <c r="AR769" s="14" t="s">
        <v>40</v>
      </c>
      <c r="AS769" s="14" t="s">
        <v>40</v>
      </c>
      <c r="AT769" s="14" t="s">
        <v>40</v>
      </c>
      <c r="AU769" s="14" t="s">
        <v>40</v>
      </c>
      <c r="AV769" s="14" t="s">
        <v>40</v>
      </c>
      <c r="AW769" s="14" t="s">
        <v>40</v>
      </c>
      <c r="AX769" s="14" t="s">
        <v>40</v>
      </c>
      <c r="AY769" s="14" t="s">
        <v>40</v>
      </c>
      <c r="AZ769" s="14" t="s">
        <v>40</v>
      </c>
      <c r="BA769" s="14" t="s">
        <v>40</v>
      </c>
      <c r="BB769" s="14" t="s">
        <v>40</v>
      </c>
      <c r="BC769" s="14" t="s">
        <v>40</v>
      </c>
      <c r="BD769" s="14" t="s">
        <v>40</v>
      </c>
      <c r="BE769" s="14" t="s">
        <v>40</v>
      </c>
      <c r="BF769" s="14" t="s">
        <v>40</v>
      </c>
      <c r="BG769" s="14" t="s">
        <v>40</v>
      </c>
      <c r="BH769" s="14" t="s">
        <v>40</v>
      </c>
      <c r="BJ769" s="15" t="e">
        <f t="shared" si="698"/>
        <v>#VALUE!</v>
      </c>
      <c r="BK769" s="15" t="e">
        <f t="shared" si="699"/>
        <v>#VALUE!</v>
      </c>
      <c r="BL769" s="15" t="e">
        <f t="shared" si="700"/>
        <v>#VALUE!</v>
      </c>
      <c r="BM769" s="15" t="e">
        <f t="shared" si="701"/>
        <v>#VALUE!</v>
      </c>
      <c r="BN769" s="15" t="e">
        <f t="shared" si="702"/>
        <v>#VALUE!</v>
      </c>
      <c r="BO769" s="15" t="e">
        <f t="shared" si="703"/>
        <v>#VALUE!</v>
      </c>
      <c r="BP769" s="15" t="e">
        <f t="shared" si="704"/>
        <v>#VALUE!</v>
      </c>
      <c r="BQ769" s="15" t="e">
        <f t="shared" si="705"/>
        <v>#VALUE!</v>
      </c>
      <c r="BR769" s="15" t="e">
        <f t="shared" si="706"/>
        <v>#VALUE!</v>
      </c>
      <c r="BS769" s="15" t="e">
        <f t="shared" si="707"/>
        <v>#VALUE!</v>
      </c>
      <c r="BT769" s="15" t="e">
        <f t="shared" si="708"/>
        <v>#VALUE!</v>
      </c>
      <c r="BU769" s="15" t="e">
        <f t="shared" si="709"/>
        <v>#VALUE!</v>
      </c>
      <c r="BV769" s="15" t="e">
        <f t="shared" si="710"/>
        <v>#VALUE!</v>
      </c>
      <c r="BW769" s="15" t="e">
        <f t="shared" si="711"/>
        <v>#VALUE!</v>
      </c>
      <c r="BX769" s="15" t="e">
        <f t="shared" si="712"/>
        <v>#VALUE!</v>
      </c>
      <c r="BY769" s="15" t="e">
        <f t="shared" si="713"/>
        <v>#VALUE!</v>
      </c>
      <c r="BZ769" s="15" t="e">
        <f t="shared" si="714"/>
        <v>#VALUE!</v>
      </c>
      <c r="CA769" s="14" t="s">
        <v>75</v>
      </c>
      <c r="CB769" s="15" t="e">
        <f t="shared" si="722"/>
        <v>#VALUE!</v>
      </c>
      <c r="CC769" s="14" t="str">
        <f t="shared" si="723"/>
        <v>N/A</v>
      </c>
      <c r="CD769" s="14" t="str">
        <f t="shared" si="724"/>
        <v>N/A</v>
      </c>
      <c r="CE769" s="14" t="str">
        <f t="shared" si="725"/>
        <v>N/A</v>
      </c>
      <c r="CF769" s="14" t="str">
        <f t="shared" si="726"/>
        <v>N/A</v>
      </c>
      <c r="CG769" t="str">
        <f t="shared" si="715"/>
        <v>S:0 G:0 GR:0</v>
      </c>
    </row>
    <row r="770" spans="1:85" x14ac:dyDescent="0.25">
      <c r="A770" s="13">
        <v>6662</v>
      </c>
      <c r="B770" s="14"/>
      <c r="C770" s="14"/>
      <c r="D770" s="14"/>
      <c r="E770" s="14" t="e">
        <f>VLOOKUP(B770, 'Rookie Year'!$A$2:$B$55555,2,FALSE)</f>
        <v>#N/A</v>
      </c>
      <c r="F770" s="14">
        <v>2026</v>
      </c>
      <c r="G770" s="14" t="s">
        <v>40</v>
      </c>
      <c r="H770" s="14"/>
      <c r="I770" s="15"/>
      <c r="J770" s="14"/>
      <c r="K770" s="16">
        <f t="shared" si="681"/>
        <v>0</v>
      </c>
      <c r="L770" s="15">
        <f t="shared" si="682"/>
        <v>0</v>
      </c>
      <c r="M770" s="15">
        <f t="shared" si="683"/>
        <v>0</v>
      </c>
      <c r="N770" s="15">
        <f t="shared" si="684"/>
        <v>0</v>
      </c>
      <c r="O770" s="15">
        <v>0</v>
      </c>
      <c r="P770" s="15">
        <v>0</v>
      </c>
      <c r="Q770" s="15">
        <f t="shared" si="685"/>
        <v>0</v>
      </c>
      <c r="R770" s="14" t="s">
        <v>75</v>
      </c>
      <c r="S770" s="14">
        <f t="shared" si="686"/>
        <v>0</v>
      </c>
      <c r="T770" s="15" t="str">
        <f t="shared" si="678"/>
        <v>N/A</v>
      </c>
      <c r="U770" s="15" t="str">
        <f t="shared" si="679"/>
        <v>N/A</v>
      </c>
      <c r="V770" s="15" t="str">
        <f t="shared" si="727"/>
        <v>N/A</v>
      </c>
      <c r="W770" s="15" t="str">
        <f t="shared" si="720"/>
        <v>N/A</v>
      </c>
      <c r="X770" s="15" t="str">
        <f t="shared" si="721"/>
        <v>N/A</v>
      </c>
      <c r="Y770" s="14" t="str">
        <f t="shared" si="687"/>
        <v>OK</v>
      </c>
      <c r="Z770" s="14" t="str">
        <f t="shared" si="688"/>
        <v>No</v>
      </c>
      <c r="AA770" s="17" t="str">
        <f>IF(C770="DM", "N/A", IF(Z770="No","N/A",VLOOKUP(B770,'Extension List'!$A$3:$AE$1952,19,FALSE)))</f>
        <v>N/A</v>
      </c>
      <c r="AB770" s="14" t="str">
        <f>IF(C770="DM", "N/A", IF(Z770="No","N/A",VLOOKUP(B770,'Extension List'!$A$3:$AE$1952,21,FALSE)))</f>
        <v>N/A</v>
      </c>
      <c r="AC770" s="14" t="str">
        <f t="shared" si="729"/>
        <v>N/A</v>
      </c>
      <c r="AD770" s="15" t="str">
        <f t="shared" si="689"/>
        <v>N/A</v>
      </c>
      <c r="AE770" s="15" t="str">
        <f t="shared" si="690"/>
        <v>N/A</v>
      </c>
      <c r="AF770" s="15" t="str">
        <f t="shared" si="691"/>
        <v>N/A</v>
      </c>
      <c r="AG770" s="15" t="str">
        <f t="shared" si="728"/>
        <v>N/A</v>
      </c>
      <c r="AH770" s="15" t="str">
        <f t="shared" si="728"/>
        <v>N/A</v>
      </c>
      <c r="AI770" s="15" t="str">
        <f t="shared" si="716"/>
        <v>N/A</v>
      </c>
      <c r="AJ770" s="15" t="str">
        <f t="shared" si="717"/>
        <v>N/A</v>
      </c>
      <c r="AK770" s="15" t="str">
        <f t="shared" si="718"/>
        <v>N/A</v>
      </c>
      <c r="AL770" s="15" t="str">
        <f t="shared" si="692"/>
        <v>N/A</v>
      </c>
      <c r="AM770" s="15" t="e">
        <f t="shared" si="693"/>
        <v>#VALUE!</v>
      </c>
      <c r="AN770" s="15" t="str">
        <f t="shared" si="694"/>
        <v>N/A</v>
      </c>
      <c r="AO770" s="15" t="str">
        <f t="shared" si="695"/>
        <v>N/A</v>
      </c>
      <c r="AP770" s="15" t="str">
        <f t="shared" si="696"/>
        <v>N/A</v>
      </c>
      <c r="AQ770" s="15" t="str">
        <f t="shared" si="697"/>
        <v>N/A</v>
      </c>
      <c r="AR770" s="14" t="s">
        <v>40</v>
      </c>
      <c r="AS770" s="14" t="s">
        <v>40</v>
      </c>
      <c r="AT770" s="14" t="s">
        <v>40</v>
      </c>
      <c r="AU770" s="14" t="s">
        <v>40</v>
      </c>
      <c r="AV770" s="14" t="s">
        <v>40</v>
      </c>
      <c r="AW770" s="14" t="s">
        <v>40</v>
      </c>
      <c r="AX770" s="14" t="s">
        <v>40</v>
      </c>
      <c r="AY770" s="14" t="s">
        <v>40</v>
      </c>
      <c r="AZ770" s="14" t="s">
        <v>40</v>
      </c>
      <c r="BA770" s="14" t="s">
        <v>40</v>
      </c>
      <c r="BB770" s="14" t="s">
        <v>40</v>
      </c>
      <c r="BC770" s="14" t="s">
        <v>40</v>
      </c>
      <c r="BD770" s="14" t="s">
        <v>40</v>
      </c>
      <c r="BE770" s="14" t="s">
        <v>40</v>
      </c>
      <c r="BF770" s="14" t="s">
        <v>40</v>
      </c>
      <c r="BG770" s="14" t="s">
        <v>40</v>
      </c>
      <c r="BH770" s="14" t="s">
        <v>40</v>
      </c>
      <c r="BJ770" s="15" t="e">
        <f t="shared" si="698"/>
        <v>#VALUE!</v>
      </c>
      <c r="BK770" s="15" t="e">
        <f t="shared" si="699"/>
        <v>#VALUE!</v>
      </c>
      <c r="BL770" s="15" t="e">
        <f t="shared" si="700"/>
        <v>#VALUE!</v>
      </c>
      <c r="BM770" s="15" t="e">
        <f t="shared" si="701"/>
        <v>#VALUE!</v>
      </c>
      <c r="BN770" s="15" t="e">
        <f t="shared" si="702"/>
        <v>#VALUE!</v>
      </c>
      <c r="BO770" s="15" t="e">
        <f t="shared" si="703"/>
        <v>#VALUE!</v>
      </c>
      <c r="BP770" s="15" t="e">
        <f t="shared" si="704"/>
        <v>#VALUE!</v>
      </c>
      <c r="BQ770" s="15" t="e">
        <f t="shared" si="705"/>
        <v>#VALUE!</v>
      </c>
      <c r="BR770" s="15" t="e">
        <f t="shared" si="706"/>
        <v>#VALUE!</v>
      </c>
      <c r="BS770" s="15" t="e">
        <f t="shared" si="707"/>
        <v>#VALUE!</v>
      </c>
      <c r="BT770" s="15" t="e">
        <f t="shared" si="708"/>
        <v>#VALUE!</v>
      </c>
      <c r="BU770" s="15" t="e">
        <f t="shared" si="709"/>
        <v>#VALUE!</v>
      </c>
      <c r="BV770" s="15" t="e">
        <f t="shared" si="710"/>
        <v>#VALUE!</v>
      </c>
      <c r="BW770" s="15" t="e">
        <f t="shared" si="711"/>
        <v>#VALUE!</v>
      </c>
      <c r="BX770" s="15" t="e">
        <f t="shared" si="712"/>
        <v>#VALUE!</v>
      </c>
      <c r="BY770" s="15" t="e">
        <f t="shared" si="713"/>
        <v>#VALUE!</v>
      </c>
      <c r="BZ770" s="15" t="e">
        <f t="shared" si="714"/>
        <v>#VALUE!</v>
      </c>
      <c r="CA770" s="14" t="s">
        <v>75</v>
      </c>
      <c r="CB770" s="15" t="e">
        <f t="shared" si="722"/>
        <v>#VALUE!</v>
      </c>
      <c r="CC770" s="14" t="str">
        <f t="shared" si="723"/>
        <v>N/A</v>
      </c>
      <c r="CD770" s="14" t="str">
        <f t="shared" si="724"/>
        <v>N/A</v>
      </c>
      <c r="CE770" s="14" t="str">
        <f t="shared" si="725"/>
        <v>N/A</v>
      </c>
      <c r="CF770" s="14" t="str">
        <f t="shared" si="726"/>
        <v>N/A</v>
      </c>
      <c r="CG770" t="str">
        <f t="shared" si="715"/>
        <v>S:0 G:0 GR:0</v>
      </c>
    </row>
    <row r="771" spans="1:85" x14ac:dyDescent="0.25">
      <c r="A771" s="13">
        <v>6663</v>
      </c>
      <c r="B771" s="14"/>
      <c r="C771" s="14"/>
      <c r="D771" s="14"/>
      <c r="E771" s="14" t="e">
        <f>VLOOKUP(B771, 'Rookie Year'!$A$2:$B$55555,2,FALSE)</f>
        <v>#N/A</v>
      </c>
      <c r="F771" s="14">
        <v>2026</v>
      </c>
      <c r="G771" s="14" t="s">
        <v>40</v>
      </c>
      <c r="H771" s="14"/>
      <c r="I771" s="15"/>
      <c r="J771" s="14"/>
      <c r="K771" s="16">
        <f t="shared" si="681"/>
        <v>0</v>
      </c>
      <c r="L771" s="15">
        <f t="shared" si="682"/>
        <v>0</v>
      </c>
      <c r="M771" s="15">
        <f t="shared" si="683"/>
        <v>0</v>
      </c>
      <c r="N771" s="15">
        <f t="shared" si="684"/>
        <v>0</v>
      </c>
      <c r="O771" s="15">
        <v>0</v>
      </c>
      <c r="P771" s="15">
        <v>0</v>
      </c>
      <c r="Q771" s="15">
        <f t="shared" si="685"/>
        <v>0</v>
      </c>
      <c r="R771" s="14" t="s">
        <v>75</v>
      </c>
      <c r="S771" s="14">
        <f t="shared" si="686"/>
        <v>0</v>
      </c>
      <c r="T771" s="15" t="str">
        <f t="shared" si="678"/>
        <v>N/A</v>
      </c>
      <c r="U771" s="15" t="str">
        <f t="shared" si="679"/>
        <v>N/A</v>
      </c>
      <c r="V771" s="15" t="str">
        <f t="shared" si="727"/>
        <v>N/A</v>
      </c>
      <c r="W771" s="15" t="str">
        <f t="shared" si="720"/>
        <v>N/A</v>
      </c>
      <c r="X771" s="15" t="str">
        <f t="shared" si="721"/>
        <v>N/A</v>
      </c>
      <c r="Y771" s="14" t="str">
        <f t="shared" si="687"/>
        <v>OK</v>
      </c>
      <c r="Z771" s="14" t="str">
        <f t="shared" si="688"/>
        <v>No</v>
      </c>
      <c r="AA771" s="17" t="str">
        <f>IF(C771="DM", "N/A", IF(Z771="No","N/A",VLOOKUP(B771,'Extension List'!$A$3:$AE$1952,19,FALSE)))</f>
        <v>N/A</v>
      </c>
      <c r="AB771" s="14" t="str">
        <f>IF(C771="DM", "N/A", IF(Z771="No","N/A",VLOOKUP(B771,'Extension List'!$A$3:$AE$1952,21,FALSE)))</f>
        <v>N/A</v>
      </c>
      <c r="AC771" s="14" t="str">
        <f t="shared" si="729"/>
        <v>N/A</v>
      </c>
      <c r="AD771" s="15" t="str">
        <f t="shared" si="689"/>
        <v>N/A</v>
      </c>
      <c r="AE771" s="15" t="str">
        <f t="shared" si="690"/>
        <v>N/A</v>
      </c>
      <c r="AF771" s="15" t="str">
        <f t="shared" si="691"/>
        <v>N/A</v>
      </c>
      <c r="AG771" s="15" t="str">
        <f t="shared" si="728"/>
        <v>N/A</v>
      </c>
      <c r="AH771" s="15" t="str">
        <f t="shared" si="728"/>
        <v>N/A</v>
      </c>
      <c r="AI771" s="15" t="str">
        <f t="shared" si="716"/>
        <v>N/A</v>
      </c>
      <c r="AJ771" s="15" t="str">
        <f t="shared" si="717"/>
        <v>N/A</v>
      </c>
      <c r="AK771" s="15" t="str">
        <f t="shared" si="718"/>
        <v>N/A</v>
      </c>
      <c r="AL771" s="15" t="str">
        <f t="shared" si="692"/>
        <v>N/A</v>
      </c>
      <c r="AM771" s="15" t="e">
        <f t="shared" si="693"/>
        <v>#VALUE!</v>
      </c>
      <c r="AN771" s="15" t="str">
        <f t="shared" si="694"/>
        <v>N/A</v>
      </c>
      <c r="AO771" s="15" t="str">
        <f t="shared" si="695"/>
        <v>N/A</v>
      </c>
      <c r="AP771" s="15" t="str">
        <f t="shared" si="696"/>
        <v>N/A</v>
      </c>
      <c r="AQ771" s="15" t="str">
        <f t="shared" si="697"/>
        <v>N/A</v>
      </c>
      <c r="AR771" s="14" t="s">
        <v>40</v>
      </c>
      <c r="AS771" s="14" t="s">
        <v>40</v>
      </c>
      <c r="AT771" s="14" t="s">
        <v>40</v>
      </c>
      <c r="AU771" s="14" t="s">
        <v>40</v>
      </c>
      <c r="AV771" s="14" t="s">
        <v>40</v>
      </c>
      <c r="AW771" s="14" t="s">
        <v>40</v>
      </c>
      <c r="AX771" s="14" t="s">
        <v>40</v>
      </c>
      <c r="AY771" s="14" t="s">
        <v>40</v>
      </c>
      <c r="AZ771" s="14" t="s">
        <v>40</v>
      </c>
      <c r="BA771" s="14" t="s">
        <v>40</v>
      </c>
      <c r="BB771" s="14" t="s">
        <v>40</v>
      </c>
      <c r="BC771" s="14" t="s">
        <v>40</v>
      </c>
      <c r="BD771" s="14" t="s">
        <v>40</v>
      </c>
      <c r="BE771" s="14" t="s">
        <v>40</v>
      </c>
      <c r="BF771" s="14" t="s">
        <v>40</v>
      </c>
      <c r="BG771" s="14" t="s">
        <v>40</v>
      </c>
      <c r="BH771" s="14" t="s">
        <v>40</v>
      </c>
      <c r="BJ771" s="15" t="e">
        <f t="shared" si="698"/>
        <v>#VALUE!</v>
      </c>
      <c r="BK771" s="15" t="e">
        <f t="shared" si="699"/>
        <v>#VALUE!</v>
      </c>
      <c r="BL771" s="15" t="e">
        <f t="shared" si="700"/>
        <v>#VALUE!</v>
      </c>
      <c r="BM771" s="15" t="e">
        <f t="shared" si="701"/>
        <v>#VALUE!</v>
      </c>
      <c r="BN771" s="15" t="e">
        <f t="shared" si="702"/>
        <v>#VALUE!</v>
      </c>
      <c r="BO771" s="15" t="e">
        <f t="shared" si="703"/>
        <v>#VALUE!</v>
      </c>
      <c r="BP771" s="15" t="e">
        <f t="shared" si="704"/>
        <v>#VALUE!</v>
      </c>
      <c r="BQ771" s="15" t="e">
        <f t="shared" si="705"/>
        <v>#VALUE!</v>
      </c>
      <c r="BR771" s="15" t="e">
        <f t="shared" si="706"/>
        <v>#VALUE!</v>
      </c>
      <c r="BS771" s="15" t="e">
        <f t="shared" si="707"/>
        <v>#VALUE!</v>
      </c>
      <c r="BT771" s="15" t="e">
        <f t="shared" si="708"/>
        <v>#VALUE!</v>
      </c>
      <c r="BU771" s="15" t="e">
        <f t="shared" si="709"/>
        <v>#VALUE!</v>
      </c>
      <c r="BV771" s="15" t="e">
        <f t="shared" si="710"/>
        <v>#VALUE!</v>
      </c>
      <c r="BW771" s="15" t="e">
        <f t="shared" si="711"/>
        <v>#VALUE!</v>
      </c>
      <c r="BX771" s="15" t="e">
        <f t="shared" si="712"/>
        <v>#VALUE!</v>
      </c>
      <c r="BY771" s="15" t="e">
        <f t="shared" si="713"/>
        <v>#VALUE!</v>
      </c>
      <c r="BZ771" s="15" t="e">
        <f t="shared" si="714"/>
        <v>#VALUE!</v>
      </c>
      <c r="CA771" s="14" t="s">
        <v>75</v>
      </c>
      <c r="CB771" s="15" t="e">
        <f t="shared" si="722"/>
        <v>#VALUE!</v>
      </c>
      <c r="CC771" s="14" t="str">
        <f t="shared" si="723"/>
        <v>N/A</v>
      </c>
      <c r="CD771" s="14" t="str">
        <f t="shared" si="724"/>
        <v>N/A</v>
      </c>
      <c r="CE771" s="14" t="str">
        <f t="shared" si="725"/>
        <v>N/A</v>
      </c>
      <c r="CF771" s="14" t="str">
        <f t="shared" si="726"/>
        <v>N/A</v>
      </c>
      <c r="CG771" t="str">
        <f t="shared" si="715"/>
        <v>S:0 G:0 GR:0</v>
      </c>
    </row>
    <row r="772" spans="1:85" x14ac:dyDescent="0.25">
      <c r="A772" s="13">
        <v>6664</v>
      </c>
      <c r="B772" s="14"/>
      <c r="C772" s="14"/>
      <c r="D772" s="14"/>
      <c r="E772" s="14" t="e">
        <f>VLOOKUP(B772, 'Rookie Year'!$A$2:$B$55555,2,FALSE)</f>
        <v>#N/A</v>
      </c>
      <c r="F772" s="14">
        <v>2026</v>
      </c>
      <c r="G772" s="14" t="s">
        <v>40</v>
      </c>
      <c r="H772" s="14"/>
      <c r="I772" s="15"/>
      <c r="J772" s="14"/>
      <c r="K772" s="16">
        <f t="shared" si="681"/>
        <v>0</v>
      </c>
      <c r="L772" s="15">
        <f t="shared" si="682"/>
        <v>0</v>
      </c>
      <c r="M772" s="15">
        <f t="shared" si="683"/>
        <v>0</v>
      </c>
      <c r="N772" s="15">
        <f t="shared" si="684"/>
        <v>0</v>
      </c>
      <c r="O772" s="15">
        <v>0</v>
      </c>
      <c r="P772" s="15">
        <v>0</v>
      </c>
      <c r="Q772" s="15">
        <f t="shared" si="685"/>
        <v>0</v>
      </c>
      <c r="R772" s="14" t="s">
        <v>75</v>
      </c>
      <c r="S772" s="14">
        <f t="shared" si="686"/>
        <v>0</v>
      </c>
      <c r="T772" s="15" t="str">
        <f t="shared" si="678"/>
        <v>N/A</v>
      </c>
      <c r="U772" s="15" t="str">
        <f t="shared" si="679"/>
        <v>N/A</v>
      </c>
      <c r="V772" s="15" t="str">
        <f t="shared" si="727"/>
        <v>N/A</v>
      </c>
      <c r="W772" s="15" t="str">
        <f t="shared" si="720"/>
        <v>N/A</v>
      </c>
      <c r="X772" s="15" t="str">
        <f t="shared" si="721"/>
        <v>N/A</v>
      </c>
      <c r="Y772" s="14" t="str">
        <f t="shared" si="687"/>
        <v>OK</v>
      </c>
      <c r="Z772" s="14" t="str">
        <f t="shared" si="688"/>
        <v>No</v>
      </c>
      <c r="AA772" s="17" t="str">
        <f>IF(C772="DM", "N/A", IF(Z772="No","N/A",VLOOKUP(B772,'Extension List'!$A$3:$AE$1952,19,FALSE)))</f>
        <v>N/A</v>
      </c>
      <c r="AB772" s="14" t="str">
        <f>IF(C772="DM", "N/A", IF(Z772="No","N/A",VLOOKUP(B772,'Extension List'!$A$3:$AE$1952,21,FALSE)))</f>
        <v>N/A</v>
      </c>
      <c r="AC772" s="14" t="str">
        <f t="shared" si="729"/>
        <v>N/A</v>
      </c>
      <c r="AD772" s="15" t="str">
        <f t="shared" si="689"/>
        <v>N/A</v>
      </c>
      <c r="AE772" s="15" t="str">
        <f t="shared" si="690"/>
        <v>N/A</v>
      </c>
      <c r="AF772" s="15" t="str">
        <f t="shared" si="691"/>
        <v>N/A</v>
      </c>
      <c r="AG772" s="15" t="str">
        <f t="shared" si="728"/>
        <v>N/A</v>
      </c>
      <c r="AH772" s="15" t="str">
        <f t="shared" si="728"/>
        <v>N/A</v>
      </c>
      <c r="AI772" s="15" t="str">
        <f t="shared" si="716"/>
        <v>N/A</v>
      </c>
      <c r="AJ772" s="15" t="str">
        <f t="shared" si="717"/>
        <v>N/A</v>
      </c>
      <c r="AK772" s="15" t="str">
        <f t="shared" si="718"/>
        <v>N/A</v>
      </c>
      <c r="AL772" s="15" t="str">
        <f t="shared" si="692"/>
        <v>N/A</v>
      </c>
      <c r="AM772" s="15" t="e">
        <f t="shared" si="693"/>
        <v>#VALUE!</v>
      </c>
      <c r="AN772" s="15" t="str">
        <f t="shared" si="694"/>
        <v>N/A</v>
      </c>
      <c r="AO772" s="15" t="str">
        <f t="shared" si="695"/>
        <v>N/A</v>
      </c>
      <c r="AP772" s="15" t="str">
        <f t="shared" si="696"/>
        <v>N/A</v>
      </c>
      <c r="AQ772" s="15" t="str">
        <f t="shared" si="697"/>
        <v>N/A</v>
      </c>
      <c r="AR772" s="14" t="s">
        <v>40</v>
      </c>
      <c r="AS772" s="14" t="s">
        <v>40</v>
      </c>
      <c r="AT772" s="14" t="s">
        <v>40</v>
      </c>
      <c r="AU772" s="14" t="s">
        <v>40</v>
      </c>
      <c r="AV772" s="14" t="s">
        <v>40</v>
      </c>
      <c r="AW772" s="14" t="s">
        <v>40</v>
      </c>
      <c r="AX772" s="14" t="s">
        <v>40</v>
      </c>
      <c r="AY772" s="14" t="s">
        <v>40</v>
      </c>
      <c r="AZ772" s="14" t="s">
        <v>40</v>
      </c>
      <c r="BA772" s="14" t="s">
        <v>40</v>
      </c>
      <c r="BB772" s="14" t="s">
        <v>40</v>
      </c>
      <c r="BC772" s="14" t="s">
        <v>40</v>
      </c>
      <c r="BD772" s="14" t="s">
        <v>40</v>
      </c>
      <c r="BE772" s="14" t="s">
        <v>40</v>
      </c>
      <c r="BF772" s="14" t="s">
        <v>40</v>
      </c>
      <c r="BG772" s="14" t="s">
        <v>40</v>
      </c>
      <c r="BH772" s="14" t="s">
        <v>40</v>
      </c>
      <c r="BJ772" s="15" t="e">
        <f t="shared" si="698"/>
        <v>#VALUE!</v>
      </c>
      <c r="BK772" s="15" t="e">
        <f t="shared" si="699"/>
        <v>#VALUE!</v>
      </c>
      <c r="BL772" s="15" t="e">
        <f t="shared" si="700"/>
        <v>#VALUE!</v>
      </c>
      <c r="BM772" s="15" t="e">
        <f t="shared" si="701"/>
        <v>#VALUE!</v>
      </c>
      <c r="BN772" s="15" t="e">
        <f t="shared" si="702"/>
        <v>#VALUE!</v>
      </c>
      <c r="BO772" s="15" t="e">
        <f t="shared" si="703"/>
        <v>#VALUE!</v>
      </c>
      <c r="BP772" s="15" t="e">
        <f t="shared" si="704"/>
        <v>#VALUE!</v>
      </c>
      <c r="BQ772" s="15" t="e">
        <f t="shared" si="705"/>
        <v>#VALUE!</v>
      </c>
      <c r="BR772" s="15" t="e">
        <f t="shared" si="706"/>
        <v>#VALUE!</v>
      </c>
      <c r="BS772" s="15" t="e">
        <f t="shared" si="707"/>
        <v>#VALUE!</v>
      </c>
      <c r="BT772" s="15" t="e">
        <f t="shared" si="708"/>
        <v>#VALUE!</v>
      </c>
      <c r="BU772" s="15" t="e">
        <f t="shared" si="709"/>
        <v>#VALUE!</v>
      </c>
      <c r="BV772" s="15" t="e">
        <f t="shared" si="710"/>
        <v>#VALUE!</v>
      </c>
      <c r="BW772" s="15" t="e">
        <f t="shared" si="711"/>
        <v>#VALUE!</v>
      </c>
      <c r="BX772" s="15" t="e">
        <f t="shared" si="712"/>
        <v>#VALUE!</v>
      </c>
      <c r="BY772" s="15" t="e">
        <f t="shared" si="713"/>
        <v>#VALUE!</v>
      </c>
      <c r="BZ772" s="15" t="e">
        <f t="shared" si="714"/>
        <v>#VALUE!</v>
      </c>
      <c r="CA772" s="14" t="s">
        <v>75</v>
      </c>
      <c r="CB772" s="15" t="e">
        <f t="shared" si="722"/>
        <v>#VALUE!</v>
      </c>
      <c r="CC772" s="14" t="str">
        <f t="shared" si="723"/>
        <v>N/A</v>
      </c>
      <c r="CD772" s="14" t="str">
        <f t="shared" si="724"/>
        <v>N/A</v>
      </c>
      <c r="CE772" s="14" t="str">
        <f t="shared" si="725"/>
        <v>N/A</v>
      </c>
      <c r="CF772" s="14" t="str">
        <f t="shared" si="726"/>
        <v>N/A</v>
      </c>
      <c r="CG772" t="str">
        <f t="shared" si="715"/>
        <v>S:0 G:0 GR:0</v>
      </c>
    </row>
    <row r="773" spans="1:85" x14ac:dyDescent="0.25">
      <c r="A773" s="13">
        <v>6665</v>
      </c>
      <c r="B773" s="14"/>
      <c r="C773" s="14"/>
      <c r="D773" s="14"/>
      <c r="E773" s="14" t="e">
        <f>VLOOKUP(B773, 'Rookie Year'!$A$2:$B$55555,2,FALSE)</f>
        <v>#N/A</v>
      </c>
      <c r="F773" s="14">
        <v>2026</v>
      </c>
      <c r="G773" s="14" t="s">
        <v>40</v>
      </c>
      <c r="H773" s="14"/>
      <c r="I773" s="15"/>
      <c r="J773" s="14"/>
      <c r="K773" s="16">
        <f t="shared" si="681"/>
        <v>0</v>
      </c>
      <c r="L773" s="15">
        <f t="shared" si="682"/>
        <v>0</v>
      </c>
      <c r="M773" s="15">
        <f t="shared" si="683"/>
        <v>0</v>
      </c>
      <c r="N773" s="15">
        <f t="shared" si="684"/>
        <v>0</v>
      </c>
      <c r="O773" s="15">
        <v>0</v>
      </c>
      <c r="P773" s="15">
        <v>0</v>
      </c>
      <c r="Q773" s="15">
        <f t="shared" si="685"/>
        <v>0</v>
      </c>
      <c r="R773" s="14" t="s">
        <v>75</v>
      </c>
      <c r="S773" s="14">
        <f t="shared" si="686"/>
        <v>0</v>
      </c>
      <c r="T773" s="15" t="str">
        <f t="shared" si="678"/>
        <v>N/A</v>
      </c>
      <c r="U773" s="15" t="str">
        <f t="shared" si="679"/>
        <v>N/A</v>
      </c>
      <c r="V773" s="15" t="str">
        <f t="shared" si="727"/>
        <v>N/A</v>
      </c>
      <c r="W773" s="15" t="str">
        <f t="shared" si="720"/>
        <v>N/A</v>
      </c>
      <c r="X773" s="15" t="str">
        <f t="shared" si="721"/>
        <v>N/A</v>
      </c>
      <c r="Y773" s="14" t="str">
        <f t="shared" si="687"/>
        <v>OK</v>
      </c>
      <c r="Z773" s="14" t="str">
        <f t="shared" si="688"/>
        <v>No</v>
      </c>
      <c r="AA773" s="17" t="str">
        <f>IF(C773="DM", "N/A", IF(Z773="No","N/A",VLOOKUP(B773,'Extension List'!$A$3:$AE$1952,19,FALSE)))</f>
        <v>N/A</v>
      </c>
      <c r="AB773" s="14" t="str">
        <f>IF(C773="DM", "N/A", IF(Z773="No","N/A",VLOOKUP(B773,'Extension List'!$A$3:$AE$1952,21,FALSE)))</f>
        <v>N/A</v>
      </c>
      <c r="AC773" s="14" t="str">
        <f t="shared" si="729"/>
        <v>N/A</v>
      </c>
      <c r="AD773" s="15" t="str">
        <f t="shared" si="689"/>
        <v>N/A</v>
      </c>
      <c r="AE773" s="15" t="str">
        <f t="shared" si="690"/>
        <v>N/A</v>
      </c>
      <c r="AF773" s="15" t="str">
        <f t="shared" si="691"/>
        <v>N/A</v>
      </c>
      <c r="AG773" s="15" t="str">
        <f t="shared" si="728"/>
        <v>N/A</v>
      </c>
      <c r="AH773" s="15" t="str">
        <f t="shared" si="728"/>
        <v>N/A</v>
      </c>
      <c r="AI773" s="15" t="str">
        <f t="shared" si="716"/>
        <v>N/A</v>
      </c>
      <c r="AJ773" s="15" t="str">
        <f t="shared" si="717"/>
        <v>N/A</v>
      </c>
      <c r="AK773" s="15" t="str">
        <f t="shared" si="718"/>
        <v>N/A</v>
      </c>
      <c r="AL773" s="15" t="str">
        <f t="shared" si="692"/>
        <v>N/A</v>
      </c>
      <c r="AM773" s="15" t="e">
        <f t="shared" si="693"/>
        <v>#VALUE!</v>
      </c>
      <c r="AN773" s="15" t="str">
        <f t="shared" si="694"/>
        <v>N/A</v>
      </c>
      <c r="AO773" s="15" t="str">
        <f t="shared" si="695"/>
        <v>N/A</v>
      </c>
      <c r="AP773" s="15" t="str">
        <f t="shared" si="696"/>
        <v>N/A</v>
      </c>
      <c r="AQ773" s="15" t="str">
        <f t="shared" si="697"/>
        <v>N/A</v>
      </c>
      <c r="AR773" s="14" t="s">
        <v>40</v>
      </c>
      <c r="AS773" s="14" t="s">
        <v>40</v>
      </c>
      <c r="AT773" s="14" t="s">
        <v>40</v>
      </c>
      <c r="AU773" s="14" t="s">
        <v>40</v>
      </c>
      <c r="AV773" s="14" t="s">
        <v>40</v>
      </c>
      <c r="AW773" s="14" t="s">
        <v>40</v>
      </c>
      <c r="AX773" s="14" t="s">
        <v>40</v>
      </c>
      <c r="AY773" s="14" t="s">
        <v>40</v>
      </c>
      <c r="AZ773" s="14" t="s">
        <v>40</v>
      </c>
      <c r="BA773" s="14" t="s">
        <v>40</v>
      </c>
      <c r="BB773" s="14" t="s">
        <v>40</v>
      </c>
      <c r="BC773" s="14" t="s">
        <v>40</v>
      </c>
      <c r="BD773" s="14" t="s">
        <v>40</v>
      </c>
      <c r="BE773" s="14" t="s">
        <v>40</v>
      </c>
      <c r="BF773" s="14" t="s">
        <v>40</v>
      </c>
      <c r="BG773" s="14" t="s">
        <v>40</v>
      </c>
      <c r="BH773" s="14" t="s">
        <v>40</v>
      </c>
      <c r="BJ773" s="15" t="e">
        <f t="shared" si="698"/>
        <v>#VALUE!</v>
      </c>
      <c r="BK773" s="15" t="e">
        <f t="shared" si="699"/>
        <v>#VALUE!</v>
      </c>
      <c r="BL773" s="15" t="e">
        <f t="shared" si="700"/>
        <v>#VALUE!</v>
      </c>
      <c r="BM773" s="15" t="e">
        <f t="shared" si="701"/>
        <v>#VALUE!</v>
      </c>
      <c r="BN773" s="15" t="e">
        <f t="shared" si="702"/>
        <v>#VALUE!</v>
      </c>
      <c r="BO773" s="15" t="e">
        <f t="shared" si="703"/>
        <v>#VALUE!</v>
      </c>
      <c r="BP773" s="15" t="e">
        <f t="shared" si="704"/>
        <v>#VALUE!</v>
      </c>
      <c r="BQ773" s="15" t="e">
        <f t="shared" si="705"/>
        <v>#VALUE!</v>
      </c>
      <c r="BR773" s="15" t="e">
        <f t="shared" si="706"/>
        <v>#VALUE!</v>
      </c>
      <c r="BS773" s="15" t="e">
        <f t="shared" si="707"/>
        <v>#VALUE!</v>
      </c>
      <c r="BT773" s="15" t="e">
        <f t="shared" si="708"/>
        <v>#VALUE!</v>
      </c>
      <c r="BU773" s="15" t="e">
        <f t="shared" si="709"/>
        <v>#VALUE!</v>
      </c>
      <c r="BV773" s="15" t="e">
        <f t="shared" si="710"/>
        <v>#VALUE!</v>
      </c>
      <c r="BW773" s="15" t="e">
        <f t="shared" si="711"/>
        <v>#VALUE!</v>
      </c>
      <c r="BX773" s="15" t="e">
        <f t="shared" si="712"/>
        <v>#VALUE!</v>
      </c>
      <c r="BY773" s="15" t="e">
        <f t="shared" si="713"/>
        <v>#VALUE!</v>
      </c>
      <c r="BZ773" s="15" t="e">
        <f t="shared" si="714"/>
        <v>#VALUE!</v>
      </c>
      <c r="CA773" s="14" t="s">
        <v>75</v>
      </c>
      <c r="CB773" s="15" t="e">
        <f t="shared" si="722"/>
        <v>#VALUE!</v>
      </c>
      <c r="CC773" s="14" t="str">
        <f t="shared" si="723"/>
        <v>N/A</v>
      </c>
      <c r="CD773" s="14" t="str">
        <f t="shared" si="724"/>
        <v>N/A</v>
      </c>
      <c r="CE773" s="14" t="str">
        <f t="shared" si="725"/>
        <v>N/A</v>
      </c>
      <c r="CF773" s="14" t="str">
        <f t="shared" si="726"/>
        <v>N/A</v>
      </c>
      <c r="CG773" t="str">
        <f t="shared" si="715"/>
        <v>S:0 G:0 GR:0</v>
      </c>
    </row>
    <row r="774" spans="1:85" x14ac:dyDescent="0.25">
      <c r="A774" s="13">
        <v>6666</v>
      </c>
      <c r="B774" s="14"/>
      <c r="C774" s="14"/>
      <c r="D774" s="14"/>
      <c r="E774" s="14" t="e">
        <f>VLOOKUP(B774, 'Rookie Year'!$A$2:$B$55555,2,FALSE)</f>
        <v>#N/A</v>
      </c>
      <c r="F774" s="14">
        <v>2026</v>
      </c>
      <c r="G774" s="14" t="s">
        <v>40</v>
      </c>
      <c r="H774" s="14"/>
      <c r="I774" s="15"/>
      <c r="J774" s="14"/>
      <c r="K774" s="16">
        <f t="shared" si="681"/>
        <v>0</v>
      </c>
      <c r="L774" s="15">
        <f t="shared" si="682"/>
        <v>0</v>
      </c>
      <c r="M774" s="15">
        <f t="shared" si="683"/>
        <v>0</v>
      </c>
      <c r="N774" s="15">
        <f t="shared" si="684"/>
        <v>0</v>
      </c>
      <c r="O774" s="15">
        <v>0</v>
      </c>
      <c r="P774" s="15">
        <v>0</v>
      </c>
      <c r="Q774" s="15">
        <f t="shared" si="685"/>
        <v>0</v>
      </c>
      <c r="R774" s="14" t="s">
        <v>75</v>
      </c>
      <c r="S774" s="14">
        <f t="shared" si="686"/>
        <v>0</v>
      </c>
      <c r="T774" s="15" t="str">
        <f t="shared" si="678"/>
        <v>N/A</v>
      </c>
      <c r="U774" s="15" t="str">
        <f t="shared" si="679"/>
        <v>N/A</v>
      </c>
      <c r="V774" s="15" t="str">
        <f t="shared" si="727"/>
        <v>N/A</v>
      </c>
      <c r="W774" s="15" t="str">
        <f t="shared" si="720"/>
        <v>N/A</v>
      </c>
      <c r="X774" s="15" t="str">
        <f t="shared" si="721"/>
        <v>N/A</v>
      </c>
      <c r="Y774" s="14" t="str">
        <f t="shared" si="687"/>
        <v>OK</v>
      </c>
      <c r="Z774" s="14" t="str">
        <f t="shared" si="688"/>
        <v>No</v>
      </c>
      <c r="AA774" s="17" t="str">
        <f>IF(C774="DM", "N/A", IF(Z774="No","N/A",VLOOKUP(B774,'Extension List'!$A$3:$AE$1952,19,FALSE)))</f>
        <v>N/A</v>
      </c>
      <c r="AB774" s="14" t="str">
        <f>IF(C774="DM", "N/A", IF(Z774="No","N/A",VLOOKUP(B774,'Extension List'!$A$3:$AE$1952,21,FALSE)))</f>
        <v>N/A</v>
      </c>
      <c r="AC774" s="14" t="str">
        <f t="shared" si="729"/>
        <v>N/A</v>
      </c>
      <c r="AD774" s="15" t="str">
        <f t="shared" si="689"/>
        <v>N/A</v>
      </c>
      <c r="AE774" s="15" t="str">
        <f t="shared" si="690"/>
        <v>N/A</v>
      </c>
      <c r="AF774" s="15" t="str">
        <f t="shared" si="691"/>
        <v>N/A</v>
      </c>
      <c r="AG774" s="15" t="str">
        <f t="shared" si="728"/>
        <v>N/A</v>
      </c>
      <c r="AH774" s="15" t="str">
        <f t="shared" si="728"/>
        <v>N/A</v>
      </c>
      <c r="AI774" s="15" t="str">
        <f t="shared" si="716"/>
        <v>N/A</v>
      </c>
      <c r="AJ774" s="15" t="str">
        <f t="shared" si="717"/>
        <v>N/A</v>
      </c>
      <c r="AK774" s="15" t="str">
        <f t="shared" si="718"/>
        <v>N/A</v>
      </c>
      <c r="AL774" s="15" t="str">
        <f t="shared" si="692"/>
        <v>N/A</v>
      </c>
      <c r="AM774" s="15" t="e">
        <f t="shared" si="693"/>
        <v>#VALUE!</v>
      </c>
      <c r="AN774" s="15" t="str">
        <f t="shared" si="694"/>
        <v>N/A</v>
      </c>
      <c r="AO774" s="15" t="str">
        <f t="shared" si="695"/>
        <v>N/A</v>
      </c>
      <c r="AP774" s="15" t="str">
        <f t="shared" si="696"/>
        <v>N/A</v>
      </c>
      <c r="AQ774" s="15" t="str">
        <f t="shared" si="697"/>
        <v>N/A</v>
      </c>
      <c r="AR774" s="14" t="s">
        <v>40</v>
      </c>
      <c r="AS774" s="14" t="s">
        <v>40</v>
      </c>
      <c r="AT774" s="14" t="s">
        <v>40</v>
      </c>
      <c r="AU774" s="14" t="s">
        <v>40</v>
      </c>
      <c r="AV774" s="14" t="s">
        <v>40</v>
      </c>
      <c r="AW774" s="14" t="s">
        <v>40</v>
      </c>
      <c r="AX774" s="14" t="s">
        <v>40</v>
      </c>
      <c r="AY774" s="14" t="s">
        <v>40</v>
      </c>
      <c r="AZ774" s="14" t="s">
        <v>40</v>
      </c>
      <c r="BA774" s="14" t="s">
        <v>40</v>
      </c>
      <c r="BB774" s="14" t="s">
        <v>40</v>
      </c>
      <c r="BC774" s="14" t="s">
        <v>40</v>
      </c>
      <c r="BD774" s="14" t="s">
        <v>40</v>
      </c>
      <c r="BE774" s="14" t="s">
        <v>40</v>
      </c>
      <c r="BF774" s="14" t="s">
        <v>40</v>
      </c>
      <c r="BG774" s="14" t="s">
        <v>40</v>
      </c>
      <c r="BH774" s="14" t="s">
        <v>40</v>
      </c>
      <c r="BJ774" s="15" t="e">
        <f t="shared" si="698"/>
        <v>#VALUE!</v>
      </c>
      <c r="BK774" s="15" t="e">
        <f t="shared" si="699"/>
        <v>#VALUE!</v>
      </c>
      <c r="BL774" s="15" t="e">
        <f t="shared" si="700"/>
        <v>#VALUE!</v>
      </c>
      <c r="BM774" s="15" t="e">
        <f t="shared" si="701"/>
        <v>#VALUE!</v>
      </c>
      <c r="BN774" s="15" t="e">
        <f t="shared" si="702"/>
        <v>#VALUE!</v>
      </c>
      <c r="BO774" s="15" t="e">
        <f t="shared" si="703"/>
        <v>#VALUE!</v>
      </c>
      <c r="BP774" s="15" t="e">
        <f t="shared" si="704"/>
        <v>#VALUE!</v>
      </c>
      <c r="BQ774" s="15" t="e">
        <f t="shared" si="705"/>
        <v>#VALUE!</v>
      </c>
      <c r="BR774" s="15" t="e">
        <f t="shared" si="706"/>
        <v>#VALUE!</v>
      </c>
      <c r="BS774" s="15" t="e">
        <f t="shared" si="707"/>
        <v>#VALUE!</v>
      </c>
      <c r="BT774" s="15" t="e">
        <f t="shared" si="708"/>
        <v>#VALUE!</v>
      </c>
      <c r="BU774" s="15" t="e">
        <f t="shared" si="709"/>
        <v>#VALUE!</v>
      </c>
      <c r="BV774" s="15" t="e">
        <f t="shared" si="710"/>
        <v>#VALUE!</v>
      </c>
      <c r="BW774" s="15" t="e">
        <f t="shared" si="711"/>
        <v>#VALUE!</v>
      </c>
      <c r="BX774" s="15" t="e">
        <f t="shared" si="712"/>
        <v>#VALUE!</v>
      </c>
      <c r="BY774" s="15" t="e">
        <f t="shared" si="713"/>
        <v>#VALUE!</v>
      </c>
      <c r="BZ774" s="15" t="e">
        <f t="shared" si="714"/>
        <v>#VALUE!</v>
      </c>
      <c r="CA774" s="14" t="s">
        <v>75</v>
      </c>
      <c r="CB774" s="15" t="e">
        <f t="shared" si="722"/>
        <v>#VALUE!</v>
      </c>
      <c r="CC774" s="14" t="str">
        <f t="shared" si="723"/>
        <v>N/A</v>
      </c>
      <c r="CD774" s="14" t="str">
        <f t="shared" si="724"/>
        <v>N/A</v>
      </c>
      <c r="CE774" s="14" t="str">
        <f t="shared" si="725"/>
        <v>N/A</v>
      </c>
      <c r="CF774" s="14" t="str">
        <f t="shared" si="726"/>
        <v>N/A</v>
      </c>
      <c r="CG774" t="str">
        <f t="shared" si="715"/>
        <v>S:0 G:0 GR:0</v>
      </c>
    </row>
    <row r="775" spans="1:85" x14ac:dyDescent="0.25">
      <c r="A775" s="13">
        <v>6667</v>
      </c>
      <c r="B775" s="14"/>
      <c r="C775" s="14"/>
      <c r="D775" s="14"/>
      <c r="E775" s="14" t="e">
        <f>VLOOKUP(B775, 'Rookie Year'!$A$2:$B$55555,2,FALSE)</f>
        <v>#N/A</v>
      </c>
      <c r="F775" s="14">
        <v>2026</v>
      </c>
      <c r="G775" s="14" t="s">
        <v>40</v>
      </c>
      <c r="H775" s="14"/>
      <c r="I775" s="15"/>
      <c r="J775" s="14"/>
      <c r="K775" s="16">
        <f t="shared" si="681"/>
        <v>0</v>
      </c>
      <c r="L775" s="15">
        <f t="shared" si="682"/>
        <v>0</v>
      </c>
      <c r="M775" s="15">
        <f t="shared" si="683"/>
        <v>0</v>
      </c>
      <c r="N775" s="15">
        <f t="shared" si="684"/>
        <v>0</v>
      </c>
      <c r="O775" s="15">
        <v>0</v>
      </c>
      <c r="P775" s="15">
        <v>0</v>
      </c>
      <c r="Q775" s="15">
        <f t="shared" si="685"/>
        <v>0</v>
      </c>
      <c r="R775" s="14" t="s">
        <v>75</v>
      </c>
      <c r="S775" s="14">
        <f t="shared" si="686"/>
        <v>0</v>
      </c>
      <c r="T775" s="15" t="str">
        <f t="shared" si="678"/>
        <v>N/A</v>
      </c>
      <c r="U775" s="15" t="str">
        <f t="shared" si="679"/>
        <v>N/A</v>
      </c>
      <c r="V775" s="15" t="str">
        <f t="shared" si="727"/>
        <v>N/A</v>
      </c>
      <c r="W775" s="15" t="str">
        <f t="shared" si="720"/>
        <v>N/A</v>
      </c>
      <c r="X775" s="15" t="str">
        <f t="shared" si="721"/>
        <v>N/A</v>
      </c>
      <c r="Y775" s="14" t="str">
        <f t="shared" si="687"/>
        <v>OK</v>
      </c>
      <c r="Z775" s="14" t="str">
        <f t="shared" si="688"/>
        <v>No</v>
      </c>
      <c r="AA775" s="17" t="str">
        <f>IF(C775="DM", "N/A", IF(Z775="No","N/A",VLOOKUP(B775,'Extension List'!$A$3:$AE$1952,19,FALSE)))</f>
        <v>N/A</v>
      </c>
      <c r="AB775" s="14" t="str">
        <f>IF(C775="DM", "N/A", IF(Z775="No","N/A",VLOOKUP(B775,'Extension List'!$A$3:$AE$1952,21,FALSE)))</f>
        <v>N/A</v>
      </c>
      <c r="AC775" s="14" t="str">
        <f t="shared" si="729"/>
        <v>N/A</v>
      </c>
      <c r="AD775" s="15" t="str">
        <f t="shared" si="689"/>
        <v>N/A</v>
      </c>
      <c r="AE775" s="15" t="str">
        <f t="shared" si="690"/>
        <v>N/A</v>
      </c>
      <c r="AF775" s="15" t="str">
        <f t="shared" si="691"/>
        <v>N/A</v>
      </c>
      <c r="AG775" s="15" t="str">
        <f t="shared" si="728"/>
        <v>N/A</v>
      </c>
      <c r="AH775" s="15" t="str">
        <f t="shared" si="728"/>
        <v>N/A</v>
      </c>
      <c r="AI775" s="15" t="str">
        <f t="shared" si="716"/>
        <v>N/A</v>
      </c>
      <c r="AJ775" s="15" t="str">
        <f t="shared" si="717"/>
        <v>N/A</v>
      </c>
      <c r="AK775" s="15" t="str">
        <f t="shared" si="718"/>
        <v>N/A</v>
      </c>
      <c r="AL775" s="15" t="str">
        <f t="shared" si="692"/>
        <v>N/A</v>
      </c>
      <c r="AM775" s="15" t="e">
        <f t="shared" si="693"/>
        <v>#VALUE!</v>
      </c>
      <c r="AN775" s="15" t="str">
        <f t="shared" si="694"/>
        <v>N/A</v>
      </c>
      <c r="AO775" s="15" t="str">
        <f t="shared" si="695"/>
        <v>N/A</v>
      </c>
      <c r="AP775" s="15" t="str">
        <f t="shared" si="696"/>
        <v>N/A</v>
      </c>
      <c r="AQ775" s="15" t="str">
        <f t="shared" si="697"/>
        <v>N/A</v>
      </c>
      <c r="AR775" s="14" t="s">
        <v>40</v>
      </c>
      <c r="AS775" s="14" t="s">
        <v>40</v>
      </c>
      <c r="AT775" s="14" t="s">
        <v>40</v>
      </c>
      <c r="AU775" s="14" t="s">
        <v>40</v>
      </c>
      <c r="AV775" s="14" t="s">
        <v>40</v>
      </c>
      <c r="AW775" s="14" t="s">
        <v>40</v>
      </c>
      <c r="AX775" s="14" t="s">
        <v>40</v>
      </c>
      <c r="AY775" s="14" t="s">
        <v>40</v>
      </c>
      <c r="AZ775" s="14" t="s">
        <v>40</v>
      </c>
      <c r="BA775" s="14" t="s">
        <v>40</v>
      </c>
      <c r="BB775" s="14" t="s">
        <v>40</v>
      </c>
      <c r="BC775" s="14" t="s">
        <v>40</v>
      </c>
      <c r="BD775" s="14" t="s">
        <v>40</v>
      </c>
      <c r="BE775" s="14" t="s">
        <v>40</v>
      </c>
      <c r="BF775" s="14" t="s">
        <v>40</v>
      </c>
      <c r="BG775" s="14" t="s">
        <v>40</v>
      </c>
      <c r="BH775" s="14" t="s">
        <v>40</v>
      </c>
      <c r="BJ775" s="15" t="e">
        <f t="shared" si="698"/>
        <v>#VALUE!</v>
      </c>
      <c r="BK775" s="15" t="e">
        <f t="shared" si="699"/>
        <v>#VALUE!</v>
      </c>
      <c r="BL775" s="15" t="e">
        <f t="shared" si="700"/>
        <v>#VALUE!</v>
      </c>
      <c r="BM775" s="15" t="e">
        <f t="shared" si="701"/>
        <v>#VALUE!</v>
      </c>
      <c r="BN775" s="15" t="e">
        <f t="shared" si="702"/>
        <v>#VALUE!</v>
      </c>
      <c r="BO775" s="15" t="e">
        <f t="shared" si="703"/>
        <v>#VALUE!</v>
      </c>
      <c r="BP775" s="15" t="e">
        <f t="shared" si="704"/>
        <v>#VALUE!</v>
      </c>
      <c r="BQ775" s="15" t="e">
        <f t="shared" si="705"/>
        <v>#VALUE!</v>
      </c>
      <c r="BR775" s="15" t="e">
        <f t="shared" si="706"/>
        <v>#VALUE!</v>
      </c>
      <c r="BS775" s="15" t="e">
        <f t="shared" si="707"/>
        <v>#VALUE!</v>
      </c>
      <c r="BT775" s="15" t="e">
        <f t="shared" si="708"/>
        <v>#VALUE!</v>
      </c>
      <c r="BU775" s="15" t="e">
        <f t="shared" si="709"/>
        <v>#VALUE!</v>
      </c>
      <c r="BV775" s="15" t="e">
        <f t="shared" si="710"/>
        <v>#VALUE!</v>
      </c>
      <c r="BW775" s="15" t="e">
        <f t="shared" si="711"/>
        <v>#VALUE!</v>
      </c>
      <c r="BX775" s="15" t="e">
        <f t="shared" si="712"/>
        <v>#VALUE!</v>
      </c>
      <c r="BY775" s="15" t="e">
        <f t="shared" si="713"/>
        <v>#VALUE!</v>
      </c>
      <c r="BZ775" s="15" t="e">
        <f t="shared" si="714"/>
        <v>#VALUE!</v>
      </c>
      <c r="CA775" s="14" t="s">
        <v>75</v>
      </c>
      <c r="CB775" s="15" t="e">
        <f t="shared" si="722"/>
        <v>#VALUE!</v>
      </c>
      <c r="CC775" s="14" t="str">
        <f t="shared" si="723"/>
        <v>N/A</v>
      </c>
      <c r="CD775" s="14" t="str">
        <f t="shared" si="724"/>
        <v>N/A</v>
      </c>
      <c r="CE775" s="14" t="str">
        <f t="shared" si="725"/>
        <v>N/A</v>
      </c>
      <c r="CF775" s="14" t="str">
        <f t="shared" si="726"/>
        <v>N/A</v>
      </c>
      <c r="CG775" t="str">
        <f t="shared" si="715"/>
        <v>S:0 G:0 GR:0</v>
      </c>
    </row>
    <row r="776" spans="1:85" x14ac:dyDescent="0.25">
      <c r="A776" s="13">
        <v>6668</v>
      </c>
      <c r="B776" s="14"/>
      <c r="C776" s="14"/>
      <c r="D776" s="14"/>
      <c r="E776" s="14" t="e">
        <f>VLOOKUP(B776, 'Rookie Year'!$A$2:$B$55555,2,FALSE)</f>
        <v>#N/A</v>
      </c>
      <c r="F776" s="14">
        <v>2026</v>
      </c>
      <c r="G776" s="14" t="s">
        <v>40</v>
      </c>
      <c r="H776" s="14"/>
      <c r="I776" s="15"/>
      <c r="J776" s="14"/>
      <c r="K776" s="16">
        <f t="shared" si="681"/>
        <v>0</v>
      </c>
      <c r="L776" s="15">
        <f t="shared" si="682"/>
        <v>0</v>
      </c>
      <c r="M776" s="15">
        <f t="shared" si="683"/>
        <v>0</v>
      </c>
      <c r="N776" s="15">
        <f t="shared" si="684"/>
        <v>0</v>
      </c>
      <c r="O776" s="15">
        <v>0</v>
      </c>
      <c r="P776" s="15">
        <v>0</v>
      </c>
      <c r="Q776" s="15">
        <f t="shared" si="685"/>
        <v>0</v>
      </c>
      <c r="R776" s="14" t="s">
        <v>75</v>
      </c>
      <c r="S776" s="14">
        <f t="shared" si="686"/>
        <v>0</v>
      </c>
      <c r="T776" s="15" t="str">
        <f t="shared" si="678"/>
        <v>N/A</v>
      </c>
      <c r="U776" s="15" t="str">
        <f t="shared" si="679"/>
        <v>N/A</v>
      </c>
      <c r="V776" s="15" t="str">
        <f t="shared" si="727"/>
        <v>N/A</v>
      </c>
      <c r="W776" s="15" t="str">
        <f t="shared" si="720"/>
        <v>N/A</v>
      </c>
      <c r="X776" s="15" t="str">
        <f t="shared" si="721"/>
        <v>N/A</v>
      </c>
      <c r="Y776" s="14" t="str">
        <f t="shared" si="687"/>
        <v>OK</v>
      </c>
      <c r="Z776" s="14" t="str">
        <f t="shared" si="688"/>
        <v>No</v>
      </c>
      <c r="AA776" s="17" t="str">
        <f>IF(C776="DM", "N/A", IF(Z776="No","N/A",VLOOKUP(B776,'Extension List'!$A$3:$AE$1952,19,FALSE)))</f>
        <v>N/A</v>
      </c>
      <c r="AB776" s="14" t="str">
        <f>IF(C776="DM", "N/A", IF(Z776="No","N/A",VLOOKUP(B776,'Extension List'!$A$3:$AE$1952,21,FALSE)))</f>
        <v>N/A</v>
      </c>
      <c r="AC776" s="14" t="str">
        <f t="shared" si="729"/>
        <v>N/A</v>
      </c>
      <c r="AD776" s="15" t="str">
        <f t="shared" si="689"/>
        <v>N/A</v>
      </c>
      <c r="AE776" s="15" t="str">
        <f t="shared" si="690"/>
        <v>N/A</v>
      </c>
      <c r="AF776" s="15" t="str">
        <f t="shared" si="691"/>
        <v>N/A</v>
      </c>
      <c r="AG776" s="15" t="str">
        <f t="shared" si="728"/>
        <v>N/A</v>
      </c>
      <c r="AH776" s="15" t="str">
        <f t="shared" si="728"/>
        <v>N/A</v>
      </c>
      <c r="AI776" s="15" t="str">
        <f t="shared" si="716"/>
        <v>N/A</v>
      </c>
      <c r="AJ776" s="15" t="str">
        <f t="shared" si="717"/>
        <v>N/A</v>
      </c>
      <c r="AK776" s="15" t="str">
        <f t="shared" si="718"/>
        <v>N/A</v>
      </c>
      <c r="AL776" s="15" t="str">
        <f t="shared" si="692"/>
        <v>N/A</v>
      </c>
      <c r="AM776" s="15" t="e">
        <f t="shared" si="693"/>
        <v>#VALUE!</v>
      </c>
      <c r="AN776" s="15" t="str">
        <f t="shared" si="694"/>
        <v>N/A</v>
      </c>
      <c r="AO776" s="15" t="str">
        <f t="shared" si="695"/>
        <v>N/A</v>
      </c>
      <c r="AP776" s="15" t="str">
        <f t="shared" si="696"/>
        <v>N/A</v>
      </c>
      <c r="AQ776" s="15" t="str">
        <f t="shared" si="697"/>
        <v>N/A</v>
      </c>
      <c r="AR776" s="14" t="s">
        <v>40</v>
      </c>
      <c r="AS776" s="14" t="s">
        <v>40</v>
      </c>
      <c r="AT776" s="14" t="s">
        <v>40</v>
      </c>
      <c r="AU776" s="14" t="s">
        <v>40</v>
      </c>
      <c r="AV776" s="14" t="s">
        <v>40</v>
      </c>
      <c r="AW776" s="14" t="s">
        <v>40</v>
      </c>
      <c r="AX776" s="14" t="s">
        <v>40</v>
      </c>
      <c r="AY776" s="14" t="s">
        <v>40</v>
      </c>
      <c r="AZ776" s="14" t="s">
        <v>40</v>
      </c>
      <c r="BA776" s="14" t="s">
        <v>40</v>
      </c>
      <c r="BB776" s="14" t="s">
        <v>40</v>
      </c>
      <c r="BC776" s="14" t="s">
        <v>40</v>
      </c>
      <c r="BD776" s="14" t="s">
        <v>40</v>
      </c>
      <c r="BE776" s="14" t="s">
        <v>40</v>
      </c>
      <c r="BF776" s="14" t="s">
        <v>40</v>
      </c>
      <c r="BG776" s="14" t="s">
        <v>40</v>
      </c>
      <c r="BH776" s="14" t="s">
        <v>40</v>
      </c>
      <c r="BJ776" s="15" t="e">
        <f t="shared" si="698"/>
        <v>#VALUE!</v>
      </c>
      <c r="BK776" s="15" t="e">
        <f t="shared" si="699"/>
        <v>#VALUE!</v>
      </c>
      <c r="BL776" s="15" t="e">
        <f t="shared" si="700"/>
        <v>#VALUE!</v>
      </c>
      <c r="BM776" s="15" t="e">
        <f t="shared" si="701"/>
        <v>#VALUE!</v>
      </c>
      <c r="BN776" s="15" t="e">
        <f t="shared" si="702"/>
        <v>#VALUE!</v>
      </c>
      <c r="BO776" s="15" t="e">
        <f t="shared" si="703"/>
        <v>#VALUE!</v>
      </c>
      <c r="BP776" s="15" t="e">
        <f t="shared" si="704"/>
        <v>#VALUE!</v>
      </c>
      <c r="BQ776" s="15" t="e">
        <f t="shared" si="705"/>
        <v>#VALUE!</v>
      </c>
      <c r="BR776" s="15" t="e">
        <f t="shared" si="706"/>
        <v>#VALUE!</v>
      </c>
      <c r="BS776" s="15" t="e">
        <f t="shared" si="707"/>
        <v>#VALUE!</v>
      </c>
      <c r="BT776" s="15" t="e">
        <f t="shared" si="708"/>
        <v>#VALUE!</v>
      </c>
      <c r="BU776" s="15" t="e">
        <f t="shared" si="709"/>
        <v>#VALUE!</v>
      </c>
      <c r="BV776" s="15" t="e">
        <f t="shared" si="710"/>
        <v>#VALUE!</v>
      </c>
      <c r="BW776" s="15" t="e">
        <f t="shared" si="711"/>
        <v>#VALUE!</v>
      </c>
      <c r="BX776" s="15" t="e">
        <f t="shared" si="712"/>
        <v>#VALUE!</v>
      </c>
      <c r="BY776" s="15" t="e">
        <f t="shared" si="713"/>
        <v>#VALUE!</v>
      </c>
      <c r="BZ776" s="15" t="e">
        <f t="shared" si="714"/>
        <v>#VALUE!</v>
      </c>
      <c r="CA776" s="14" t="s">
        <v>75</v>
      </c>
      <c r="CB776" s="15" t="e">
        <f t="shared" si="722"/>
        <v>#VALUE!</v>
      </c>
      <c r="CC776" s="14" t="str">
        <f t="shared" si="723"/>
        <v>N/A</v>
      </c>
      <c r="CD776" s="14" t="str">
        <f t="shared" si="724"/>
        <v>N/A</v>
      </c>
      <c r="CE776" s="14" t="str">
        <f t="shared" si="725"/>
        <v>N/A</v>
      </c>
      <c r="CF776" s="14" t="str">
        <f t="shared" si="726"/>
        <v>N/A</v>
      </c>
      <c r="CG776" t="str">
        <f t="shared" si="715"/>
        <v>S:0 G:0 GR:0</v>
      </c>
    </row>
    <row r="777" spans="1:85" x14ac:dyDescent="0.25">
      <c r="A777" s="13">
        <v>6669</v>
      </c>
      <c r="B777" s="14"/>
      <c r="C777" s="14"/>
      <c r="D777" s="14"/>
      <c r="E777" s="14" t="e">
        <f>VLOOKUP(B777, 'Rookie Year'!$A$2:$B$55555,2,FALSE)</f>
        <v>#N/A</v>
      </c>
      <c r="F777" s="14">
        <v>2026</v>
      </c>
      <c r="G777" s="14" t="s">
        <v>40</v>
      </c>
      <c r="H777" s="14"/>
      <c r="I777" s="15"/>
      <c r="J777" s="14"/>
      <c r="K777" s="16">
        <f t="shared" si="681"/>
        <v>0</v>
      </c>
      <c r="L777" s="15">
        <f t="shared" si="682"/>
        <v>0</v>
      </c>
      <c r="M777" s="15">
        <f t="shared" si="683"/>
        <v>0</v>
      </c>
      <c r="N777" s="15">
        <f t="shared" si="684"/>
        <v>0</v>
      </c>
      <c r="O777" s="15">
        <v>0</v>
      </c>
      <c r="P777" s="15">
        <v>0</v>
      </c>
      <c r="Q777" s="15">
        <f t="shared" si="685"/>
        <v>0</v>
      </c>
      <c r="R777" s="14" t="s">
        <v>75</v>
      </c>
      <c r="S777" s="14">
        <f t="shared" si="686"/>
        <v>0</v>
      </c>
      <c r="T777" s="15" t="str">
        <f t="shared" si="678"/>
        <v>N/A</v>
      </c>
      <c r="U777" s="15" t="str">
        <f t="shared" si="679"/>
        <v>N/A</v>
      </c>
      <c r="V777" s="15" t="str">
        <f t="shared" si="727"/>
        <v>N/A</v>
      </c>
      <c r="W777" s="15" t="str">
        <f t="shared" si="720"/>
        <v>N/A</v>
      </c>
      <c r="X777" s="15" t="str">
        <f t="shared" si="721"/>
        <v>N/A</v>
      </c>
      <c r="Y777" s="14" t="str">
        <f t="shared" si="687"/>
        <v>OK</v>
      </c>
      <c r="Z777" s="14" t="str">
        <f t="shared" si="688"/>
        <v>No</v>
      </c>
      <c r="AA777" s="17" t="str">
        <f>IF(C777="DM", "N/A", IF(Z777="No","N/A",VLOOKUP(B777,'Extension List'!$A$3:$AE$1952,19,FALSE)))</f>
        <v>N/A</v>
      </c>
      <c r="AB777" s="14" t="str">
        <f>IF(C777="DM", "N/A", IF(Z777="No","N/A",VLOOKUP(B777,'Extension List'!$A$3:$AE$1952,21,FALSE)))</f>
        <v>N/A</v>
      </c>
      <c r="AC777" s="14" t="str">
        <f t="shared" si="729"/>
        <v>N/A</v>
      </c>
      <c r="AD777" s="15" t="str">
        <f t="shared" si="689"/>
        <v>N/A</v>
      </c>
      <c r="AE777" s="15" t="str">
        <f t="shared" si="690"/>
        <v>N/A</v>
      </c>
      <c r="AF777" s="15" t="str">
        <f t="shared" si="691"/>
        <v>N/A</v>
      </c>
      <c r="AG777" s="15" t="str">
        <f t="shared" si="728"/>
        <v>N/A</v>
      </c>
      <c r="AH777" s="15" t="str">
        <f t="shared" si="728"/>
        <v>N/A</v>
      </c>
      <c r="AI777" s="15" t="str">
        <f t="shared" si="716"/>
        <v>N/A</v>
      </c>
      <c r="AJ777" s="15" t="str">
        <f t="shared" si="717"/>
        <v>N/A</v>
      </c>
      <c r="AK777" s="15" t="str">
        <f t="shared" si="718"/>
        <v>N/A</v>
      </c>
      <c r="AL777" s="15" t="str">
        <f t="shared" si="692"/>
        <v>N/A</v>
      </c>
      <c r="AM777" s="15" t="e">
        <f t="shared" si="693"/>
        <v>#VALUE!</v>
      </c>
      <c r="AN777" s="15" t="str">
        <f t="shared" si="694"/>
        <v>N/A</v>
      </c>
      <c r="AO777" s="15" t="str">
        <f t="shared" si="695"/>
        <v>N/A</v>
      </c>
      <c r="AP777" s="15" t="str">
        <f t="shared" si="696"/>
        <v>N/A</v>
      </c>
      <c r="AQ777" s="15" t="str">
        <f t="shared" si="697"/>
        <v>N/A</v>
      </c>
      <c r="AR777" s="14" t="s">
        <v>40</v>
      </c>
      <c r="AS777" s="14" t="s">
        <v>40</v>
      </c>
      <c r="AT777" s="14" t="s">
        <v>40</v>
      </c>
      <c r="AU777" s="14" t="s">
        <v>40</v>
      </c>
      <c r="AV777" s="14" t="s">
        <v>40</v>
      </c>
      <c r="AW777" s="14" t="s">
        <v>40</v>
      </c>
      <c r="AX777" s="14" t="s">
        <v>40</v>
      </c>
      <c r="AY777" s="14" t="s">
        <v>40</v>
      </c>
      <c r="AZ777" s="14" t="s">
        <v>40</v>
      </c>
      <c r="BA777" s="14" t="s">
        <v>40</v>
      </c>
      <c r="BB777" s="14" t="s">
        <v>40</v>
      </c>
      <c r="BC777" s="14" t="s">
        <v>40</v>
      </c>
      <c r="BD777" s="14" t="s">
        <v>40</v>
      </c>
      <c r="BE777" s="14" t="s">
        <v>40</v>
      </c>
      <c r="BF777" s="14" t="s">
        <v>40</v>
      </c>
      <c r="BG777" s="14" t="s">
        <v>40</v>
      </c>
      <c r="BH777" s="14" t="s">
        <v>40</v>
      </c>
      <c r="BJ777" s="15" t="e">
        <f t="shared" si="698"/>
        <v>#VALUE!</v>
      </c>
      <c r="BK777" s="15" t="e">
        <f t="shared" si="699"/>
        <v>#VALUE!</v>
      </c>
      <c r="BL777" s="15" t="e">
        <f t="shared" si="700"/>
        <v>#VALUE!</v>
      </c>
      <c r="BM777" s="15" t="e">
        <f t="shared" si="701"/>
        <v>#VALUE!</v>
      </c>
      <c r="BN777" s="15" t="e">
        <f t="shared" si="702"/>
        <v>#VALUE!</v>
      </c>
      <c r="BO777" s="15" t="e">
        <f t="shared" si="703"/>
        <v>#VALUE!</v>
      </c>
      <c r="BP777" s="15" t="e">
        <f t="shared" si="704"/>
        <v>#VALUE!</v>
      </c>
      <c r="BQ777" s="15" t="e">
        <f t="shared" si="705"/>
        <v>#VALUE!</v>
      </c>
      <c r="BR777" s="15" t="e">
        <f t="shared" si="706"/>
        <v>#VALUE!</v>
      </c>
      <c r="BS777" s="15" t="e">
        <f t="shared" si="707"/>
        <v>#VALUE!</v>
      </c>
      <c r="BT777" s="15" t="e">
        <f t="shared" si="708"/>
        <v>#VALUE!</v>
      </c>
      <c r="BU777" s="15" t="e">
        <f t="shared" si="709"/>
        <v>#VALUE!</v>
      </c>
      <c r="BV777" s="15" t="e">
        <f t="shared" si="710"/>
        <v>#VALUE!</v>
      </c>
      <c r="BW777" s="15" t="e">
        <f t="shared" si="711"/>
        <v>#VALUE!</v>
      </c>
      <c r="BX777" s="15" t="e">
        <f t="shared" si="712"/>
        <v>#VALUE!</v>
      </c>
      <c r="BY777" s="15" t="e">
        <f t="shared" si="713"/>
        <v>#VALUE!</v>
      </c>
      <c r="BZ777" s="15" t="e">
        <f t="shared" si="714"/>
        <v>#VALUE!</v>
      </c>
      <c r="CA777" s="14" t="s">
        <v>75</v>
      </c>
      <c r="CB777" s="15" t="e">
        <f t="shared" si="722"/>
        <v>#VALUE!</v>
      </c>
      <c r="CC777" s="14" t="str">
        <f t="shared" si="723"/>
        <v>N/A</v>
      </c>
      <c r="CD777" s="14" t="str">
        <f t="shared" si="724"/>
        <v>N/A</v>
      </c>
      <c r="CE777" s="14" t="str">
        <f t="shared" si="725"/>
        <v>N/A</v>
      </c>
      <c r="CF777" s="14" t="str">
        <f t="shared" si="726"/>
        <v>N/A</v>
      </c>
      <c r="CG777" t="str">
        <f t="shared" si="715"/>
        <v>S:0 G:0 GR:0</v>
      </c>
    </row>
    <row r="778" spans="1:85" x14ac:dyDescent="0.25">
      <c r="A778" s="13">
        <v>6670</v>
      </c>
      <c r="B778" s="14"/>
      <c r="C778" s="14"/>
      <c r="D778" s="14"/>
      <c r="E778" s="14" t="e">
        <f>VLOOKUP(B778, 'Rookie Year'!$A$2:$B$55555,2,FALSE)</f>
        <v>#N/A</v>
      </c>
      <c r="F778" s="14">
        <v>2026</v>
      </c>
      <c r="G778" s="14" t="s">
        <v>40</v>
      </c>
      <c r="H778" s="14"/>
      <c r="I778" s="15"/>
      <c r="J778" s="14"/>
      <c r="K778" s="16">
        <f t="shared" si="681"/>
        <v>0</v>
      </c>
      <c r="L778" s="15">
        <f t="shared" si="682"/>
        <v>0</v>
      </c>
      <c r="M778" s="15">
        <f t="shared" si="683"/>
        <v>0</v>
      </c>
      <c r="N778" s="15">
        <f t="shared" si="684"/>
        <v>0</v>
      </c>
      <c r="O778" s="15">
        <v>0</v>
      </c>
      <c r="P778" s="15">
        <v>0</v>
      </c>
      <c r="Q778" s="15">
        <f t="shared" si="685"/>
        <v>0</v>
      </c>
      <c r="R778" s="14" t="s">
        <v>75</v>
      </c>
      <c r="S778" s="14">
        <f t="shared" si="686"/>
        <v>0</v>
      </c>
      <c r="T778" s="15" t="str">
        <f t="shared" si="678"/>
        <v>N/A</v>
      </c>
      <c r="U778" s="15" t="str">
        <f t="shared" si="679"/>
        <v>N/A</v>
      </c>
      <c r="V778" s="15" t="str">
        <f t="shared" si="727"/>
        <v>N/A</v>
      </c>
      <c r="W778" s="15" t="str">
        <f t="shared" si="720"/>
        <v>N/A</v>
      </c>
      <c r="X778" s="15" t="str">
        <f t="shared" si="721"/>
        <v>N/A</v>
      </c>
      <c r="Y778" s="14" t="str">
        <f t="shared" si="687"/>
        <v>OK</v>
      </c>
      <c r="Z778" s="14" t="str">
        <f t="shared" si="688"/>
        <v>No</v>
      </c>
      <c r="AA778" s="17" t="str">
        <f>IF(C778="DM", "N/A", IF(Z778="No","N/A",VLOOKUP(B778,'Extension List'!$A$3:$AE$1952,19,FALSE)))</f>
        <v>N/A</v>
      </c>
      <c r="AB778" s="14" t="str">
        <f>IF(C778="DM", "N/A", IF(Z778="No","N/A",VLOOKUP(B778,'Extension List'!$A$3:$AE$1952,21,FALSE)))</f>
        <v>N/A</v>
      </c>
      <c r="AC778" s="14" t="str">
        <f t="shared" si="729"/>
        <v>N/A</v>
      </c>
      <c r="AD778" s="15" t="str">
        <f t="shared" si="689"/>
        <v>N/A</v>
      </c>
      <c r="AE778" s="15" t="str">
        <f t="shared" si="690"/>
        <v>N/A</v>
      </c>
      <c r="AF778" s="15" t="str">
        <f t="shared" si="691"/>
        <v>N/A</v>
      </c>
      <c r="AG778" s="15" t="str">
        <f t="shared" si="728"/>
        <v>N/A</v>
      </c>
      <c r="AH778" s="15" t="str">
        <f t="shared" si="728"/>
        <v>N/A</v>
      </c>
      <c r="AI778" s="15" t="str">
        <f t="shared" si="716"/>
        <v>N/A</v>
      </c>
      <c r="AJ778" s="15" t="str">
        <f t="shared" si="717"/>
        <v>N/A</v>
      </c>
      <c r="AK778" s="15" t="str">
        <f t="shared" si="718"/>
        <v>N/A</v>
      </c>
      <c r="AL778" s="15" t="str">
        <f t="shared" si="692"/>
        <v>N/A</v>
      </c>
      <c r="AM778" s="15" t="e">
        <f t="shared" si="693"/>
        <v>#VALUE!</v>
      </c>
      <c r="AN778" s="15" t="str">
        <f t="shared" si="694"/>
        <v>N/A</v>
      </c>
      <c r="AO778" s="15" t="str">
        <f t="shared" si="695"/>
        <v>N/A</v>
      </c>
      <c r="AP778" s="15" t="str">
        <f t="shared" si="696"/>
        <v>N/A</v>
      </c>
      <c r="AQ778" s="15" t="str">
        <f t="shared" si="697"/>
        <v>N/A</v>
      </c>
      <c r="AR778" s="14" t="s">
        <v>40</v>
      </c>
      <c r="AS778" s="14" t="s">
        <v>40</v>
      </c>
      <c r="AT778" s="14" t="s">
        <v>40</v>
      </c>
      <c r="AU778" s="14" t="s">
        <v>40</v>
      </c>
      <c r="AV778" s="14" t="s">
        <v>40</v>
      </c>
      <c r="AW778" s="14" t="s">
        <v>40</v>
      </c>
      <c r="AX778" s="14" t="s">
        <v>40</v>
      </c>
      <c r="AY778" s="14" t="s">
        <v>40</v>
      </c>
      <c r="AZ778" s="14" t="s">
        <v>40</v>
      </c>
      <c r="BA778" s="14" t="s">
        <v>40</v>
      </c>
      <c r="BB778" s="14" t="s">
        <v>40</v>
      </c>
      <c r="BC778" s="14" t="s">
        <v>40</v>
      </c>
      <c r="BD778" s="14" t="s">
        <v>40</v>
      </c>
      <c r="BE778" s="14" t="s">
        <v>40</v>
      </c>
      <c r="BF778" s="14" t="s">
        <v>40</v>
      </c>
      <c r="BG778" s="14" t="s">
        <v>40</v>
      </c>
      <c r="BH778" s="14" t="s">
        <v>40</v>
      </c>
      <c r="BJ778" s="15" t="e">
        <f t="shared" si="698"/>
        <v>#VALUE!</v>
      </c>
      <c r="BK778" s="15" t="e">
        <f t="shared" si="699"/>
        <v>#VALUE!</v>
      </c>
      <c r="BL778" s="15" t="e">
        <f t="shared" si="700"/>
        <v>#VALUE!</v>
      </c>
      <c r="BM778" s="15" t="e">
        <f t="shared" si="701"/>
        <v>#VALUE!</v>
      </c>
      <c r="BN778" s="15" t="e">
        <f t="shared" si="702"/>
        <v>#VALUE!</v>
      </c>
      <c r="BO778" s="15" t="e">
        <f t="shared" si="703"/>
        <v>#VALUE!</v>
      </c>
      <c r="BP778" s="15" t="e">
        <f t="shared" si="704"/>
        <v>#VALUE!</v>
      </c>
      <c r="BQ778" s="15" t="e">
        <f t="shared" si="705"/>
        <v>#VALUE!</v>
      </c>
      <c r="BR778" s="15" t="e">
        <f t="shared" si="706"/>
        <v>#VALUE!</v>
      </c>
      <c r="BS778" s="15" t="e">
        <f t="shared" si="707"/>
        <v>#VALUE!</v>
      </c>
      <c r="BT778" s="15" t="e">
        <f t="shared" si="708"/>
        <v>#VALUE!</v>
      </c>
      <c r="BU778" s="15" t="e">
        <f t="shared" si="709"/>
        <v>#VALUE!</v>
      </c>
      <c r="BV778" s="15" t="e">
        <f t="shared" si="710"/>
        <v>#VALUE!</v>
      </c>
      <c r="BW778" s="15" t="e">
        <f t="shared" si="711"/>
        <v>#VALUE!</v>
      </c>
      <c r="BX778" s="15" t="e">
        <f t="shared" si="712"/>
        <v>#VALUE!</v>
      </c>
      <c r="BY778" s="15" t="e">
        <f t="shared" si="713"/>
        <v>#VALUE!</v>
      </c>
      <c r="BZ778" s="15" t="e">
        <f t="shared" si="714"/>
        <v>#VALUE!</v>
      </c>
      <c r="CA778" s="14" t="s">
        <v>75</v>
      </c>
      <c r="CB778" s="15" t="e">
        <f t="shared" si="722"/>
        <v>#VALUE!</v>
      </c>
      <c r="CC778" s="14" t="str">
        <f t="shared" si="723"/>
        <v>N/A</v>
      </c>
      <c r="CD778" s="14" t="str">
        <f t="shared" si="724"/>
        <v>N/A</v>
      </c>
      <c r="CE778" s="14" t="str">
        <f t="shared" si="725"/>
        <v>N/A</v>
      </c>
      <c r="CF778" s="14" t="str">
        <f t="shared" si="726"/>
        <v>N/A</v>
      </c>
      <c r="CG778" t="str">
        <f t="shared" si="715"/>
        <v>S:0 G:0 GR:0</v>
      </c>
    </row>
    <row r="779" spans="1:85" x14ac:dyDescent="0.25">
      <c r="A779" s="13">
        <v>6671</v>
      </c>
      <c r="B779" s="14"/>
      <c r="C779" s="14"/>
      <c r="D779" s="14"/>
      <c r="E779" s="14" t="e">
        <f>VLOOKUP(B779, 'Rookie Year'!$A$2:$B$55555,2,FALSE)</f>
        <v>#N/A</v>
      </c>
      <c r="F779" s="14">
        <v>2026</v>
      </c>
      <c r="G779" s="14" t="s">
        <v>40</v>
      </c>
      <c r="H779" s="14"/>
      <c r="I779" s="15"/>
      <c r="J779" s="14"/>
      <c r="K779" s="16">
        <f t="shared" si="681"/>
        <v>0</v>
      </c>
      <c r="L779" s="15">
        <f t="shared" si="682"/>
        <v>0</v>
      </c>
      <c r="M779" s="15">
        <f t="shared" si="683"/>
        <v>0</v>
      </c>
      <c r="N779" s="15">
        <f t="shared" si="684"/>
        <v>0</v>
      </c>
      <c r="O779" s="15">
        <v>0</v>
      </c>
      <c r="P779" s="15">
        <v>0</v>
      </c>
      <c r="Q779" s="15">
        <f t="shared" si="685"/>
        <v>0</v>
      </c>
      <c r="R779" s="14" t="s">
        <v>75</v>
      </c>
      <c r="S779" s="14">
        <f t="shared" si="686"/>
        <v>0</v>
      </c>
      <c r="T779" s="15" t="str">
        <f t="shared" si="678"/>
        <v>N/A</v>
      </c>
      <c r="U779" s="15" t="str">
        <f t="shared" si="679"/>
        <v>N/A</v>
      </c>
      <c r="V779" s="15" t="str">
        <f t="shared" si="727"/>
        <v>N/A</v>
      </c>
      <c r="W779" s="15" t="str">
        <f t="shared" si="720"/>
        <v>N/A</v>
      </c>
      <c r="X779" s="15" t="str">
        <f t="shared" si="721"/>
        <v>N/A</v>
      </c>
      <c r="Y779" s="14" t="str">
        <f t="shared" si="687"/>
        <v>OK</v>
      </c>
      <c r="Z779" s="14" t="str">
        <f t="shared" si="688"/>
        <v>No</v>
      </c>
      <c r="AA779" s="17" t="str">
        <f>IF(C779="DM", "N/A", IF(Z779="No","N/A",VLOOKUP(B779,'Extension List'!$A$3:$AE$1952,19,FALSE)))</f>
        <v>N/A</v>
      </c>
      <c r="AB779" s="14" t="str">
        <f>IF(C779="DM", "N/A", IF(Z779="No","N/A",VLOOKUP(B779,'Extension List'!$A$3:$AE$1952,21,FALSE)))</f>
        <v>N/A</v>
      </c>
      <c r="AC779" s="14" t="str">
        <f t="shared" si="729"/>
        <v>N/A</v>
      </c>
      <c r="AD779" s="15" t="str">
        <f t="shared" si="689"/>
        <v>N/A</v>
      </c>
      <c r="AE779" s="15" t="str">
        <f t="shared" si="690"/>
        <v>N/A</v>
      </c>
      <c r="AF779" s="15" t="str">
        <f t="shared" si="691"/>
        <v>N/A</v>
      </c>
      <c r="AG779" s="15" t="str">
        <f t="shared" si="728"/>
        <v>N/A</v>
      </c>
      <c r="AH779" s="15" t="str">
        <f t="shared" si="728"/>
        <v>N/A</v>
      </c>
      <c r="AI779" s="15" t="str">
        <f t="shared" si="716"/>
        <v>N/A</v>
      </c>
      <c r="AJ779" s="15" t="str">
        <f t="shared" si="717"/>
        <v>N/A</v>
      </c>
      <c r="AK779" s="15" t="str">
        <f t="shared" si="718"/>
        <v>N/A</v>
      </c>
      <c r="AL779" s="15" t="str">
        <f t="shared" si="692"/>
        <v>N/A</v>
      </c>
      <c r="AM779" s="15" t="e">
        <f t="shared" si="693"/>
        <v>#VALUE!</v>
      </c>
      <c r="AN779" s="15" t="str">
        <f t="shared" si="694"/>
        <v>N/A</v>
      </c>
      <c r="AO779" s="15" t="str">
        <f t="shared" si="695"/>
        <v>N/A</v>
      </c>
      <c r="AP779" s="15" t="str">
        <f t="shared" si="696"/>
        <v>N/A</v>
      </c>
      <c r="AQ779" s="15" t="str">
        <f t="shared" si="697"/>
        <v>N/A</v>
      </c>
      <c r="AR779" s="14" t="s">
        <v>40</v>
      </c>
      <c r="AS779" s="14" t="s">
        <v>40</v>
      </c>
      <c r="AT779" s="14" t="s">
        <v>40</v>
      </c>
      <c r="AU779" s="14" t="s">
        <v>40</v>
      </c>
      <c r="AV779" s="14" t="s">
        <v>40</v>
      </c>
      <c r="AW779" s="14" t="s">
        <v>40</v>
      </c>
      <c r="AX779" s="14" t="s">
        <v>40</v>
      </c>
      <c r="AY779" s="14" t="s">
        <v>40</v>
      </c>
      <c r="AZ779" s="14" t="s">
        <v>40</v>
      </c>
      <c r="BA779" s="14" t="s">
        <v>40</v>
      </c>
      <c r="BB779" s="14" t="s">
        <v>40</v>
      </c>
      <c r="BC779" s="14" t="s">
        <v>40</v>
      </c>
      <c r="BD779" s="14" t="s">
        <v>40</v>
      </c>
      <c r="BE779" s="14" t="s">
        <v>40</v>
      </c>
      <c r="BF779" s="14" t="s">
        <v>40</v>
      </c>
      <c r="BG779" s="14" t="s">
        <v>40</v>
      </c>
      <c r="BH779" s="14" t="s">
        <v>40</v>
      </c>
      <c r="BJ779" s="15" t="e">
        <f t="shared" si="698"/>
        <v>#VALUE!</v>
      </c>
      <c r="BK779" s="15" t="e">
        <f t="shared" si="699"/>
        <v>#VALUE!</v>
      </c>
      <c r="BL779" s="15" t="e">
        <f t="shared" si="700"/>
        <v>#VALUE!</v>
      </c>
      <c r="BM779" s="15" t="e">
        <f t="shared" si="701"/>
        <v>#VALUE!</v>
      </c>
      <c r="BN779" s="15" t="e">
        <f t="shared" si="702"/>
        <v>#VALUE!</v>
      </c>
      <c r="BO779" s="15" t="e">
        <f t="shared" si="703"/>
        <v>#VALUE!</v>
      </c>
      <c r="BP779" s="15" t="e">
        <f t="shared" si="704"/>
        <v>#VALUE!</v>
      </c>
      <c r="BQ779" s="15" t="e">
        <f t="shared" si="705"/>
        <v>#VALUE!</v>
      </c>
      <c r="BR779" s="15" t="e">
        <f t="shared" si="706"/>
        <v>#VALUE!</v>
      </c>
      <c r="BS779" s="15" t="e">
        <f t="shared" si="707"/>
        <v>#VALUE!</v>
      </c>
      <c r="BT779" s="15" t="e">
        <f t="shared" si="708"/>
        <v>#VALUE!</v>
      </c>
      <c r="BU779" s="15" t="e">
        <f t="shared" si="709"/>
        <v>#VALUE!</v>
      </c>
      <c r="BV779" s="15" t="e">
        <f t="shared" si="710"/>
        <v>#VALUE!</v>
      </c>
      <c r="BW779" s="15" t="e">
        <f t="shared" si="711"/>
        <v>#VALUE!</v>
      </c>
      <c r="BX779" s="15" t="e">
        <f t="shared" si="712"/>
        <v>#VALUE!</v>
      </c>
      <c r="BY779" s="15" t="e">
        <f t="shared" si="713"/>
        <v>#VALUE!</v>
      </c>
      <c r="BZ779" s="15" t="e">
        <f t="shared" si="714"/>
        <v>#VALUE!</v>
      </c>
      <c r="CA779" s="14" t="s">
        <v>75</v>
      </c>
      <c r="CB779" s="15" t="e">
        <f t="shared" si="722"/>
        <v>#VALUE!</v>
      </c>
      <c r="CC779" s="14" t="str">
        <f t="shared" si="723"/>
        <v>N/A</v>
      </c>
      <c r="CD779" s="14" t="str">
        <f t="shared" si="724"/>
        <v>N/A</v>
      </c>
      <c r="CE779" s="14" t="str">
        <f t="shared" si="725"/>
        <v>N/A</v>
      </c>
      <c r="CF779" s="14" t="str">
        <f t="shared" si="726"/>
        <v>N/A</v>
      </c>
      <c r="CG779" t="str">
        <f t="shared" si="715"/>
        <v>S:0 G:0 GR:0</v>
      </c>
    </row>
    <row r="780" spans="1:85" x14ac:dyDescent="0.25">
      <c r="A780" s="13">
        <v>6672</v>
      </c>
      <c r="B780" s="14"/>
      <c r="C780" s="14"/>
      <c r="D780" s="14"/>
      <c r="E780" s="14" t="e">
        <f>VLOOKUP(B780, 'Rookie Year'!$A$2:$B$55555,2,FALSE)</f>
        <v>#N/A</v>
      </c>
      <c r="F780" s="14">
        <v>2026</v>
      </c>
      <c r="G780" s="14" t="s">
        <v>40</v>
      </c>
      <c r="H780" s="14"/>
      <c r="I780" s="15"/>
      <c r="J780" s="14"/>
      <c r="K780" s="16">
        <f t="shared" si="681"/>
        <v>0</v>
      </c>
      <c r="L780" s="15">
        <f t="shared" si="682"/>
        <v>0</v>
      </c>
      <c r="M780" s="15">
        <f t="shared" si="683"/>
        <v>0</v>
      </c>
      <c r="N780" s="15">
        <f t="shared" si="684"/>
        <v>0</v>
      </c>
      <c r="O780" s="15">
        <v>0</v>
      </c>
      <c r="P780" s="15">
        <v>0</v>
      </c>
      <c r="Q780" s="15">
        <f t="shared" si="685"/>
        <v>0</v>
      </c>
      <c r="R780" s="14" t="s">
        <v>75</v>
      </c>
      <c r="S780" s="14">
        <f t="shared" si="686"/>
        <v>0</v>
      </c>
      <c r="T780" s="15" t="str">
        <f t="shared" si="678"/>
        <v>N/A</v>
      </c>
      <c r="U780" s="15" t="str">
        <f t="shared" si="679"/>
        <v>N/A</v>
      </c>
      <c r="V780" s="15" t="str">
        <f t="shared" si="727"/>
        <v>N/A</v>
      </c>
      <c r="W780" s="15" t="str">
        <f t="shared" si="720"/>
        <v>N/A</v>
      </c>
      <c r="X780" s="15" t="str">
        <f t="shared" si="721"/>
        <v>N/A</v>
      </c>
      <c r="Y780" s="14" t="str">
        <f t="shared" si="687"/>
        <v>OK</v>
      </c>
      <c r="Z780" s="14" t="str">
        <f t="shared" si="688"/>
        <v>No</v>
      </c>
      <c r="AA780" s="17" t="str">
        <f>IF(C780="DM", "N/A", IF(Z780="No","N/A",VLOOKUP(B780,'Extension List'!$A$3:$AE$1952,19,FALSE)))</f>
        <v>N/A</v>
      </c>
      <c r="AB780" s="14" t="str">
        <f>IF(C780="DM", "N/A", IF(Z780="No","N/A",VLOOKUP(B780,'Extension List'!$A$3:$AE$1952,21,FALSE)))</f>
        <v>N/A</v>
      </c>
      <c r="AC780" s="14" t="str">
        <f t="shared" si="729"/>
        <v>N/A</v>
      </c>
      <c r="AD780" s="15" t="str">
        <f t="shared" si="689"/>
        <v>N/A</v>
      </c>
      <c r="AE780" s="15" t="str">
        <f t="shared" si="690"/>
        <v>N/A</v>
      </c>
      <c r="AF780" s="15" t="str">
        <f t="shared" si="691"/>
        <v>N/A</v>
      </c>
      <c r="AG780" s="15" t="str">
        <f t="shared" si="728"/>
        <v>N/A</v>
      </c>
      <c r="AH780" s="15" t="str">
        <f t="shared" si="728"/>
        <v>N/A</v>
      </c>
      <c r="AI780" s="15" t="str">
        <f t="shared" si="716"/>
        <v>N/A</v>
      </c>
      <c r="AJ780" s="15" t="str">
        <f t="shared" si="717"/>
        <v>N/A</v>
      </c>
      <c r="AK780" s="15" t="str">
        <f t="shared" si="718"/>
        <v>N/A</v>
      </c>
      <c r="AL780" s="15" t="str">
        <f t="shared" si="692"/>
        <v>N/A</v>
      </c>
      <c r="AM780" s="15" t="e">
        <f t="shared" si="693"/>
        <v>#VALUE!</v>
      </c>
      <c r="AN780" s="15" t="str">
        <f t="shared" si="694"/>
        <v>N/A</v>
      </c>
      <c r="AO780" s="15" t="str">
        <f t="shared" si="695"/>
        <v>N/A</v>
      </c>
      <c r="AP780" s="15" t="str">
        <f t="shared" si="696"/>
        <v>N/A</v>
      </c>
      <c r="AQ780" s="15" t="str">
        <f t="shared" si="697"/>
        <v>N/A</v>
      </c>
      <c r="AR780" s="14" t="s">
        <v>40</v>
      </c>
      <c r="AS780" s="14" t="s">
        <v>40</v>
      </c>
      <c r="AT780" s="14" t="s">
        <v>40</v>
      </c>
      <c r="AU780" s="14" t="s">
        <v>40</v>
      </c>
      <c r="AV780" s="14" t="s">
        <v>40</v>
      </c>
      <c r="AW780" s="14" t="s">
        <v>40</v>
      </c>
      <c r="AX780" s="14" t="s">
        <v>40</v>
      </c>
      <c r="AY780" s="14" t="s">
        <v>40</v>
      </c>
      <c r="AZ780" s="14" t="s">
        <v>40</v>
      </c>
      <c r="BA780" s="14" t="s">
        <v>40</v>
      </c>
      <c r="BB780" s="14" t="s">
        <v>40</v>
      </c>
      <c r="BC780" s="14" t="s">
        <v>40</v>
      </c>
      <c r="BD780" s="14" t="s">
        <v>40</v>
      </c>
      <c r="BE780" s="14" t="s">
        <v>40</v>
      </c>
      <c r="BF780" s="14" t="s">
        <v>40</v>
      </c>
      <c r="BG780" s="14" t="s">
        <v>40</v>
      </c>
      <c r="BH780" s="14" t="s">
        <v>40</v>
      </c>
      <c r="BJ780" s="15" t="e">
        <f t="shared" si="698"/>
        <v>#VALUE!</v>
      </c>
      <c r="BK780" s="15" t="e">
        <f t="shared" si="699"/>
        <v>#VALUE!</v>
      </c>
      <c r="BL780" s="15" t="e">
        <f t="shared" si="700"/>
        <v>#VALUE!</v>
      </c>
      <c r="BM780" s="15" t="e">
        <f t="shared" si="701"/>
        <v>#VALUE!</v>
      </c>
      <c r="BN780" s="15" t="e">
        <f t="shared" si="702"/>
        <v>#VALUE!</v>
      </c>
      <c r="BO780" s="15" t="e">
        <f t="shared" si="703"/>
        <v>#VALUE!</v>
      </c>
      <c r="BP780" s="15" t="e">
        <f t="shared" si="704"/>
        <v>#VALUE!</v>
      </c>
      <c r="BQ780" s="15" t="e">
        <f t="shared" si="705"/>
        <v>#VALUE!</v>
      </c>
      <c r="BR780" s="15" t="e">
        <f t="shared" si="706"/>
        <v>#VALUE!</v>
      </c>
      <c r="BS780" s="15" t="e">
        <f t="shared" si="707"/>
        <v>#VALUE!</v>
      </c>
      <c r="BT780" s="15" t="e">
        <f t="shared" si="708"/>
        <v>#VALUE!</v>
      </c>
      <c r="BU780" s="15" t="e">
        <f t="shared" si="709"/>
        <v>#VALUE!</v>
      </c>
      <c r="BV780" s="15" t="e">
        <f t="shared" si="710"/>
        <v>#VALUE!</v>
      </c>
      <c r="BW780" s="15" t="e">
        <f t="shared" si="711"/>
        <v>#VALUE!</v>
      </c>
      <c r="BX780" s="15" t="e">
        <f t="shared" si="712"/>
        <v>#VALUE!</v>
      </c>
      <c r="BY780" s="15" t="e">
        <f t="shared" si="713"/>
        <v>#VALUE!</v>
      </c>
      <c r="BZ780" s="15" t="e">
        <f t="shared" si="714"/>
        <v>#VALUE!</v>
      </c>
      <c r="CA780" s="14" t="s">
        <v>75</v>
      </c>
      <c r="CB780" s="15" t="e">
        <f t="shared" si="722"/>
        <v>#VALUE!</v>
      </c>
      <c r="CC780" s="14" t="str">
        <f t="shared" si="723"/>
        <v>N/A</v>
      </c>
      <c r="CD780" s="14" t="str">
        <f t="shared" si="724"/>
        <v>N/A</v>
      </c>
      <c r="CE780" s="14" t="str">
        <f t="shared" si="725"/>
        <v>N/A</v>
      </c>
      <c r="CF780" s="14" t="str">
        <f t="shared" si="726"/>
        <v>N/A</v>
      </c>
      <c r="CG780" t="str">
        <f t="shared" si="715"/>
        <v>S:0 G:0 GR:0</v>
      </c>
    </row>
    <row r="781" spans="1:85" x14ac:dyDescent="0.25">
      <c r="A781" s="13">
        <v>6673</v>
      </c>
      <c r="B781" s="14"/>
      <c r="C781" s="14"/>
      <c r="D781" s="14"/>
      <c r="E781" s="14" t="e">
        <f>VLOOKUP(B781, 'Rookie Year'!$A$2:$B$55555,2,FALSE)</f>
        <v>#N/A</v>
      </c>
      <c r="F781" s="14">
        <v>2026</v>
      </c>
      <c r="G781" s="14" t="s">
        <v>40</v>
      </c>
      <c r="H781" s="14"/>
      <c r="I781" s="15"/>
      <c r="J781" s="14"/>
      <c r="K781" s="16">
        <f t="shared" si="681"/>
        <v>0</v>
      </c>
      <c r="L781" s="15">
        <f t="shared" si="682"/>
        <v>0</v>
      </c>
      <c r="M781" s="15">
        <f t="shared" si="683"/>
        <v>0</v>
      </c>
      <c r="N781" s="15">
        <f t="shared" si="684"/>
        <v>0</v>
      </c>
      <c r="O781" s="15">
        <v>0</v>
      </c>
      <c r="P781" s="15">
        <v>0</v>
      </c>
      <c r="Q781" s="15">
        <f t="shared" si="685"/>
        <v>0</v>
      </c>
      <c r="R781" s="14" t="s">
        <v>75</v>
      </c>
      <c r="S781" s="14">
        <f t="shared" si="686"/>
        <v>0</v>
      </c>
      <c r="T781" s="15" t="str">
        <f t="shared" si="678"/>
        <v>N/A</v>
      </c>
      <c r="U781" s="15" t="str">
        <f t="shared" si="679"/>
        <v>N/A</v>
      </c>
      <c r="V781" s="15" t="str">
        <f t="shared" si="727"/>
        <v>N/A</v>
      </c>
      <c r="W781" s="15" t="str">
        <f t="shared" si="720"/>
        <v>N/A</v>
      </c>
      <c r="X781" s="15" t="str">
        <f t="shared" si="721"/>
        <v>N/A</v>
      </c>
      <c r="Y781" s="14" t="str">
        <f t="shared" si="687"/>
        <v>OK</v>
      </c>
      <c r="Z781" s="14" t="str">
        <f t="shared" si="688"/>
        <v>No</v>
      </c>
      <c r="AA781" s="17" t="str">
        <f>IF(C781="DM", "N/A", IF(Z781="No","N/A",VLOOKUP(B781,'Extension List'!$A$3:$AE$1952,19,FALSE)))</f>
        <v>N/A</v>
      </c>
      <c r="AB781" s="14" t="str">
        <f>IF(C781="DM", "N/A", IF(Z781="No","N/A",VLOOKUP(B781,'Extension List'!$A$3:$AE$1952,21,FALSE)))</f>
        <v>N/A</v>
      </c>
      <c r="AC781" s="14" t="str">
        <f t="shared" si="729"/>
        <v>N/A</v>
      </c>
      <c r="AD781" s="15" t="str">
        <f t="shared" si="689"/>
        <v>N/A</v>
      </c>
      <c r="AE781" s="15" t="str">
        <f t="shared" si="690"/>
        <v>N/A</v>
      </c>
      <c r="AF781" s="15" t="str">
        <f t="shared" si="691"/>
        <v>N/A</v>
      </c>
      <c r="AG781" s="15" t="str">
        <f t="shared" ref="AG781:AH800" si="730">IF($AF781="N/A", "N/A", "TBC")</f>
        <v>N/A</v>
      </c>
      <c r="AH781" s="15" t="str">
        <f t="shared" si="730"/>
        <v>N/A</v>
      </c>
      <c r="AI781" s="15" t="str">
        <f t="shared" si="716"/>
        <v>N/A</v>
      </c>
      <c r="AJ781" s="15" t="str">
        <f t="shared" si="717"/>
        <v>N/A</v>
      </c>
      <c r="AK781" s="15" t="str">
        <f t="shared" si="718"/>
        <v>N/A</v>
      </c>
      <c r="AL781" s="15" t="str">
        <f t="shared" si="692"/>
        <v>N/A</v>
      </c>
      <c r="AM781" s="15" t="e">
        <f t="shared" si="693"/>
        <v>#VALUE!</v>
      </c>
      <c r="AN781" s="15" t="str">
        <f t="shared" si="694"/>
        <v>N/A</v>
      </c>
      <c r="AO781" s="15" t="str">
        <f t="shared" si="695"/>
        <v>N/A</v>
      </c>
      <c r="AP781" s="15" t="str">
        <f t="shared" si="696"/>
        <v>N/A</v>
      </c>
      <c r="AQ781" s="15" t="str">
        <f t="shared" si="697"/>
        <v>N/A</v>
      </c>
      <c r="AR781" s="14" t="s">
        <v>40</v>
      </c>
      <c r="AS781" s="14" t="s">
        <v>40</v>
      </c>
      <c r="AT781" s="14" t="s">
        <v>40</v>
      </c>
      <c r="AU781" s="14" t="s">
        <v>40</v>
      </c>
      <c r="AV781" s="14" t="s">
        <v>40</v>
      </c>
      <c r="AW781" s="14" t="s">
        <v>40</v>
      </c>
      <c r="AX781" s="14" t="s">
        <v>40</v>
      </c>
      <c r="AY781" s="14" t="s">
        <v>40</v>
      </c>
      <c r="AZ781" s="14" t="s">
        <v>40</v>
      </c>
      <c r="BA781" s="14" t="s">
        <v>40</v>
      </c>
      <c r="BB781" s="14" t="s">
        <v>40</v>
      </c>
      <c r="BC781" s="14" t="s">
        <v>40</v>
      </c>
      <c r="BD781" s="14" t="s">
        <v>40</v>
      </c>
      <c r="BE781" s="14" t="s">
        <v>40</v>
      </c>
      <c r="BF781" s="14" t="s">
        <v>40</v>
      </c>
      <c r="BG781" s="14" t="s">
        <v>40</v>
      </c>
      <c r="BH781" s="14" t="s">
        <v>40</v>
      </c>
      <c r="BJ781" s="15" t="e">
        <f t="shared" si="698"/>
        <v>#VALUE!</v>
      </c>
      <c r="BK781" s="15" t="e">
        <f t="shared" si="699"/>
        <v>#VALUE!</v>
      </c>
      <c r="BL781" s="15" t="e">
        <f t="shared" si="700"/>
        <v>#VALUE!</v>
      </c>
      <c r="BM781" s="15" t="e">
        <f t="shared" si="701"/>
        <v>#VALUE!</v>
      </c>
      <c r="BN781" s="15" t="e">
        <f t="shared" si="702"/>
        <v>#VALUE!</v>
      </c>
      <c r="BO781" s="15" t="e">
        <f t="shared" si="703"/>
        <v>#VALUE!</v>
      </c>
      <c r="BP781" s="15" t="e">
        <f t="shared" si="704"/>
        <v>#VALUE!</v>
      </c>
      <c r="BQ781" s="15" t="e">
        <f t="shared" si="705"/>
        <v>#VALUE!</v>
      </c>
      <c r="BR781" s="15" t="e">
        <f t="shared" si="706"/>
        <v>#VALUE!</v>
      </c>
      <c r="BS781" s="15" t="e">
        <f t="shared" si="707"/>
        <v>#VALUE!</v>
      </c>
      <c r="BT781" s="15" t="e">
        <f t="shared" si="708"/>
        <v>#VALUE!</v>
      </c>
      <c r="BU781" s="15" t="e">
        <f t="shared" si="709"/>
        <v>#VALUE!</v>
      </c>
      <c r="BV781" s="15" t="e">
        <f t="shared" si="710"/>
        <v>#VALUE!</v>
      </c>
      <c r="BW781" s="15" t="e">
        <f t="shared" si="711"/>
        <v>#VALUE!</v>
      </c>
      <c r="BX781" s="15" t="e">
        <f t="shared" si="712"/>
        <v>#VALUE!</v>
      </c>
      <c r="BY781" s="15" t="e">
        <f t="shared" si="713"/>
        <v>#VALUE!</v>
      </c>
      <c r="BZ781" s="15" t="e">
        <f t="shared" si="714"/>
        <v>#VALUE!</v>
      </c>
      <c r="CA781" s="14" t="s">
        <v>75</v>
      </c>
      <c r="CB781" s="15" t="e">
        <f t="shared" si="722"/>
        <v>#VALUE!</v>
      </c>
      <c r="CC781" s="14" t="str">
        <f t="shared" si="723"/>
        <v>N/A</v>
      </c>
      <c r="CD781" s="14" t="str">
        <f t="shared" si="724"/>
        <v>N/A</v>
      </c>
      <c r="CE781" s="14" t="str">
        <f t="shared" si="725"/>
        <v>N/A</v>
      </c>
      <c r="CF781" s="14" t="str">
        <f t="shared" si="726"/>
        <v>N/A</v>
      </c>
      <c r="CG781" t="str">
        <f t="shared" si="715"/>
        <v>S:0 G:0 GR:0</v>
      </c>
    </row>
    <row r="782" spans="1:85" x14ac:dyDescent="0.25">
      <c r="A782" s="13">
        <v>6674</v>
      </c>
      <c r="B782" s="14"/>
      <c r="C782" s="14"/>
      <c r="D782" s="14"/>
      <c r="E782" s="14" t="e">
        <f>VLOOKUP(B782, 'Rookie Year'!$A$2:$B$55555,2,FALSE)</f>
        <v>#N/A</v>
      </c>
      <c r="F782" s="14">
        <v>2026</v>
      </c>
      <c r="G782" s="14" t="s">
        <v>40</v>
      </c>
      <c r="H782" s="14"/>
      <c r="I782" s="15"/>
      <c r="J782" s="14"/>
      <c r="K782" s="16">
        <f t="shared" si="681"/>
        <v>0</v>
      </c>
      <c r="L782" s="15">
        <f t="shared" si="682"/>
        <v>0</v>
      </c>
      <c r="M782" s="15">
        <f t="shared" si="683"/>
        <v>0</v>
      </c>
      <c r="N782" s="15">
        <f t="shared" si="684"/>
        <v>0</v>
      </c>
      <c r="O782" s="15">
        <v>0</v>
      </c>
      <c r="P782" s="15">
        <v>0</v>
      </c>
      <c r="Q782" s="15">
        <f t="shared" si="685"/>
        <v>0</v>
      </c>
      <c r="R782" s="14" t="s">
        <v>75</v>
      </c>
      <c r="S782" s="14">
        <f t="shared" si="686"/>
        <v>0</v>
      </c>
      <c r="T782" s="15" t="str">
        <f t="shared" si="678"/>
        <v>N/A</v>
      </c>
      <c r="U782" s="15" t="str">
        <f t="shared" si="679"/>
        <v>N/A</v>
      </c>
      <c r="V782" s="15" t="str">
        <f t="shared" si="727"/>
        <v>N/A</v>
      </c>
      <c r="W782" s="15" t="str">
        <f t="shared" si="720"/>
        <v>N/A</v>
      </c>
      <c r="X782" s="15" t="str">
        <f t="shared" si="721"/>
        <v>N/A</v>
      </c>
      <c r="Y782" s="14" t="str">
        <f t="shared" si="687"/>
        <v>OK</v>
      </c>
      <c r="Z782" s="14" t="str">
        <f t="shared" si="688"/>
        <v>No</v>
      </c>
      <c r="AA782" s="17" t="str">
        <f>IF(C782="DM", "N/A", IF(Z782="No","N/A",VLOOKUP(B782,'Extension List'!$A$3:$AE$1952,19,FALSE)))</f>
        <v>N/A</v>
      </c>
      <c r="AB782" s="14" t="str">
        <f>IF(C782="DM", "N/A", IF(Z782="No","N/A",VLOOKUP(B782,'Extension List'!$A$3:$AE$1952,21,FALSE)))</f>
        <v>N/A</v>
      </c>
      <c r="AC782" s="14" t="str">
        <f t="shared" si="729"/>
        <v>N/A</v>
      </c>
      <c r="AD782" s="15" t="str">
        <f t="shared" si="689"/>
        <v>N/A</v>
      </c>
      <c r="AE782" s="15" t="str">
        <f t="shared" si="690"/>
        <v>N/A</v>
      </c>
      <c r="AF782" s="15" t="str">
        <f t="shared" si="691"/>
        <v>N/A</v>
      </c>
      <c r="AG782" s="15" t="str">
        <f t="shared" si="730"/>
        <v>N/A</v>
      </c>
      <c r="AH782" s="15" t="str">
        <f t="shared" si="730"/>
        <v>N/A</v>
      </c>
      <c r="AI782" s="15" t="str">
        <f t="shared" si="716"/>
        <v>N/A</v>
      </c>
      <c r="AJ782" s="15" t="str">
        <f t="shared" si="717"/>
        <v>N/A</v>
      </c>
      <c r="AK782" s="15" t="str">
        <f t="shared" si="718"/>
        <v>N/A</v>
      </c>
      <c r="AL782" s="15" t="str">
        <f t="shared" si="692"/>
        <v>N/A</v>
      </c>
      <c r="AM782" s="15" t="e">
        <f t="shared" si="693"/>
        <v>#VALUE!</v>
      </c>
      <c r="AN782" s="15" t="str">
        <f t="shared" si="694"/>
        <v>N/A</v>
      </c>
      <c r="AO782" s="15" t="str">
        <f t="shared" si="695"/>
        <v>N/A</v>
      </c>
      <c r="AP782" s="15" t="str">
        <f t="shared" si="696"/>
        <v>N/A</v>
      </c>
      <c r="AQ782" s="15" t="str">
        <f t="shared" si="697"/>
        <v>N/A</v>
      </c>
      <c r="AR782" s="14" t="s">
        <v>40</v>
      </c>
      <c r="AS782" s="14" t="s">
        <v>40</v>
      </c>
      <c r="AT782" s="14" t="s">
        <v>40</v>
      </c>
      <c r="AU782" s="14" t="s">
        <v>40</v>
      </c>
      <c r="AV782" s="14" t="s">
        <v>40</v>
      </c>
      <c r="AW782" s="14" t="s">
        <v>40</v>
      </c>
      <c r="AX782" s="14" t="s">
        <v>40</v>
      </c>
      <c r="AY782" s="14" t="s">
        <v>40</v>
      </c>
      <c r="AZ782" s="14" t="s">
        <v>40</v>
      </c>
      <c r="BA782" s="14" t="s">
        <v>40</v>
      </c>
      <c r="BB782" s="14" t="s">
        <v>40</v>
      </c>
      <c r="BC782" s="14" t="s">
        <v>40</v>
      </c>
      <c r="BD782" s="14" t="s">
        <v>40</v>
      </c>
      <c r="BE782" s="14" t="s">
        <v>40</v>
      </c>
      <c r="BF782" s="14" t="s">
        <v>40</v>
      </c>
      <c r="BG782" s="14" t="s">
        <v>40</v>
      </c>
      <c r="BH782" s="14" t="s">
        <v>40</v>
      </c>
      <c r="BJ782" s="15" t="e">
        <f t="shared" si="698"/>
        <v>#VALUE!</v>
      </c>
      <c r="BK782" s="15" t="e">
        <f t="shared" si="699"/>
        <v>#VALUE!</v>
      </c>
      <c r="BL782" s="15" t="e">
        <f t="shared" si="700"/>
        <v>#VALUE!</v>
      </c>
      <c r="BM782" s="15" t="e">
        <f t="shared" si="701"/>
        <v>#VALUE!</v>
      </c>
      <c r="BN782" s="15" t="e">
        <f t="shared" si="702"/>
        <v>#VALUE!</v>
      </c>
      <c r="BO782" s="15" t="e">
        <f t="shared" si="703"/>
        <v>#VALUE!</v>
      </c>
      <c r="BP782" s="15" t="e">
        <f t="shared" si="704"/>
        <v>#VALUE!</v>
      </c>
      <c r="BQ782" s="15" t="e">
        <f t="shared" si="705"/>
        <v>#VALUE!</v>
      </c>
      <c r="BR782" s="15" t="e">
        <f t="shared" si="706"/>
        <v>#VALUE!</v>
      </c>
      <c r="BS782" s="15" t="e">
        <f t="shared" si="707"/>
        <v>#VALUE!</v>
      </c>
      <c r="BT782" s="15" t="e">
        <f t="shared" si="708"/>
        <v>#VALUE!</v>
      </c>
      <c r="BU782" s="15" t="e">
        <f t="shared" si="709"/>
        <v>#VALUE!</v>
      </c>
      <c r="BV782" s="15" t="e">
        <f t="shared" si="710"/>
        <v>#VALUE!</v>
      </c>
      <c r="BW782" s="15" t="e">
        <f t="shared" si="711"/>
        <v>#VALUE!</v>
      </c>
      <c r="BX782" s="15" t="e">
        <f t="shared" si="712"/>
        <v>#VALUE!</v>
      </c>
      <c r="BY782" s="15" t="e">
        <f t="shared" si="713"/>
        <v>#VALUE!</v>
      </c>
      <c r="BZ782" s="15" t="e">
        <f t="shared" si="714"/>
        <v>#VALUE!</v>
      </c>
      <c r="CA782" s="14" t="s">
        <v>75</v>
      </c>
      <c r="CB782" s="15" t="e">
        <f t="shared" si="722"/>
        <v>#VALUE!</v>
      </c>
      <c r="CC782" s="14" t="str">
        <f t="shared" si="723"/>
        <v>N/A</v>
      </c>
      <c r="CD782" s="14" t="str">
        <f t="shared" si="724"/>
        <v>N/A</v>
      </c>
      <c r="CE782" s="14" t="str">
        <f t="shared" si="725"/>
        <v>N/A</v>
      </c>
      <c r="CF782" s="14" t="str">
        <f t="shared" si="726"/>
        <v>N/A</v>
      </c>
      <c r="CG782" t="str">
        <f t="shared" si="715"/>
        <v>S:0 G:0 GR:0</v>
      </c>
    </row>
    <row r="783" spans="1:85" x14ac:dyDescent="0.25">
      <c r="A783" s="13">
        <v>6675</v>
      </c>
      <c r="B783" s="14"/>
      <c r="C783" s="14"/>
      <c r="D783" s="14"/>
      <c r="E783" s="14" t="e">
        <f>VLOOKUP(B783, 'Rookie Year'!$A$2:$B$55555,2,FALSE)</f>
        <v>#N/A</v>
      </c>
      <c r="F783" s="14">
        <v>2026</v>
      </c>
      <c r="G783" s="14" t="s">
        <v>40</v>
      </c>
      <c r="H783" s="14"/>
      <c r="I783" s="15"/>
      <c r="J783" s="14"/>
      <c r="K783" s="16">
        <f t="shared" si="681"/>
        <v>0</v>
      </c>
      <c r="L783" s="15">
        <f t="shared" si="682"/>
        <v>0</v>
      </c>
      <c r="M783" s="15">
        <f t="shared" si="683"/>
        <v>0</v>
      </c>
      <c r="N783" s="15">
        <f t="shared" si="684"/>
        <v>0</v>
      </c>
      <c r="O783" s="15">
        <v>0</v>
      </c>
      <c r="P783" s="15">
        <v>0</v>
      </c>
      <c r="Q783" s="15">
        <f t="shared" si="685"/>
        <v>0</v>
      </c>
      <c r="R783" s="14" t="s">
        <v>75</v>
      </c>
      <c r="S783" s="14">
        <f t="shared" si="686"/>
        <v>0</v>
      </c>
      <c r="T783" s="15" t="str">
        <f t="shared" ref="T783:T846" si="731">IF($S783&lt;1, "N/A", $M783)</f>
        <v>N/A</v>
      </c>
      <c r="U783" s="15" t="str">
        <f t="shared" ref="U783:U846" si="732">IF($S783&lt;2, "N/A", $M783)</f>
        <v>N/A</v>
      </c>
      <c r="V783" s="15" t="str">
        <f t="shared" si="727"/>
        <v>N/A</v>
      </c>
      <c r="W783" s="15" t="str">
        <f t="shared" si="720"/>
        <v>N/A</v>
      </c>
      <c r="X783" s="15" t="str">
        <f t="shared" si="721"/>
        <v>N/A</v>
      </c>
      <c r="Y783" s="14" t="str">
        <f t="shared" si="687"/>
        <v>OK</v>
      </c>
      <c r="Z783" s="14" t="str">
        <f t="shared" si="688"/>
        <v>No</v>
      </c>
      <c r="AA783" s="17" t="str">
        <f>IF(C783="DM", "N/A", IF(Z783="No","N/A",VLOOKUP(B783,'Extension List'!$A$3:$AE$1952,19,FALSE)))</f>
        <v>N/A</v>
      </c>
      <c r="AB783" s="14" t="str">
        <f>IF(C783="DM", "N/A", IF(Z783="No","N/A",VLOOKUP(B783,'Extension List'!$A$3:$AE$1952,21,FALSE)))</f>
        <v>N/A</v>
      </c>
      <c r="AC783" s="14" t="str">
        <f t="shared" si="729"/>
        <v>N/A</v>
      </c>
      <c r="AD783" s="15" t="str">
        <f t="shared" si="689"/>
        <v>N/A</v>
      </c>
      <c r="AE783" s="15" t="str">
        <f t="shared" si="690"/>
        <v>N/A</v>
      </c>
      <c r="AF783" s="15" t="str">
        <f t="shared" si="691"/>
        <v>N/A</v>
      </c>
      <c r="AG783" s="15" t="str">
        <f t="shared" si="730"/>
        <v>N/A</v>
      </c>
      <c r="AH783" s="15" t="str">
        <f t="shared" si="730"/>
        <v>N/A</v>
      </c>
      <c r="AI783" s="15" t="str">
        <f t="shared" si="716"/>
        <v>N/A</v>
      </c>
      <c r="AJ783" s="15" t="str">
        <f t="shared" si="717"/>
        <v>N/A</v>
      </c>
      <c r="AK783" s="15" t="str">
        <f t="shared" si="718"/>
        <v>N/A</v>
      </c>
      <c r="AL783" s="15" t="str">
        <f t="shared" si="692"/>
        <v>N/A</v>
      </c>
      <c r="AM783" s="15" t="e">
        <f t="shared" si="693"/>
        <v>#VALUE!</v>
      </c>
      <c r="AN783" s="15" t="str">
        <f t="shared" si="694"/>
        <v>N/A</v>
      </c>
      <c r="AO783" s="15" t="str">
        <f t="shared" si="695"/>
        <v>N/A</v>
      </c>
      <c r="AP783" s="15" t="str">
        <f t="shared" si="696"/>
        <v>N/A</v>
      </c>
      <c r="AQ783" s="15" t="str">
        <f t="shared" si="697"/>
        <v>N/A</v>
      </c>
      <c r="AR783" s="14" t="s">
        <v>40</v>
      </c>
      <c r="AS783" s="14" t="s">
        <v>40</v>
      </c>
      <c r="AT783" s="14" t="s">
        <v>40</v>
      </c>
      <c r="AU783" s="14" t="s">
        <v>40</v>
      </c>
      <c r="AV783" s="14" t="s">
        <v>40</v>
      </c>
      <c r="AW783" s="14" t="s">
        <v>40</v>
      </c>
      <c r="AX783" s="14" t="s">
        <v>40</v>
      </c>
      <c r="AY783" s="14" t="s">
        <v>40</v>
      </c>
      <c r="AZ783" s="14" t="s">
        <v>40</v>
      </c>
      <c r="BA783" s="14" t="s">
        <v>40</v>
      </c>
      <c r="BB783" s="14" t="s">
        <v>40</v>
      </c>
      <c r="BC783" s="14" t="s">
        <v>40</v>
      </c>
      <c r="BD783" s="14" t="s">
        <v>40</v>
      </c>
      <c r="BE783" s="14" t="s">
        <v>40</v>
      </c>
      <c r="BF783" s="14" t="s">
        <v>40</v>
      </c>
      <c r="BG783" s="14" t="s">
        <v>40</v>
      </c>
      <c r="BH783" s="14" t="s">
        <v>40</v>
      </c>
      <c r="BJ783" s="15" t="e">
        <f t="shared" si="698"/>
        <v>#VALUE!</v>
      </c>
      <c r="BK783" s="15" t="e">
        <f t="shared" si="699"/>
        <v>#VALUE!</v>
      </c>
      <c r="BL783" s="15" t="e">
        <f t="shared" si="700"/>
        <v>#VALUE!</v>
      </c>
      <c r="BM783" s="15" t="e">
        <f t="shared" si="701"/>
        <v>#VALUE!</v>
      </c>
      <c r="BN783" s="15" t="e">
        <f t="shared" si="702"/>
        <v>#VALUE!</v>
      </c>
      <c r="BO783" s="15" t="e">
        <f t="shared" si="703"/>
        <v>#VALUE!</v>
      </c>
      <c r="BP783" s="15" t="e">
        <f t="shared" si="704"/>
        <v>#VALUE!</v>
      </c>
      <c r="BQ783" s="15" t="e">
        <f t="shared" si="705"/>
        <v>#VALUE!</v>
      </c>
      <c r="BR783" s="15" t="e">
        <f t="shared" si="706"/>
        <v>#VALUE!</v>
      </c>
      <c r="BS783" s="15" t="e">
        <f t="shared" si="707"/>
        <v>#VALUE!</v>
      </c>
      <c r="BT783" s="15" t="e">
        <f t="shared" si="708"/>
        <v>#VALUE!</v>
      </c>
      <c r="BU783" s="15" t="e">
        <f t="shared" si="709"/>
        <v>#VALUE!</v>
      </c>
      <c r="BV783" s="15" t="e">
        <f t="shared" si="710"/>
        <v>#VALUE!</v>
      </c>
      <c r="BW783" s="15" t="e">
        <f t="shared" si="711"/>
        <v>#VALUE!</v>
      </c>
      <c r="BX783" s="15" t="e">
        <f t="shared" si="712"/>
        <v>#VALUE!</v>
      </c>
      <c r="BY783" s="15" t="e">
        <f t="shared" si="713"/>
        <v>#VALUE!</v>
      </c>
      <c r="BZ783" s="15" t="e">
        <f t="shared" si="714"/>
        <v>#VALUE!</v>
      </c>
      <c r="CA783" s="14" t="s">
        <v>75</v>
      </c>
      <c r="CB783" s="15" t="e">
        <f t="shared" si="722"/>
        <v>#VALUE!</v>
      </c>
      <c r="CC783" s="14" t="str">
        <f t="shared" si="723"/>
        <v>N/A</v>
      </c>
      <c r="CD783" s="14" t="str">
        <f t="shared" si="724"/>
        <v>N/A</v>
      </c>
      <c r="CE783" s="14" t="str">
        <f t="shared" si="725"/>
        <v>N/A</v>
      </c>
      <c r="CF783" s="14" t="str">
        <f t="shared" si="726"/>
        <v>N/A</v>
      </c>
      <c r="CG783" t="str">
        <f t="shared" si="715"/>
        <v>S:0 G:0 GR:0</v>
      </c>
    </row>
    <row r="784" spans="1:85" x14ac:dyDescent="0.25">
      <c r="A784" s="13">
        <v>6676</v>
      </c>
      <c r="B784" s="14"/>
      <c r="C784" s="14"/>
      <c r="D784" s="14"/>
      <c r="E784" s="14" t="e">
        <f>VLOOKUP(B784, 'Rookie Year'!$A$2:$B$55555,2,FALSE)</f>
        <v>#N/A</v>
      </c>
      <c r="F784" s="14">
        <v>2026</v>
      </c>
      <c r="G784" s="14" t="s">
        <v>40</v>
      </c>
      <c r="H784" s="14"/>
      <c r="I784" s="15"/>
      <c r="J784" s="14"/>
      <c r="K784" s="16">
        <f t="shared" si="681"/>
        <v>0</v>
      </c>
      <c r="L784" s="15">
        <f t="shared" si="682"/>
        <v>0</v>
      </c>
      <c r="M784" s="15">
        <f t="shared" si="683"/>
        <v>0</v>
      </c>
      <c r="N784" s="15">
        <f t="shared" si="684"/>
        <v>0</v>
      </c>
      <c r="O784" s="15">
        <v>0</v>
      </c>
      <c r="P784" s="15">
        <v>0</v>
      </c>
      <c r="Q784" s="15">
        <f t="shared" si="685"/>
        <v>0</v>
      </c>
      <c r="R784" s="14" t="s">
        <v>75</v>
      </c>
      <c r="S784" s="14">
        <f t="shared" si="686"/>
        <v>0</v>
      </c>
      <c r="T784" s="15" t="str">
        <f t="shared" si="731"/>
        <v>N/A</v>
      </c>
      <c r="U784" s="15" t="str">
        <f t="shared" si="732"/>
        <v>N/A</v>
      </c>
      <c r="V784" s="15" t="str">
        <f t="shared" si="727"/>
        <v>N/A</v>
      </c>
      <c r="W784" s="15" t="str">
        <f t="shared" si="720"/>
        <v>N/A</v>
      </c>
      <c r="X784" s="15" t="str">
        <f t="shared" si="721"/>
        <v>N/A</v>
      </c>
      <c r="Y784" s="14" t="str">
        <f t="shared" si="687"/>
        <v>OK</v>
      </c>
      <c r="Z784" s="14" t="str">
        <f t="shared" si="688"/>
        <v>No</v>
      </c>
      <c r="AA784" s="17" t="str">
        <f>IF(C784="DM", "N/A", IF(Z784="No","N/A",VLOOKUP(B784,'Extension List'!$A$3:$AE$1952,19,FALSE)))</f>
        <v>N/A</v>
      </c>
      <c r="AB784" s="14" t="str">
        <f>IF(C784="DM", "N/A", IF(Z784="No","N/A",VLOOKUP(B784,'Extension List'!$A$3:$AE$1952,21,FALSE)))</f>
        <v>N/A</v>
      </c>
      <c r="AC784" s="14" t="str">
        <f t="shared" si="729"/>
        <v>N/A</v>
      </c>
      <c r="AD784" s="15" t="str">
        <f t="shared" si="689"/>
        <v>N/A</v>
      </c>
      <c r="AE784" s="15" t="str">
        <f t="shared" si="690"/>
        <v>N/A</v>
      </c>
      <c r="AF784" s="15" t="str">
        <f t="shared" si="691"/>
        <v>N/A</v>
      </c>
      <c r="AG784" s="15" t="str">
        <f t="shared" si="730"/>
        <v>N/A</v>
      </c>
      <c r="AH784" s="15" t="str">
        <f t="shared" si="730"/>
        <v>N/A</v>
      </c>
      <c r="AI784" s="15" t="str">
        <f t="shared" si="716"/>
        <v>N/A</v>
      </c>
      <c r="AJ784" s="15" t="str">
        <f t="shared" si="717"/>
        <v>N/A</v>
      </c>
      <c r="AK784" s="15" t="str">
        <f t="shared" si="718"/>
        <v>N/A</v>
      </c>
      <c r="AL784" s="15" t="str">
        <f t="shared" si="692"/>
        <v>N/A</v>
      </c>
      <c r="AM784" s="15" t="e">
        <f t="shared" si="693"/>
        <v>#VALUE!</v>
      </c>
      <c r="AN784" s="15" t="str">
        <f t="shared" si="694"/>
        <v>N/A</v>
      </c>
      <c r="AO784" s="15" t="str">
        <f t="shared" si="695"/>
        <v>N/A</v>
      </c>
      <c r="AP784" s="15" t="str">
        <f t="shared" si="696"/>
        <v>N/A</v>
      </c>
      <c r="AQ784" s="15" t="str">
        <f t="shared" si="697"/>
        <v>N/A</v>
      </c>
      <c r="AR784" s="14" t="s">
        <v>40</v>
      </c>
      <c r="AS784" s="14" t="s">
        <v>40</v>
      </c>
      <c r="AT784" s="14" t="s">
        <v>40</v>
      </c>
      <c r="AU784" s="14" t="s">
        <v>40</v>
      </c>
      <c r="AV784" s="14" t="s">
        <v>40</v>
      </c>
      <c r="AW784" s="14" t="s">
        <v>40</v>
      </c>
      <c r="AX784" s="14" t="s">
        <v>40</v>
      </c>
      <c r="AY784" s="14" t="s">
        <v>40</v>
      </c>
      <c r="AZ784" s="14" t="s">
        <v>40</v>
      </c>
      <c r="BA784" s="14" t="s">
        <v>40</v>
      </c>
      <c r="BB784" s="14" t="s">
        <v>40</v>
      </c>
      <c r="BC784" s="14" t="s">
        <v>40</v>
      </c>
      <c r="BD784" s="14" t="s">
        <v>40</v>
      </c>
      <c r="BE784" s="14" t="s">
        <v>40</v>
      </c>
      <c r="BF784" s="14" t="s">
        <v>40</v>
      </c>
      <c r="BG784" s="14" t="s">
        <v>40</v>
      </c>
      <c r="BH784" s="14" t="s">
        <v>40</v>
      </c>
      <c r="BJ784" s="15" t="e">
        <f t="shared" si="698"/>
        <v>#VALUE!</v>
      </c>
      <c r="BK784" s="15" t="e">
        <f t="shared" si="699"/>
        <v>#VALUE!</v>
      </c>
      <c r="BL784" s="15" t="e">
        <f t="shared" si="700"/>
        <v>#VALUE!</v>
      </c>
      <c r="BM784" s="15" t="e">
        <f t="shared" si="701"/>
        <v>#VALUE!</v>
      </c>
      <c r="BN784" s="15" t="e">
        <f t="shared" si="702"/>
        <v>#VALUE!</v>
      </c>
      <c r="BO784" s="15" t="e">
        <f t="shared" si="703"/>
        <v>#VALUE!</v>
      </c>
      <c r="BP784" s="15" t="e">
        <f t="shared" si="704"/>
        <v>#VALUE!</v>
      </c>
      <c r="BQ784" s="15" t="e">
        <f t="shared" si="705"/>
        <v>#VALUE!</v>
      </c>
      <c r="BR784" s="15" t="e">
        <f t="shared" si="706"/>
        <v>#VALUE!</v>
      </c>
      <c r="BS784" s="15" t="e">
        <f t="shared" si="707"/>
        <v>#VALUE!</v>
      </c>
      <c r="BT784" s="15" t="e">
        <f t="shared" si="708"/>
        <v>#VALUE!</v>
      </c>
      <c r="BU784" s="15" t="e">
        <f t="shared" si="709"/>
        <v>#VALUE!</v>
      </c>
      <c r="BV784" s="15" t="e">
        <f t="shared" si="710"/>
        <v>#VALUE!</v>
      </c>
      <c r="BW784" s="15" t="e">
        <f t="shared" si="711"/>
        <v>#VALUE!</v>
      </c>
      <c r="BX784" s="15" t="e">
        <f t="shared" si="712"/>
        <v>#VALUE!</v>
      </c>
      <c r="BY784" s="15" t="e">
        <f t="shared" si="713"/>
        <v>#VALUE!</v>
      </c>
      <c r="BZ784" s="15" t="e">
        <f t="shared" si="714"/>
        <v>#VALUE!</v>
      </c>
      <c r="CA784" s="14" t="s">
        <v>75</v>
      </c>
      <c r="CB784" s="15" t="e">
        <f t="shared" si="722"/>
        <v>#VALUE!</v>
      </c>
      <c r="CC784" s="14" t="str">
        <f t="shared" si="723"/>
        <v>N/A</v>
      </c>
      <c r="CD784" s="14" t="str">
        <f t="shared" si="724"/>
        <v>N/A</v>
      </c>
      <c r="CE784" s="14" t="str">
        <f t="shared" si="725"/>
        <v>N/A</v>
      </c>
      <c r="CF784" s="14" t="str">
        <f t="shared" si="726"/>
        <v>N/A</v>
      </c>
      <c r="CG784" t="str">
        <f t="shared" si="715"/>
        <v>S:0 G:0 GR:0</v>
      </c>
    </row>
    <row r="785" spans="1:85" x14ac:dyDescent="0.25">
      <c r="A785" s="13">
        <v>6677</v>
      </c>
      <c r="B785" s="14"/>
      <c r="C785" s="14"/>
      <c r="D785" s="14"/>
      <c r="E785" s="14" t="e">
        <f>VLOOKUP(B785, 'Rookie Year'!$A$2:$B$55555,2,FALSE)</f>
        <v>#N/A</v>
      </c>
      <c r="F785" s="14">
        <v>2026</v>
      </c>
      <c r="G785" s="14" t="s">
        <v>40</v>
      </c>
      <c r="H785" s="14"/>
      <c r="I785" s="15"/>
      <c r="J785" s="14"/>
      <c r="K785" s="16">
        <f t="shared" si="681"/>
        <v>0</v>
      </c>
      <c r="L785" s="15">
        <f t="shared" si="682"/>
        <v>0</v>
      </c>
      <c r="M785" s="15">
        <f t="shared" si="683"/>
        <v>0</v>
      </c>
      <c r="N785" s="15">
        <f t="shared" si="684"/>
        <v>0</v>
      </c>
      <c r="O785" s="15">
        <v>0</v>
      </c>
      <c r="P785" s="15">
        <v>0</v>
      </c>
      <c r="Q785" s="15">
        <f t="shared" si="685"/>
        <v>0</v>
      </c>
      <c r="R785" s="14" t="s">
        <v>75</v>
      </c>
      <c r="S785" s="14">
        <f t="shared" si="686"/>
        <v>0</v>
      </c>
      <c r="T785" s="15" t="str">
        <f t="shared" si="731"/>
        <v>N/A</v>
      </c>
      <c r="U785" s="15" t="str">
        <f t="shared" si="732"/>
        <v>N/A</v>
      </c>
      <c r="V785" s="15" t="str">
        <f t="shared" si="727"/>
        <v>N/A</v>
      </c>
      <c r="W785" s="15" t="str">
        <f t="shared" si="720"/>
        <v>N/A</v>
      </c>
      <c r="X785" s="15" t="str">
        <f t="shared" si="721"/>
        <v>N/A</v>
      </c>
      <c r="Y785" s="14" t="str">
        <f t="shared" si="687"/>
        <v>OK</v>
      </c>
      <c r="Z785" s="14" t="str">
        <f t="shared" si="688"/>
        <v>No</v>
      </c>
      <c r="AA785" s="17" t="str">
        <f>IF(C785="DM", "N/A", IF(Z785="No","N/A",VLOOKUP(B785,'Extension List'!$A$3:$AE$1952,19,FALSE)))</f>
        <v>N/A</v>
      </c>
      <c r="AB785" s="14" t="str">
        <f>IF(C785="DM", "N/A", IF(Z785="No","N/A",VLOOKUP(B785,'Extension List'!$A$3:$AE$1952,21,FALSE)))</f>
        <v>N/A</v>
      </c>
      <c r="AC785" s="14" t="str">
        <f t="shared" si="729"/>
        <v>N/A</v>
      </c>
      <c r="AD785" s="15" t="str">
        <f t="shared" si="689"/>
        <v>N/A</v>
      </c>
      <c r="AE785" s="15" t="str">
        <f t="shared" si="690"/>
        <v>N/A</v>
      </c>
      <c r="AF785" s="15" t="str">
        <f t="shared" si="691"/>
        <v>N/A</v>
      </c>
      <c r="AG785" s="15" t="str">
        <f t="shared" si="730"/>
        <v>N/A</v>
      </c>
      <c r="AH785" s="15" t="str">
        <f t="shared" si="730"/>
        <v>N/A</v>
      </c>
      <c r="AI785" s="15" t="str">
        <f t="shared" si="716"/>
        <v>N/A</v>
      </c>
      <c r="AJ785" s="15" t="str">
        <f t="shared" si="717"/>
        <v>N/A</v>
      </c>
      <c r="AK785" s="15" t="str">
        <f t="shared" si="718"/>
        <v>N/A</v>
      </c>
      <c r="AL785" s="15" t="str">
        <f t="shared" si="692"/>
        <v>N/A</v>
      </c>
      <c r="AM785" s="15" t="e">
        <f t="shared" si="693"/>
        <v>#VALUE!</v>
      </c>
      <c r="AN785" s="15" t="str">
        <f t="shared" si="694"/>
        <v>N/A</v>
      </c>
      <c r="AO785" s="15" t="str">
        <f t="shared" si="695"/>
        <v>N/A</v>
      </c>
      <c r="AP785" s="15" t="str">
        <f t="shared" si="696"/>
        <v>N/A</v>
      </c>
      <c r="AQ785" s="15" t="str">
        <f t="shared" si="697"/>
        <v>N/A</v>
      </c>
      <c r="AR785" s="14" t="s">
        <v>40</v>
      </c>
      <c r="AS785" s="14" t="s">
        <v>40</v>
      </c>
      <c r="AT785" s="14" t="s">
        <v>40</v>
      </c>
      <c r="AU785" s="14" t="s">
        <v>40</v>
      </c>
      <c r="AV785" s="14" t="s">
        <v>40</v>
      </c>
      <c r="AW785" s="14" t="s">
        <v>40</v>
      </c>
      <c r="AX785" s="14" t="s">
        <v>40</v>
      </c>
      <c r="AY785" s="14" t="s">
        <v>40</v>
      </c>
      <c r="AZ785" s="14" t="s">
        <v>40</v>
      </c>
      <c r="BA785" s="14" t="s">
        <v>40</v>
      </c>
      <c r="BB785" s="14" t="s">
        <v>40</v>
      </c>
      <c r="BC785" s="14" t="s">
        <v>40</v>
      </c>
      <c r="BD785" s="14" t="s">
        <v>40</v>
      </c>
      <c r="BE785" s="14" t="s">
        <v>40</v>
      </c>
      <c r="BF785" s="14" t="s">
        <v>40</v>
      </c>
      <c r="BG785" s="14" t="s">
        <v>40</v>
      </c>
      <c r="BH785" s="14" t="s">
        <v>40</v>
      </c>
      <c r="BJ785" s="15" t="e">
        <f t="shared" si="698"/>
        <v>#VALUE!</v>
      </c>
      <c r="BK785" s="15" t="e">
        <f t="shared" si="699"/>
        <v>#VALUE!</v>
      </c>
      <c r="BL785" s="15" t="e">
        <f t="shared" si="700"/>
        <v>#VALUE!</v>
      </c>
      <c r="BM785" s="15" t="e">
        <f t="shared" si="701"/>
        <v>#VALUE!</v>
      </c>
      <c r="BN785" s="15" t="e">
        <f t="shared" si="702"/>
        <v>#VALUE!</v>
      </c>
      <c r="BO785" s="15" t="e">
        <f t="shared" si="703"/>
        <v>#VALUE!</v>
      </c>
      <c r="BP785" s="15" t="e">
        <f t="shared" si="704"/>
        <v>#VALUE!</v>
      </c>
      <c r="BQ785" s="15" t="e">
        <f t="shared" si="705"/>
        <v>#VALUE!</v>
      </c>
      <c r="BR785" s="15" t="e">
        <f t="shared" si="706"/>
        <v>#VALUE!</v>
      </c>
      <c r="BS785" s="15" t="e">
        <f t="shared" si="707"/>
        <v>#VALUE!</v>
      </c>
      <c r="BT785" s="15" t="e">
        <f t="shared" si="708"/>
        <v>#VALUE!</v>
      </c>
      <c r="BU785" s="15" t="e">
        <f t="shared" si="709"/>
        <v>#VALUE!</v>
      </c>
      <c r="BV785" s="15" t="e">
        <f t="shared" si="710"/>
        <v>#VALUE!</v>
      </c>
      <c r="BW785" s="15" t="e">
        <f t="shared" si="711"/>
        <v>#VALUE!</v>
      </c>
      <c r="BX785" s="15" t="e">
        <f t="shared" si="712"/>
        <v>#VALUE!</v>
      </c>
      <c r="BY785" s="15" t="e">
        <f t="shared" si="713"/>
        <v>#VALUE!</v>
      </c>
      <c r="BZ785" s="15" t="e">
        <f t="shared" si="714"/>
        <v>#VALUE!</v>
      </c>
      <c r="CA785" s="14" t="s">
        <v>75</v>
      </c>
      <c r="CB785" s="15" t="e">
        <f t="shared" si="722"/>
        <v>#VALUE!</v>
      </c>
      <c r="CC785" s="14" t="str">
        <f t="shared" si="723"/>
        <v>N/A</v>
      </c>
      <c r="CD785" s="14" t="str">
        <f t="shared" si="724"/>
        <v>N/A</v>
      </c>
      <c r="CE785" s="14" t="str">
        <f t="shared" si="725"/>
        <v>N/A</v>
      </c>
      <c r="CF785" s="14" t="str">
        <f t="shared" si="726"/>
        <v>N/A</v>
      </c>
      <c r="CG785" t="str">
        <f t="shared" si="715"/>
        <v>S:0 G:0 GR:0</v>
      </c>
    </row>
    <row r="786" spans="1:85" x14ac:dyDescent="0.25">
      <c r="A786" s="13">
        <v>6678</v>
      </c>
      <c r="B786" s="14"/>
      <c r="C786" s="14"/>
      <c r="D786" s="14"/>
      <c r="E786" s="14" t="e">
        <f>VLOOKUP(B786, 'Rookie Year'!$A$2:$B$55555,2,FALSE)</f>
        <v>#N/A</v>
      </c>
      <c r="F786" s="14">
        <v>2026</v>
      </c>
      <c r="G786" s="14" t="s">
        <v>40</v>
      </c>
      <c r="H786" s="14"/>
      <c r="I786" s="15"/>
      <c r="J786" s="14"/>
      <c r="K786" s="16">
        <f t="shared" si="681"/>
        <v>0</v>
      </c>
      <c r="L786" s="15">
        <f t="shared" si="682"/>
        <v>0</v>
      </c>
      <c r="M786" s="15">
        <f t="shared" si="683"/>
        <v>0</v>
      </c>
      <c r="N786" s="15">
        <f t="shared" si="684"/>
        <v>0</v>
      </c>
      <c r="O786" s="15">
        <v>0</v>
      </c>
      <c r="P786" s="15">
        <v>0</v>
      </c>
      <c r="Q786" s="15">
        <f t="shared" si="685"/>
        <v>0</v>
      </c>
      <c r="R786" s="14" t="s">
        <v>75</v>
      </c>
      <c r="S786" s="14">
        <f t="shared" si="686"/>
        <v>0</v>
      </c>
      <c r="T786" s="15" t="str">
        <f t="shared" si="731"/>
        <v>N/A</v>
      </c>
      <c r="U786" s="15" t="str">
        <f t="shared" si="732"/>
        <v>N/A</v>
      </c>
      <c r="V786" s="15" t="str">
        <f t="shared" si="727"/>
        <v>N/A</v>
      </c>
      <c r="W786" s="15" t="str">
        <f t="shared" si="720"/>
        <v>N/A</v>
      </c>
      <c r="X786" s="15" t="str">
        <f t="shared" si="721"/>
        <v>N/A</v>
      </c>
      <c r="Y786" s="14" t="str">
        <f t="shared" si="687"/>
        <v>OK</v>
      </c>
      <c r="Z786" s="14" t="str">
        <f t="shared" si="688"/>
        <v>No</v>
      </c>
      <c r="AA786" s="17" t="str">
        <f>IF(C786="DM", "N/A", IF(Z786="No","N/A",VLOOKUP(B786,'Extension List'!$A$3:$AE$1952,19,FALSE)))</f>
        <v>N/A</v>
      </c>
      <c r="AB786" s="14" t="str">
        <f>IF(C786="DM", "N/A", IF(Z786="No","N/A",VLOOKUP(B786,'Extension List'!$A$3:$AE$1952,21,FALSE)))</f>
        <v>N/A</v>
      </c>
      <c r="AC786" s="14" t="str">
        <f t="shared" si="729"/>
        <v>N/A</v>
      </c>
      <c r="AD786" s="15" t="str">
        <f t="shared" si="689"/>
        <v>N/A</v>
      </c>
      <c r="AE786" s="15" t="str">
        <f t="shared" si="690"/>
        <v>N/A</v>
      </c>
      <c r="AF786" s="15" t="str">
        <f t="shared" si="691"/>
        <v>N/A</v>
      </c>
      <c r="AG786" s="15" t="str">
        <f t="shared" si="730"/>
        <v>N/A</v>
      </c>
      <c r="AH786" s="15" t="str">
        <f t="shared" si="730"/>
        <v>N/A</v>
      </c>
      <c r="AI786" s="15" t="str">
        <f t="shared" si="716"/>
        <v>N/A</v>
      </c>
      <c r="AJ786" s="15" t="str">
        <f t="shared" si="717"/>
        <v>N/A</v>
      </c>
      <c r="AK786" s="15" t="str">
        <f t="shared" si="718"/>
        <v>N/A</v>
      </c>
      <c r="AL786" s="15" t="str">
        <f t="shared" si="692"/>
        <v>N/A</v>
      </c>
      <c r="AM786" s="15" t="e">
        <f t="shared" si="693"/>
        <v>#VALUE!</v>
      </c>
      <c r="AN786" s="15" t="str">
        <f t="shared" si="694"/>
        <v>N/A</v>
      </c>
      <c r="AO786" s="15" t="str">
        <f t="shared" si="695"/>
        <v>N/A</v>
      </c>
      <c r="AP786" s="15" t="str">
        <f t="shared" si="696"/>
        <v>N/A</v>
      </c>
      <c r="AQ786" s="15" t="str">
        <f t="shared" si="697"/>
        <v>N/A</v>
      </c>
      <c r="AR786" s="14" t="s">
        <v>40</v>
      </c>
      <c r="AS786" s="14" t="s">
        <v>40</v>
      </c>
      <c r="AT786" s="14" t="s">
        <v>40</v>
      </c>
      <c r="AU786" s="14" t="s">
        <v>40</v>
      </c>
      <c r="AV786" s="14" t="s">
        <v>40</v>
      </c>
      <c r="AW786" s="14" t="s">
        <v>40</v>
      </c>
      <c r="AX786" s="14" t="s">
        <v>40</v>
      </c>
      <c r="AY786" s="14" t="s">
        <v>40</v>
      </c>
      <c r="AZ786" s="14" t="s">
        <v>40</v>
      </c>
      <c r="BA786" s="14" t="s">
        <v>40</v>
      </c>
      <c r="BB786" s="14" t="s">
        <v>40</v>
      </c>
      <c r="BC786" s="14" t="s">
        <v>40</v>
      </c>
      <c r="BD786" s="14" t="s">
        <v>40</v>
      </c>
      <c r="BE786" s="14" t="s">
        <v>40</v>
      </c>
      <c r="BF786" s="14" t="s">
        <v>40</v>
      </c>
      <c r="BG786" s="14" t="s">
        <v>40</v>
      </c>
      <c r="BH786" s="14" t="s">
        <v>40</v>
      </c>
      <c r="BJ786" s="15" t="e">
        <f t="shared" si="698"/>
        <v>#VALUE!</v>
      </c>
      <c r="BK786" s="15" t="e">
        <f t="shared" si="699"/>
        <v>#VALUE!</v>
      </c>
      <c r="BL786" s="15" t="e">
        <f t="shared" si="700"/>
        <v>#VALUE!</v>
      </c>
      <c r="BM786" s="15" t="e">
        <f t="shared" si="701"/>
        <v>#VALUE!</v>
      </c>
      <c r="BN786" s="15" t="e">
        <f t="shared" si="702"/>
        <v>#VALUE!</v>
      </c>
      <c r="BO786" s="15" t="e">
        <f t="shared" si="703"/>
        <v>#VALUE!</v>
      </c>
      <c r="BP786" s="15" t="e">
        <f t="shared" si="704"/>
        <v>#VALUE!</v>
      </c>
      <c r="BQ786" s="15" t="e">
        <f t="shared" si="705"/>
        <v>#VALUE!</v>
      </c>
      <c r="BR786" s="15" t="e">
        <f t="shared" si="706"/>
        <v>#VALUE!</v>
      </c>
      <c r="BS786" s="15" t="e">
        <f t="shared" si="707"/>
        <v>#VALUE!</v>
      </c>
      <c r="BT786" s="15" t="e">
        <f t="shared" si="708"/>
        <v>#VALUE!</v>
      </c>
      <c r="BU786" s="15" t="e">
        <f t="shared" si="709"/>
        <v>#VALUE!</v>
      </c>
      <c r="BV786" s="15" t="e">
        <f t="shared" si="710"/>
        <v>#VALUE!</v>
      </c>
      <c r="BW786" s="15" t="e">
        <f t="shared" si="711"/>
        <v>#VALUE!</v>
      </c>
      <c r="BX786" s="15" t="e">
        <f t="shared" si="712"/>
        <v>#VALUE!</v>
      </c>
      <c r="BY786" s="15" t="e">
        <f t="shared" si="713"/>
        <v>#VALUE!</v>
      </c>
      <c r="BZ786" s="15" t="e">
        <f t="shared" si="714"/>
        <v>#VALUE!</v>
      </c>
      <c r="CA786" s="14" t="s">
        <v>75</v>
      </c>
      <c r="CB786" s="15" t="e">
        <f t="shared" si="722"/>
        <v>#VALUE!</v>
      </c>
      <c r="CC786" s="14" t="str">
        <f t="shared" si="723"/>
        <v>N/A</v>
      </c>
      <c r="CD786" s="14" t="str">
        <f t="shared" si="724"/>
        <v>N/A</v>
      </c>
      <c r="CE786" s="14" t="str">
        <f t="shared" si="725"/>
        <v>N/A</v>
      </c>
      <c r="CF786" s="14" t="str">
        <f t="shared" si="726"/>
        <v>N/A</v>
      </c>
      <c r="CG786" t="str">
        <f t="shared" si="715"/>
        <v>S:0 G:0 GR:0</v>
      </c>
    </row>
    <row r="787" spans="1:85" x14ac:dyDescent="0.25">
      <c r="A787" s="13">
        <v>6679</v>
      </c>
      <c r="B787" s="14"/>
      <c r="C787" s="14"/>
      <c r="D787" s="14"/>
      <c r="E787" s="14" t="e">
        <f>VLOOKUP(B787, 'Rookie Year'!$A$2:$B$55555,2,FALSE)</f>
        <v>#N/A</v>
      </c>
      <c r="F787" s="14">
        <v>2026</v>
      </c>
      <c r="G787" s="14" t="s">
        <v>40</v>
      </c>
      <c r="H787" s="14"/>
      <c r="I787" s="15"/>
      <c r="J787" s="14"/>
      <c r="K787" s="16">
        <f t="shared" si="681"/>
        <v>0</v>
      </c>
      <c r="L787" s="15">
        <f t="shared" si="682"/>
        <v>0</v>
      </c>
      <c r="M787" s="15">
        <f t="shared" si="683"/>
        <v>0</v>
      </c>
      <c r="N787" s="15">
        <f t="shared" si="684"/>
        <v>0</v>
      </c>
      <c r="O787" s="15">
        <v>0</v>
      </c>
      <c r="P787" s="15">
        <v>0</v>
      </c>
      <c r="Q787" s="15">
        <f t="shared" si="685"/>
        <v>0</v>
      </c>
      <c r="R787" s="14" t="s">
        <v>75</v>
      </c>
      <c r="S787" s="14">
        <f t="shared" si="686"/>
        <v>0</v>
      </c>
      <c r="T787" s="15" t="str">
        <f t="shared" si="731"/>
        <v>N/A</v>
      </c>
      <c r="U787" s="15" t="str">
        <f t="shared" si="732"/>
        <v>N/A</v>
      </c>
      <c r="V787" s="15" t="str">
        <f t="shared" si="727"/>
        <v>N/A</v>
      </c>
      <c r="W787" s="15" t="str">
        <f t="shared" si="720"/>
        <v>N/A</v>
      </c>
      <c r="X787" s="15" t="str">
        <f t="shared" si="721"/>
        <v>N/A</v>
      </c>
      <c r="Y787" s="14" t="str">
        <f t="shared" si="687"/>
        <v>OK</v>
      </c>
      <c r="Z787" s="14" t="str">
        <f t="shared" si="688"/>
        <v>No</v>
      </c>
      <c r="AA787" s="17" t="str">
        <f>IF(C787="DM", "N/A", IF(Z787="No","N/A",VLOOKUP(B787,'Extension List'!$A$3:$AE$1952,19,FALSE)))</f>
        <v>N/A</v>
      </c>
      <c r="AB787" s="14" t="str">
        <f>IF(C787="DM", "N/A", IF(Z787="No","N/A",VLOOKUP(B787,'Extension List'!$A$3:$AE$1952,21,FALSE)))</f>
        <v>N/A</v>
      </c>
      <c r="AC787" s="14" t="str">
        <f t="shared" si="729"/>
        <v>N/A</v>
      </c>
      <c r="AD787" s="15" t="str">
        <f t="shared" si="689"/>
        <v>N/A</v>
      </c>
      <c r="AE787" s="15" t="str">
        <f t="shared" si="690"/>
        <v>N/A</v>
      </c>
      <c r="AF787" s="15" t="str">
        <f t="shared" si="691"/>
        <v>N/A</v>
      </c>
      <c r="AG787" s="15" t="str">
        <f t="shared" si="730"/>
        <v>N/A</v>
      </c>
      <c r="AH787" s="15" t="str">
        <f t="shared" si="730"/>
        <v>N/A</v>
      </c>
      <c r="AI787" s="15" t="str">
        <f t="shared" si="716"/>
        <v>N/A</v>
      </c>
      <c r="AJ787" s="15" t="str">
        <f t="shared" si="717"/>
        <v>N/A</v>
      </c>
      <c r="AK787" s="15" t="str">
        <f t="shared" si="718"/>
        <v>N/A</v>
      </c>
      <c r="AL787" s="15" t="str">
        <f t="shared" si="692"/>
        <v>N/A</v>
      </c>
      <c r="AM787" s="15" t="e">
        <f t="shared" si="693"/>
        <v>#VALUE!</v>
      </c>
      <c r="AN787" s="15" t="str">
        <f t="shared" si="694"/>
        <v>N/A</v>
      </c>
      <c r="AO787" s="15" t="str">
        <f t="shared" si="695"/>
        <v>N/A</v>
      </c>
      <c r="AP787" s="15" t="str">
        <f t="shared" si="696"/>
        <v>N/A</v>
      </c>
      <c r="AQ787" s="15" t="str">
        <f t="shared" si="697"/>
        <v>N/A</v>
      </c>
      <c r="AR787" s="14" t="s">
        <v>40</v>
      </c>
      <c r="AS787" s="14" t="s">
        <v>40</v>
      </c>
      <c r="AT787" s="14" t="s">
        <v>40</v>
      </c>
      <c r="AU787" s="14" t="s">
        <v>40</v>
      </c>
      <c r="AV787" s="14" t="s">
        <v>40</v>
      </c>
      <c r="AW787" s="14" t="s">
        <v>40</v>
      </c>
      <c r="AX787" s="14" t="s">
        <v>40</v>
      </c>
      <c r="AY787" s="14" t="s">
        <v>40</v>
      </c>
      <c r="AZ787" s="14" t="s">
        <v>40</v>
      </c>
      <c r="BA787" s="14" t="s">
        <v>40</v>
      </c>
      <c r="BB787" s="14" t="s">
        <v>40</v>
      </c>
      <c r="BC787" s="14" t="s">
        <v>40</v>
      </c>
      <c r="BD787" s="14" t="s">
        <v>40</v>
      </c>
      <c r="BE787" s="14" t="s">
        <v>40</v>
      </c>
      <c r="BF787" s="14" t="s">
        <v>40</v>
      </c>
      <c r="BG787" s="14" t="s">
        <v>40</v>
      </c>
      <c r="BH787" s="14" t="s">
        <v>40</v>
      </c>
      <c r="BJ787" s="15" t="e">
        <f t="shared" si="698"/>
        <v>#VALUE!</v>
      </c>
      <c r="BK787" s="15" t="e">
        <f t="shared" si="699"/>
        <v>#VALUE!</v>
      </c>
      <c r="BL787" s="15" t="e">
        <f t="shared" si="700"/>
        <v>#VALUE!</v>
      </c>
      <c r="BM787" s="15" t="e">
        <f t="shared" si="701"/>
        <v>#VALUE!</v>
      </c>
      <c r="BN787" s="15" t="e">
        <f t="shared" si="702"/>
        <v>#VALUE!</v>
      </c>
      <c r="BO787" s="15" t="e">
        <f t="shared" si="703"/>
        <v>#VALUE!</v>
      </c>
      <c r="BP787" s="15" t="e">
        <f t="shared" si="704"/>
        <v>#VALUE!</v>
      </c>
      <c r="BQ787" s="15" t="e">
        <f t="shared" si="705"/>
        <v>#VALUE!</v>
      </c>
      <c r="BR787" s="15" t="e">
        <f t="shared" si="706"/>
        <v>#VALUE!</v>
      </c>
      <c r="BS787" s="15" t="e">
        <f t="shared" si="707"/>
        <v>#VALUE!</v>
      </c>
      <c r="BT787" s="15" t="e">
        <f t="shared" si="708"/>
        <v>#VALUE!</v>
      </c>
      <c r="BU787" s="15" t="e">
        <f t="shared" si="709"/>
        <v>#VALUE!</v>
      </c>
      <c r="BV787" s="15" t="e">
        <f t="shared" si="710"/>
        <v>#VALUE!</v>
      </c>
      <c r="BW787" s="15" t="e">
        <f t="shared" si="711"/>
        <v>#VALUE!</v>
      </c>
      <c r="BX787" s="15" t="e">
        <f t="shared" si="712"/>
        <v>#VALUE!</v>
      </c>
      <c r="BY787" s="15" t="e">
        <f t="shared" si="713"/>
        <v>#VALUE!</v>
      </c>
      <c r="BZ787" s="15" t="e">
        <f t="shared" si="714"/>
        <v>#VALUE!</v>
      </c>
      <c r="CA787" s="14" t="s">
        <v>75</v>
      </c>
      <c r="CB787" s="15" t="e">
        <f t="shared" si="722"/>
        <v>#VALUE!</v>
      </c>
      <c r="CC787" s="14" t="str">
        <f t="shared" si="723"/>
        <v>N/A</v>
      </c>
      <c r="CD787" s="14" t="str">
        <f t="shared" si="724"/>
        <v>N/A</v>
      </c>
      <c r="CE787" s="14" t="str">
        <f t="shared" si="725"/>
        <v>N/A</v>
      </c>
      <c r="CF787" s="14" t="str">
        <f t="shared" si="726"/>
        <v>N/A</v>
      </c>
      <c r="CG787" t="str">
        <f t="shared" si="715"/>
        <v>S:0 G:0 GR:0</v>
      </c>
    </row>
    <row r="788" spans="1:85" x14ac:dyDescent="0.25">
      <c r="A788" s="13">
        <v>6680</v>
      </c>
      <c r="B788" s="14"/>
      <c r="C788" s="14"/>
      <c r="D788" s="14"/>
      <c r="E788" s="14" t="e">
        <f>VLOOKUP(B788, 'Rookie Year'!$A$2:$B$55555,2,FALSE)</f>
        <v>#N/A</v>
      </c>
      <c r="F788" s="14">
        <v>2026</v>
      </c>
      <c r="G788" s="14" t="s">
        <v>40</v>
      </c>
      <c r="H788" s="14"/>
      <c r="I788" s="15"/>
      <c r="J788" s="14"/>
      <c r="K788" s="16">
        <f t="shared" si="681"/>
        <v>0</v>
      </c>
      <c r="L788" s="15">
        <f t="shared" si="682"/>
        <v>0</v>
      </c>
      <c r="M788" s="15">
        <f t="shared" si="683"/>
        <v>0</v>
      </c>
      <c r="N788" s="15">
        <f t="shared" si="684"/>
        <v>0</v>
      </c>
      <c r="O788" s="15">
        <v>0</v>
      </c>
      <c r="P788" s="15">
        <v>0</v>
      </c>
      <c r="Q788" s="15">
        <f t="shared" si="685"/>
        <v>0</v>
      </c>
      <c r="R788" s="14" t="s">
        <v>75</v>
      </c>
      <c r="S788" s="14">
        <f t="shared" si="686"/>
        <v>0</v>
      </c>
      <c r="T788" s="15" t="str">
        <f t="shared" si="731"/>
        <v>N/A</v>
      </c>
      <c r="U788" s="15" t="str">
        <f t="shared" si="732"/>
        <v>N/A</v>
      </c>
      <c r="V788" s="15" t="str">
        <f t="shared" si="727"/>
        <v>N/A</v>
      </c>
      <c r="W788" s="15" t="str">
        <f t="shared" si="720"/>
        <v>N/A</v>
      </c>
      <c r="X788" s="15" t="str">
        <f t="shared" si="721"/>
        <v>N/A</v>
      </c>
      <c r="Y788" s="14" t="str">
        <f t="shared" si="687"/>
        <v>OK</v>
      </c>
      <c r="Z788" s="14" t="str">
        <f t="shared" si="688"/>
        <v>No</v>
      </c>
      <c r="AA788" s="17" t="str">
        <f>IF(C788="DM", "N/A", IF(Z788="No","N/A",VLOOKUP(B788,'Extension List'!$A$3:$AE$1952,19,FALSE)))</f>
        <v>N/A</v>
      </c>
      <c r="AB788" s="14" t="str">
        <f>IF(C788="DM", "N/A", IF(Z788="No","N/A",VLOOKUP(B788,'Extension List'!$A$3:$AE$1952,21,FALSE)))</f>
        <v>N/A</v>
      </c>
      <c r="AC788" s="14" t="str">
        <f t="shared" si="729"/>
        <v>N/A</v>
      </c>
      <c r="AD788" s="15" t="str">
        <f t="shared" si="689"/>
        <v>N/A</v>
      </c>
      <c r="AE788" s="15" t="str">
        <f t="shared" si="690"/>
        <v>N/A</v>
      </c>
      <c r="AF788" s="15" t="str">
        <f t="shared" si="691"/>
        <v>N/A</v>
      </c>
      <c r="AG788" s="15" t="str">
        <f t="shared" si="730"/>
        <v>N/A</v>
      </c>
      <c r="AH788" s="15" t="str">
        <f t="shared" si="730"/>
        <v>N/A</v>
      </c>
      <c r="AI788" s="15" t="str">
        <f t="shared" si="716"/>
        <v>N/A</v>
      </c>
      <c r="AJ788" s="15" t="str">
        <f t="shared" si="717"/>
        <v>N/A</v>
      </c>
      <c r="AK788" s="15" t="str">
        <f t="shared" si="718"/>
        <v>N/A</v>
      </c>
      <c r="AL788" s="15" t="str">
        <f t="shared" si="692"/>
        <v>N/A</v>
      </c>
      <c r="AM788" s="15" t="e">
        <f t="shared" si="693"/>
        <v>#VALUE!</v>
      </c>
      <c r="AN788" s="15" t="str">
        <f t="shared" si="694"/>
        <v>N/A</v>
      </c>
      <c r="AO788" s="15" t="str">
        <f t="shared" si="695"/>
        <v>N/A</v>
      </c>
      <c r="AP788" s="15" t="str">
        <f t="shared" si="696"/>
        <v>N/A</v>
      </c>
      <c r="AQ788" s="15" t="str">
        <f t="shared" si="697"/>
        <v>N/A</v>
      </c>
      <c r="AR788" s="14" t="s">
        <v>40</v>
      </c>
      <c r="AS788" s="14" t="s">
        <v>40</v>
      </c>
      <c r="AT788" s="14" t="s">
        <v>40</v>
      </c>
      <c r="AU788" s="14" t="s">
        <v>40</v>
      </c>
      <c r="AV788" s="14" t="s">
        <v>40</v>
      </c>
      <c r="AW788" s="14" t="s">
        <v>40</v>
      </c>
      <c r="AX788" s="14" t="s">
        <v>40</v>
      </c>
      <c r="AY788" s="14" t="s">
        <v>40</v>
      </c>
      <c r="AZ788" s="14" t="s">
        <v>40</v>
      </c>
      <c r="BA788" s="14" t="s">
        <v>40</v>
      </c>
      <c r="BB788" s="14" t="s">
        <v>40</v>
      </c>
      <c r="BC788" s="14" t="s">
        <v>40</v>
      </c>
      <c r="BD788" s="14" t="s">
        <v>40</v>
      </c>
      <c r="BE788" s="14" t="s">
        <v>40</v>
      </c>
      <c r="BF788" s="14" t="s">
        <v>40</v>
      </c>
      <c r="BG788" s="14" t="s">
        <v>40</v>
      </c>
      <c r="BH788" s="14" t="s">
        <v>40</v>
      </c>
      <c r="BJ788" s="15" t="e">
        <f t="shared" si="698"/>
        <v>#VALUE!</v>
      </c>
      <c r="BK788" s="15" t="e">
        <f t="shared" si="699"/>
        <v>#VALUE!</v>
      </c>
      <c r="BL788" s="15" t="e">
        <f t="shared" si="700"/>
        <v>#VALUE!</v>
      </c>
      <c r="BM788" s="15" t="e">
        <f t="shared" si="701"/>
        <v>#VALUE!</v>
      </c>
      <c r="BN788" s="15" t="e">
        <f t="shared" si="702"/>
        <v>#VALUE!</v>
      </c>
      <c r="BO788" s="15" t="e">
        <f t="shared" si="703"/>
        <v>#VALUE!</v>
      </c>
      <c r="BP788" s="15" t="e">
        <f t="shared" si="704"/>
        <v>#VALUE!</v>
      </c>
      <c r="BQ788" s="15" t="e">
        <f t="shared" si="705"/>
        <v>#VALUE!</v>
      </c>
      <c r="BR788" s="15" t="e">
        <f t="shared" si="706"/>
        <v>#VALUE!</v>
      </c>
      <c r="BS788" s="15" t="e">
        <f t="shared" si="707"/>
        <v>#VALUE!</v>
      </c>
      <c r="BT788" s="15" t="e">
        <f t="shared" si="708"/>
        <v>#VALUE!</v>
      </c>
      <c r="BU788" s="15" t="e">
        <f t="shared" si="709"/>
        <v>#VALUE!</v>
      </c>
      <c r="BV788" s="15" t="e">
        <f t="shared" si="710"/>
        <v>#VALUE!</v>
      </c>
      <c r="BW788" s="15" t="e">
        <f t="shared" si="711"/>
        <v>#VALUE!</v>
      </c>
      <c r="BX788" s="15" t="e">
        <f t="shared" si="712"/>
        <v>#VALUE!</v>
      </c>
      <c r="BY788" s="15" t="e">
        <f t="shared" si="713"/>
        <v>#VALUE!</v>
      </c>
      <c r="BZ788" s="15" t="e">
        <f t="shared" si="714"/>
        <v>#VALUE!</v>
      </c>
      <c r="CA788" s="14" t="s">
        <v>75</v>
      </c>
      <c r="CB788" s="15" t="e">
        <f t="shared" si="722"/>
        <v>#VALUE!</v>
      </c>
      <c r="CC788" s="14" t="str">
        <f t="shared" si="723"/>
        <v>N/A</v>
      </c>
      <c r="CD788" s="14" t="str">
        <f t="shared" si="724"/>
        <v>N/A</v>
      </c>
      <c r="CE788" s="14" t="str">
        <f t="shared" si="725"/>
        <v>N/A</v>
      </c>
      <c r="CF788" s="14" t="str">
        <f t="shared" si="726"/>
        <v>N/A</v>
      </c>
      <c r="CG788" t="str">
        <f t="shared" si="715"/>
        <v>S:0 G:0 GR:0</v>
      </c>
    </row>
    <row r="789" spans="1:85" x14ac:dyDescent="0.25">
      <c r="A789" s="13">
        <v>6681</v>
      </c>
      <c r="B789" s="14"/>
      <c r="C789" s="14"/>
      <c r="D789" s="14"/>
      <c r="E789" s="14" t="e">
        <f>VLOOKUP(B789, 'Rookie Year'!$A$2:$B$55555,2,FALSE)</f>
        <v>#N/A</v>
      </c>
      <c r="F789" s="14">
        <v>2026</v>
      </c>
      <c r="G789" s="14" t="s">
        <v>40</v>
      </c>
      <c r="H789" s="14"/>
      <c r="I789" s="15"/>
      <c r="J789" s="14"/>
      <c r="K789" s="16">
        <f t="shared" si="681"/>
        <v>0</v>
      </c>
      <c r="L789" s="15">
        <f t="shared" si="682"/>
        <v>0</v>
      </c>
      <c r="M789" s="15">
        <f t="shared" si="683"/>
        <v>0</v>
      </c>
      <c r="N789" s="15">
        <f t="shared" si="684"/>
        <v>0</v>
      </c>
      <c r="O789" s="15">
        <v>0</v>
      </c>
      <c r="P789" s="15">
        <v>0</v>
      </c>
      <c r="Q789" s="15">
        <f t="shared" si="685"/>
        <v>0</v>
      </c>
      <c r="R789" s="14" t="s">
        <v>75</v>
      </c>
      <c r="S789" s="14">
        <f t="shared" si="686"/>
        <v>0</v>
      </c>
      <c r="T789" s="15" t="str">
        <f t="shared" si="731"/>
        <v>N/A</v>
      </c>
      <c r="U789" s="15" t="str">
        <f t="shared" si="732"/>
        <v>N/A</v>
      </c>
      <c r="V789" s="15" t="str">
        <f t="shared" si="727"/>
        <v>N/A</v>
      </c>
      <c r="W789" s="15" t="str">
        <f t="shared" si="720"/>
        <v>N/A</v>
      </c>
      <c r="X789" s="15" t="str">
        <f t="shared" si="721"/>
        <v>N/A</v>
      </c>
      <c r="Y789" s="14" t="str">
        <f t="shared" si="687"/>
        <v>OK</v>
      </c>
      <c r="Z789" s="14" t="str">
        <f t="shared" si="688"/>
        <v>No</v>
      </c>
      <c r="AA789" s="17" t="str">
        <f>IF(C789="DM", "N/A", IF(Z789="No","N/A",VLOOKUP(B789,'Extension List'!$A$3:$AE$1952,19,FALSE)))</f>
        <v>N/A</v>
      </c>
      <c r="AB789" s="14" t="str">
        <f>IF(C789="DM", "N/A", IF(Z789="No","N/A",VLOOKUP(B789,'Extension List'!$A$3:$AE$1952,21,FALSE)))</f>
        <v>N/A</v>
      </c>
      <c r="AC789" s="14" t="str">
        <f t="shared" si="729"/>
        <v>N/A</v>
      </c>
      <c r="AD789" s="15" t="str">
        <f t="shared" si="689"/>
        <v>N/A</v>
      </c>
      <c r="AE789" s="15" t="str">
        <f t="shared" si="690"/>
        <v>N/A</v>
      </c>
      <c r="AF789" s="15" t="str">
        <f t="shared" si="691"/>
        <v>N/A</v>
      </c>
      <c r="AG789" s="15" t="str">
        <f t="shared" si="730"/>
        <v>N/A</v>
      </c>
      <c r="AH789" s="15" t="str">
        <f t="shared" si="730"/>
        <v>N/A</v>
      </c>
      <c r="AI789" s="15" t="str">
        <f t="shared" si="716"/>
        <v>N/A</v>
      </c>
      <c r="AJ789" s="15" t="str">
        <f t="shared" si="717"/>
        <v>N/A</v>
      </c>
      <c r="AK789" s="15" t="str">
        <f t="shared" si="718"/>
        <v>N/A</v>
      </c>
      <c r="AL789" s="15" t="str">
        <f t="shared" si="692"/>
        <v>N/A</v>
      </c>
      <c r="AM789" s="15" t="e">
        <f t="shared" si="693"/>
        <v>#VALUE!</v>
      </c>
      <c r="AN789" s="15" t="str">
        <f t="shared" si="694"/>
        <v>N/A</v>
      </c>
      <c r="AO789" s="15" t="str">
        <f t="shared" si="695"/>
        <v>N/A</v>
      </c>
      <c r="AP789" s="15" t="str">
        <f t="shared" si="696"/>
        <v>N/A</v>
      </c>
      <c r="AQ789" s="15" t="str">
        <f t="shared" si="697"/>
        <v>N/A</v>
      </c>
      <c r="AR789" s="14" t="s">
        <v>40</v>
      </c>
      <c r="AS789" s="14" t="s">
        <v>40</v>
      </c>
      <c r="AT789" s="14" t="s">
        <v>40</v>
      </c>
      <c r="AU789" s="14" t="s">
        <v>40</v>
      </c>
      <c r="AV789" s="14" t="s">
        <v>40</v>
      </c>
      <c r="AW789" s="14" t="s">
        <v>40</v>
      </c>
      <c r="AX789" s="14" t="s">
        <v>40</v>
      </c>
      <c r="AY789" s="14" t="s">
        <v>40</v>
      </c>
      <c r="AZ789" s="14" t="s">
        <v>40</v>
      </c>
      <c r="BA789" s="14" t="s">
        <v>40</v>
      </c>
      <c r="BB789" s="14" t="s">
        <v>40</v>
      </c>
      <c r="BC789" s="14" t="s">
        <v>40</v>
      </c>
      <c r="BD789" s="14" t="s">
        <v>40</v>
      </c>
      <c r="BE789" s="14" t="s">
        <v>40</v>
      </c>
      <c r="BF789" s="14" t="s">
        <v>40</v>
      </c>
      <c r="BG789" s="14" t="s">
        <v>40</v>
      </c>
      <c r="BH789" s="14" t="s">
        <v>40</v>
      </c>
      <c r="BJ789" s="15" t="e">
        <f t="shared" si="698"/>
        <v>#VALUE!</v>
      </c>
      <c r="BK789" s="15" t="e">
        <f t="shared" si="699"/>
        <v>#VALUE!</v>
      </c>
      <c r="BL789" s="15" t="e">
        <f t="shared" si="700"/>
        <v>#VALUE!</v>
      </c>
      <c r="BM789" s="15" t="e">
        <f t="shared" si="701"/>
        <v>#VALUE!</v>
      </c>
      <c r="BN789" s="15" t="e">
        <f t="shared" si="702"/>
        <v>#VALUE!</v>
      </c>
      <c r="BO789" s="15" t="e">
        <f t="shared" si="703"/>
        <v>#VALUE!</v>
      </c>
      <c r="BP789" s="15" t="e">
        <f t="shared" si="704"/>
        <v>#VALUE!</v>
      </c>
      <c r="BQ789" s="15" t="e">
        <f t="shared" si="705"/>
        <v>#VALUE!</v>
      </c>
      <c r="BR789" s="15" t="e">
        <f t="shared" si="706"/>
        <v>#VALUE!</v>
      </c>
      <c r="BS789" s="15" t="e">
        <f t="shared" si="707"/>
        <v>#VALUE!</v>
      </c>
      <c r="BT789" s="15" t="e">
        <f t="shared" si="708"/>
        <v>#VALUE!</v>
      </c>
      <c r="BU789" s="15" t="e">
        <f t="shared" si="709"/>
        <v>#VALUE!</v>
      </c>
      <c r="BV789" s="15" t="e">
        <f t="shared" si="710"/>
        <v>#VALUE!</v>
      </c>
      <c r="BW789" s="15" t="e">
        <f t="shared" si="711"/>
        <v>#VALUE!</v>
      </c>
      <c r="BX789" s="15" t="e">
        <f t="shared" si="712"/>
        <v>#VALUE!</v>
      </c>
      <c r="BY789" s="15" t="e">
        <f t="shared" si="713"/>
        <v>#VALUE!</v>
      </c>
      <c r="BZ789" s="15" t="e">
        <f t="shared" si="714"/>
        <v>#VALUE!</v>
      </c>
      <c r="CA789" s="14" t="s">
        <v>75</v>
      </c>
      <c r="CB789" s="15" t="e">
        <f t="shared" si="722"/>
        <v>#VALUE!</v>
      </c>
      <c r="CC789" s="14" t="str">
        <f t="shared" si="723"/>
        <v>N/A</v>
      </c>
      <c r="CD789" s="14" t="str">
        <f t="shared" si="724"/>
        <v>N/A</v>
      </c>
      <c r="CE789" s="14" t="str">
        <f t="shared" si="725"/>
        <v>N/A</v>
      </c>
      <c r="CF789" s="14" t="str">
        <f t="shared" si="726"/>
        <v>N/A</v>
      </c>
      <c r="CG789" t="str">
        <f t="shared" si="715"/>
        <v>S:0 G:0 GR:0</v>
      </c>
    </row>
    <row r="790" spans="1:85" x14ac:dyDescent="0.25">
      <c r="A790" s="13">
        <v>6682</v>
      </c>
      <c r="B790" s="14"/>
      <c r="C790" s="14"/>
      <c r="D790" s="14"/>
      <c r="E790" s="14" t="e">
        <f>VLOOKUP(B790, 'Rookie Year'!$A$2:$B$55555,2,FALSE)</f>
        <v>#N/A</v>
      </c>
      <c r="F790" s="14">
        <v>2026</v>
      </c>
      <c r="G790" s="14" t="s">
        <v>40</v>
      </c>
      <c r="H790" s="14"/>
      <c r="I790" s="15"/>
      <c r="J790" s="14"/>
      <c r="K790" s="16">
        <f t="shared" si="681"/>
        <v>0</v>
      </c>
      <c r="L790" s="15">
        <f t="shared" si="682"/>
        <v>0</v>
      </c>
      <c r="M790" s="15">
        <f t="shared" si="683"/>
        <v>0</v>
      </c>
      <c r="N790" s="15">
        <f t="shared" si="684"/>
        <v>0</v>
      </c>
      <c r="O790" s="15">
        <v>0</v>
      </c>
      <c r="P790" s="15">
        <v>0</v>
      </c>
      <c r="Q790" s="15">
        <f t="shared" si="685"/>
        <v>0</v>
      </c>
      <c r="R790" s="14" t="s">
        <v>75</v>
      </c>
      <c r="S790" s="14">
        <f t="shared" si="686"/>
        <v>0</v>
      </c>
      <c r="T790" s="15" t="str">
        <f t="shared" si="731"/>
        <v>N/A</v>
      </c>
      <c r="U790" s="15" t="str">
        <f t="shared" si="732"/>
        <v>N/A</v>
      </c>
      <c r="V790" s="15" t="str">
        <f t="shared" si="727"/>
        <v>N/A</v>
      </c>
      <c r="W790" s="15" t="str">
        <f t="shared" si="720"/>
        <v>N/A</v>
      </c>
      <c r="X790" s="15" t="str">
        <f t="shared" si="721"/>
        <v>N/A</v>
      </c>
      <c r="Y790" s="14" t="str">
        <f t="shared" si="687"/>
        <v>OK</v>
      </c>
      <c r="Z790" s="14" t="str">
        <f t="shared" si="688"/>
        <v>No</v>
      </c>
      <c r="AA790" s="17" t="str">
        <f>IF(C790="DM", "N/A", IF(Z790="No","N/A",VLOOKUP(B790,'Extension List'!$A$3:$AE$1952,19,FALSE)))</f>
        <v>N/A</v>
      </c>
      <c r="AB790" s="14" t="str">
        <f>IF(C790="DM", "N/A", IF(Z790="No","N/A",VLOOKUP(B790,'Extension List'!$A$3:$AE$1952,21,FALSE)))</f>
        <v>N/A</v>
      </c>
      <c r="AC790" s="14" t="str">
        <f t="shared" si="729"/>
        <v>N/A</v>
      </c>
      <c r="AD790" s="15" t="str">
        <f t="shared" si="689"/>
        <v>N/A</v>
      </c>
      <c r="AE790" s="15" t="str">
        <f t="shared" si="690"/>
        <v>N/A</v>
      </c>
      <c r="AF790" s="15" t="str">
        <f t="shared" si="691"/>
        <v>N/A</v>
      </c>
      <c r="AG790" s="15" t="str">
        <f t="shared" si="730"/>
        <v>N/A</v>
      </c>
      <c r="AH790" s="15" t="str">
        <f t="shared" si="730"/>
        <v>N/A</v>
      </c>
      <c r="AI790" s="15" t="str">
        <f t="shared" si="716"/>
        <v>N/A</v>
      </c>
      <c r="AJ790" s="15" t="str">
        <f t="shared" si="717"/>
        <v>N/A</v>
      </c>
      <c r="AK790" s="15" t="str">
        <f t="shared" si="718"/>
        <v>N/A</v>
      </c>
      <c r="AL790" s="15" t="str">
        <f t="shared" si="692"/>
        <v>N/A</v>
      </c>
      <c r="AM790" s="15" t="e">
        <f t="shared" si="693"/>
        <v>#VALUE!</v>
      </c>
      <c r="AN790" s="15" t="str">
        <f t="shared" si="694"/>
        <v>N/A</v>
      </c>
      <c r="AO790" s="15" t="str">
        <f t="shared" si="695"/>
        <v>N/A</v>
      </c>
      <c r="AP790" s="15" t="str">
        <f t="shared" si="696"/>
        <v>N/A</v>
      </c>
      <c r="AQ790" s="15" t="str">
        <f t="shared" si="697"/>
        <v>N/A</v>
      </c>
      <c r="AR790" s="14" t="s">
        <v>40</v>
      </c>
      <c r="AS790" s="14" t="s">
        <v>40</v>
      </c>
      <c r="AT790" s="14" t="s">
        <v>40</v>
      </c>
      <c r="AU790" s="14" t="s">
        <v>40</v>
      </c>
      <c r="AV790" s="14" t="s">
        <v>40</v>
      </c>
      <c r="AW790" s="14" t="s">
        <v>40</v>
      </c>
      <c r="AX790" s="14" t="s">
        <v>40</v>
      </c>
      <c r="AY790" s="14" t="s">
        <v>40</v>
      </c>
      <c r="AZ790" s="14" t="s">
        <v>40</v>
      </c>
      <c r="BA790" s="14" t="s">
        <v>40</v>
      </c>
      <c r="BB790" s="14" t="s">
        <v>40</v>
      </c>
      <c r="BC790" s="14" t="s">
        <v>40</v>
      </c>
      <c r="BD790" s="14" t="s">
        <v>40</v>
      </c>
      <c r="BE790" s="14" t="s">
        <v>40</v>
      </c>
      <c r="BF790" s="14" t="s">
        <v>40</v>
      </c>
      <c r="BG790" s="14" t="s">
        <v>40</v>
      </c>
      <c r="BH790" s="14" t="s">
        <v>40</v>
      </c>
      <c r="BJ790" s="15" t="e">
        <f t="shared" si="698"/>
        <v>#VALUE!</v>
      </c>
      <c r="BK790" s="15" t="e">
        <f t="shared" si="699"/>
        <v>#VALUE!</v>
      </c>
      <c r="BL790" s="15" t="e">
        <f t="shared" si="700"/>
        <v>#VALUE!</v>
      </c>
      <c r="BM790" s="15" t="e">
        <f t="shared" si="701"/>
        <v>#VALUE!</v>
      </c>
      <c r="BN790" s="15" t="e">
        <f t="shared" si="702"/>
        <v>#VALUE!</v>
      </c>
      <c r="BO790" s="15" t="e">
        <f t="shared" si="703"/>
        <v>#VALUE!</v>
      </c>
      <c r="BP790" s="15" t="e">
        <f t="shared" si="704"/>
        <v>#VALUE!</v>
      </c>
      <c r="BQ790" s="15" t="e">
        <f t="shared" si="705"/>
        <v>#VALUE!</v>
      </c>
      <c r="BR790" s="15" t="e">
        <f t="shared" si="706"/>
        <v>#VALUE!</v>
      </c>
      <c r="BS790" s="15" t="e">
        <f t="shared" si="707"/>
        <v>#VALUE!</v>
      </c>
      <c r="BT790" s="15" t="e">
        <f t="shared" si="708"/>
        <v>#VALUE!</v>
      </c>
      <c r="BU790" s="15" t="e">
        <f t="shared" si="709"/>
        <v>#VALUE!</v>
      </c>
      <c r="BV790" s="15" t="e">
        <f t="shared" si="710"/>
        <v>#VALUE!</v>
      </c>
      <c r="BW790" s="15" t="e">
        <f t="shared" si="711"/>
        <v>#VALUE!</v>
      </c>
      <c r="BX790" s="15" t="e">
        <f t="shared" si="712"/>
        <v>#VALUE!</v>
      </c>
      <c r="BY790" s="15" t="e">
        <f t="shared" si="713"/>
        <v>#VALUE!</v>
      </c>
      <c r="BZ790" s="15" t="e">
        <f t="shared" si="714"/>
        <v>#VALUE!</v>
      </c>
      <c r="CA790" s="14" t="s">
        <v>75</v>
      </c>
      <c r="CB790" s="15" t="e">
        <f t="shared" si="722"/>
        <v>#VALUE!</v>
      </c>
      <c r="CC790" s="14" t="str">
        <f t="shared" si="723"/>
        <v>N/A</v>
      </c>
      <c r="CD790" s="14" t="str">
        <f t="shared" si="724"/>
        <v>N/A</v>
      </c>
      <c r="CE790" s="14" t="str">
        <f t="shared" si="725"/>
        <v>N/A</v>
      </c>
      <c r="CF790" s="14" t="str">
        <f t="shared" si="726"/>
        <v>N/A</v>
      </c>
      <c r="CG790" t="str">
        <f t="shared" si="715"/>
        <v>S:0 G:0 GR:0</v>
      </c>
    </row>
    <row r="791" spans="1:85" x14ac:dyDescent="0.25">
      <c r="A791" s="13">
        <v>6683</v>
      </c>
      <c r="B791" s="14"/>
      <c r="C791" s="14"/>
      <c r="D791" s="14"/>
      <c r="E791" s="14" t="e">
        <f>VLOOKUP(B791, 'Rookie Year'!$A$2:$B$55555,2,FALSE)</f>
        <v>#N/A</v>
      </c>
      <c r="F791" s="14">
        <v>2026</v>
      </c>
      <c r="G791" s="14" t="s">
        <v>40</v>
      </c>
      <c r="H791" s="14"/>
      <c r="I791" s="15"/>
      <c r="J791" s="14"/>
      <c r="K791" s="16">
        <f t="shared" si="681"/>
        <v>0</v>
      </c>
      <c r="L791" s="15">
        <f t="shared" si="682"/>
        <v>0</v>
      </c>
      <c r="M791" s="15">
        <f t="shared" si="683"/>
        <v>0</v>
      </c>
      <c r="N791" s="15">
        <f t="shared" si="684"/>
        <v>0</v>
      </c>
      <c r="O791" s="15">
        <v>0</v>
      </c>
      <c r="P791" s="15">
        <v>0</v>
      </c>
      <c r="Q791" s="15">
        <f t="shared" si="685"/>
        <v>0</v>
      </c>
      <c r="R791" s="14" t="s">
        <v>75</v>
      </c>
      <c r="S791" s="14">
        <f t="shared" si="686"/>
        <v>0</v>
      </c>
      <c r="T791" s="15" t="str">
        <f t="shared" si="731"/>
        <v>N/A</v>
      </c>
      <c r="U791" s="15" t="str">
        <f t="shared" si="732"/>
        <v>N/A</v>
      </c>
      <c r="V791" s="15" t="str">
        <f t="shared" si="727"/>
        <v>N/A</v>
      </c>
      <c r="W791" s="15" t="str">
        <f t="shared" si="720"/>
        <v>N/A</v>
      </c>
      <c r="X791" s="15" t="str">
        <f t="shared" si="721"/>
        <v>N/A</v>
      </c>
      <c r="Y791" s="14" t="str">
        <f t="shared" si="687"/>
        <v>OK</v>
      </c>
      <c r="Z791" s="14" t="str">
        <f t="shared" si="688"/>
        <v>No</v>
      </c>
      <c r="AA791" s="17" t="str">
        <f>IF(C791="DM", "N/A", IF(Z791="No","N/A",VLOOKUP(B791,'Extension List'!$A$3:$AE$1952,19,FALSE)))</f>
        <v>N/A</v>
      </c>
      <c r="AB791" s="14" t="str">
        <f>IF(C791="DM", "N/A", IF(Z791="No","N/A",VLOOKUP(B791,'Extension List'!$A$3:$AE$1952,21,FALSE)))</f>
        <v>N/A</v>
      </c>
      <c r="AC791" s="14" t="str">
        <f t="shared" si="729"/>
        <v>N/A</v>
      </c>
      <c r="AD791" s="15" t="str">
        <f t="shared" si="689"/>
        <v>N/A</v>
      </c>
      <c r="AE791" s="15" t="str">
        <f t="shared" si="690"/>
        <v>N/A</v>
      </c>
      <c r="AF791" s="15" t="str">
        <f t="shared" si="691"/>
        <v>N/A</v>
      </c>
      <c r="AG791" s="15" t="str">
        <f t="shared" si="730"/>
        <v>N/A</v>
      </c>
      <c r="AH791" s="15" t="str">
        <f t="shared" si="730"/>
        <v>N/A</v>
      </c>
      <c r="AI791" s="15" t="str">
        <f t="shared" si="716"/>
        <v>N/A</v>
      </c>
      <c r="AJ791" s="15" t="str">
        <f t="shared" si="717"/>
        <v>N/A</v>
      </c>
      <c r="AK791" s="15" t="str">
        <f t="shared" si="718"/>
        <v>N/A</v>
      </c>
      <c r="AL791" s="15" t="str">
        <f t="shared" si="692"/>
        <v>N/A</v>
      </c>
      <c r="AM791" s="15" t="e">
        <f t="shared" si="693"/>
        <v>#VALUE!</v>
      </c>
      <c r="AN791" s="15" t="str">
        <f t="shared" si="694"/>
        <v>N/A</v>
      </c>
      <c r="AO791" s="15" t="str">
        <f t="shared" si="695"/>
        <v>N/A</v>
      </c>
      <c r="AP791" s="15" t="str">
        <f t="shared" si="696"/>
        <v>N/A</v>
      </c>
      <c r="AQ791" s="15" t="str">
        <f t="shared" si="697"/>
        <v>N/A</v>
      </c>
      <c r="AR791" s="14" t="s">
        <v>40</v>
      </c>
      <c r="AS791" s="14" t="s">
        <v>40</v>
      </c>
      <c r="AT791" s="14" t="s">
        <v>40</v>
      </c>
      <c r="AU791" s="14" t="s">
        <v>40</v>
      </c>
      <c r="AV791" s="14" t="s">
        <v>40</v>
      </c>
      <c r="AW791" s="14" t="s">
        <v>40</v>
      </c>
      <c r="AX791" s="14" t="s">
        <v>40</v>
      </c>
      <c r="AY791" s="14" t="s">
        <v>40</v>
      </c>
      <c r="AZ791" s="14" t="s">
        <v>40</v>
      </c>
      <c r="BA791" s="14" t="s">
        <v>40</v>
      </c>
      <c r="BB791" s="14" t="s">
        <v>40</v>
      </c>
      <c r="BC791" s="14" t="s">
        <v>40</v>
      </c>
      <c r="BD791" s="14" t="s">
        <v>40</v>
      </c>
      <c r="BE791" s="14" t="s">
        <v>40</v>
      </c>
      <c r="BF791" s="14" t="s">
        <v>40</v>
      </c>
      <c r="BG791" s="14" t="s">
        <v>40</v>
      </c>
      <c r="BH791" s="14" t="s">
        <v>40</v>
      </c>
      <c r="BJ791" s="15" t="e">
        <f t="shared" si="698"/>
        <v>#VALUE!</v>
      </c>
      <c r="BK791" s="15" t="e">
        <f t="shared" si="699"/>
        <v>#VALUE!</v>
      </c>
      <c r="BL791" s="15" t="e">
        <f t="shared" si="700"/>
        <v>#VALUE!</v>
      </c>
      <c r="BM791" s="15" t="e">
        <f t="shared" si="701"/>
        <v>#VALUE!</v>
      </c>
      <c r="BN791" s="15" t="e">
        <f t="shared" si="702"/>
        <v>#VALUE!</v>
      </c>
      <c r="BO791" s="15" t="e">
        <f t="shared" si="703"/>
        <v>#VALUE!</v>
      </c>
      <c r="BP791" s="15" t="e">
        <f t="shared" si="704"/>
        <v>#VALUE!</v>
      </c>
      <c r="BQ791" s="15" t="e">
        <f t="shared" si="705"/>
        <v>#VALUE!</v>
      </c>
      <c r="BR791" s="15" t="e">
        <f t="shared" si="706"/>
        <v>#VALUE!</v>
      </c>
      <c r="BS791" s="15" t="e">
        <f t="shared" si="707"/>
        <v>#VALUE!</v>
      </c>
      <c r="BT791" s="15" t="e">
        <f t="shared" si="708"/>
        <v>#VALUE!</v>
      </c>
      <c r="BU791" s="15" t="e">
        <f t="shared" si="709"/>
        <v>#VALUE!</v>
      </c>
      <c r="BV791" s="15" t="e">
        <f t="shared" si="710"/>
        <v>#VALUE!</v>
      </c>
      <c r="BW791" s="15" t="e">
        <f t="shared" si="711"/>
        <v>#VALUE!</v>
      </c>
      <c r="BX791" s="15" t="e">
        <f t="shared" si="712"/>
        <v>#VALUE!</v>
      </c>
      <c r="BY791" s="15" t="e">
        <f t="shared" si="713"/>
        <v>#VALUE!</v>
      </c>
      <c r="BZ791" s="15" t="e">
        <f t="shared" si="714"/>
        <v>#VALUE!</v>
      </c>
      <c r="CA791" s="14" t="s">
        <v>75</v>
      </c>
      <c r="CB791" s="15" t="e">
        <f t="shared" si="722"/>
        <v>#VALUE!</v>
      </c>
      <c r="CC791" s="14" t="str">
        <f t="shared" si="723"/>
        <v>N/A</v>
      </c>
      <c r="CD791" s="14" t="str">
        <f t="shared" si="724"/>
        <v>N/A</v>
      </c>
      <c r="CE791" s="14" t="str">
        <f t="shared" si="725"/>
        <v>N/A</v>
      </c>
      <c r="CF791" s="14" t="str">
        <f t="shared" si="726"/>
        <v>N/A</v>
      </c>
      <c r="CG791" t="str">
        <f t="shared" si="715"/>
        <v>S:0 G:0 GR:0</v>
      </c>
    </row>
    <row r="792" spans="1:85" x14ac:dyDescent="0.25">
      <c r="A792" s="13">
        <v>6684</v>
      </c>
      <c r="B792" s="14"/>
      <c r="C792" s="14"/>
      <c r="D792" s="14"/>
      <c r="E792" s="14" t="e">
        <f>VLOOKUP(B792, 'Rookie Year'!$A$2:$B$55555,2,FALSE)</f>
        <v>#N/A</v>
      </c>
      <c r="F792" s="14">
        <v>2026</v>
      </c>
      <c r="G792" s="14" t="s">
        <v>40</v>
      </c>
      <c r="H792" s="14"/>
      <c r="I792" s="15"/>
      <c r="J792" s="14"/>
      <c r="K792" s="16">
        <f t="shared" ref="K792:K855" si="733">IF(AND(G792&lt;&gt;"N",R792="N/A"), IF(I792&lt;4, 0, 0.25),IF(I792=1, IF(J792=1,0.25, 0.25), IF(I792&lt;13, 0.25, IF(I792&lt;26, 0.4, IF(I792&lt;51, 0.6, 0.75)))))</f>
        <v>0</v>
      </c>
      <c r="L792" s="15">
        <f t="shared" ref="L792:L855" si="734">I792-M792</f>
        <v>0</v>
      </c>
      <c r="M792" s="15">
        <f t="shared" ref="M792:M855" si="735">ROUNDUP(I792*K792,0)</f>
        <v>0</v>
      </c>
      <c r="N792" s="15">
        <f t="shared" ref="N792:N855" si="736">M792*J792</f>
        <v>0</v>
      </c>
      <c r="O792" s="15">
        <v>0</v>
      </c>
      <c r="P792" s="15">
        <v>0</v>
      </c>
      <c r="Q792" s="15">
        <f t="shared" ref="Q792:Q855" si="737">N792-O792-P792</f>
        <v>0</v>
      </c>
      <c r="R792" s="14" t="s">
        <v>75</v>
      </c>
      <c r="S792" s="14">
        <f t="shared" ref="S792:S855" si="738">IF(R792="N/A", J792-($B$1-F792), J792-($B$1-R792))</f>
        <v>0</v>
      </c>
      <c r="T792" s="15" t="str">
        <f t="shared" si="731"/>
        <v>N/A</v>
      </c>
      <c r="U792" s="15" t="str">
        <f t="shared" si="732"/>
        <v>N/A</v>
      </c>
      <c r="V792" s="15" t="str">
        <f t="shared" si="727"/>
        <v>N/A</v>
      </c>
      <c r="W792" s="15" t="str">
        <f t="shared" si="720"/>
        <v>N/A</v>
      </c>
      <c r="X792" s="15" t="str">
        <f t="shared" si="721"/>
        <v>N/A</v>
      </c>
      <c r="Y792" s="14" t="str">
        <f t="shared" ref="Y792:Y855" si="739">IF(SUM(T792:X792)&lt;&gt;Q792, "CHECK", "OK")</f>
        <v>OK</v>
      </c>
      <c r="Z792" s="14" t="str">
        <f t="shared" ref="Z792:Z855" si="740">IF(C792="DM", "No", IF(F792=$B$1, "No", IF(S792=1, "Yes", "No")))</f>
        <v>No</v>
      </c>
      <c r="AA792" s="17" t="str">
        <f>IF(C792="DM", "N/A", IF(Z792="No","N/A",VLOOKUP(B792,'Extension List'!$A$3:$AE$1952,19,FALSE)))</f>
        <v>N/A</v>
      </c>
      <c r="AB792" s="14" t="str">
        <f>IF(C792="DM", "N/A", IF(Z792="No","N/A",VLOOKUP(B792,'Extension List'!$A$3:$AE$1952,21,FALSE)))</f>
        <v>N/A</v>
      </c>
      <c r="AC792" s="14" t="str">
        <f t="shared" si="729"/>
        <v>N/A</v>
      </c>
      <c r="AD792" s="15" t="str">
        <f t="shared" ref="AD792:AD855" si="741">IF(AE792="N/A", "N/A", AA792-AE792)</f>
        <v>N/A</v>
      </c>
      <c r="AE792" s="15" t="str">
        <f t="shared" ref="AE792:AE855" si="742">IF(AA792="N/A", "N/A", IF(AC792&gt;0, IF(AA792&lt;13, ROUNDUP(0.25*AA792,0), IF(AA792&lt;26, ROUNDUP(0.4*AA792,0), IF(AA792&lt;51, ROUNDUP(0.6*AA792,0), ROUNDUP(0.75*AA792,0)))), "N/A"))</f>
        <v>N/A</v>
      </c>
      <c r="AF792" s="15" t="str">
        <f t="shared" ref="AF792:AF855" si="743">IF(AD792="N/A","N/A", (AE792*AC792)+Q792)</f>
        <v>N/A</v>
      </c>
      <c r="AG792" s="15" t="str">
        <f t="shared" si="730"/>
        <v>N/A</v>
      </c>
      <c r="AH792" s="15" t="str">
        <f t="shared" si="730"/>
        <v>N/A</v>
      </c>
      <c r="AI792" s="15" t="str">
        <f t="shared" si="716"/>
        <v>N/A</v>
      </c>
      <c r="AJ792" s="15" t="str">
        <f t="shared" si="717"/>
        <v>N/A</v>
      </c>
      <c r="AK792" s="15" t="str">
        <f t="shared" si="718"/>
        <v>N/A</v>
      </c>
      <c r="AL792" s="15" t="str">
        <f t="shared" ref="AL792:AL855" si="744">IF(AC792="N/A","N/A",IF(AC792&gt;0,IF(SUM(AG792:AK792)&lt;&gt;AF792,"CHECK","OK"),"N/A"))</f>
        <v>N/A</v>
      </c>
      <c r="AM792" s="15" t="e">
        <f t="shared" ref="AM792:AM855" si="745">IF(AD792="N/A", L792+T792, L792+AG792)</f>
        <v>#VALUE!</v>
      </c>
      <c r="AN792" s="15" t="str">
        <f t="shared" ref="AN792:AN855" si="746">IF(AD792="N/A", IF(U792="N/A", "N/A", L792+U792), AD792+AH792)</f>
        <v>N/A</v>
      </c>
      <c r="AO792" s="15" t="str">
        <f t="shared" ref="AO792:AO855" si="747">IF(AD792="N/A", IF(V792="N/A", "N/A", L792+V792), IF(AI792="N/A", "N/A", AD792+AI792))</f>
        <v>N/A</v>
      </c>
      <c r="AP792" s="15" t="str">
        <f t="shared" ref="AP792:AP855" si="748">IF(AD792="N/A", IF(W792="N/A", "N/A", L792+W792), IF(AJ792="N/A", "N/A", AD792+AJ792))</f>
        <v>N/A</v>
      </c>
      <c r="AQ792" s="15" t="str">
        <f t="shared" ref="AQ792:AQ855" si="749">IF(AD792="N/A", IF(X792="N/A", "N/A", L792+X792), IF(AK792="N/A", "N/A", AD792+AK792))</f>
        <v>N/A</v>
      </c>
      <c r="AR792" s="14" t="s">
        <v>40</v>
      </c>
      <c r="AS792" s="14" t="s">
        <v>40</v>
      </c>
      <c r="AT792" s="14" t="s">
        <v>40</v>
      </c>
      <c r="AU792" s="14" t="s">
        <v>40</v>
      </c>
      <c r="AV792" s="14" t="s">
        <v>40</v>
      </c>
      <c r="AW792" s="14" t="s">
        <v>40</v>
      </c>
      <c r="AX792" s="14" t="s">
        <v>40</v>
      </c>
      <c r="AY792" s="14" t="s">
        <v>40</v>
      </c>
      <c r="AZ792" s="14" t="s">
        <v>40</v>
      </c>
      <c r="BA792" s="14" t="s">
        <v>40</v>
      </c>
      <c r="BB792" s="14" t="s">
        <v>40</v>
      </c>
      <c r="BC792" s="14" t="s">
        <v>40</v>
      </c>
      <c r="BD792" s="14" t="s">
        <v>40</v>
      </c>
      <c r="BE792" s="14" t="s">
        <v>40</v>
      </c>
      <c r="BF792" s="14" t="s">
        <v>40</v>
      </c>
      <c r="BG792" s="14" t="s">
        <v>40</v>
      </c>
      <c r="BH792" s="14" t="s">
        <v>40</v>
      </c>
      <c r="BJ792" s="15" t="e">
        <f t="shared" ref="BJ792:BJ855" si="750">IF(AR792="R", $CA792, IF(OR(AR792="P", AR792="T", AR792="N"), 0, IF($C792="DM", $T792, IF(OR(AR792="Y", AR792="IR"),$AM792,IF(AR792="C", IF($BI792="Y", IF($AF792="N/A", $Q792, $AF792), IF($AG792="N/A", $T792,$AG792)))))))</f>
        <v>#VALUE!</v>
      </c>
      <c r="BK792" s="15" t="e">
        <f t="shared" ref="BK792:BK855" si="751">IF(AS792="R", $CA792, IF(OR(AS792="P", AS792="T", AS792="N"), 0, IF($C792="DM", $T792, IF(OR(AS792="Y", AS792="IR"),$AM792,IF(AS792="C", IF($BI792="Y", IF($AF792="N/A", $Q792, $AF792), IF($AG792="N/A", $T792,$AG792)))))))</f>
        <v>#VALUE!</v>
      </c>
      <c r="BL792" s="15" t="e">
        <f t="shared" ref="BL792:BL855" si="752">IF(AT792="R", $CA792, IF(OR(AT792="P", AT792="T", AT792="N"), 0, IF($C792="DM", $T792, IF(OR(AT792="Y", AT792="IR"),$AM792,IF(AT792="C", IF($BI792="Y", IF($AF792="N/A", $Q792, $AF792), IF($AG792="N/A", $T792,$AG792)))))))</f>
        <v>#VALUE!</v>
      </c>
      <c r="BM792" s="15" t="e">
        <f t="shared" ref="BM792:BM855" si="753">IF(AU792="R", $CA792, IF(OR(AU792="P", AU792="T", AU792="N"), 0, IF($C792="DM", $T792, IF(OR(AU792="Y", AU792="IR"),$AM792,IF(AU792="C", IF($BI792="Y", IF($AF792="N/A", $Q792, $AF792), IF($AG792="N/A", $T792,$AG792)))))))</f>
        <v>#VALUE!</v>
      </c>
      <c r="BN792" s="15" t="e">
        <f t="shared" ref="BN792:BN855" si="754">IF(AV792="R", $CA792, IF(OR(AV792="P", AV792="T", AV792="N"), 0, IF($C792="DM", $T792, IF(OR(AV792="Y", AV792="IR"),$AM792,IF(AV792="C", IF($BI792="Y", IF($AF792="N/A", $Q792, $AF792), IF($AG792="N/A", $T792,$AG792)))))))</f>
        <v>#VALUE!</v>
      </c>
      <c r="BO792" s="15" t="e">
        <f t="shared" ref="BO792:BO855" si="755">IF(AW792="R", $CA792, IF(OR(AW792="P", AW792="T", AW792="N"), 0, IF($C792="DM", $T792, IF(OR(AW792="Y", AW792="IR"),$AM792,IF(AW792="C", IF($BI792="Y", IF($AF792="N/A", $Q792, $AF792), IF($AG792="N/A", $T792,$AG792)))))))</f>
        <v>#VALUE!</v>
      </c>
      <c r="BP792" s="15" t="e">
        <f t="shared" ref="BP792:BP855" si="756">IF(AX792="R", $CA792, IF(OR(AX792="P", AX792="T", AX792="N"), 0, IF($C792="DM", $T792, IF(OR(AX792="Y", AX792="IR"),$AM792,IF(AX792="C", IF($BI792="Y", IF($AF792="N/A", $Q792, $AF792), IF($AG792="N/A", $T792,$AG792)))))))</f>
        <v>#VALUE!</v>
      </c>
      <c r="BQ792" s="15" t="e">
        <f t="shared" ref="BQ792:BQ855" si="757">IF(AY792="R", $CA792, IF(OR(AY792="P", AY792="T", AY792="N"), 0, IF($C792="DM", $T792, IF(OR(AY792="Y", AY792="IR"),$AM792,IF(AY792="C", IF($BI792="Y", IF($AF792="N/A", $Q792, $AF792), IF($AG792="N/A", $T792,$AG792)))))))</f>
        <v>#VALUE!</v>
      </c>
      <c r="BR792" s="15" t="e">
        <f t="shared" ref="BR792:BR855" si="758">IF(AZ792="R", $CA792, IF(OR(AZ792="P", AZ792="T", AZ792="N"), 0, IF($C792="DM", $T792, IF(OR(AZ792="Y", AZ792="IR"),$AM792,IF(AZ792="C", IF($BI792="Y", IF($AF792="N/A", $Q792, $AF792), IF($AG792="N/A", $T792,$AG792)))))))</f>
        <v>#VALUE!</v>
      </c>
      <c r="BS792" s="15" t="e">
        <f t="shared" ref="BS792:BS855" si="759">IF(BA792="R", $CA792, IF(OR(BA792="P", BA792="T", BA792="N"), 0, IF($C792="DM", $T792, IF(OR(BA792="Y", BA792="IR"),$AM792,IF(BA792="C", IF($BI792="Y", IF($AF792="N/A", $Q792, $AF792), IF($AG792="N/A", $T792,$AG792)))))))</f>
        <v>#VALUE!</v>
      </c>
      <c r="BT792" s="15" t="e">
        <f t="shared" ref="BT792:BT855" si="760">IF(BB792="R", $CA792, IF(OR(BB792="P", BB792="T", BB792="N"), 0, IF($C792="DM", $T792, IF(OR(BB792="Y", BB792="IR"),$AM792,IF(BB792="C", IF($BI792="Y", IF($BA792="C", IF($AF792="N/A", $Q792, $AF792), IF($AF792="N/A", $T792, $AM792)), IF($AG792="N/A", $T792,$AG792)))))))</f>
        <v>#VALUE!</v>
      </c>
      <c r="BU792" s="15" t="e">
        <f t="shared" ref="BU792:BU855" si="761">IF(BC792="R", $CA792, IF(OR(BC792="P", BC792="T", BC792="N"), 0, IF($C792="DM", $T792, IF(OR(BC792="Y", BC792="IR"),$AM792,IF(BC792="C", IF($BI792="Y", IF($BA792="C", IF($AF792="N/A", $Q792, $AF792), IF($AF792="N/A", $T792, $AM792)), IF($AG792="N/A", $T792,$AG792)))))))</f>
        <v>#VALUE!</v>
      </c>
      <c r="BV792" s="15" t="e">
        <f t="shared" ref="BV792:BV855" si="762">IF(BD792="R", $CA792, IF(OR(BD792="P", BD792="T", BD792="N"), 0, IF($C792="DM", $T792, IF(OR(BD792="Y", BD792="IR"),$AM792,IF(BD792="C", IF($BI792="Y", IF($BA792="C", IF($AF792="N/A", $Q792, $AF792), IF($AF792="N/A", $T792, $AM792)), IF($AG792="N/A", $T792,$AG792)))))))</f>
        <v>#VALUE!</v>
      </c>
      <c r="BW792" s="15" t="e">
        <f t="shared" ref="BW792:BW855" si="763">IF(BE792="R", $CA792, IF(OR(BE792="P", BE792="T", BE792="N"), 0, IF($C792="DM", $T792, IF(OR(BE792="Y", BE792="IR"),$AM792,IF(BE792="C", IF($BI792="Y", IF($BA792="C", IF($AF792="N/A", $Q792, $AF792), IF($AF792="N/A", $T792, $AM792)), IF($AG792="N/A", $T792,$AG792)))))))</f>
        <v>#VALUE!</v>
      </c>
      <c r="BX792" s="15" t="e">
        <f t="shared" ref="BX792:BX855" si="764">IF(BF792="R", $CA792, IF(OR(BF792="P", BF792="T", BF792="N"), 0, IF($C792="DM", $T792, IF(OR(BF792="Y", BF792="IR"),$AM792,IF(BF792="C", IF($BI792="Y", IF($BA792="C", IF($AF792="N/A", $Q792, $AF792), IF($AF792="N/A", $T792, $AM792)), IF($AG792="N/A", $T792,$AG792)))))))</f>
        <v>#VALUE!</v>
      </c>
      <c r="BY792" s="15" t="e">
        <f t="shared" ref="BY792:BY855" si="765">IF(BG792="R", $CA792, IF(OR(BG792="P", BG792="T", BG792="N"), 0, IF($C792="DM", $T792, IF(OR(BG792="Y", BG792="IR"),$AM792,IF(BG792="C", IF($BI792="Y", IF($BA792="C", IF($AF792="N/A", $Q792, $AF792), IF($AF792="N/A", $T792, $AM792)), IF($AG792="N/A", $T792,$AG792)))))))</f>
        <v>#VALUE!</v>
      </c>
      <c r="BZ792" s="15" t="e">
        <f t="shared" ref="BZ792:BZ855" si="766">IF(BH792="R", $CA792, IF(OR(BH792="P", BH792="T", BH792="N"), 0, IF($C792="DM", $T792, IF(OR(BH792="Y", BH792="IR"),$AM792,IF(BH792="C", IF($BI792="Y", IF($BA792="C", IF($AF792="N/A", $Q792, $AF792), IF($AF792="N/A", $T792, $AM792)), IF($AG792="N/A", $T792,$AG792)))))))</f>
        <v>#VALUE!</v>
      </c>
      <c r="CA792" s="14" t="s">
        <v>75</v>
      </c>
      <c r="CB792" s="15" t="e">
        <f t="shared" si="722"/>
        <v>#VALUE!</v>
      </c>
      <c r="CC792" s="14" t="str">
        <f t="shared" si="723"/>
        <v>N/A</v>
      </c>
      <c r="CD792" s="14" t="str">
        <f t="shared" si="724"/>
        <v>N/A</v>
      </c>
      <c r="CE792" s="14" t="str">
        <f t="shared" si="725"/>
        <v>N/A</v>
      </c>
      <c r="CF792" s="14" t="str">
        <f t="shared" si="726"/>
        <v>N/A</v>
      </c>
      <c r="CG792" t="str">
        <f t="shared" ref="CG792:CG855" si="767">IF(AC792="N/A", "S:"&amp;L792&amp;" G:"&amp;M792&amp;" GR:"&amp;Q792, IF(AC792=0, "S:"&amp;L792&amp;" G:"&amp;M792&amp;" GR:"&amp;Q792, "S:"&amp;L792&amp;"/"&amp;AD792&amp;" G:"&amp;AE792&amp;" GR:"&amp;AF792))</f>
        <v>S:0 G:0 GR:0</v>
      </c>
    </row>
    <row r="793" spans="1:85" x14ac:dyDescent="0.25">
      <c r="A793" s="13">
        <v>6685</v>
      </c>
      <c r="B793" s="14"/>
      <c r="C793" s="14"/>
      <c r="D793" s="14"/>
      <c r="E793" s="14" t="e">
        <f>VLOOKUP(B793, 'Rookie Year'!$A$2:$B$55555,2,FALSE)</f>
        <v>#N/A</v>
      </c>
      <c r="F793" s="14">
        <v>2026</v>
      </c>
      <c r="G793" s="14" t="s">
        <v>40</v>
      </c>
      <c r="H793" s="14"/>
      <c r="I793" s="15"/>
      <c r="J793" s="14"/>
      <c r="K793" s="16">
        <f t="shared" si="733"/>
        <v>0</v>
      </c>
      <c r="L793" s="15">
        <f t="shared" si="734"/>
        <v>0</v>
      </c>
      <c r="M793" s="15">
        <f t="shared" si="735"/>
        <v>0</v>
      </c>
      <c r="N793" s="15">
        <f t="shared" si="736"/>
        <v>0</v>
      </c>
      <c r="O793" s="15">
        <v>0</v>
      </c>
      <c r="P793" s="15">
        <v>0</v>
      </c>
      <c r="Q793" s="15">
        <f t="shared" si="737"/>
        <v>0</v>
      </c>
      <c r="R793" s="14" t="s">
        <v>75</v>
      </c>
      <c r="S793" s="14">
        <f t="shared" si="738"/>
        <v>0</v>
      </c>
      <c r="T793" s="15" t="str">
        <f t="shared" si="731"/>
        <v>N/A</v>
      </c>
      <c r="U793" s="15" t="str">
        <f t="shared" si="732"/>
        <v>N/A</v>
      </c>
      <c r="V793" s="15" t="str">
        <f t="shared" si="727"/>
        <v>N/A</v>
      </c>
      <c r="W793" s="15" t="str">
        <f t="shared" si="720"/>
        <v>N/A</v>
      </c>
      <c r="X793" s="15" t="str">
        <f t="shared" si="721"/>
        <v>N/A</v>
      </c>
      <c r="Y793" s="14" t="str">
        <f t="shared" si="739"/>
        <v>OK</v>
      </c>
      <c r="Z793" s="14" t="str">
        <f t="shared" si="740"/>
        <v>No</v>
      </c>
      <c r="AA793" s="17" t="str">
        <f>IF(C793="DM", "N/A", IF(Z793="No","N/A",VLOOKUP(B793,'Extension List'!$A$3:$AE$1952,19,FALSE)))</f>
        <v>N/A</v>
      </c>
      <c r="AB793" s="14" t="str">
        <f>IF(C793="DM", "N/A", IF(Z793="No","N/A",VLOOKUP(B793,'Extension List'!$A$3:$AE$1952,21,FALSE)))</f>
        <v>N/A</v>
      </c>
      <c r="AC793" s="14" t="str">
        <f t="shared" si="729"/>
        <v>N/A</v>
      </c>
      <c r="AD793" s="15" t="str">
        <f t="shared" si="741"/>
        <v>N/A</v>
      </c>
      <c r="AE793" s="15" t="str">
        <f t="shared" si="742"/>
        <v>N/A</v>
      </c>
      <c r="AF793" s="15" t="str">
        <f t="shared" si="743"/>
        <v>N/A</v>
      </c>
      <c r="AG793" s="15" t="str">
        <f t="shared" si="730"/>
        <v>N/A</v>
      </c>
      <c r="AH793" s="15" t="str">
        <f t="shared" si="730"/>
        <v>N/A</v>
      </c>
      <c r="AI793" s="15" t="str">
        <f t="shared" si="716"/>
        <v>N/A</v>
      </c>
      <c r="AJ793" s="15" t="str">
        <f t="shared" si="717"/>
        <v>N/A</v>
      </c>
      <c r="AK793" s="15" t="str">
        <f t="shared" si="718"/>
        <v>N/A</v>
      </c>
      <c r="AL793" s="15" t="str">
        <f t="shared" si="744"/>
        <v>N/A</v>
      </c>
      <c r="AM793" s="15" t="e">
        <f t="shared" si="745"/>
        <v>#VALUE!</v>
      </c>
      <c r="AN793" s="15" t="str">
        <f t="shared" si="746"/>
        <v>N/A</v>
      </c>
      <c r="AO793" s="15" t="str">
        <f t="shared" si="747"/>
        <v>N/A</v>
      </c>
      <c r="AP793" s="15" t="str">
        <f t="shared" si="748"/>
        <v>N/A</v>
      </c>
      <c r="AQ793" s="15" t="str">
        <f t="shared" si="749"/>
        <v>N/A</v>
      </c>
      <c r="AR793" s="14" t="s">
        <v>40</v>
      </c>
      <c r="AS793" s="14" t="s">
        <v>40</v>
      </c>
      <c r="AT793" s="14" t="s">
        <v>40</v>
      </c>
      <c r="AU793" s="14" t="s">
        <v>40</v>
      </c>
      <c r="AV793" s="14" t="s">
        <v>40</v>
      </c>
      <c r="AW793" s="14" t="s">
        <v>40</v>
      </c>
      <c r="AX793" s="14" t="s">
        <v>40</v>
      </c>
      <c r="AY793" s="14" t="s">
        <v>40</v>
      </c>
      <c r="AZ793" s="14" t="s">
        <v>40</v>
      </c>
      <c r="BA793" s="14" t="s">
        <v>40</v>
      </c>
      <c r="BB793" s="14" t="s">
        <v>40</v>
      </c>
      <c r="BC793" s="14" t="s">
        <v>40</v>
      </c>
      <c r="BD793" s="14" t="s">
        <v>40</v>
      </c>
      <c r="BE793" s="14" t="s">
        <v>40</v>
      </c>
      <c r="BF793" s="14" t="s">
        <v>40</v>
      </c>
      <c r="BG793" s="14" t="s">
        <v>40</v>
      </c>
      <c r="BH793" s="14" t="s">
        <v>40</v>
      </c>
      <c r="BJ793" s="15" t="e">
        <f t="shared" si="750"/>
        <v>#VALUE!</v>
      </c>
      <c r="BK793" s="15" t="e">
        <f t="shared" si="751"/>
        <v>#VALUE!</v>
      </c>
      <c r="BL793" s="15" t="e">
        <f t="shared" si="752"/>
        <v>#VALUE!</v>
      </c>
      <c r="BM793" s="15" t="e">
        <f t="shared" si="753"/>
        <v>#VALUE!</v>
      </c>
      <c r="BN793" s="15" t="e">
        <f t="shared" si="754"/>
        <v>#VALUE!</v>
      </c>
      <c r="BO793" s="15" t="e">
        <f t="shared" si="755"/>
        <v>#VALUE!</v>
      </c>
      <c r="BP793" s="15" t="e">
        <f t="shared" si="756"/>
        <v>#VALUE!</v>
      </c>
      <c r="BQ793" s="15" t="e">
        <f t="shared" si="757"/>
        <v>#VALUE!</v>
      </c>
      <c r="BR793" s="15" t="e">
        <f t="shared" si="758"/>
        <v>#VALUE!</v>
      </c>
      <c r="BS793" s="15" t="e">
        <f t="shared" si="759"/>
        <v>#VALUE!</v>
      </c>
      <c r="BT793" s="15" t="e">
        <f t="shared" si="760"/>
        <v>#VALUE!</v>
      </c>
      <c r="BU793" s="15" t="e">
        <f t="shared" si="761"/>
        <v>#VALUE!</v>
      </c>
      <c r="BV793" s="15" t="e">
        <f t="shared" si="762"/>
        <v>#VALUE!</v>
      </c>
      <c r="BW793" s="15" t="e">
        <f t="shared" si="763"/>
        <v>#VALUE!</v>
      </c>
      <c r="BX793" s="15" t="e">
        <f t="shared" si="764"/>
        <v>#VALUE!</v>
      </c>
      <c r="BY793" s="15" t="e">
        <f t="shared" si="765"/>
        <v>#VALUE!</v>
      </c>
      <c r="BZ793" s="15" t="e">
        <f t="shared" si="766"/>
        <v>#VALUE!</v>
      </c>
      <c r="CA793" s="14" t="s">
        <v>75</v>
      </c>
      <c r="CB793" s="15" t="e">
        <f t="shared" si="722"/>
        <v>#VALUE!</v>
      </c>
      <c r="CC793" s="14" t="str">
        <f t="shared" si="723"/>
        <v>N/A</v>
      </c>
      <c r="CD793" s="14" t="str">
        <f t="shared" si="724"/>
        <v>N/A</v>
      </c>
      <c r="CE793" s="14" t="str">
        <f t="shared" si="725"/>
        <v>N/A</v>
      </c>
      <c r="CF793" s="14" t="str">
        <f t="shared" si="726"/>
        <v>N/A</v>
      </c>
      <c r="CG793" t="str">
        <f t="shared" si="767"/>
        <v>S:0 G:0 GR:0</v>
      </c>
    </row>
    <row r="794" spans="1:85" x14ac:dyDescent="0.25">
      <c r="A794" s="13">
        <v>6686</v>
      </c>
      <c r="B794" s="14"/>
      <c r="C794" s="14"/>
      <c r="D794" s="14"/>
      <c r="E794" s="14" t="e">
        <f>VLOOKUP(B794, 'Rookie Year'!$A$2:$B$55555,2,FALSE)</f>
        <v>#N/A</v>
      </c>
      <c r="F794" s="14">
        <v>2026</v>
      </c>
      <c r="G794" s="14" t="s">
        <v>40</v>
      </c>
      <c r="H794" s="14"/>
      <c r="I794" s="15"/>
      <c r="J794" s="14"/>
      <c r="K794" s="16">
        <f t="shared" si="733"/>
        <v>0</v>
      </c>
      <c r="L794" s="15">
        <f t="shared" si="734"/>
        <v>0</v>
      </c>
      <c r="M794" s="15">
        <f t="shared" si="735"/>
        <v>0</v>
      </c>
      <c r="N794" s="15">
        <f t="shared" si="736"/>
        <v>0</v>
      </c>
      <c r="O794" s="15">
        <v>0</v>
      </c>
      <c r="P794" s="15">
        <v>0</v>
      </c>
      <c r="Q794" s="15">
        <f t="shared" si="737"/>
        <v>0</v>
      </c>
      <c r="R794" s="14" t="s">
        <v>75</v>
      </c>
      <c r="S794" s="14">
        <f t="shared" si="738"/>
        <v>0</v>
      </c>
      <c r="T794" s="15" t="str">
        <f t="shared" si="731"/>
        <v>N/A</v>
      </c>
      <c r="U794" s="15" t="str">
        <f t="shared" si="732"/>
        <v>N/A</v>
      </c>
      <c r="V794" s="15" t="str">
        <f t="shared" si="727"/>
        <v>N/A</v>
      </c>
      <c r="W794" s="15" t="str">
        <f t="shared" si="720"/>
        <v>N/A</v>
      </c>
      <c r="X794" s="15" t="str">
        <f t="shared" si="721"/>
        <v>N/A</v>
      </c>
      <c r="Y794" s="14" t="str">
        <f t="shared" si="739"/>
        <v>OK</v>
      </c>
      <c r="Z794" s="14" t="str">
        <f t="shared" si="740"/>
        <v>No</v>
      </c>
      <c r="AA794" s="17" t="str">
        <f>IF(C794="DM", "N/A", IF(Z794="No","N/A",VLOOKUP(B794,'Extension List'!$A$3:$AE$1952,19,FALSE)))</f>
        <v>N/A</v>
      </c>
      <c r="AB794" s="14" t="str">
        <f>IF(C794="DM", "N/A", IF(Z794="No","N/A",VLOOKUP(B794,'Extension List'!$A$3:$AE$1952,21,FALSE)))</f>
        <v>N/A</v>
      </c>
      <c r="AC794" s="14" t="str">
        <f t="shared" si="729"/>
        <v>N/A</v>
      </c>
      <c r="AD794" s="15" t="str">
        <f t="shared" si="741"/>
        <v>N/A</v>
      </c>
      <c r="AE794" s="15" t="str">
        <f t="shared" si="742"/>
        <v>N/A</v>
      </c>
      <c r="AF794" s="15" t="str">
        <f t="shared" si="743"/>
        <v>N/A</v>
      </c>
      <c r="AG794" s="15" t="str">
        <f t="shared" si="730"/>
        <v>N/A</v>
      </c>
      <c r="AH794" s="15" t="str">
        <f t="shared" si="730"/>
        <v>N/A</v>
      </c>
      <c r="AI794" s="15" t="str">
        <f t="shared" ref="AI794:AI857" si="768">IF($AF794="N/A","N/A",IF(AC794&gt;1,"TBC","N/A"))</f>
        <v>N/A</v>
      </c>
      <c r="AJ794" s="15" t="str">
        <f t="shared" ref="AJ794:AJ857" si="769">IF($AF794="N/A","N/A",IF(AC794&gt;2,"TBC","N/A"))</f>
        <v>N/A</v>
      </c>
      <c r="AK794" s="15" t="str">
        <f t="shared" ref="AK794:AK857" si="770">IF($AF794="N/A","N/A",IF(AC794&gt;3,"TBC","N/A"))</f>
        <v>N/A</v>
      </c>
      <c r="AL794" s="15" t="str">
        <f t="shared" si="744"/>
        <v>N/A</v>
      </c>
      <c r="AM794" s="15" t="e">
        <f t="shared" si="745"/>
        <v>#VALUE!</v>
      </c>
      <c r="AN794" s="15" t="str">
        <f t="shared" si="746"/>
        <v>N/A</v>
      </c>
      <c r="AO794" s="15" t="str">
        <f t="shared" si="747"/>
        <v>N/A</v>
      </c>
      <c r="AP794" s="15" t="str">
        <f t="shared" si="748"/>
        <v>N/A</v>
      </c>
      <c r="AQ794" s="15" t="str">
        <f t="shared" si="749"/>
        <v>N/A</v>
      </c>
      <c r="AR794" s="14" t="s">
        <v>40</v>
      </c>
      <c r="AS794" s="14" t="s">
        <v>40</v>
      </c>
      <c r="AT794" s="14" t="s">
        <v>40</v>
      </c>
      <c r="AU794" s="14" t="s">
        <v>40</v>
      </c>
      <c r="AV794" s="14" t="s">
        <v>40</v>
      </c>
      <c r="AW794" s="14" t="s">
        <v>40</v>
      </c>
      <c r="AX794" s="14" t="s">
        <v>40</v>
      </c>
      <c r="AY794" s="14" t="s">
        <v>40</v>
      </c>
      <c r="AZ794" s="14" t="s">
        <v>40</v>
      </c>
      <c r="BA794" s="14" t="s">
        <v>40</v>
      </c>
      <c r="BB794" s="14" t="s">
        <v>40</v>
      </c>
      <c r="BC794" s="14" t="s">
        <v>40</v>
      </c>
      <c r="BD794" s="14" t="s">
        <v>40</v>
      </c>
      <c r="BE794" s="14" t="s">
        <v>40</v>
      </c>
      <c r="BF794" s="14" t="s">
        <v>40</v>
      </c>
      <c r="BG794" s="14" t="s">
        <v>40</v>
      </c>
      <c r="BH794" s="14" t="s">
        <v>40</v>
      </c>
      <c r="BJ794" s="15" t="e">
        <f t="shared" si="750"/>
        <v>#VALUE!</v>
      </c>
      <c r="BK794" s="15" t="e">
        <f t="shared" si="751"/>
        <v>#VALUE!</v>
      </c>
      <c r="BL794" s="15" t="e">
        <f t="shared" si="752"/>
        <v>#VALUE!</v>
      </c>
      <c r="BM794" s="15" t="e">
        <f t="shared" si="753"/>
        <v>#VALUE!</v>
      </c>
      <c r="BN794" s="15" t="e">
        <f t="shared" si="754"/>
        <v>#VALUE!</v>
      </c>
      <c r="BO794" s="15" t="e">
        <f t="shared" si="755"/>
        <v>#VALUE!</v>
      </c>
      <c r="BP794" s="15" t="e">
        <f t="shared" si="756"/>
        <v>#VALUE!</v>
      </c>
      <c r="BQ794" s="15" t="e">
        <f t="shared" si="757"/>
        <v>#VALUE!</v>
      </c>
      <c r="BR794" s="15" t="e">
        <f t="shared" si="758"/>
        <v>#VALUE!</v>
      </c>
      <c r="BS794" s="15" t="e">
        <f t="shared" si="759"/>
        <v>#VALUE!</v>
      </c>
      <c r="BT794" s="15" t="e">
        <f t="shared" si="760"/>
        <v>#VALUE!</v>
      </c>
      <c r="BU794" s="15" t="e">
        <f t="shared" si="761"/>
        <v>#VALUE!</v>
      </c>
      <c r="BV794" s="15" t="e">
        <f t="shared" si="762"/>
        <v>#VALUE!</v>
      </c>
      <c r="BW794" s="15" t="e">
        <f t="shared" si="763"/>
        <v>#VALUE!</v>
      </c>
      <c r="BX794" s="15" t="e">
        <f t="shared" si="764"/>
        <v>#VALUE!</v>
      </c>
      <c r="BY794" s="15" t="e">
        <f t="shared" si="765"/>
        <v>#VALUE!</v>
      </c>
      <c r="BZ794" s="15" t="e">
        <f t="shared" si="766"/>
        <v>#VALUE!</v>
      </c>
      <c r="CA794" s="14" t="s">
        <v>75</v>
      </c>
      <c r="CB794" s="15" t="e">
        <f t="shared" si="722"/>
        <v>#VALUE!</v>
      </c>
      <c r="CC794" s="14" t="str">
        <f t="shared" si="723"/>
        <v>N/A</v>
      </c>
      <c r="CD794" s="14" t="str">
        <f t="shared" si="724"/>
        <v>N/A</v>
      </c>
      <c r="CE794" s="14" t="str">
        <f t="shared" si="725"/>
        <v>N/A</v>
      </c>
      <c r="CF794" s="14" t="str">
        <f t="shared" si="726"/>
        <v>N/A</v>
      </c>
      <c r="CG794" t="str">
        <f t="shared" si="767"/>
        <v>S:0 G:0 GR:0</v>
      </c>
    </row>
    <row r="795" spans="1:85" x14ac:dyDescent="0.25">
      <c r="A795" s="13">
        <v>6687</v>
      </c>
      <c r="B795" s="14"/>
      <c r="C795" s="14"/>
      <c r="D795" s="14"/>
      <c r="E795" s="14" t="e">
        <f>VLOOKUP(B795, 'Rookie Year'!$A$2:$B$55555,2,FALSE)</f>
        <v>#N/A</v>
      </c>
      <c r="F795" s="14">
        <v>2026</v>
      </c>
      <c r="G795" s="14" t="s">
        <v>40</v>
      </c>
      <c r="H795" s="14"/>
      <c r="I795" s="15"/>
      <c r="J795" s="14"/>
      <c r="K795" s="16">
        <f t="shared" si="733"/>
        <v>0</v>
      </c>
      <c r="L795" s="15">
        <f t="shared" si="734"/>
        <v>0</v>
      </c>
      <c r="M795" s="15">
        <f t="shared" si="735"/>
        <v>0</v>
      </c>
      <c r="N795" s="15">
        <f t="shared" si="736"/>
        <v>0</v>
      </c>
      <c r="O795" s="15">
        <v>0</v>
      </c>
      <c r="P795" s="15">
        <v>0</v>
      </c>
      <c r="Q795" s="15">
        <f t="shared" si="737"/>
        <v>0</v>
      </c>
      <c r="R795" s="14" t="s">
        <v>75</v>
      </c>
      <c r="S795" s="14">
        <f t="shared" si="738"/>
        <v>0</v>
      </c>
      <c r="T795" s="15" t="str">
        <f t="shared" si="731"/>
        <v>N/A</v>
      </c>
      <c r="U795" s="15" t="str">
        <f t="shared" si="732"/>
        <v>N/A</v>
      </c>
      <c r="V795" s="15" t="str">
        <f t="shared" si="727"/>
        <v>N/A</v>
      </c>
      <c r="W795" s="15" t="str">
        <f t="shared" si="720"/>
        <v>N/A</v>
      </c>
      <c r="X795" s="15" t="str">
        <f t="shared" si="721"/>
        <v>N/A</v>
      </c>
      <c r="Y795" s="14" t="str">
        <f t="shared" si="739"/>
        <v>OK</v>
      </c>
      <c r="Z795" s="14" t="str">
        <f t="shared" si="740"/>
        <v>No</v>
      </c>
      <c r="AA795" s="17" t="str">
        <f>IF(C795="DM", "N/A", IF(Z795="No","N/A",VLOOKUP(B795,'Extension List'!$A$3:$AE$1952,19,FALSE)))</f>
        <v>N/A</v>
      </c>
      <c r="AB795" s="14" t="str">
        <f>IF(C795="DM", "N/A", IF(Z795="No","N/A",VLOOKUP(B795,'Extension List'!$A$3:$AE$1952,21,FALSE)))</f>
        <v>N/A</v>
      </c>
      <c r="AC795" s="14" t="str">
        <f t="shared" si="729"/>
        <v>N/A</v>
      </c>
      <c r="AD795" s="15" t="str">
        <f t="shared" si="741"/>
        <v>N/A</v>
      </c>
      <c r="AE795" s="15" t="str">
        <f t="shared" si="742"/>
        <v>N/A</v>
      </c>
      <c r="AF795" s="15" t="str">
        <f t="shared" si="743"/>
        <v>N/A</v>
      </c>
      <c r="AG795" s="15" t="str">
        <f t="shared" si="730"/>
        <v>N/A</v>
      </c>
      <c r="AH795" s="15" t="str">
        <f t="shared" si="730"/>
        <v>N/A</v>
      </c>
      <c r="AI795" s="15" t="str">
        <f t="shared" si="768"/>
        <v>N/A</v>
      </c>
      <c r="AJ795" s="15" t="str">
        <f t="shared" si="769"/>
        <v>N/A</v>
      </c>
      <c r="AK795" s="15" t="str">
        <f t="shared" si="770"/>
        <v>N/A</v>
      </c>
      <c r="AL795" s="15" t="str">
        <f t="shared" si="744"/>
        <v>N/A</v>
      </c>
      <c r="AM795" s="15" t="e">
        <f t="shared" si="745"/>
        <v>#VALUE!</v>
      </c>
      <c r="AN795" s="15" t="str">
        <f t="shared" si="746"/>
        <v>N/A</v>
      </c>
      <c r="AO795" s="15" t="str">
        <f t="shared" si="747"/>
        <v>N/A</v>
      </c>
      <c r="AP795" s="15" t="str">
        <f t="shared" si="748"/>
        <v>N/A</v>
      </c>
      <c r="AQ795" s="15" t="str">
        <f t="shared" si="749"/>
        <v>N/A</v>
      </c>
      <c r="AR795" s="14" t="s">
        <v>40</v>
      </c>
      <c r="AS795" s="14" t="s">
        <v>40</v>
      </c>
      <c r="AT795" s="14" t="s">
        <v>40</v>
      </c>
      <c r="AU795" s="14" t="s">
        <v>40</v>
      </c>
      <c r="AV795" s="14" t="s">
        <v>40</v>
      </c>
      <c r="AW795" s="14" t="s">
        <v>40</v>
      </c>
      <c r="AX795" s="14" t="s">
        <v>40</v>
      </c>
      <c r="AY795" s="14" t="s">
        <v>40</v>
      </c>
      <c r="AZ795" s="14" t="s">
        <v>40</v>
      </c>
      <c r="BA795" s="14" t="s">
        <v>40</v>
      </c>
      <c r="BB795" s="14" t="s">
        <v>40</v>
      </c>
      <c r="BC795" s="14" t="s">
        <v>40</v>
      </c>
      <c r="BD795" s="14" t="s">
        <v>40</v>
      </c>
      <c r="BE795" s="14" t="s">
        <v>40</v>
      </c>
      <c r="BF795" s="14" t="s">
        <v>40</v>
      </c>
      <c r="BG795" s="14" t="s">
        <v>40</v>
      </c>
      <c r="BH795" s="14" t="s">
        <v>40</v>
      </c>
      <c r="BJ795" s="15" t="e">
        <f t="shared" si="750"/>
        <v>#VALUE!</v>
      </c>
      <c r="BK795" s="15" t="e">
        <f t="shared" si="751"/>
        <v>#VALUE!</v>
      </c>
      <c r="BL795" s="15" t="e">
        <f t="shared" si="752"/>
        <v>#VALUE!</v>
      </c>
      <c r="BM795" s="15" t="e">
        <f t="shared" si="753"/>
        <v>#VALUE!</v>
      </c>
      <c r="BN795" s="15" t="e">
        <f t="shared" si="754"/>
        <v>#VALUE!</v>
      </c>
      <c r="BO795" s="15" t="e">
        <f t="shared" si="755"/>
        <v>#VALUE!</v>
      </c>
      <c r="BP795" s="15" t="e">
        <f t="shared" si="756"/>
        <v>#VALUE!</v>
      </c>
      <c r="BQ795" s="15" t="e">
        <f t="shared" si="757"/>
        <v>#VALUE!</v>
      </c>
      <c r="BR795" s="15" t="e">
        <f t="shared" si="758"/>
        <v>#VALUE!</v>
      </c>
      <c r="BS795" s="15" t="e">
        <f t="shared" si="759"/>
        <v>#VALUE!</v>
      </c>
      <c r="BT795" s="15" t="e">
        <f t="shared" si="760"/>
        <v>#VALUE!</v>
      </c>
      <c r="BU795" s="15" t="e">
        <f t="shared" si="761"/>
        <v>#VALUE!</v>
      </c>
      <c r="BV795" s="15" t="e">
        <f t="shared" si="762"/>
        <v>#VALUE!</v>
      </c>
      <c r="BW795" s="15" t="e">
        <f t="shared" si="763"/>
        <v>#VALUE!</v>
      </c>
      <c r="BX795" s="15" t="e">
        <f t="shared" si="764"/>
        <v>#VALUE!</v>
      </c>
      <c r="BY795" s="15" t="e">
        <f t="shared" si="765"/>
        <v>#VALUE!</v>
      </c>
      <c r="BZ795" s="15" t="e">
        <f t="shared" si="766"/>
        <v>#VALUE!</v>
      </c>
      <c r="CA795" s="14" t="s">
        <v>75</v>
      </c>
      <c r="CB795" s="15" t="e">
        <f t="shared" si="722"/>
        <v>#VALUE!</v>
      </c>
      <c r="CC795" s="14" t="str">
        <f t="shared" si="723"/>
        <v>N/A</v>
      </c>
      <c r="CD795" s="14" t="str">
        <f t="shared" si="724"/>
        <v>N/A</v>
      </c>
      <c r="CE795" s="14" t="str">
        <f t="shared" si="725"/>
        <v>N/A</v>
      </c>
      <c r="CF795" s="14" t="str">
        <f t="shared" si="726"/>
        <v>N/A</v>
      </c>
      <c r="CG795" t="str">
        <f t="shared" si="767"/>
        <v>S:0 G:0 GR:0</v>
      </c>
    </row>
    <row r="796" spans="1:85" x14ac:dyDescent="0.25">
      <c r="A796" s="13">
        <v>6688</v>
      </c>
      <c r="B796" s="14"/>
      <c r="C796" s="14"/>
      <c r="D796" s="14"/>
      <c r="E796" s="14" t="e">
        <f>VLOOKUP(B796, 'Rookie Year'!$A$2:$B$55555,2,FALSE)</f>
        <v>#N/A</v>
      </c>
      <c r="F796" s="14">
        <v>2026</v>
      </c>
      <c r="G796" s="14" t="s">
        <v>40</v>
      </c>
      <c r="H796" s="14"/>
      <c r="I796" s="15"/>
      <c r="J796" s="14"/>
      <c r="K796" s="16">
        <f t="shared" si="733"/>
        <v>0</v>
      </c>
      <c r="L796" s="15">
        <f t="shared" si="734"/>
        <v>0</v>
      </c>
      <c r="M796" s="15">
        <f t="shared" si="735"/>
        <v>0</v>
      </c>
      <c r="N796" s="15">
        <f t="shared" si="736"/>
        <v>0</v>
      </c>
      <c r="O796" s="15">
        <v>0</v>
      </c>
      <c r="P796" s="15">
        <v>0</v>
      </c>
      <c r="Q796" s="15">
        <f t="shared" si="737"/>
        <v>0</v>
      </c>
      <c r="R796" s="14" t="s">
        <v>75</v>
      </c>
      <c r="S796" s="14">
        <f t="shared" si="738"/>
        <v>0</v>
      </c>
      <c r="T796" s="15" t="str">
        <f t="shared" si="731"/>
        <v>N/A</v>
      </c>
      <c r="U796" s="15" t="str">
        <f t="shared" si="732"/>
        <v>N/A</v>
      </c>
      <c r="V796" s="15" t="str">
        <f t="shared" si="727"/>
        <v>N/A</v>
      </c>
      <c r="W796" s="15" t="str">
        <f t="shared" si="720"/>
        <v>N/A</v>
      </c>
      <c r="X796" s="15" t="str">
        <f t="shared" si="721"/>
        <v>N/A</v>
      </c>
      <c r="Y796" s="14" t="str">
        <f t="shared" si="739"/>
        <v>OK</v>
      </c>
      <c r="Z796" s="14" t="str">
        <f t="shared" si="740"/>
        <v>No</v>
      </c>
      <c r="AA796" s="17" t="str">
        <f>IF(C796="DM", "N/A", IF(Z796="No","N/A",VLOOKUP(B796,'Extension List'!$A$3:$AE$1952,19,FALSE)))</f>
        <v>N/A</v>
      </c>
      <c r="AB796" s="14" t="str">
        <f>IF(C796="DM", "N/A", IF(Z796="No","N/A",VLOOKUP(B796,'Extension List'!$A$3:$AE$1952,21,FALSE)))</f>
        <v>N/A</v>
      </c>
      <c r="AC796" s="14" t="str">
        <f t="shared" si="729"/>
        <v>N/A</v>
      </c>
      <c r="AD796" s="15" t="str">
        <f t="shared" si="741"/>
        <v>N/A</v>
      </c>
      <c r="AE796" s="15" t="str">
        <f t="shared" si="742"/>
        <v>N/A</v>
      </c>
      <c r="AF796" s="15" t="str">
        <f t="shared" si="743"/>
        <v>N/A</v>
      </c>
      <c r="AG796" s="15" t="str">
        <f t="shared" si="730"/>
        <v>N/A</v>
      </c>
      <c r="AH796" s="15" t="str">
        <f t="shared" si="730"/>
        <v>N/A</v>
      </c>
      <c r="AI796" s="15" t="str">
        <f t="shared" si="768"/>
        <v>N/A</v>
      </c>
      <c r="AJ796" s="15" t="str">
        <f t="shared" si="769"/>
        <v>N/A</v>
      </c>
      <c r="AK796" s="15" t="str">
        <f t="shared" si="770"/>
        <v>N/A</v>
      </c>
      <c r="AL796" s="15" t="str">
        <f t="shared" si="744"/>
        <v>N/A</v>
      </c>
      <c r="AM796" s="15" t="e">
        <f t="shared" si="745"/>
        <v>#VALUE!</v>
      </c>
      <c r="AN796" s="15" t="str">
        <f t="shared" si="746"/>
        <v>N/A</v>
      </c>
      <c r="AO796" s="15" t="str">
        <f t="shared" si="747"/>
        <v>N/A</v>
      </c>
      <c r="AP796" s="15" t="str">
        <f t="shared" si="748"/>
        <v>N/A</v>
      </c>
      <c r="AQ796" s="15" t="str">
        <f t="shared" si="749"/>
        <v>N/A</v>
      </c>
      <c r="AR796" s="14" t="s">
        <v>40</v>
      </c>
      <c r="AS796" s="14" t="s">
        <v>40</v>
      </c>
      <c r="AT796" s="14" t="s">
        <v>40</v>
      </c>
      <c r="AU796" s="14" t="s">
        <v>40</v>
      </c>
      <c r="AV796" s="14" t="s">
        <v>40</v>
      </c>
      <c r="AW796" s="14" t="s">
        <v>40</v>
      </c>
      <c r="AX796" s="14" t="s">
        <v>40</v>
      </c>
      <c r="AY796" s="14" t="s">
        <v>40</v>
      </c>
      <c r="AZ796" s="14" t="s">
        <v>40</v>
      </c>
      <c r="BA796" s="14" t="s">
        <v>40</v>
      </c>
      <c r="BB796" s="14" t="s">
        <v>40</v>
      </c>
      <c r="BC796" s="14" t="s">
        <v>40</v>
      </c>
      <c r="BD796" s="14" t="s">
        <v>40</v>
      </c>
      <c r="BE796" s="14" t="s">
        <v>40</v>
      </c>
      <c r="BF796" s="14" t="s">
        <v>40</v>
      </c>
      <c r="BG796" s="14" t="s">
        <v>40</v>
      </c>
      <c r="BH796" s="14" t="s">
        <v>40</v>
      </c>
      <c r="BJ796" s="15" t="e">
        <f t="shared" si="750"/>
        <v>#VALUE!</v>
      </c>
      <c r="BK796" s="15" t="e">
        <f t="shared" si="751"/>
        <v>#VALUE!</v>
      </c>
      <c r="BL796" s="15" t="e">
        <f t="shared" si="752"/>
        <v>#VALUE!</v>
      </c>
      <c r="BM796" s="15" t="e">
        <f t="shared" si="753"/>
        <v>#VALUE!</v>
      </c>
      <c r="BN796" s="15" t="e">
        <f t="shared" si="754"/>
        <v>#VALUE!</v>
      </c>
      <c r="BO796" s="15" t="e">
        <f t="shared" si="755"/>
        <v>#VALUE!</v>
      </c>
      <c r="BP796" s="15" t="e">
        <f t="shared" si="756"/>
        <v>#VALUE!</v>
      </c>
      <c r="BQ796" s="15" t="e">
        <f t="shared" si="757"/>
        <v>#VALUE!</v>
      </c>
      <c r="BR796" s="15" t="e">
        <f t="shared" si="758"/>
        <v>#VALUE!</v>
      </c>
      <c r="BS796" s="15" t="e">
        <f t="shared" si="759"/>
        <v>#VALUE!</v>
      </c>
      <c r="BT796" s="15" t="e">
        <f t="shared" si="760"/>
        <v>#VALUE!</v>
      </c>
      <c r="BU796" s="15" t="e">
        <f t="shared" si="761"/>
        <v>#VALUE!</v>
      </c>
      <c r="BV796" s="15" t="e">
        <f t="shared" si="762"/>
        <v>#VALUE!</v>
      </c>
      <c r="BW796" s="15" t="e">
        <f t="shared" si="763"/>
        <v>#VALUE!</v>
      </c>
      <c r="BX796" s="15" t="e">
        <f t="shared" si="764"/>
        <v>#VALUE!</v>
      </c>
      <c r="BY796" s="15" t="e">
        <f t="shared" si="765"/>
        <v>#VALUE!</v>
      </c>
      <c r="BZ796" s="15" t="e">
        <f t="shared" si="766"/>
        <v>#VALUE!</v>
      </c>
      <c r="CA796" s="14" t="s">
        <v>75</v>
      </c>
      <c r="CB796" s="15" t="e">
        <f t="shared" si="722"/>
        <v>#VALUE!</v>
      </c>
      <c r="CC796" s="14" t="str">
        <f t="shared" si="723"/>
        <v>N/A</v>
      </c>
      <c r="CD796" s="14" t="str">
        <f t="shared" si="724"/>
        <v>N/A</v>
      </c>
      <c r="CE796" s="14" t="str">
        <f t="shared" si="725"/>
        <v>N/A</v>
      </c>
      <c r="CF796" s="14" t="str">
        <f t="shared" si="726"/>
        <v>N/A</v>
      </c>
      <c r="CG796" t="str">
        <f t="shared" si="767"/>
        <v>S:0 G:0 GR:0</v>
      </c>
    </row>
    <row r="797" spans="1:85" x14ac:dyDescent="0.25">
      <c r="A797" s="13">
        <v>6689</v>
      </c>
      <c r="B797" s="14"/>
      <c r="C797" s="14"/>
      <c r="D797" s="14"/>
      <c r="E797" s="14" t="e">
        <f>VLOOKUP(B797, 'Rookie Year'!$A$2:$B$55555,2,FALSE)</f>
        <v>#N/A</v>
      </c>
      <c r="F797" s="14">
        <v>2026</v>
      </c>
      <c r="G797" s="14" t="s">
        <v>40</v>
      </c>
      <c r="H797" s="14"/>
      <c r="I797" s="15"/>
      <c r="J797" s="14"/>
      <c r="K797" s="16">
        <f t="shared" si="733"/>
        <v>0</v>
      </c>
      <c r="L797" s="15">
        <f t="shared" si="734"/>
        <v>0</v>
      </c>
      <c r="M797" s="15">
        <f t="shared" si="735"/>
        <v>0</v>
      </c>
      <c r="N797" s="15">
        <f t="shared" si="736"/>
        <v>0</v>
      </c>
      <c r="O797" s="15">
        <v>0</v>
      </c>
      <c r="P797" s="15">
        <v>0</v>
      </c>
      <c r="Q797" s="15">
        <f t="shared" si="737"/>
        <v>0</v>
      </c>
      <c r="R797" s="14" t="s">
        <v>75</v>
      </c>
      <c r="S797" s="14">
        <f t="shared" si="738"/>
        <v>0</v>
      </c>
      <c r="T797" s="15" t="str">
        <f t="shared" si="731"/>
        <v>N/A</v>
      </c>
      <c r="U797" s="15" t="str">
        <f t="shared" si="732"/>
        <v>N/A</v>
      </c>
      <c r="V797" s="15" t="str">
        <f t="shared" si="727"/>
        <v>N/A</v>
      </c>
      <c r="W797" s="15" t="str">
        <f t="shared" si="720"/>
        <v>N/A</v>
      </c>
      <c r="X797" s="15" t="str">
        <f t="shared" si="721"/>
        <v>N/A</v>
      </c>
      <c r="Y797" s="14" t="str">
        <f t="shared" si="739"/>
        <v>OK</v>
      </c>
      <c r="Z797" s="14" t="str">
        <f t="shared" si="740"/>
        <v>No</v>
      </c>
      <c r="AA797" s="17" t="str">
        <f>IF(C797="DM", "N/A", IF(Z797="No","N/A",VLOOKUP(B797,'Extension List'!$A$3:$AE$1952,19,FALSE)))</f>
        <v>N/A</v>
      </c>
      <c r="AB797" s="14" t="str">
        <f>IF(C797="DM", "N/A", IF(Z797="No","N/A",VLOOKUP(B797,'Extension List'!$A$3:$AE$1952,21,FALSE)))</f>
        <v>N/A</v>
      </c>
      <c r="AC797" s="14" t="str">
        <f t="shared" si="729"/>
        <v>N/A</v>
      </c>
      <c r="AD797" s="15" t="str">
        <f t="shared" si="741"/>
        <v>N/A</v>
      </c>
      <c r="AE797" s="15" t="str">
        <f t="shared" si="742"/>
        <v>N/A</v>
      </c>
      <c r="AF797" s="15" t="str">
        <f t="shared" si="743"/>
        <v>N/A</v>
      </c>
      <c r="AG797" s="15" t="str">
        <f t="shared" si="730"/>
        <v>N/A</v>
      </c>
      <c r="AH797" s="15" t="str">
        <f t="shared" si="730"/>
        <v>N/A</v>
      </c>
      <c r="AI797" s="15" t="str">
        <f t="shared" si="768"/>
        <v>N/A</v>
      </c>
      <c r="AJ797" s="15" t="str">
        <f t="shared" si="769"/>
        <v>N/A</v>
      </c>
      <c r="AK797" s="15" t="str">
        <f t="shared" si="770"/>
        <v>N/A</v>
      </c>
      <c r="AL797" s="15" t="str">
        <f t="shared" si="744"/>
        <v>N/A</v>
      </c>
      <c r="AM797" s="15" t="e">
        <f t="shared" si="745"/>
        <v>#VALUE!</v>
      </c>
      <c r="AN797" s="15" t="str">
        <f t="shared" si="746"/>
        <v>N/A</v>
      </c>
      <c r="AO797" s="15" t="str">
        <f t="shared" si="747"/>
        <v>N/A</v>
      </c>
      <c r="AP797" s="15" t="str">
        <f t="shared" si="748"/>
        <v>N/A</v>
      </c>
      <c r="AQ797" s="15" t="str">
        <f t="shared" si="749"/>
        <v>N/A</v>
      </c>
      <c r="AR797" s="14" t="s">
        <v>40</v>
      </c>
      <c r="AS797" s="14" t="s">
        <v>40</v>
      </c>
      <c r="AT797" s="14" t="s">
        <v>40</v>
      </c>
      <c r="AU797" s="14" t="s">
        <v>40</v>
      </c>
      <c r="AV797" s="14" t="s">
        <v>40</v>
      </c>
      <c r="AW797" s="14" t="s">
        <v>40</v>
      </c>
      <c r="AX797" s="14" t="s">
        <v>40</v>
      </c>
      <c r="AY797" s="14" t="s">
        <v>40</v>
      </c>
      <c r="AZ797" s="14" t="s">
        <v>40</v>
      </c>
      <c r="BA797" s="14" t="s">
        <v>40</v>
      </c>
      <c r="BB797" s="14" t="s">
        <v>40</v>
      </c>
      <c r="BC797" s="14" t="s">
        <v>40</v>
      </c>
      <c r="BD797" s="14" t="s">
        <v>40</v>
      </c>
      <c r="BE797" s="14" t="s">
        <v>40</v>
      </c>
      <c r="BF797" s="14" t="s">
        <v>40</v>
      </c>
      <c r="BG797" s="14" t="s">
        <v>40</v>
      </c>
      <c r="BH797" s="14" t="s">
        <v>40</v>
      </c>
      <c r="BJ797" s="15" t="e">
        <f t="shared" si="750"/>
        <v>#VALUE!</v>
      </c>
      <c r="BK797" s="15" t="e">
        <f t="shared" si="751"/>
        <v>#VALUE!</v>
      </c>
      <c r="BL797" s="15" t="e">
        <f t="shared" si="752"/>
        <v>#VALUE!</v>
      </c>
      <c r="BM797" s="15" t="e">
        <f t="shared" si="753"/>
        <v>#VALUE!</v>
      </c>
      <c r="BN797" s="15" t="e">
        <f t="shared" si="754"/>
        <v>#VALUE!</v>
      </c>
      <c r="BO797" s="15" t="e">
        <f t="shared" si="755"/>
        <v>#VALUE!</v>
      </c>
      <c r="BP797" s="15" t="e">
        <f t="shared" si="756"/>
        <v>#VALUE!</v>
      </c>
      <c r="BQ797" s="15" t="e">
        <f t="shared" si="757"/>
        <v>#VALUE!</v>
      </c>
      <c r="BR797" s="15" t="e">
        <f t="shared" si="758"/>
        <v>#VALUE!</v>
      </c>
      <c r="BS797" s="15" t="e">
        <f t="shared" si="759"/>
        <v>#VALUE!</v>
      </c>
      <c r="BT797" s="15" t="e">
        <f t="shared" si="760"/>
        <v>#VALUE!</v>
      </c>
      <c r="BU797" s="15" t="e">
        <f t="shared" si="761"/>
        <v>#VALUE!</v>
      </c>
      <c r="BV797" s="15" t="e">
        <f t="shared" si="762"/>
        <v>#VALUE!</v>
      </c>
      <c r="BW797" s="15" t="e">
        <f t="shared" si="763"/>
        <v>#VALUE!</v>
      </c>
      <c r="BX797" s="15" t="e">
        <f t="shared" si="764"/>
        <v>#VALUE!</v>
      </c>
      <c r="BY797" s="15" t="e">
        <f t="shared" si="765"/>
        <v>#VALUE!</v>
      </c>
      <c r="BZ797" s="15" t="e">
        <f t="shared" si="766"/>
        <v>#VALUE!</v>
      </c>
      <c r="CA797" s="14" t="s">
        <v>75</v>
      </c>
      <c r="CB797" s="15" t="e">
        <f t="shared" si="722"/>
        <v>#VALUE!</v>
      </c>
      <c r="CC797" s="14" t="str">
        <f t="shared" si="723"/>
        <v>N/A</v>
      </c>
      <c r="CD797" s="14" t="str">
        <f t="shared" si="724"/>
        <v>N/A</v>
      </c>
      <c r="CE797" s="14" t="str">
        <f t="shared" si="725"/>
        <v>N/A</v>
      </c>
      <c r="CF797" s="14" t="str">
        <f t="shared" si="726"/>
        <v>N/A</v>
      </c>
      <c r="CG797" t="str">
        <f t="shared" si="767"/>
        <v>S:0 G:0 GR:0</v>
      </c>
    </row>
    <row r="798" spans="1:85" x14ac:dyDescent="0.25">
      <c r="A798" s="13">
        <v>6690</v>
      </c>
      <c r="B798" s="14"/>
      <c r="C798" s="14"/>
      <c r="D798" s="14"/>
      <c r="E798" s="14" t="e">
        <f>VLOOKUP(B798, 'Rookie Year'!$A$2:$B$55555,2,FALSE)</f>
        <v>#N/A</v>
      </c>
      <c r="F798" s="14">
        <v>2026</v>
      </c>
      <c r="G798" s="14" t="s">
        <v>40</v>
      </c>
      <c r="H798" s="14"/>
      <c r="I798" s="15"/>
      <c r="J798" s="14"/>
      <c r="K798" s="16">
        <f t="shared" si="733"/>
        <v>0</v>
      </c>
      <c r="L798" s="15">
        <f t="shared" si="734"/>
        <v>0</v>
      </c>
      <c r="M798" s="15">
        <f t="shared" si="735"/>
        <v>0</v>
      </c>
      <c r="N798" s="15">
        <f t="shared" si="736"/>
        <v>0</v>
      </c>
      <c r="O798" s="15">
        <v>0</v>
      </c>
      <c r="P798" s="15">
        <v>0</v>
      </c>
      <c r="Q798" s="15">
        <f t="shared" si="737"/>
        <v>0</v>
      </c>
      <c r="R798" s="14" t="s">
        <v>75</v>
      </c>
      <c r="S798" s="14">
        <f t="shared" si="738"/>
        <v>0</v>
      </c>
      <c r="T798" s="15" t="str">
        <f t="shared" si="731"/>
        <v>N/A</v>
      </c>
      <c r="U798" s="15" t="str">
        <f t="shared" si="732"/>
        <v>N/A</v>
      </c>
      <c r="V798" s="15" t="str">
        <f t="shared" si="727"/>
        <v>N/A</v>
      </c>
      <c r="W798" s="15" t="str">
        <f t="shared" si="720"/>
        <v>N/A</v>
      </c>
      <c r="X798" s="15" t="str">
        <f t="shared" si="721"/>
        <v>N/A</v>
      </c>
      <c r="Y798" s="14" t="str">
        <f t="shared" si="739"/>
        <v>OK</v>
      </c>
      <c r="Z798" s="14" t="str">
        <f t="shared" si="740"/>
        <v>No</v>
      </c>
      <c r="AA798" s="17" t="str">
        <f>IF(C798="DM", "N/A", IF(Z798="No","N/A",VLOOKUP(B798,'Extension List'!$A$3:$AE$1952,19,FALSE)))</f>
        <v>N/A</v>
      </c>
      <c r="AB798" s="14" t="str">
        <f>IF(C798="DM", "N/A", IF(Z798="No","N/A",VLOOKUP(B798,'Extension List'!$A$3:$AE$1952,21,FALSE)))</f>
        <v>N/A</v>
      </c>
      <c r="AC798" s="14" t="str">
        <f t="shared" si="729"/>
        <v>N/A</v>
      </c>
      <c r="AD798" s="15" t="str">
        <f t="shared" si="741"/>
        <v>N/A</v>
      </c>
      <c r="AE798" s="15" t="str">
        <f t="shared" si="742"/>
        <v>N/A</v>
      </c>
      <c r="AF798" s="15" t="str">
        <f t="shared" si="743"/>
        <v>N/A</v>
      </c>
      <c r="AG798" s="15" t="str">
        <f t="shared" si="730"/>
        <v>N/A</v>
      </c>
      <c r="AH798" s="15" t="str">
        <f t="shared" si="730"/>
        <v>N/A</v>
      </c>
      <c r="AI798" s="15" t="str">
        <f t="shared" si="768"/>
        <v>N/A</v>
      </c>
      <c r="AJ798" s="15" t="str">
        <f t="shared" si="769"/>
        <v>N/A</v>
      </c>
      <c r="AK798" s="15" t="str">
        <f t="shared" si="770"/>
        <v>N/A</v>
      </c>
      <c r="AL798" s="15" t="str">
        <f t="shared" si="744"/>
        <v>N/A</v>
      </c>
      <c r="AM798" s="15" t="e">
        <f t="shared" si="745"/>
        <v>#VALUE!</v>
      </c>
      <c r="AN798" s="15" t="str">
        <f t="shared" si="746"/>
        <v>N/A</v>
      </c>
      <c r="AO798" s="15" t="str">
        <f t="shared" si="747"/>
        <v>N/A</v>
      </c>
      <c r="AP798" s="15" t="str">
        <f t="shared" si="748"/>
        <v>N/A</v>
      </c>
      <c r="AQ798" s="15" t="str">
        <f t="shared" si="749"/>
        <v>N/A</v>
      </c>
      <c r="AR798" s="14" t="s">
        <v>40</v>
      </c>
      <c r="AS798" s="14" t="s">
        <v>40</v>
      </c>
      <c r="AT798" s="14" t="s">
        <v>40</v>
      </c>
      <c r="AU798" s="14" t="s">
        <v>40</v>
      </c>
      <c r="AV798" s="14" t="s">
        <v>40</v>
      </c>
      <c r="AW798" s="14" t="s">
        <v>40</v>
      </c>
      <c r="AX798" s="14" t="s">
        <v>40</v>
      </c>
      <c r="AY798" s="14" t="s">
        <v>40</v>
      </c>
      <c r="AZ798" s="14" t="s">
        <v>40</v>
      </c>
      <c r="BA798" s="14" t="s">
        <v>40</v>
      </c>
      <c r="BB798" s="14" t="s">
        <v>40</v>
      </c>
      <c r="BC798" s="14" t="s">
        <v>40</v>
      </c>
      <c r="BD798" s="14" t="s">
        <v>40</v>
      </c>
      <c r="BE798" s="14" t="s">
        <v>40</v>
      </c>
      <c r="BF798" s="14" t="s">
        <v>40</v>
      </c>
      <c r="BG798" s="14" t="s">
        <v>40</v>
      </c>
      <c r="BH798" s="14" t="s">
        <v>40</v>
      </c>
      <c r="BJ798" s="15" t="e">
        <f t="shared" si="750"/>
        <v>#VALUE!</v>
      </c>
      <c r="BK798" s="15" t="e">
        <f t="shared" si="751"/>
        <v>#VALUE!</v>
      </c>
      <c r="BL798" s="15" t="e">
        <f t="shared" si="752"/>
        <v>#VALUE!</v>
      </c>
      <c r="BM798" s="15" t="e">
        <f t="shared" si="753"/>
        <v>#VALUE!</v>
      </c>
      <c r="BN798" s="15" t="e">
        <f t="shared" si="754"/>
        <v>#VALUE!</v>
      </c>
      <c r="BO798" s="15" t="e">
        <f t="shared" si="755"/>
        <v>#VALUE!</v>
      </c>
      <c r="BP798" s="15" t="e">
        <f t="shared" si="756"/>
        <v>#VALUE!</v>
      </c>
      <c r="BQ798" s="15" t="e">
        <f t="shared" si="757"/>
        <v>#VALUE!</v>
      </c>
      <c r="BR798" s="15" t="e">
        <f t="shared" si="758"/>
        <v>#VALUE!</v>
      </c>
      <c r="BS798" s="15" t="e">
        <f t="shared" si="759"/>
        <v>#VALUE!</v>
      </c>
      <c r="BT798" s="15" t="e">
        <f t="shared" si="760"/>
        <v>#VALUE!</v>
      </c>
      <c r="BU798" s="15" t="e">
        <f t="shared" si="761"/>
        <v>#VALUE!</v>
      </c>
      <c r="BV798" s="15" t="e">
        <f t="shared" si="762"/>
        <v>#VALUE!</v>
      </c>
      <c r="BW798" s="15" t="e">
        <f t="shared" si="763"/>
        <v>#VALUE!</v>
      </c>
      <c r="BX798" s="15" t="e">
        <f t="shared" si="764"/>
        <v>#VALUE!</v>
      </c>
      <c r="BY798" s="15" t="e">
        <f t="shared" si="765"/>
        <v>#VALUE!</v>
      </c>
      <c r="BZ798" s="15" t="e">
        <f t="shared" si="766"/>
        <v>#VALUE!</v>
      </c>
      <c r="CA798" s="14" t="s">
        <v>75</v>
      </c>
      <c r="CB798" s="15" t="e">
        <f t="shared" si="722"/>
        <v>#VALUE!</v>
      </c>
      <c r="CC798" s="14" t="str">
        <f t="shared" si="723"/>
        <v>N/A</v>
      </c>
      <c r="CD798" s="14" t="str">
        <f t="shared" si="724"/>
        <v>N/A</v>
      </c>
      <c r="CE798" s="14" t="str">
        <f t="shared" si="725"/>
        <v>N/A</v>
      </c>
      <c r="CF798" s="14" t="str">
        <f t="shared" si="726"/>
        <v>N/A</v>
      </c>
      <c r="CG798" t="str">
        <f t="shared" si="767"/>
        <v>S:0 G:0 GR:0</v>
      </c>
    </row>
    <row r="799" spans="1:85" x14ac:dyDescent="0.25">
      <c r="A799" s="13">
        <v>6691</v>
      </c>
      <c r="B799" s="14"/>
      <c r="C799" s="14"/>
      <c r="D799" s="14"/>
      <c r="E799" s="14" t="e">
        <f>VLOOKUP(B799, 'Rookie Year'!$A$2:$B$55555,2,FALSE)</f>
        <v>#N/A</v>
      </c>
      <c r="F799" s="14">
        <v>2026</v>
      </c>
      <c r="G799" s="14" t="s">
        <v>40</v>
      </c>
      <c r="H799" s="14"/>
      <c r="I799" s="15"/>
      <c r="J799" s="14"/>
      <c r="K799" s="16">
        <f t="shared" si="733"/>
        <v>0</v>
      </c>
      <c r="L799" s="15">
        <f t="shared" si="734"/>
        <v>0</v>
      </c>
      <c r="M799" s="15">
        <f t="shared" si="735"/>
        <v>0</v>
      </c>
      <c r="N799" s="15">
        <f t="shared" si="736"/>
        <v>0</v>
      </c>
      <c r="O799" s="15">
        <v>0</v>
      </c>
      <c r="P799" s="15">
        <v>0</v>
      </c>
      <c r="Q799" s="15">
        <f t="shared" si="737"/>
        <v>0</v>
      </c>
      <c r="R799" s="14" t="s">
        <v>75</v>
      </c>
      <c r="S799" s="14">
        <f t="shared" si="738"/>
        <v>0</v>
      </c>
      <c r="T799" s="15" t="str">
        <f t="shared" si="731"/>
        <v>N/A</v>
      </c>
      <c r="U799" s="15" t="str">
        <f t="shared" si="732"/>
        <v>N/A</v>
      </c>
      <c r="V799" s="15" t="str">
        <f t="shared" si="727"/>
        <v>N/A</v>
      </c>
      <c r="W799" s="15" t="str">
        <f t="shared" si="720"/>
        <v>N/A</v>
      </c>
      <c r="X799" s="15" t="str">
        <f t="shared" si="721"/>
        <v>N/A</v>
      </c>
      <c r="Y799" s="14" t="str">
        <f t="shared" si="739"/>
        <v>OK</v>
      </c>
      <c r="Z799" s="14" t="str">
        <f t="shared" si="740"/>
        <v>No</v>
      </c>
      <c r="AA799" s="17" t="str">
        <f>IF(C799="DM", "N/A", IF(Z799="No","N/A",VLOOKUP(B799,'Extension List'!$A$3:$AE$1952,19,FALSE)))</f>
        <v>N/A</v>
      </c>
      <c r="AB799" s="14" t="str">
        <f>IF(C799="DM", "N/A", IF(Z799="No","N/A",VLOOKUP(B799,'Extension List'!$A$3:$AE$1952,21,FALSE)))</f>
        <v>N/A</v>
      </c>
      <c r="AC799" s="14" t="str">
        <f t="shared" si="729"/>
        <v>N/A</v>
      </c>
      <c r="AD799" s="15" t="str">
        <f t="shared" si="741"/>
        <v>N/A</v>
      </c>
      <c r="AE799" s="15" t="str">
        <f t="shared" si="742"/>
        <v>N/A</v>
      </c>
      <c r="AF799" s="15" t="str">
        <f t="shared" si="743"/>
        <v>N/A</v>
      </c>
      <c r="AG799" s="15" t="str">
        <f t="shared" si="730"/>
        <v>N/A</v>
      </c>
      <c r="AH799" s="15" t="str">
        <f t="shared" si="730"/>
        <v>N/A</v>
      </c>
      <c r="AI799" s="15" t="str">
        <f t="shared" si="768"/>
        <v>N/A</v>
      </c>
      <c r="AJ799" s="15" t="str">
        <f t="shared" si="769"/>
        <v>N/A</v>
      </c>
      <c r="AK799" s="15" t="str">
        <f t="shared" si="770"/>
        <v>N/A</v>
      </c>
      <c r="AL799" s="15" t="str">
        <f t="shared" si="744"/>
        <v>N/A</v>
      </c>
      <c r="AM799" s="15" t="e">
        <f t="shared" si="745"/>
        <v>#VALUE!</v>
      </c>
      <c r="AN799" s="15" t="str">
        <f t="shared" si="746"/>
        <v>N/A</v>
      </c>
      <c r="AO799" s="15" t="str">
        <f t="shared" si="747"/>
        <v>N/A</v>
      </c>
      <c r="AP799" s="15" t="str">
        <f t="shared" si="748"/>
        <v>N/A</v>
      </c>
      <c r="AQ799" s="15" t="str">
        <f t="shared" si="749"/>
        <v>N/A</v>
      </c>
      <c r="AR799" s="14" t="s">
        <v>40</v>
      </c>
      <c r="AS799" s="14" t="s">
        <v>40</v>
      </c>
      <c r="AT799" s="14" t="s">
        <v>40</v>
      </c>
      <c r="AU799" s="14" t="s">
        <v>40</v>
      </c>
      <c r="AV799" s="14" t="s">
        <v>40</v>
      </c>
      <c r="AW799" s="14" t="s">
        <v>40</v>
      </c>
      <c r="AX799" s="14" t="s">
        <v>40</v>
      </c>
      <c r="AY799" s="14" t="s">
        <v>40</v>
      </c>
      <c r="AZ799" s="14" t="s">
        <v>40</v>
      </c>
      <c r="BA799" s="14" t="s">
        <v>40</v>
      </c>
      <c r="BB799" s="14" t="s">
        <v>40</v>
      </c>
      <c r="BC799" s="14" t="s">
        <v>40</v>
      </c>
      <c r="BD799" s="14" t="s">
        <v>40</v>
      </c>
      <c r="BE799" s="14" t="s">
        <v>40</v>
      </c>
      <c r="BF799" s="14" t="s">
        <v>40</v>
      </c>
      <c r="BG799" s="14" t="s">
        <v>40</v>
      </c>
      <c r="BH799" s="14" t="s">
        <v>40</v>
      </c>
      <c r="BJ799" s="15" t="e">
        <f t="shared" si="750"/>
        <v>#VALUE!</v>
      </c>
      <c r="BK799" s="15" t="e">
        <f t="shared" si="751"/>
        <v>#VALUE!</v>
      </c>
      <c r="BL799" s="15" t="e">
        <f t="shared" si="752"/>
        <v>#VALUE!</v>
      </c>
      <c r="BM799" s="15" t="e">
        <f t="shared" si="753"/>
        <v>#VALUE!</v>
      </c>
      <c r="BN799" s="15" t="e">
        <f t="shared" si="754"/>
        <v>#VALUE!</v>
      </c>
      <c r="BO799" s="15" t="e">
        <f t="shared" si="755"/>
        <v>#VALUE!</v>
      </c>
      <c r="BP799" s="15" t="e">
        <f t="shared" si="756"/>
        <v>#VALUE!</v>
      </c>
      <c r="BQ799" s="15" t="e">
        <f t="shared" si="757"/>
        <v>#VALUE!</v>
      </c>
      <c r="BR799" s="15" t="e">
        <f t="shared" si="758"/>
        <v>#VALUE!</v>
      </c>
      <c r="BS799" s="15" t="e">
        <f t="shared" si="759"/>
        <v>#VALUE!</v>
      </c>
      <c r="BT799" s="15" t="e">
        <f t="shared" si="760"/>
        <v>#VALUE!</v>
      </c>
      <c r="BU799" s="15" t="e">
        <f t="shared" si="761"/>
        <v>#VALUE!</v>
      </c>
      <c r="BV799" s="15" t="e">
        <f t="shared" si="762"/>
        <v>#VALUE!</v>
      </c>
      <c r="BW799" s="15" t="e">
        <f t="shared" si="763"/>
        <v>#VALUE!</v>
      </c>
      <c r="BX799" s="15" t="e">
        <f t="shared" si="764"/>
        <v>#VALUE!</v>
      </c>
      <c r="BY799" s="15" t="e">
        <f t="shared" si="765"/>
        <v>#VALUE!</v>
      </c>
      <c r="BZ799" s="15" t="e">
        <f t="shared" si="766"/>
        <v>#VALUE!</v>
      </c>
      <c r="CA799" s="14" t="s">
        <v>75</v>
      </c>
      <c r="CB799" s="15" t="e">
        <f t="shared" si="722"/>
        <v>#VALUE!</v>
      </c>
      <c r="CC799" s="14" t="str">
        <f t="shared" si="723"/>
        <v>N/A</v>
      </c>
      <c r="CD799" s="14" t="str">
        <f t="shared" si="724"/>
        <v>N/A</v>
      </c>
      <c r="CE799" s="14" t="str">
        <f t="shared" si="725"/>
        <v>N/A</v>
      </c>
      <c r="CF799" s="14" t="str">
        <f t="shared" si="726"/>
        <v>N/A</v>
      </c>
      <c r="CG799" t="str">
        <f t="shared" si="767"/>
        <v>S:0 G:0 GR:0</v>
      </c>
    </row>
    <row r="800" spans="1:85" x14ac:dyDescent="0.25">
      <c r="A800" s="13">
        <v>6692</v>
      </c>
      <c r="B800" s="14"/>
      <c r="C800" s="14"/>
      <c r="D800" s="14"/>
      <c r="E800" s="14" t="e">
        <f>VLOOKUP(B800, 'Rookie Year'!$A$2:$B$55555,2,FALSE)</f>
        <v>#N/A</v>
      </c>
      <c r="F800" s="14">
        <v>2026</v>
      </c>
      <c r="G800" s="14" t="s">
        <v>40</v>
      </c>
      <c r="H800" s="14"/>
      <c r="I800" s="15"/>
      <c r="J800" s="14"/>
      <c r="K800" s="16">
        <f t="shared" si="733"/>
        <v>0</v>
      </c>
      <c r="L800" s="15">
        <f t="shared" si="734"/>
        <v>0</v>
      </c>
      <c r="M800" s="15">
        <f t="shared" si="735"/>
        <v>0</v>
      </c>
      <c r="N800" s="15">
        <f t="shared" si="736"/>
        <v>0</v>
      </c>
      <c r="O800" s="15">
        <v>0</v>
      </c>
      <c r="P800" s="15">
        <v>0</v>
      </c>
      <c r="Q800" s="15">
        <f t="shared" si="737"/>
        <v>0</v>
      </c>
      <c r="R800" s="14" t="s">
        <v>75</v>
      </c>
      <c r="S800" s="14">
        <f t="shared" si="738"/>
        <v>0</v>
      </c>
      <c r="T800" s="15" t="str">
        <f t="shared" si="731"/>
        <v>N/A</v>
      </c>
      <c r="U800" s="15" t="str">
        <f t="shared" si="732"/>
        <v>N/A</v>
      </c>
      <c r="V800" s="15" t="str">
        <f t="shared" si="727"/>
        <v>N/A</v>
      </c>
      <c r="W800" s="15" t="str">
        <f t="shared" si="720"/>
        <v>N/A</v>
      </c>
      <c r="X800" s="15" t="str">
        <f t="shared" si="721"/>
        <v>N/A</v>
      </c>
      <c r="Y800" s="14" t="str">
        <f t="shared" si="739"/>
        <v>OK</v>
      </c>
      <c r="Z800" s="14" t="str">
        <f t="shared" si="740"/>
        <v>No</v>
      </c>
      <c r="AA800" s="17" t="str">
        <f>IF(C800="DM", "N/A", IF(Z800="No","N/A",VLOOKUP(B800,'Extension List'!$A$3:$AE$1952,19,FALSE)))</f>
        <v>N/A</v>
      </c>
      <c r="AB800" s="14" t="str">
        <f>IF(C800="DM", "N/A", IF(Z800="No","N/A",VLOOKUP(B800,'Extension List'!$A$3:$AE$1952,21,FALSE)))</f>
        <v>N/A</v>
      </c>
      <c r="AC800" s="14" t="str">
        <f t="shared" si="729"/>
        <v>N/A</v>
      </c>
      <c r="AD800" s="15" t="str">
        <f t="shared" si="741"/>
        <v>N/A</v>
      </c>
      <c r="AE800" s="15" t="str">
        <f t="shared" si="742"/>
        <v>N/A</v>
      </c>
      <c r="AF800" s="15" t="str">
        <f t="shared" si="743"/>
        <v>N/A</v>
      </c>
      <c r="AG800" s="15" t="str">
        <f t="shared" si="730"/>
        <v>N/A</v>
      </c>
      <c r="AH800" s="15" t="str">
        <f t="shared" si="730"/>
        <v>N/A</v>
      </c>
      <c r="AI800" s="15" t="str">
        <f t="shared" si="768"/>
        <v>N/A</v>
      </c>
      <c r="AJ800" s="15" t="str">
        <f t="shared" si="769"/>
        <v>N/A</v>
      </c>
      <c r="AK800" s="15" t="str">
        <f t="shared" si="770"/>
        <v>N/A</v>
      </c>
      <c r="AL800" s="15" t="str">
        <f t="shared" si="744"/>
        <v>N/A</v>
      </c>
      <c r="AM800" s="15" t="e">
        <f t="shared" si="745"/>
        <v>#VALUE!</v>
      </c>
      <c r="AN800" s="15" t="str">
        <f t="shared" si="746"/>
        <v>N/A</v>
      </c>
      <c r="AO800" s="15" t="str">
        <f t="shared" si="747"/>
        <v>N/A</v>
      </c>
      <c r="AP800" s="15" t="str">
        <f t="shared" si="748"/>
        <v>N/A</v>
      </c>
      <c r="AQ800" s="15" t="str">
        <f t="shared" si="749"/>
        <v>N/A</v>
      </c>
      <c r="AR800" s="14" t="s">
        <v>40</v>
      </c>
      <c r="AS800" s="14" t="s">
        <v>40</v>
      </c>
      <c r="AT800" s="14" t="s">
        <v>40</v>
      </c>
      <c r="AU800" s="14" t="s">
        <v>40</v>
      </c>
      <c r="AV800" s="14" t="s">
        <v>40</v>
      </c>
      <c r="AW800" s="14" t="s">
        <v>40</v>
      </c>
      <c r="AX800" s="14" t="s">
        <v>40</v>
      </c>
      <c r="AY800" s="14" t="s">
        <v>40</v>
      </c>
      <c r="AZ800" s="14" t="s">
        <v>40</v>
      </c>
      <c r="BA800" s="14" t="s">
        <v>40</v>
      </c>
      <c r="BB800" s="14" t="s">
        <v>40</v>
      </c>
      <c r="BC800" s="14" t="s">
        <v>40</v>
      </c>
      <c r="BD800" s="14" t="s">
        <v>40</v>
      </c>
      <c r="BE800" s="14" t="s">
        <v>40</v>
      </c>
      <c r="BF800" s="14" t="s">
        <v>40</v>
      </c>
      <c r="BG800" s="14" t="s">
        <v>40</v>
      </c>
      <c r="BH800" s="14" t="s">
        <v>40</v>
      </c>
      <c r="BJ800" s="15" t="e">
        <f t="shared" si="750"/>
        <v>#VALUE!</v>
      </c>
      <c r="BK800" s="15" t="e">
        <f t="shared" si="751"/>
        <v>#VALUE!</v>
      </c>
      <c r="BL800" s="15" t="e">
        <f t="shared" si="752"/>
        <v>#VALUE!</v>
      </c>
      <c r="BM800" s="15" t="e">
        <f t="shared" si="753"/>
        <v>#VALUE!</v>
      </c>
      <c r="BN800" s="15" t="e">
        <f t="shared" si="754"/>
        <v>#VALUE!</v>
      </c>
      <c r="BO800" s="15" t="e">
        <f t="shared" si="755"/>
        <v>#VALUE!</v>
      </c>
      <c r="BP800" s="15" t="e">
        <f t="shared" si="756"/>
        <v>#VALUE!</v>
      </c>
      <c r="BQ800" s="15" t="e">
        <f t="shared" si="757"/>
        <v>#VALUE!</v>
      </c>
      <c r="BR800" s="15" t="e">
        <f t="shared" si="758"/>
        <v>#VALUE!</v>
      </c>
      <c r="BS800" s="15" t="e">
        <f t="shared" si="759"/>
        <v>#VALUE!</v>
      </c>
      <c r="BT800" s="15" t="e">
        <f t="shared" si="760"/>
        <v>#VALUE!</v>
      </c>
      <c r="BU800" s="15" t="e">
        <f t="shared" si="761"/>
        <v>#VALUE!</v>
      </c>
      <c r="BV800" s="15" t="e">
        <f t="shared" si="762"/>
        <v>#VALUE!</v>
      </c>
      <c r="BW800" s="15" t="e">
        <f t="shared" si="763"/>
        <v>#VALUE!</v>
      </c>
      <c r="BX800" s="15" t="e">
        <f t="shared" si="764"/>
        <v>#VALUE!</v>
      </c>
      <c r="BY800" s="15" t="e">
        <f t="shared" si="765"/>
        <v>#VALUE!</v>
      </c>
      <c r="BZ800" s="15" t="e">
        <f t="shared" si="766"/>
        <v>#VALUE!</v>
      </c>
      <c r="CA800" s="14" t="s">
        <v>75</v>
      </c>
      <c r="CB800" s="15" t="e">
        <f t="shared" si="722"/>
        <v>#VALUE!</v>
      </c>
      <c r="CC800" s="14" t="str">
        <f t="shared" si="723"/>
        <v>N/A</v>
      </c>
      <c r="CD800" s="14" t="str">
        <f t="shared" si="724"/>
        <v>N/A</v>
      </c>
      <c r="CE800" s="14" t="str">
        <f t="shared" si="725"/>
        <v>N/A</v>
      </c>
      <c r="CF800" s="14" t="str">
        <f t="shared" si="726"/>
        <v>N/A</v>
      </c>
      <c r="CG800" t="str">
        <f t="shared" si="767"/>
        <v>S:0 G:0 GR:0</v>
      </c>
    </row>
    <row r="801" spans="1:85" x14ac:dyDescent="0.25">
      <c r="A801" s="13">
        <v>6693</v>
      </c>
      <c r="B801" s="14"/>
      <c r="C801" s="14"/>
      <c r="D801" s="14"/>
      <c r="E801" s="14" t="e">
        <f>VLOOKUP(B801, 'Rookie Year'!$A$2:$B$55555,2,FALSE)</f>
        <v>#N/A</v>
      </c>
      <c r="F801" s="14">
        <v>2026</v>
      </c>
      <c r="G801" s="14" t="s">
        <v>40</v>
      </c>
      <c r="H801" s="14"/>
      <c r="I801" s="15"/>
      <c r="J801" s="14"/>
      <c r="K801" s="16">
        <f t="shared" si="733"/>
        <v>0</v>
      </c>
      <c r="L801" s="15">
        <f t="shared" si="734"/>
        <v>0</v>
      </c>
      <c r="M801" s="15">
        <f t="shared" si="735"/>
        <v>0</v>
      </c>
      <c r="N801" s="15">
        <f t="shared" si="736"/>
        <v>0</v>
      </c>
      <c r="O801" s="15">
        <v>0</v>
      </c>
      <c r="P801" s="15">
        <v>0</v>
      </c>
      <c r="Q801" s="15">
        <f t="shared" si="737"/>
        <v>0</v>
      </c>
      <c r="R801" s="14" t="s">
        <v>75</v>
      </c>
      <c r="S801" s="14">
        <f t="shared" si="738"/>
        <v>0</v>
      </c>
      <c r="T801" s="15" t="str">
        <f t="shared" si="731"/>
        <v>N/A</v>
      </c>
      <c r="U801" s="15" t="str">
        <f t="shared" si="732"/>
        <v>N/A</v>
      </c>
      <c r="V801" s="15" t="str">
        <f t="shared" si="727"/>
        <v>N/A</v>
      </c>
      <c r="W801" s="15" t="str">
        <f t="shared" si="720"/>
        <v>N/A</v>
      </c>
      <c r="X801" s="15" t="str">
        <f t="shared" si="721"/>
        <v>N/A</v>
      </c>
      <c r="Y801" s="14" t="str">
        <f t="shared" si="739"/>
        <v>OK</v>
      </c>
      <c r="Z801" s="14" t="str">
        <f t="shared" si="740"/>
        <v>No</v>
      </c>
      <c r="AA801" s="17" t="str">
        <f>IF(C801="DM", "N/A", IF(Z801="No","N/A",VLOOKUP(B801,'Extension List'!$A$3:$AE$1952,19,FALSE)))</f>
        <v>N/A</v>
      </c>
      <c r="AB801" s="14" t="str">
        <f>IF(C801="DM", "N/A", IF(Z801="No","N/A",VLOOKUP(B801,'Extension List'!$A$3:$AE$1952,21,FALSE)))</f>
        <v>N/A</v>
      </c>
      <c r="AC801" s="14" t="str">
        <f t="shared" si="729"/>
        <v>N/A</v>
      </c>
      <c r="AD801" s="15" t="str">
        <f t="shared" si="741"/>
        <v>N/A</v>
      </c>
      <c r="AE801" s="15" t="str">
        <f t="shared" si="742"/>
        <v>N/A</v>
      </c>
      <c r="AF801" s="15" t="str">
        <f t="shared" si="743"/>
        <v>N/A</v>
      </c>
      <c r="AG801" s="15" t="str">
        <f t="shared" ref="AG801:AH820" si="771">IF($AF801="N/A", "N/A", "TBC")</f>
        <v>N/A</v>
      </c>
      <c r="AH801" s="15" t="str">
        <f t="shared" si="771"/>
        <v>N/A</v>
      </c>
      <c r="AI801" s="15" t="str">
        <f t="shared" si="768"/>
        <v>N/A</v>
      </c>
      <c r="AJ801" s="15" t="str">
        <f t="shared" si="769"/>
        <v>N/A</v>
      </c>
      <c r="AK801" s="15" t="str">
        <f t="shared" si="770"/>
        <v>N/A</v>
      </c>
      <c r="AL801" s="15" t="str">
        <f t="shared" si="744"/>
        <v>N/A</v>
      </c>
      <c r="AM801" s="15" t="e">
        <f t="shared" si="745"/>
        <v>#VALUE!</v>
      </c>
      <c r="AN801" s="15" t="str">
        <f t="shared" si="746"/>
        <v>N/A</v>
      </c>
      <c r="AO801" s="15" t="str">
        <f t="shared" si="747"/>
        <v>N/A</v>
      </c>
      <c r="AP801" s="15" t="str">
        <f t="shared" si="748"/>
        <v>N/A</v>
      </c>
      <c r="AQ801" s="15" t="str">
        <f t="shared" si="749"/>
        <v>N/A</v>
      </c>
      <c r="AR801" s="14" t="s">
        <v>40</v>
      </c>
      <c r="AS801" s="14" t="s">
        <v>40</v>
      </c>
      <c r="AT801" s="14" t="s">
        <v>40</v>
      </c>
      <c r="AU801" s="14" t="s">
        <v>40</v>
      </c>
      <c r="AV801" s="14" t="s">
        <v>40</v>
      </c>
      <c r="AW801" s="14" t="s">
        <v>40</v>
      </c>
      <c r="AX801" s="14" t="s">
        <v>40</v>
      </c>
      <c r="AY801" s="14" t="s">
        <v>40</v>
      </c>
      <c r="AZ801" s="14" t="s">
        <v>40</v>
      </c>
      <c r="BA801" s="14" t="s">
        <v>40</v>
      </c>
      <c r="BB801" s="14" t="s">
        <v>40</v>
      </c>
      <c r="BC801" s="14" t="s">
        <v>40</v>
      </c>
      <c r="BD801" s="14" t="s">
        <v>40</v>
      </c>
      <c r="BE801" s="14" t="s">
        <v>40</v>
      </c>
      <c r="BF801" s="14" t="s">
        <v>40</v>
      </c>
      <c r="BG801" s="14" t="s">
        <v>40</v>
      </c>
      <c r="BH801" s="14" t="s">
        <v>40</v>
      </c>
      <c r="BJ801" s="15" t="e">
        <f t="shared" si="750"/>
        <v>#VALUE!</v>
      </c>
      <c r="BK801" s="15" t="e">
        <f t="shared" si="751"/>
        <v>#VALUE!</v>
      </c>
      <c r="BL801" s="15" t="e">
        <f t="shared" si="752"/>
        <v>#VALUE!</v>
      </c>
      <c r="BM801" s="15" t="e">
        <f t="shared" si="753"/>
        <v>#VALUE!</v>
      </c>
      <c r="BN801" s="15" t="e">
        <f t="shared" si="754"/>
        <v>#VALUE!</v>
      </c>
      <c r="BO801" s="15" t="e">
        <f t="shared" si="755"/>
        <v>#VALUE!</v>
      </c>
      <c r="BP801" s="15" t="e">
        <f t="shared" si="756"/>
        <v>#VALUE!</v>
      </c>
      <c r="BQ801" s="15" t="e">
        <f t="shared" si="757"/>
        <v>#VALUE!</v>
      </c>
      <c r="BR801" s="15" t="e">
        <f t="shared" si="758"/>
        <v>#VALUE!</v>
      </c>
      <c r="BS801" s="15" t="e">
        <f t="shared" si="759"/>
        <v>#VALUE!</v>
      </c>
      <c r="BT801" s="15" t="e">
        <f t="shared" si="760"/>
        <v>#VALUE!</v>
      </c>
      <c r="BU801" s="15" t="e">
        <f t="shared" si="761"/>
        <v>#VALUE!</v>
      </c>
      <c r="BV801" s="15" t="e">
        <f t="shared" si="762"/>
        <v>#VALUE!</v>
      </c>
      <c r="BW801" s="15" t="e">
        <f t="shared" si="763"/>
        <v>#VALUE!</v>
      </c>
      <c r="BX801" s="15" t="e">
        <f t="shared" si="764"/>
        <v>#VALUE!</v>
      </c>
      <c r="BY801" s="15" t="e">
        <f t="shared" si="765"/>
        <v>#VALUE!</v>
      </c>
      <c r="BZ801" s="15" t="e">
        <f t="shared" si="766"/>
        <v>#VALUE!</v>
      </c>
      <c r="CA801" s="14" t="s">
        <v>75</v>
      </c>
      <c r="CB801" s="15" t="e">
        <f t="shared" si="722"/>
        <v>#VALUE!</v>
      </c>
      <c r="CC801" s="14" t="str">
        <f t="shared" si="723"/>
        <v>N/A</v>
      </c>
      <c r="CD801" s="14" t="str">
        <f t="shared" si="724"/>
        <v>N/A</v>
      </c>
      <c r="CE801" s="14" t="str">
        <f t="shared" si="725"/>
        <v>N/A</v>
      </c>
      <c r="CF801" s="14" t="str">
        <f t="shared" si="726"/>
        <v>N/A</v>
      </c>
      <c r="CG801" t="str">
        <f t="shared" si="767"/>
        <v>S:0 G:0 GR:0</v>
      </c>
    </row>
    <row r="802" spans="1:85" x14ac:dyDescent="0.25">
      <c r="A802" s="13">
        <v>6694</v>
      </c>
      <c r="B802" s="14"/>
      <c r="C802" s="14"/>
      <c r="D802" s="14"/>
      <c r="E802" s="14" t="e">
        <f>VLOOKUP(B802, 'Rookie Year'!$A$2:$B$55555,2,FALSE)</f>
        <v>#N/A</v>
      </c>
      <c r="F802" s="14">
        <v>2026</v>
      </c>
      <c r="G802" s="14" t="s">
        <v>40</v>
      </c>
      <c r="H802" s="14"/>
      <c r="I802" s="15"/>
      <c r="J802" s="14"/>
      <c r="K802" s="16">
        <f t="shared" si="733"/>
        <v>0</v>
      </c>
      <c r="L802" s="15">
        <f t="shared" si="734"/>
        <v>0</v>
      </c>
      <c r="M802" s="15">
        <f t="shared" si="735"/>
        <v>0</v>
      </c>
      <c r="N802" s="15">
        <f t="shared" si="736"/>
        <v>0</v>
      </c>
      <c r="O802" s="15">
        <v>0</v>
      </c>
      <c r="P802" s="15">
        <v>0</v>
      </c>
      <c r="Q802" s="15">
        <f t="shared" si="737"/>
        <v>0</v>
      </c>
      <c r="R802" s="14" t="s">
        <v>75</v>
      </c>
      <c r="S802" s="14">
        <f t="shared" si="738"/>
        <v>0</v>
      </c>
      <c r="T802" s="15" t="str">
        <f t="shared" si="731"/>
        <v>N/A</v>
      </c>
      <c r="U802" s="15" t="str">
        <f t="shared" si="732"/>
        <v>N/A</v>
      </c>
      <c r="V802" s="15" t="str">
        <f t="shared" si="727"/>
        <v>N/A</v>
      </c>
      <c r="W802" s="15" t="str">
        <f t="shared" si="720"/>
        <v>N/A</v>
      </c>
      <c r="X802" s="15" t="str">
        <f t="shared" si="721"/>
        <v>N/A</v>
      </c>
      <c r="Y802" s="14" t="str">
        <f t="shared" si="739"/>
        <v>OK</v>
      </c>
      <c r="Z802" s="14" t="str">
        <f t="shared" si="740"/>
        <v>No</v>
      </c>
      <c r="AA802" s="17" t="str">
        <f>IF(C802="DM", "N/A", IF(Z802="No","N/A",VLOOKUP(B802,'Extension List'!$A$3:$AE$1952,19,FALSE)))</f>
        <v>N/A</v>
      </c>
      <c r="AB802" s="14" t="str">
        <f>IF(C802="DM", "N/A", IF(Z802="No","N/A",VLOOKUP(B802,'Extension List'!$A$3:$AE$1952,21,FALSE)))</f>
        <v>N/A</v>
      </c>
      <c r="AC802" s="14" t="str">
        <f t="shared" si="729"/>
        <v>N/A</v>
      </c>
      <c r="AD802" s="15" t="str">
        <f t="shared" si="741"/>
        <v>N/A</v>
      </c>
      <c r="AE802" s="15" t="str">
        <f t="shared" si="742"/>
        <v>N/A</v>
      </c>
      <c r="AF802" s="15" t="str">
        <f t="shared" si="743"/>
        <v>N/A</v>
      </c>
      <c r="AG802" s="15" t="str">
        <f t="shared" si="771"/>
        <v>N/A</v>
      </c>
      <c r="AH802" s="15" t="str">
        <f t="shared" si="771"/>
        <v>N/A</v>
      </c>
      <c r="AI802" s="15" t="str">
        <f t="shared" si="768"/>
        <v>N/A</v>
      </c>
      <c r="AJ802" s="15" t="str">
        <f t="shared" si="769"/>
        <v>N/A</v>
      </c>
      <c r="AK802" s="15" t="str">
        <f t="shared" si="770"/>
        <v>N/A</v>
      </c>
      <c r="AL802" s="15" t="str">
        <f t="shared" si="744"/>
        <v>N/A</v>
      </c>
      <c r="AM802" s="15" t="e">
        <f t="shared" si="745"/>
        <v>#VALUE!</v>
      </c>
      <c r="AN802" s="15" t="str">
        <f t="shared" si="746"/>
        <v>N/A</v>
      </c>
      <c r="AO802" s="15" t="str">
        <f t="shared" si="747"/>
        <v>N/A</v>
      </c>
      <c r="AP802" s="15" t="str">
        <f t="shared" si="748"/>
        <v>N/A</v>
      </c>
      <c r="AQ802" s="15" t="str">
        <f t="shared" si="749"/>
        <v>N/A</v>
      </c>
      <c r="AR802" s="14" t="s">
        <v>40</v>
      </c>
      <c r="AS802" s="14" t="s">
        <v>40</v>
      </c>
      <c r="AT802" s="14" t="s">
        <v>40</v>
      </c>
      <c r="AU802" s="14" t="s">
        <v>40</v>
      </c>
      <c r="AV802" s="14" t="s">
        <v>40</v>
      </c>
      <c r="AW802" s="14" t="s">
        <v>40</v>
      </c>
      <c r="AX802" s="14" t="s">
        <v>40</v>
      </c>
      <c r="AY802" s="14" t="s">
        <v>40</v>
      </c>
      <c r="AZ802" s="14" t="s">
        <v>40</v>
      </c>
      <c r="BA802" s="14" t="s">
        <v>40</v>
      </c>
      <c r="BB802" s="14" t="s">
        <v>40</v>
      </c>
      <c r="BC802" s="14" t="s">
        <v>40</v>
      </c>
      <c r="BD802" s="14" t="s">
        <v>40</v>
      </c>
      <c r="BE802" s="14" t="s">
        <v>40</v>
      </c>
      <c r="BF802" s="14" t="s">
        <v>40</v>
      </c>
      <c r="BG802" s="14" t="s">
        <v>40</v>
      </c>
      <c r="BH802" s="14" t="s">
        <v>40</v>
      </c>
      <c r="BJ802" s="15" t="e">
        <f t="shared" si="750"/>
        <v>#VALUE!</v>
      </c>
      <c r="BK802" s="15" t="e">
        <f t="shared" si="751"/>
        <v>#VALUE!</v>
      </c>
      <c r="BL802" s="15" t="e">
        <f t="shared" si="752"/>
        <v>#VALUE!</v>
      </c>
      <c r="BM802" s="15" t="e">
        <f t="shared" si="753"/>
        <v>#VALUE!</v>
      </c>
      <c r="BN802" s="15" t="e">
        <f t="shared" si="754"/>
        <v>#VALUE!</v>
      </c>
      <c r="BO802" s="15" t="e">
        <f t="shared" si="755"/>
        <v>#VALUE!</v>
      </c>
      <c r="BP802" s="15" t="e">
        <f t="shared" si="756"/>
        <v>#VALUE!</v>
      </c>
      <c r="BQ802" s="15" t="e">
        <f t="shared" si="757"/>
        <v>#VALUE!</v>
      </c>
      <c r="BR802" s="15" t="e">
        <f t="shared" si="758"/>
        <v>#VALUE!</v>
      </c>
      <c r="BS802" s="15" t="e">
        <f t="shared" si="759"/>
        <v>#VALUE!</v>
      </c>
      <c r="BT802" s="15" t="e">
        <f t="shared" si="760"/>
        <v>#VALUE!</v>
      </c>
      <c r="BU802" s="15" t="e">
        <f t="shared" si="761"/>
        <v>#VALUE!</v>
      </c>
      <c r="BV802" s="15" t="e">
        <f t="shared" si="762"/>
        <v>#VALUE!</v>
      </c>
      <c r="BW802" s="15" t="e">
        <f t="shared" si="763"/>
        <v>#VALUE!</v>
      </c>
      <c r="BX802" s="15" t="e">
        <f t="shared" si="764"/>
        <v>#VALUE!</v>
      </c>
      <c r="BY802" s="15" t="e">
        <f t="shared" si="765"/>
        <v>#VALUE!</v>
      </c>
      <c r="BZ802" s="15" t="e">
        <f t="shared" si="766"/>
        <v>#VALUE!</v>
      </c>
      <c r="CA802" s="14" t="s">
        <v>75</v>
      </c>
      <c r="CB802" s="15" t="e">
        <f t="shared" si="722"/>
        <v>#VALUE!</v>
      </c>
      <c r="CC802" s="14" t="str">
        <f t="shared" si="723"/>
        <v>N/A</v>
      </c>
      <c r="CD802" s="14" t="str">
        <f t="shared" si="724"/>
        <v>N/A</v>
      </c>
      <c r="CE802" s="14" t="str">
        <f t="shared" si="725"/>
        <v>N/A</v>
      </c>
      <c r="CF802" s="14" t="str">
        <f t="shared" si="726"/>
        <v>N/A</v>
      </c>
      <c r="CG802" t="str">
        <f t="shared" si="767"/>
        <v>S:0 G:0 GR:0</v>
      </c>
    </row>
    <row r="803" spans="1:85" x14ac:dyDescent="0.25">
      <c r="A803" s="13">
        <v>6695</v>
      </c>
      <c r="B803" s="14"/>
      <c r="C803" s="14"/>
      <c r="D803" s="14"/>
      <c r="E803" s="14" t="e">
        <f>VLOOKUP(B803, 'Rookie Year'!$A$2:$B$55555,2,FALSE)</f>
        <v>#N/A</v>
      </c>
      <c r="F803" s="14">
        <v>2026</v>
      </c>
      <c r="G803" s="14" t="s">
        <v>40</v>
      </c>
      <c r="H803" s="14"/>
      <c r="I803" s="15"/>
      <c r="J803" s="14"/>
      <c r="K803" s="16">
        <f t="shared" si="733"/>
        <v>0</v>
      </c>
      <c r="L803" s="15">
        <f t="shared" si="734"/>
        <v>0</v>
      </c>
      <c r="M803" s="15">
        <f t="shared" si="735"/>
        <v>0</v>
      </c>
      <c r="N803" s="15">
        <f t="shared" si="736"/>
        <v>0</v>
      </c>
      <c r="O803" s="15">
        <v>0</v>
      </c>
      <c r="P803" s="15">
        <v>0</v>
      </c>
      <c r="Q803" s="15">
        <f t="shared" si="737"/>
        <v>0</v>
      </c>
      <c r="R803" s="14" t="s">
        <v>75</v>
      </c>
      <c r="S803" s="14">
        <f t="shared" si="738"/>
        <v>0</v>
      </c>
      <c r="T803" s="15" t="str">
        <f t="shared" si="731"/>
        <v>N/A</v>
      </c>
      <c r="U803" s="15" t="str">
        <f t="shared" si="732"/>
        <v>N/A</v>
      </c>
      <c r="V803" s="15" t="str">
        <f t="shared" si="727"/>
        <v>N/A</v>
      </c>
      <c r="W803" s="15" t="str">
        <f t="shared" si="720"/>
        <v>N/A</v>
      </c>
      <c r="X803" s="15" t="str">
        <f t="shared" si="721"/>
        <v>N/A</v>
      </c>
      <c r="Y803" s="14" t="str">
        <f t="shared" si="739"/>
        <v>OK</v>
      </c>
      <c r="Z803" s="14" t="str">
        <f t="shared" si="740"/>
        <v>No</v>
      </c>
      <c r="AA803" s="17" t="str">
        <f>IF(C803="DM", "N/A", IF(Z803="No","N/A",VLOOKUP(B803,'Extension List'!$A$3:$AE$1952,19,FALSE)))</f>
        <v>N/A</v>
      </c>
      <c r="AB803" s="14" t="str">
        <f>IF(C803="DM", "N/A", IF(Z803="No","N/A",VLOOKUP(B803,'Extension List'!$A$3:$AE$1952,21,FALSE)))</f>
        <v>N/A</v>
      </c>
      <c r="AC803" s="14" t="str">
        <f t="shared" si="729"/>
        <v>N/A</v>
      </c>
      <c r="AD803" s="15" t="str">
        <f t="shared" si="741"/>
        <v>N/A</v>
      </c>
      <c r="AE803" s="15" t="str">
        <f t="shared" si="742"/>
        <v>N/A</v>
      </c>
      <c r="AF803" s="15" t="str">
        <f t="shared" si="743"/>
        <v>N/A</v>
      </c>
      <c r="AG803" s="15" t="str">
        <f t="shared" si="771"/>
        <v>N/A</v>
      </c>
      <c r="AH803" s="15" t="str">
        <f t="shared" si="771"/>
        <v>N/A</v>
      </c>
      <c r="AI803" s="15" t="str">
        <f t="shared" si="768"/>
        <v>N/A</v>
      </c>
      <c r="AJ803" s="15" t="str">
        <f t="shared" si="769"/>
        <v>N/A</v>
      </c>
      <c r="AK803" s="15" t="str">
        <f t="shared" si="770"/>
        <v>N/A</v>
      </c>
      <c r="AL803" s="15" t="str">
        <f t="shared" si="744"/>
        <v>N/A</v>
      </c>
      <c r="AM803" s="15" t="e">
        <f t="shared" si="745"/>
        <v>#VALUE!</v>
      </c>
      <c r="AN803" s="15" t="str">
        <f t="shared" si="746"/>
        <v>N/A</v>
      </c>
      <c r="AO803" s="15" t="str">
        <f t="shared" si="747"/>
        <v>N/A</v>
      </c>
      <c r="AP803" s="15" t="str">
        <f t="shared" si="748"/>
        <v>N/A</v>
      </c>
      <c r="AQ803" s="15" t="str">
        <f t="shared" si="749"/>
        <v>N/A</v>
      </c>
      <c r="AR803" s="14" t="s">
        <v>40</v>
      </c>
      <c r="AS803" s="14" t="s">
        <v>40</v>
      </c>
      <c r="AT803" s="14" t="s">
        <v>40</v>
      </c>
      <c r="AU803" s="14" t="s">
        <v>40</v>
      </c>
      <c r="AV803" s="14" t="s">
        <v>40</v>
      </c>
      <c r="AW803" s="14" t="s">
        <v>40</v>
      </c>
      <c r="AX803" s="14" t="s">
        <v>40</v>
      </c>
      <c r="AY803" s="14" t="s">
        <v>40</v>
      </c>
      <c r="AZ803" s="14" t="s">
        <v>40</v>
      </c>
      <c r="BA803" s="14" t="s">
        <v>40</v>
      </c>
      <c r="BB803" s="14" t="s">
        <v>40</v>
      </c>
      <c r="BC803" s="14" t="s">
        <v>40</v>
      </c>
      <c r="BD803" s="14" t="s">
        <v>40</v>
      </c>
      <c r="BE803" s="14" t="s">
        <v>40</v>
      </c>
      <c r="BF803" s="14" t="s">
        <v>40</v>
      </c>
      <c r="BG803" s="14" t="s">
        <v>40</v>
      </c>
      <c r="BH803" s="14" t="s">
        <v>40</v>
      </c>
      <c r="BJ803" s="15" t="e">
        <f t="shared" si="750"/>
        <v>#VALUE!</v>
      </c>
      <c r="BK803" s="15" t="e">
        <f t="shared" si="751"/>
        <v>#VALUE!</v>
      </c>
      <c r="BL803" s="15" t="e">
        <f t="shared" si="752"/>
        <v>#VALUE!</v>
      </c>
      <c r="BM803" s="15" t="e">
        <f t="shared" si="753"/>
        <v>#VALUE!</v>
      </c>
      <c r="BN803" s="15" t="e">
        <f t="shared" si="754"/>
        <v>#VALUE!</v>
      </c>
      <c r="BO803" s="15" t="e">
        <f t="shared" si="755"/>
        <v>#VALUE!</v>
      </c>
      <c r="BP803" s="15" t="e">
        <f t="shared" si="756"/>
        <v>#VALUE!</v>
      </c>
      <c r="BQ803" s="15" t="e">
        <f t="shared" si="757"/>
        <v>#VALUE!</v>
      </c>
      <c r="BR803" s="15" t="e">
        <f t="shared" si="758"/>
        <v>#VALUE!</v>
      </c>
      <c r="BS803" s="15" t="e">
        <f t="shared" si="759"/>
        <v>#VALUE!</v>
      </c>
      <c r="BT803" s="15" t="e">
        <f t="shared" si="760"/>
        <v>#VALUE!</v>
      </c>
      <c r="BU803" s="15" t="e">
        <f t="shared" si="761"/>
        <v>#VALUE!</v>
      </c>
      <c r="BV803" s="15" t="e">
        <f t="shared" si="762"/>
        <v>#VALUE!</v>
      </c>
      <c r="BW803" s="15" t="e">
        <f t="shared" si="763"/>
        <v>#VALUE!</v>
      </c>
      <c r="BX803" s="15" t="e">
        <f t="shared" si="764"/>
        <v>#VALUE!</v>
      </c>
      <c r="BY803" s="15" t="e">
        <f t="shared" si="765"/>
        <v>#VALUE!</v>
      </c>
      <c r="BZ803" s="15" t="e">
        <f t="shared" si="766"/>
        <v>#VALUE!</v>
      </c>
      <c r="CA803" s="14" t="s">
        <v>75</v>
      </c>
      <c r="CB803" s="15" t="e">
        <f t="shared" si="722"/>
        <v>#VALUE!</v>
      </c>
      <c r="CC803" s="14" t="str">
        <f t="shared" si="723"/>
        <v>N/A</v>
      </c>
      <c r="CD803" s="14" t="str">
        <f t="shared" si="724"/>
        <v>N/A</v>
      </c>
      <c r="CE803" s="14" t="str">
        <f t="shared" si="725"/>
        <v>N/A</v>
      </c>
      <c r="CF803" s="14" t="str">
        <f t="shared" si="726"/>
        <v>N/A</v>
      </c>
      <c r="CG803" t="str">
        <f t="shared" si="767"/>
        <v>S:0 G:0 GR:0</v>
      </c>
    </row>
    <row r="804" spans="1:85" x14ac:dyDescent="0.25">
      <c r="A804" s="13">
        <v>6696</v>
      </c>
      <c r="B804" s="14"/>
      <c r="C804" s="14"/>
      <c r="D804" s="14"/>
      <c r="E804" s="14" t="e">
        <f>VLOOKUP(B804, 'Rookie Year'!$A$2:$B$55555,2,FALSE)</f>
        <v>#N/A</v>
      </c>
      <c r="F804" s="14">
        <v>2026</v>
      </c>
      <c r="G804" s="14" t="s">
        <v>40</v>
      </c>
      <c r="H804" s="14"/>
      <c r="I804" s="15"/>
      <c r="J804" s="14"/>
      <c r="K804" s="16">
        <f t="shared" si="733"/>
        <v>0</v>
      </c>
      <c r="L804" s="15">
        <f t="shared" si="734"/>
        <v>0</v>
      </c>
      <c r="M804" s="15">
        <f t="shared" si="735"/>
        <v>0</v>
      </c>
      <c r="N804" s="15">
        <f t="shared" si="736"/>
        <v>0</v>
      </c>
      <c r="O804" s="15">
        <v>0</v>
      </c>
      <c r="P804" s="15">
        <v>0</v>
      </c>
      <c r="Q804" s="15">
        <f t="shared" si="737"/>
        <v>0</v>
      </c>
      <c r="R804" s="14" t="s">
        <v>75</v>
      </c>
      <c r="S804" s="14">
        <f t="shared" si="738"/>
        <v>0</v>
      </c>
      <c r="T804" s="15" t="str">
        <f t="shared" si="731"/>
        <v>N/A</v>
      </c>
      <c r="U804" s="15" t="str">
        <f t="shared" si="732"/>
        <v>N/A</v>
      </c>
      <c r="V804" s="15" t="str">
        <f t="shared" si="727"/>
        <v>N/A</v>
      </c>
      <c r="W804" s="15" t="str">
        <f t="shared" si="720"/>
        <v>N/A</v>
      </c>
      <c r="X804" s="15" t="str">
        <f t="shared" si="721"/>
        <v>N/A</v>
      </c>
      <c r="Y804" s="14" t="str">
        <f t="shared" si="739"/>
        <v>OK</v>
      </c>
      <c r="Z804" s="14" t="str">
        <f t="shared" si="740"/>
        <v>No</v>
      </c>
      <c r="AA804" s="17" t="str">
        <f>IF(C804="DM", "N/A", IF(Z804="No","N/A",VLOOKUP(B804,'Extension List'!$A$3:$AE$1952,19,FALSE)))</f>
        <v>N/A</v>
      </c>
      <c r="AB804" s="14" t="str">
        <f>IF(C804="DM", "N/A", IF(Z804="No","N/A",VLOOKUP(B804,'Extension List'!$A$3:$AE$1952,21,FALSE)))</f>
        <v>N/A</v>
      </c>
      <c r="AC804" s="14" t="str">
        <f t="shared" si="729"/>
        <v>N/A</v>
      </c>
      <c r="AD804" s="15" t="str">
        <f t="shared" si="741"/>
        <v>N/A</v>
      </c>
      <c r="AE804" s="15" t="str">
        <f t="shared" si="742"/>
        <v>N/A</v>
      </c>
      <c r="AF804" s="15" t="str">
        <f t="shared" si="743"/>
        <v>N/A</v>
      </c>
      <c r="AG804" s="15" t="str">
        <f t="shared" si="771"/>
        <v>N/A</v>
      </c>
      <c r="AH804" s="15" t="str">
        <f t="shared" si="771"/>
        <v>N/A</v>
      </c>
      <c r="AI804" s="15" t="str">
        <f t="shared" si="768"/>
        <v>N/A</v>
      </c>
      <c r="AJ804" s="15" t="str">
        <f t="shared" si="769"/>
        <v>N/A</v>
      </c>
      <c r="AK804" s="15" t="str">
        <f t="shared" si="770"/>
        <v>N/A</v>
      </c>
      <c r="AL804" s="15" t="str">
        <f t="shared" si="744"/>
        <v>N/A</v>
      </c>
      <c r="AM804" s="15" t="e">
        <f t="shared" si="745"/>
        <v>#VALUE!</v>
      </c>
      <c r="AN804" s="15" t="str">
        <f t="shared" si="746"/>
        <v>N/A</v>
      </c>
      <c r="AO804" s="15" t="str">
        <f t="shared" si="747"/>
        <v>N/A</v>
      </c>
      <c r="AP804" s="15" t="str">
        <f t="shared" si="748"/>
        <v>N/A</v>
      </c>
      <c r="AQ804" s="15" t="str">
        <f t="shared" si="749"/>
        <v>N/A</v>
      </c>
      <c r="AR804" s="14" t="s">
        <v>40</v>
      </c>
      <c r="AS804" s="14" t="s">
        <v>40</v>
      </c>
      <c r="AT804" s="14" t="s">
        <v>40</v>
      </c>
      <c r="AU804" s="14" t="s">
        <v>40</v>
      </c>
      <c r="AV804" s="14" t="s">
        <v>40</v>
      </c>
      <c r="AW804" s="14" t="s">
        <v>40</v>
      </c>
      <c r="AX804" s="14" t="s">
        <v>40</v>
      </c>
      <c r="AY804" s="14" t="s">
        <v>40</v>
      </c>
      <c r="AZ804" s="14" t="s">
        <v>40</v>
      </c>
      <c r="BA804" s="14" t="s">
        <v>40</v>
      </c>
      <c r="BB804" s="14" t="s">
        <v>40</v>
      </c>
      <c r="BC804" s="14" t="s">
        <v>40</v>
      </c>
      <c r="BD804" s="14" t="s">
        <v>40</v>
      </c>
      <c r="BE804" s="14" t="s">
        <v>40</v>
      </c>
      <c r="BF804" s="14" t="s">
        <v>40</v>
      </c>
      <c r="BG804" s="14" t="s">
        <v>40</v>
      </c>
      <c r="BH804" s="14" t="s">
        <v>40</v>
      </c>
      <c r="BJ804" s="15" t="e">
        <f t="shared" si="750"/>
        <v>#VALUE!</v>
      </c>
      <c r="BK804" s="15" t="e">
        <f t="shared" si="751"/>
        <v>#VALUE!</v>
      </c>
      <c r="BL804" s="15" t="e">
        <f t="shared" si="752"/>
        <v>#VALUE!</v>
      </c>
      <c r="BM804" s="15" t="e">
        <f t="shared" si="753"/>
        <v>#VALUE!</v>
      </c>
      <c r="BN804" s="15" t="e">
        <f t="shared" si="754"/>
        <v>#VALUE!</v>
      </c>
      <c r="BO804" s="15" t="e">
        <f t="shared" si="755"/>
        <v>#VALUE!</v>
      </c>
      <c r="BP804" s="15" t="e">
        <f t="shared" si="756"/>
        <v>#VALUE!</v>
      </c>
      <c r="BQ804" s="15" t="e">
        <f t="shared" si="757"/>
        <v>#VALUE!</v>
      </c>
      <c r="BR804" s="15" t="e">
        <f t="shared" si="758"/>
        <v>#VALUE!</v>
      </c>
      <c r="BS804" s="15" t="e">
        <f t="shared" si="759"/>
        <v>#VALUE!</v>
      </c>
      <c r="BT804" s="15" t="e">
        <f t="shared" si="760"/>
        <v>#VALUE!</v>
      </c>
      <c r="BU804" s="15" t="e">
        <f t="shared" si="761"/>
        <v>#VALUE!</v>
      </c>
      <c r="BV804" s="15" t="e">
        <f t="shared" si="762"/>
        <v>#VALUE!</v>
      </c>
      <c r="BW804" s="15" t="e">
        <f t="shared" si="763"/>
        <v>#VALUE!</v>
      </c>
      <c r="BX804" s="15" t="e">
        <f t="shared" si="764"/>
        <v>#VALUE!</v>
      </c>
      <c r="BY804" s="15" t="e">
        <f t="shared" si="765"/>
        <v>#VALUE!</v>
      </c>
      <c r="BZ804" s="15" t="e">
        <f t="shared" si="766"/>
        <v>#VALUE!</v>
      </c>
      <c r="CA804" s="14" t="s">
        <v>75</v>
      </c>
      <c r="CB804" s="15" t="e">
        <f t="shared" si="722"/>
        <v>#VALUE!</v>
      </c>
      <c r="CC804" s="14" t="str">
        <f t="shared" si="723"/>
        <v>N/A</v>
      </c>
      <c r="CD804" s="14" t="str">
        <f t="shared" si="724"/>
        <v>N/A</v>
      </c>
      <c r="CE804" s="14" t="str">
        <f t="shared" si="725"/>
        <v>N/A</v>
      </c>
      <c r="CF804" s="14" t="str">
        <f t="shared" si="726"/>
        <v>N/A</v>
      </c>
      <c r="CG804" t="str">
        <f t="shared" si="767"/>
        <v>S:0 G:0 GR:0</v>
      </c>
    </row>
    <row r="805" spans="1:85" x14ac:dyDescent="0.25">
      <c r="A805" s="13">
        <v>6697</v>
      </c>
      <c r="B805" s="14"/>
      <c r="C805" s="14"/>
      <c r="D805" s="14"/>
      <c r="E805" s="14" t="e">
        <f>VLOOKUP(B805, 'Rookie Year'!$A$2:$B$55555,2,FALSE)</f>
        <v>#N/A</v>
      </c>
      <c r="F805" s="14">
        <v>2026</v>
      </c>
      <c r="G805" s="14" t="s">
        <v>40</v>
      </c>
      <c r="H805" s="14"/>
      <c r="I805" s="15"/>
      <c r="J805" s="14"/>
      <c r="K805" s="16">
        <f t="shared" si="733"/>
        <v>0</v>
      </c>
      <c r="L805" s="15">
        <f t="shared" si="734"/>
        <v>0</v>
      </c>
      <c r="M805" s="15">
        <f t="shared" si="735"/>
        <v>0</v>
      </c>
      <c r="N805" s="15">
        <f t="shared" si="736"/>
        <v>0</v>
      </c>
      <c r="O805" s="15">
        <v>0</v>
      </c>
      <c r="P805" s="15">
        <v>0</v>
      </c>
      <c r="Q805" s="15">
        <f t="shared" si="737"/>
        <v>0</v>
      </c>
      <c r="R805" s="14" t="s">
        <v>75</v>
      </c>
      <c r="S805" s="14">
        <f t="shared" si="738"/>
        <v>0</v>
      </c>
      <c r="T805" s="15" t="str">
        <f t="shared" si="731"/>
        <v>N/A</v>
      </c>
      <c r="U805" s="15" t="str">
        <f t="shared" si="732"/>
        <v>N/A</v>
      </c>
      <c r="V805" s="15" t="str">
        <f t="shared" si="727"/>
        <v>N/A</v>
      </c>
      <c r="W805" s="15" t="str">
        <f t="shared" si="720"/>
        <v>N/A</v>
      </c>
      <c r="X805" s="15" t="str">
        <f t="shared" si="721"/>
        <v>N/A</v>
      </c>
      <c r="Y805" s="14" t="str">
        <f t="shared" si="739"/>
        <v>OK</v>
      </c>
      <c r="Z805" s="14" t="str">
        <f t="shared" si="740"/>
        <v>No</v>
      </c>
      <c r="AA805" s="17" t="str">
        <f>IF(C805="DM", "N/A", IF(Z805="No","N/A",VLOOKUP(B805,'Extension List'!$A$3:$AE$1952,19,FALSE)))</f>
        <v>N/A</v>
      </c>
      <c r="AB805" s="14" t="str">
        <f>IF(C805="DM", "N/A", IF(Z805="No","N/A",VLOOKUP(B805,'Extension List'!$A$3:$AE$1952,21,FALSE)))</f>
        <v>N/A</v>
      </c>
      <c r="AC805" s="14" t="str">
        <f t="shared" si="729"/>
        <v>N/A</v>
      </c>
      <c r="AD805" s="15" t="str">
        <f t="shared" si="741"/>
        <v>N/A</v>
      </c>
      <c r="AE805" s="15" t="str">
        <f t="shared" si="742"/>
        <v>N/A</v>
      </c>
      <c r="AF805" s="15" t="str">
        <f t="shared" si="743"/>
        <v>N/A</v>
      </c>
      <c r="AG805" s="15" t="str">
        <f t="shared" si="771"/>
        <v>N/A</v>
      </c>
      <c r="AH805" s="15" t="str">
        <f t="shared" si="771"/>
        <v>N/A</v>
      </c>
      <c r="AI805" s="15" t="str">
        <f t="shared" si="768"/>
        <v>N/A</v>
      </c>
      <c r="AJ805" s="15" t="str">
        <f t="shared" si="769"/>
        <v>N/A</v>
      </c>
      <c r="AK805" s="15" t="str">
        <f t="shared" si="770"/>
        <v>N/A</v>
      </c>
      <c r="AL805" s="15" t="str">
        <f t="shared" si="744"/>
        <v>N/A</v>
      </c>
      <c r="AM805" s="15" t="e">
        <f t="shared" si="745"/>
        <v>#VALUE!</v>
      </c>
      <c r="AN805" s="15" t="str">
        <f t="shared" si="746"/>
        <v>N/A</v>
      </c>
      <c r="AO805" s="15" t="str">
        <f t="shared" si="747"/>
        <v>N/A</v>
      </c>
      <c r="AP805" s="15" t="str">
        <f t="shared" si="748"/>
        <v>N/A</v>
      </c>
      <c r="AQ805" s="15" t="str">
        <f t="shared" si="749"/>
        <v>N/A</v>
      </c>
      <c r="AR805" s="14" t="s">
        <v>40</v>
      </c>
      <c r="AS805" s="14" t="s">
        <v>40</v>
      </c>
      <c r="AT805" s="14" t="s">
        <v>40</v>
      </c>
      <c r="AU805" s="14" t="s">
        <v>40</v>
      </c>
      <c r="AV805" s="14" t="s">
        <v>40</v>
      </c>
      <c r="AW805" s="14" t="s">
        <v>40</v>
      </c>
      <c r="AX805" s="14" t="s">
        <v>40</v>
      </c>
      <c r="AY805" s="14" t="s">
        <v>40</v>
      </c>
      <c r="AZ805" s="14" t="s">
        <v>40</v>
      </c>
      <c r="BA805" s="14" t="s">
        <v>40</v>
      </c>
      <c r="BB805" s="14" t="s">
        <v>40</v>
      </c>
      <c r="BC805" s="14" t="s">
        <v>40</v>
      </c>
      <c r="BD805" s="14" t="s">
        <v>40</v>
      </c>
      <c r="BE805" s="14" t="s">
        <v>40</v>
      </c>
      <c r="BF805" s="14" t="s">
        <v>40</v>
      </c>
      <c r="BG805" s="14" t="s">
        <v>40</v>
      </c>
      <c r="BH805" s="14" t="s">
        <v>40</v>
      </c>
      <c r="BJ805" s="15" t="e">
        <f t="shared" si="750"/>
        <v>#VALUE!</v>
      </c>
      <c r="BK805" s="15" t="e">
        <f t="shared" si="751"/>
        <v>#VALUE!</v>
      </c>
      <c r="BL805" s="15" t="e">
        <f t="shared" si="752"/>
        <v>#VALUE!</v>
      </c>
      <c r="BM805" s="15" t="e">
        <f t="shared" si="753"/>
        <v>#VALUE!</v>
      </c>
      <c r="BN805" s="15" t="e">
        <f t="shared" si="754"/>
        <v>#VALUE!</v>
      </c>
      <c r="BO805" s="15" t="e">
        <f t="shared" si="755"/>
        <v>#VALUE!</v>
      </c>
      <c r="BP805" s="15" t="e">
        <f t="shared" si="756"/>
        <v>#VALUE!</v>
      </c>
      <c r="BQ805" s="15" t="e">
        <f t="shared" si="757"/>
        <v>#VALUE!</v>
      </c>
      <c r="BR805" s="15" t="e">
        <f t="shared" si="758"/>
        <v>#VALUE!</v>
      </c>
      <c r="BS805" s="15" t="e">
        <f t="shared" si="759"/>
        <v>#VALUE!</v>
      </c>
      <c r="BT805" s="15" t="e">
        <f t="shared" si="760"/>
        <v>#VALUE!</v>
      </c>
      <c r="BU805" s="15" t="e">
        <f t="shared" si="761"/>
        <v>#VALUE!</v>
      </c>
      <c r="BV805" s="15" t="e">
        <f t="shared" si="762"/>
        <v>#VALUE!</v>
      </c>
      <c r="BW805" s="15" t="e">
        <f t="shared" si="763"/>
        <v>#VALUE!</v>
      </c>
      <c r="BX805" s="15" t="e">
        <f t="shared" si="764"/>
        <v>#VALUE!</v>
      </c>
      <c r="BY805" s="15" t="e">
        <f t="shared" si="765"/>
        <v>#VALUE!</v>
      </c>
      <c r="BZ805" s="15" t="e">
        <f t="shared" si="766"/>
        <v>#VALUE!</v>
      </c>
      <c r="CA805" s="14" t="s">
        <v>75</v>
      </c>
      <c r="CB805" s="15" t="e">
        <f t="shared" si="722"/>
        <v>#VALUE!</v>
      </c>
      <c r="CC805" s="14" t="str">
        <f t="shared" si="723"/>
        <v>N/A</v>
      </c>
      <c r="CD805" s="14" t="str">
        <f t="shared" si="724"/>
        <v>N/A</v>
      </c>
      <c r="CE805" s="14" t="str">
        <f t="shared" si="725"/>
        <v>N/A</v>
      </c>
      <c r="CF805" s="14" t="str">
        <f t="shared" si="726"/>
        <v>N/A</v>
      </c>
      <c r="CG805" t="str">
        <f t="shared" si="767"/>
        <v>S:0 G:0 GR:0</v>
      </c>
    </row>
    <row r="806" spans="1:85" x14ac:dyDescent="0.25">
      <c r="A806" s="13">
        <v>6698</v>
      </c>
      <c r="B806" s="14"/>
      <c r="C806" s="14"/>
      <c r="D806" s="14"/>
      <c r="E806" s="14" t="e">
        <f>VLOOKUP(B806, 'Rookie Year'!$A$2:$B$55555,2,FALSE)</f>
        <v>#N/A</v>
      </c>
      <c r="F806" s="14">
        <v>2026</v>
      </c>
      <c r="G806" s="14" t="s">
        <v>40</v>
      </c>
      <c r="H806" s="14"/>
      <c r="I806" s="15"/>
      <c r="J806" s="14"/>
      <c r="K806" s="16">
        <f t="shared" si="733"/>
        <v>0</v>
      </c>
      <c r="L806" s="15">
        <f t="shared" si="734"/>
        <v>0</v>
      </c>
      <c r="M806" s="15">
        <f t="shared" si="735"/>
        <v>0</v>
      </c>
      <c r="N806" s="15">
        <f t="shared" si="736"/>
        <v>0</v>
      </c>
      <c r="O806" s="15">
        <v>0</v>
      </c>
      <c r="P806" s="15">
        <v>0</v>
      </c>
      <c r="Q806" s="15">
        <f t="shared" si="737"/>
        <v>0</v>
      </c>
      <c r="R806" s="14" t="s">
        <v>75</v>
      </c>
      <c r="S806" s="14">
        <f t="shared" si="738"/>
        <v>0</v>
      </c>
      <c r="T806" s="15" t="str">
        <f t="shared" si="731"/>
        <v>N/A</v>
      </c>
      <c r="U806" s="15" t="str">
        <f t="shared" si="732"/>
        <v>N/A</v>
      </c>
      <c r="V806" s="15" t="str">
        <f t="shared" si="727"/>
        <v>N/A</v>
      </c>
      <c r="W806" s="15" t="str">
        <f t="shared" si="720"/>
        <v>N/A</v>
      </c>
      <c r="X806" s="15" t="str">
        <f t="shared" si="721"/>
        <v>N/A</v>
      </c>
      <c r="Y806" s="14" t="str">
        <f t="shared" si="739"/>
        <v>OK</v>
      </c>
      <c r="Z806" s="14" t="str">
        <f t="shared" si="740"/>
        <v>No</v>
      </c>
      <c r="AA806" s="17" t="str">
        <f>IF(C806="DM", "N/A", IF(Z806="No","N/A",VLOOKUP(B806,'Extension List'!$A$3:$AE$1952,19,FALSE)))</f>
        <v>N/A</v>
      </c>
      <c r="AB806" s="14" t="str">
        <f>IF(C806="DM", "N/A", IF(Z806="No","N/A",VLOOKUP(B806,'Extension List'!$A$3:$AE$1952,21,FALSE)))</f>
        <v>N/A</v>
      </c>
      <c r="AC806" s="14" t="str">
        <f t="shared" si="729"/>
        <v>N/A</v>
      </c>
      <c r="AD806" s="15" t="str">
        <f t="shared" si="741"/>
        <v>N/A</v>
      </c>
      <c r="AE806" s="15" t="str">
        <f t="shared" si="742"/>
        <v>N/A</v>
      </c>
      <c r="AF806" s="15" t="str">
        <f t="shared" si="743"/>
        <v>N/A</v>
      </c>
      <c r="AG806" s="15" t="str">
        <f t="shared" si="771"/>
        <v>N/A</v>
      </c>
      <c r="AH806" s="15" t="str">
        <f t="shared" si="771"/>
        <v>N/A</v>
      </c>
      <c r="AI806" s="15" t="str">
        <f t="shared" si="768"/>
        <v>N/A</v>
      </c>
      <c r="AJ806" s="15" t="str">
        <f t="shared" si="769"/>
        <v>N/A</v>
      </c>
      <c r="AK806" s="15" t="str">
        <f t="shared" si="770"/>
        <v>N/A</v>
      </c>
      <c r="AL806" s="15" t="str">
        <f t="shared" si="744"/>
        <v>N/A</v>
      </c>
      <c r="AM806" s="15" t="e">
        <f t="shared" si="745"/>
        <v>#VALUE!</v>
      </c>
      <c r="AN806" s="15" t="str">
        <f t="shared" si="746"/>
        <v>N/A</v>
      </c>
      <c r="AO806" s="15" t="str">
        <f t="shared" si="747"/>
        <v>N/A</v>
      </c>
      <c r="AP806" s="15" t="str">
        <f t="shared" si="748"/>
        <v>N/A</v>
      </c>
      <c r="AQ806" s="15" t="str">
        <f t="shared" si="749"/>
        <v>N/A</v>
      </c>
      <c r="AR806" s="14" t="s">
        <v>40</v>
      </c>
      <c r="AS806" s="14" t="s">
        <v>40</v>
      </c>
      <c r="AT806" s="14" t="s">
        <v>40</v>
      </c>
      <c r="AU806" s="14" t="s">
        <v>40</v>
      </c>
      <c r="AV806" s="14" t="s">
        <v>40</v>
      </c>
      <c r="AW806" s="14" t="s">
        <v>40</v>
      </c>
      <c r="AX806" s="14" t="s">
        <v>40</v>
      </c>
      <c r="AY806" s="14" t="s">
        <v>40</v>
      </c>
      <c r="AZ806" s="14" t="s">
        <v>40</v>
      </c>
      <c r="BA806" s="14" t="s">
        <v>40</v>
      </c>
      <c r="BB806" s="14" t="s">
        <v>40</v>
      </c>
      <c r="BC806" s="14" t="s">
        <v>40</v>
      </c>
      <c r="BD806" s="14" t="s">
        <v>40</v>
      </c>
      <c r="BE806" s="14" t="s">
        <v>40</v>
      </c>
      <c r="BF806" s="14" t="s">
        <v>40</v>
      </c>
      <c r="BG806" s="14" t="s">
        <v>40</v>
      </c>
      <c r="BH806" s="14" t="s">
        <v>40</v>
      </c>
      <c r="BJ806" s="15" t="e">
        <f t="shared" si="750"/>
        <v>#VALUE!</v>
      </c>
      <c r="BK806" s="15" t="e">
        <f t="shared" si="751"/>
        <v>#VALUE!</v>
      </c>
      <c r="BL806" s="15" t="e">
        <f t="shared" si="752"/>
        <v>#VALUE!</v>
      </c>
      <c r="BM806" s="15" t="e">
        <f t="shared" si="753"/>
        <v>#VALUE!</v>
      </c>
      <c r="BN806" s="15" t="e">
        <f t="shared" si="754"/>
        <v>#VALUE!</v>
      </c>
      <c r="BO806" s="15" t="e">
        <f t="shared" si="755"/>
        <v>#VALUE!</v>
      </c>
      <c r="BP806" s="15" t="e">
        <f t="shared" si="756"/>
        <v>#VALUE!</v>
      </c>
      <c r="BQ806" s="15" t="e">
        <f t="shared" si="757"/>
        <v>#VALUE!</v>
      </c>
      <c r="BR806" s="15" t="e">
        <f t="shared" si="758"/>
        <v>#VALUE!</v>
      </c>
      <c r="BS806" s="15" t="e">
        <f t="shared" si="759"/>
        <v>#VALUE!</v>
      </c>
      <c r="BT806" s="15" t="e">
        <f t="shared" si="760"/>
        <v>#VALUE!</v>
      </c>
      <c r="BU806" s="15" t="e">
        <f t="shared" si="761"/>
        <v>#VALUE!</v>
      </c>
      <c r="BV806" s="15" t="e">
        <f t="shared" si="762"/>
        <v>#VALUE!</v>
      </c>
      <c r="BW806" s="15" t="e">
        <f t="shared" si="763"/>
        <v>#VALUE!</v>
      </c>
      <c r="BX806" s="15" t="e">
        <f t="shared" si="764"/>
        <v>#VALUE!</v>
      </c>
      <c r="BY806" s="15" t="e">
        <f t="shared" si="765"/>
        <v>#VALUE!</v>
      </c>
      <c r="BZ806" s="15" t="e">
        <f t="shared" si="766"/>
        <v>#VALUE!</v>
      </c>
      <c r="CA806" s="14" t="s">
        <v>75</v>
      </c>
      <c r="CB806" s="15" t="e">
        <f t="shared" si="722"/>
        <v>#VALUE!</v>
      </c>
      <c r="CC806" s="14" t="str">
        <f t="shared" si="723"/>
        <v>N/A</v>
      </c>
      <c r="CD806" s="14" t="str">
        <f t="shared" si="724"/>
        <v>N/A</v>
      </c>
      <c r="CE806" s="14" t="str">
        <f t="shared" si="725"/>
        <v>N/A</v>
      </c>
      <c r="CF806" s="14" t="str">
        <f t="shared" si="726"/>
        <v>N/A</v>
      </c>
      <c r="CG806" t="str">
        <f t="shared" si="767"/>
        <v>S:0 G:0 GR:0</v>
      </c>
    </row>
    <row r="807" spans="1:85" x14ac:dyDescent="0.25">
      <c r="A807" s="13">
        <v>6699</v>
      </c>
      <c r="B807" s="14"/>
      <c r="C807" s="14"/>
      <c r="D807" s="14"/>
      <c r="E807" s="14" t="e">
        <f>VLOOKUP(B807, 'Rookie Year'!$A$2:$B$55555,2,FALSE)</f>
        <v>#N/A</v>
      </c>
      <c r="F807" s="14">
        <v>2026</v>
      </c>
      <c r="G807" s="14" t="s">
        <v>40</v>
      </c>
      <c r="H807" s="14"/>
      <c r="I807" s="15"/>
      <c r="J807" s="14"/>
      <c r="K807" s="16">
        <f t="shared" si="733"/>
        <v>0</v>
      </c>
      <c r="L807" s="15">
        <f t="shared" si="734"/>
        <v>0</v>
      </c>
      <c r="M807" s="15">
        <f t="shared" si="735"/>
        <v>0</v>
      </c>
      <c r="N807" s="15">
        <f t="shared" si="736"/>
        <v>0</v>
      </c>
      <c r="O807" s="15">
        <v>0</v>
      </c>
      <c r="P807" s="15">
        <v>0</v>
      </c>
      <c r="Q807" s="15">
        <f t="shared" si="737"/>
        <v>0</v>
      </c>
      <c r="R807" s="14" t="s">
        <v>75</v>
      </c>
      <c r="S807" s="14">
        <f t="shared" si="738"/>
        <v>0</v>
      </c>
      <c r="T807" s="15" t="str">
        <f t="shared" si="731"/>
        <v>N/A</v>
      </c>
      <c r="U807" s="15" t="str">
        <f t="shared" si="732"/>
        <v>N/A</v>
      </c>
      <c r="V807" s="15" t="str">
        <f t="shared" si="727"/>
        <v>N/A</v>
      </c>
      <c r="W807" s="15" t="str">
        <f t="shared" si="720"/>
        <v>N/A</v>
      </c>
      <c r="X807" s="15" t="str">
        <f t="shared" si="721"/>
        <v>N/A</v>
      </c>
      <c r="Y807" s="14" t="str">
        <f t="shared" si="739"/>
        <v>OK</v>
      </c>
      <c r="Z807" s="14" t="str">
        <f t="shared" si="740"/>
        <v>No</v>
      </c>
      <c r="AA807" s="17" t="str">
        <f>IF(C807="DM", "N/A", IF(Z807="No","N/A",VLOOKUP(B807,'Extension List'!$A$3:$AE$1952,19,FALSE)))</f>
        <v>N/A</v>
      </c>
      <c r="AB807" s="14" t="str">
        <f>IF(C807="DM", "N/A", IF(Z807="No","N/A",VLOOKUP(B807,'Extension List'!$A$3:$AE$1952,21,FALSE)))</f>
        <v>N/A</v>
      </c>
      <c r="AC807" s="14" t="str">
        <f t="shared" si="729"/>
        <v>N/A</v>
      </c>
      <c r="AD807" s="15" t="str">
        <f t="shared" si="741"/>
        <v>N/A</v>
      </c>
      <c r="AE807" s="15" t="str">
        <f t="shared" si="742"/>
        <v>N/A</v>
      </c>
      <c r="AF807" s="15" t="str">
        <f t="shared" si="743"/>
        <v>N/A</v>
      </c>
      <c r="AG807" s="15" t="str">
        <f t="shared" si="771"/>
        <v>N/A</v>
      </c>
      <c r="AH807" s="15" t="str">
        <f t="shared" si="771"/>
        <v>N/A</v>
      </c>
      <c r="AI807" s="15" t="str">
        <f t="shared" si="768"/>
        <v>N/A</v>
      </c>
      <c r="AJ807" s="15" t="str">
        <f t="shared" si="769"/>
        <v>N/A</v>
      </c>
      <c r="AK807" s="15" t="str">
        <f t="shared" si="770"/>
        <v>N/A</v>
      </c>
      <c r="AL807" s="15" t="str">
        <f t="shared" si="744"/>
        <v>N/A</v>
      </c>
      <c r="AM807" s="15" t="e">
        <f t="shared" si="745"/>
        <v>#VALUE!</v>
      </c>
      <c r="AN807" s="15" t="str">
        <f t="shared" si="746"/>
        <v>N/A</v>
      </c>
      <c r="AO807" s="15" t="str">
        <f t="shared" si="747"/>
        <v>N/A</v>
      </c>
      <c r="AP807" s="15" t="str">
        <f t="shared" si="748"/>
        <v>N/A</v>
      </c>
      <c r="AQ807" s="15" t="str">
        <f t="shared" si="749"/>
        <v>N/A</v>
      </c>
      <c r="AR807" s="14" t="s">
        <v>40</v>
      </c>
      <c r="AS807" s="14" t="s">
        <v>40</v>
      </c>
      <c r="AT807" s="14" t="s">
        <v>40</v>
      </c>
      <c r="AU807" s="14" t="s">
        <v>40</v>
      </c>
      <c r="AV807" s="14" t="s">
        <v>40</v>
      </c>
      <c r="AW807" s="14" t="s">
        <v>40</v>
      </c>
      <c r="AX807" s="14" t="s">
        <v>40</v>
      </c>
      <c r="AY807" s="14" t="s">
        <v>40</v>
      </c>
      <c r="AZ807" s="14" t="s">
        <v>40</v>
      </c>
      <c r="BA807" s="14" t="s">
        <v>40</v>
      </c>
      <c r="BB807" s="14" t="s">
        <v>40</v>
      </c>
      <c r="BC807" s="14" t="s">
        <v>40</v>
      </c>
      <c r="BD807" s="14" t="s">
        <v>40</v>
      </c>
      <c r="BE807" s="14" t="s">
        <v>40</v>
      </c>
      <c r="BF807" s="14" t="s">
        <v>40</v>
      </c>
      <c r="BG807" s="14" t="s">
        <v>40</v>
      </c>
      <c r="BH807" s="14" t="s">
        <v>40</v>
      </c>
      <c r="BJ807" s="15" t="e">
        <f t="shared" si="750"/>
        <v>#VALUE!</v>
      </c>
      <c r="BK807" s="15" t="e">
        <f t="shared" si="751"/>
        <v>#VALUE!</v>
      </c>
      <c r="BL807" s="15" t="e">
        <f t="shared" si="752"/>
        <v>#VALUE!</v>
      </c>
      <c r="BM807" s="15" t="e">
        <f t="shared" si="753"/>
        <v>#VALUE!</v>
      </c>
      <c r="BN807" s="15" t="e">
        <f t="shared" si="754"/>
        <v>#VALUE!</v>
      </c>
      <c r="BO807" s="15" t="e">
        <f t="shared" si="755"/>
        <v>#VALUE!</v>
      </c>
      <c r="BP807" s="15" t="e">
        <f t="shared" si="756"/>
        <v>#VALUE!</v>
      </c>
      <c r="BQ807" s="15" t="e">
        <f t="shared" si="757"/>
        <v>#VALUE!</v>
      </c>
      <c r="BR807" s="15" t="e">
        <f t="shared" si="758"/>
        <v>#VALUE!</v>
      </c>
      <c r="BS807" s="15" t="e">
        <f t="shared" si="759"/>
        <v>#VALUE!</v>
      </c>
      <c r="BT807" s="15" t="e">
        <f t="shared" si="760"/>
        <v>#VALUE!</v>
      </c>
      <c r="BU807" s="15" t="e">
        <f t="shared" si="761"/>
        <v>#VALUE!</v>
      </c>
      <c r="BV807" s="15" t="e">
        <f t="shared" si="762"/>
        <v>#VALUE!</v>
      </c>
      <c r="BW807" s="15" t="e">
        <f t="shared" si="763"/>
        <v>#VALUE!</v>
      </c>
      <c r="BX807" s="15" t="e">
        <f t="shared" si="764"/>
        <v>#VALUE!</v>
      </c>
      <c r="BY807" s="15" t="e">
        <f t="shared" si="765"/>
        <v>#VALUE!</v>
      </c>
      <c r="BZ807" s="15" t="e">
        <f t="shared" si="766"/>
        <v>#VALUE!</v>
      </c>
      <c r="CA807" s="14" t="s">
        <v>75</v>
      </c>
      <c r="CB807" s="15" t="e">
        <f t="shared" si="722"/>
        <v>#VALUE!</v>
      </c>
      <c r="CC807" s="14" t="str">
        <f t="shared" si="723"/>
        <v>N/A</v>
      </c>
      <c r="CD807" s="14" t="str">
        <f t="shared" si="724"/>
        <v>N/A</v>
      </c>
      <c r="CE807" s="14" t="str">
        <f t="shared" si="725"/>
        <v>N/A</v>
      </c>
      <c r="CF807" s="14" t="str">
        <f t="shared" si="726"/>
        <v>N/A</v>
      </c>
      <c r="CG807" t="str">
        <f t="shared" si="767"/>
        <v>S:0 G:0 GR:0</v>
      </c>
    </row>
    <row r="808" spans="1:85" x14ac:dyDescent="0.25">
      <c r="A808" s="13">
        <v>6700</v>
      </c>
      <c r="B808" s="14"/>
      <c r="C808" s="14"/>
      <c r="D808" s="14"/>
      <c r="E808" s="14" t="e">
        <f>VLOOKUP(B808, 'Rookie Year'!$A$2:$B$55555,2,FALSE)</f>
        <v>#N/A</v>
      </c>
      <c r="F808" s="14">
        <v>2026</v>
      </c>
      <c r="G808" s="14" t="s">
        <v>40</v>
      </c>
      <c r="H808" s="14"/>
      <c r="I808" s="15"/>
      <c r="J808" s="14"/>
      <c r="K808" s="16">
        <f t="shared" si="733"/>
        <v>0</v>
      </c>
      <c r="L808" s="15">
        <f t="shared" si="734"/>
        <v>0</v>
      </c>
      <c r="M808" s="15">
        <f t="shared" si="735"/>
        <v>0</v>
      </c>
      <c r="N808" s="15">
        <f t="shared" si="736"/>
        <v>0</v>
      </c>
      <c r="O808" s="15">
        <v>0</v>
      </c>
      <c r="P808" s="15">
        <v>0</v>
      </c>
      <c r="Q808" s="15">
        <f t="shared" si="737"/>
        <v>0</v>
      </c>
      <c r="R808" s="14" t="s">
        <v>75</v>
      </c>
      <c r="S808" s="14">
        <f t="shared" si="738"/>
        <v>0</v>
      </c>
      <c r="T808" s="15" t="str">
        <f t="shared" si="731"/>
        <v>N/A</v>
      </c>
      <c r="U808" s="15" t="str">
        <f t="shared" si="732"/>
        <v>N/A</v>
      </c>
      <c r="V808" s="15" t="str">
        <f t="shared" si="727"/>
        <v>N/A</v>
      </c>
      <c r="W808" s="15" t="str">
        <f t="shared" si="720"/>
        <v>N/A</v>
      </c>
      <c r="X808" s="15" t="str">
        <f t="shared" si="721"/>
        <v>N/A</v>
      </c>
      <c r="Y808" s="14" t="str">
        <f t="shared" si="739"/>
        <v>OK</v>
      </c>
      <c r="Z808" s="14" t="str">
        <f t="shared" si="740"/>
        <v>No</v>
      </c>
      <c r="AA808" s="17" t="str">
        <f>IF(C808="DM", "N/A", IF(Z808="No","N/A",VLOOKUP(B808,'Extension List'!$A$3:$AE$1952,19,FALSE)))</f>
        <v>N/A</v>
      </c>
      <c r="AB808" s="14" t="str">
        <f>IF(C808="DM", "N/A", IF(Z808="No","N/A",VLOOKUP(B808,'Extension List'!$A$3:$AE$1952,21,FALSE)))</f>
        <v>N/A</v>
      </c>
      <c r="AC808" s="14" t="str">
        <f t="shared" si="729"/>
        <v>N/A</v>
      </c>
      <c r="AD808" s="15" t="str">
        <f t="shared" si="741"/>
        <v>N/A</v>
      </c>
      <c r="AE808" s="15" t="str">
        <f t="shared" si="742"/>
        <v>N/A</v>
      </c>
      <c r="AF808" s="15" t="str">
        <f t="shared" si="743"/>
        <v>N/A</v>
      </c>
      <c r="AG808" s="15" t="str">
        <f t="shared" si="771"/>
        <v>N/A</v>
      </c>
      <c r="AH808" s="15" t="str">
        <f t="shared" si="771"/>
        <v>N/A</v>
      </c>
      <c r="AI808" s="15" t="str">
        <f t="shared" si="768"/>
        <v>N/A</v>
      </c>
      <c r="AJ808" s="15" t="str">
        <f t="shared" si="769"/>
        <v>N/A</v>
      </c>
      <c r="AK808" s="15" t="str">
        <f t="shared" si="770"/>
        <v>N/A</v>
      </c>
      <c r="AL808" s="15" t="str">
        <f t="shared" si="744"/>
        <v>N/A</v>
      </c>
      <c r="AM808" s="15" t="e">
        <f t="shared" si="745"/>
        <v>#VALUE!</v>
      </c>
      <c r="AN808" s="15" t="str">
        <f t="shared" si="746"/>
        <v>N/A</v>
      </c>
      <c r="AO808" s="15" t="str">
        <f t="shared" si="747"/>
        <v>N/A</v>
      </c>
      <c r="AP808" s="15" t="str">
        <f t="shared" si="748"/>
        <v>N/A</v>
      </c>
      <c r="AQ808" s="15" t="str">
        <f t="shared" si="749"/>
        <v>N/A</v>
      </c>
      <c r="AR808" s="14" t="s">
        <v>40</v>
      </c>
      <c r="AS808" s="14" t="s">
        <v>40</v>
      </c>
      <c r="AT808" s="14" t="s">
        <v>40</v>
      </c>
      <c r="AU808" s="14" t="s">
        <v>40</v>
      </c>
      <c r="AV808" s="14" t="s">
        <v>40</v>
      </c>
      <c r="AW808" s="14" t="s">
        <v>40</v>
      </c>
      <c r="AX808" s="14" t="s">
        <v>40</v>
      </c>
      <c r="AY808" s="14" t="s">
        <v>40</v>
      </c>
      <c r="AZ808" s="14" t="s">
        <v>40</v>
      </c>
      <c r="BA808" s="14" t="s">
        <v>40</v>
      </c>
      <c r="BB808" s="14" t="s">
        <v>40</v>
      </c>
      <c r="BC808" s="14" t="s">
        <v>40</v>
      </c>
      <c r="BD808" s="14" t="s">
        <v>40</v>
      </c>
      <c r="BE808" s="14" t="s">
        <v>40</v>
      </c>
      <c r="BF808" s="14" t="s">
        <v>40</v>
      </c>
      <c r="BG808" s="14" t="s">
        <v>40</v>
      </c>
      <c r="BH808" s="14" t="s">
        <v>40</v>
      </c>
      <c r="BJ808" s="15" t="e">
        <f t="shared" si="750"/>
        <v>#VALUE!</v>
      </c>
      <c r="BK808" s="15" t="e">
        <f t="shared" si="751"/>
        <v>#VALUE!</v>
      </c>
      <c r="BL808" s="15" t="e">
        <f t="shared" si="752"/>
        <v>#VALUE!</v>
      </c>
      <c r="BM808" s="15" t="e">
        <f t="shared" si="753"/>
        <v>#VALUE!</v>
      </c>
      <c r="BN808" s="15" t="e">
        <f t="shared" si="754"/>
        <v>#VALUE!</v>
      </c>
      <c r="BO808" s="15" t="e">
        <f t="shared" si="755"/>
        <v>#VALUE!</v>
      </c>
      <c r="BP808" s="15" t="e">
        <f t="shared" si="756"/>
        <v>#VALUE!</v>
      </c>
      <c r="BQ808" s="15" t="e">
        <f t="shared" si="757"/>
        <v>#VALUE!</v>
      </c>
      <c r="BR808" s="15" t="e">
        <f t="shared" si="758"/>
        <v>#VALUE!</v>
      </c>
      <c r="BS808" s="15" t="e">
        <f t="shared" si="759"/>
        <v>#VALUE!</v>
      </c>
      <c r="BT808" s="15" t="e">
        <f t="shared" si="760"/>
        <v>#VALUE!</v>
      </c>
      <c r="BU808" s="15" t="e">
        <f t="shared" si="761"/>
        <v>#VALUE!</v>
      </c>
      <c r="BV808" s="15" t="e">
        <f t="shared" si="762"/>
        <v>#VALUE!</v>
      </c>
      <c r="BW808" s="15" t="e">
        <f t="shared" si="763"/>
        <v>#VALUE!</v>
      </c>
      <c r="BX808" s="15" t="e">
        <f t="shared" si="764"/>
        <v>#VALUE!</v>
      </c>
      <c r="BY808" s="15" t="e">
        <f t="shared" si="765"/>
        <v>#VALUE!</v>
      </c>
      <c r="BZ808" s="15" t="e">
        <f t="shared" si="766"/>
        <v>#VALUE!</v>
      </c>
      <c r="CA808" s="14" t="s">
        <v>75</v>
      </c>
      <c r="CB808" s="15" t="e">
        <f t="shared" si="722"/>
        <v>#VALUE!</v>
      </c>
      <c r="CC808" s="14" t="str">
        <f t="shared" si="723"/>
        <v>N/A</v>
      </c>
      <c r="CD808" s="14" t="str">
        <f t="shared" si="724"/>
        <v>N/A</v>
      </c>
      <c r="CE808" s="14" t="str">
        <f t="shared" si="725"/>
        <v>N/A</v>
      </c>
      <c r="CF808" s="14" t="str">
        <f t="shared" si="726"/>
        <v>N/A</v>
      </c>
      <c r="CG808" t="str">
        <f t="shared" si="767"/>
        <v>S:0 G:0 GR:0</v>
      </c>
    </row>
    <row r="809" spans="1:85" x14ac:dyDescent="0.25">
      <c r="A809" s="13">
        <v>6701</v>
      </c>
      <c r="B809" s="14"/>
      <c r="C809" s="14"/>
      <c r="D809" s="14"/>
      <c r="E809" s="14" t="e">
        <f>VLOOKUP(B809, 'Rookie Year'!$A$2:$B$55555,2,FALSE)</f>
        <v>#N/A</v>
      </c>
      <c r="F809" s="14">
        <v>2026</v>
      </c>
      <c r="G809" s="14" t="s">
        <v>40</v>
      </c>
      <c r="H809" s="14"/>
      <c r="I809" s="15"/>
      <c r="J809" s="14"/>
      <c r="K809" s="16">
        <f t="shared" si="733"/>
        <v>0</v>
      </c>
      <c r="L809" s="15">
        <f t="shared" si="734"/>
        <v>0</v>
      </c>
      <c r="M809" s="15">
        <f t="shared" si="735"/>
        <v>0</v>
      </c>
      <c r="N809" s="15">
        <f t="shared" si="736"/>
        <v>0</v>
      </c>
      <c r="O809" s="15">
        <v>0</v>
      </c>
      <c r="P809" s="15">
        <v>0</v>
      </c>
      <c r="Q809" s="15">
        <f t="shared" si="737"/>
        <v>0</v>
      </c>
      <c r="R809" s="14" t="s">
        <v>75</v>
      </c>
      <c r="S809" s="14">
        <f t="shared" si="738"/>
        <v>0</v>
      </c>
      <c r="T809" s="15" t="str">
        <f t="shared" si="731"/>
        <v>N/A</v>
      </c>
      <c r="U809" s="15" t="str">
        <f t="shared" si="732"/>
        <v>N/A</v>
      </c>
      <c r="V809" s="15" t="str">
        <f t="shared" si="727"/>
        <v>N/A</v>
      </c>
      <c r="W809" s="15" t="str">
        <f t="shared" si="720"/>
        <v>N/A</v>
      </c>
      <c r="X809" s="15" t="str">
        <f t="shared" si="721"/>
        <v>N/A</v>
      </c>
      <c r="Y809" s="14" t="str">
        <f t="shared" si="739"/>
        <v>OK</v>
      </c>
      <c r="Z809" s="14" t="str">
        <f t="shared" si="740"/>
        <v>No</v>
      </c>
      <c r="AA809" s="17" t="str">
        <f>IF(C809="DM", "N/A", IF(Z809="No","N/A",VLOOKUP(B809,'Extension List'!$A$3:$AE$1952,19,FALSE)))</f>
        <v>N/A</v>
      </c>
      <c r="AB809" s="14" t="str">
        <f>IF(C809="DM", "N/A", IF(Z809="No","N/A",VLOOKUP(B809,'Extension List'!$A$3:$AE$1952,21,FALSE)))</f>
        <v>N/A</v>
      </c>
      <c r="AC809" s="14" t="str">
        <f t="shared" si="729"/>
        <v>N/A</v>
      </c>
      <c r="AD809" s="15" t="str">
        <f t="shared" si="741"/>
        <v>N/A</v>
      </c>
      <c r="AE809" s="15" t="str">
        <f t="shared" si="742"/>
        <v>N/A</v>
      </c>
      <c r="AF809" s="15" t="str">
        <f t="shared" si="743"/>
        <v>N/A</v>
      </c>
      <c r="AG809" s="15" t="str">
        <f t="shared" si="771"/>
        <v>N/A</v>
      </c>
      <c r="AH809" s="15" t="str">
        <f t="shared" si="771"/>
        <v>N/A</v>
      </c>
      <c r="AI809" s="15" t="str">
        <f t="shared" si="768"/>
        <v>N/A</v>
      </c>
      <c r="AJ809" s="15" t="str">
        <f t="shared" si="769"/>
        <v>N/A</v>
      </c>
      <c r="AK809" s="15" t="str">
        <f t="shared" si="770"/>
        <v>N/A</v>
      </c>
      <c r="AL809" s="15" t="str">
        <f t="shared" si="744"/>
        <v>N/A</v>
      </c>
      <c r="AM809" s="15" t="e">
        <f t="shared" si="745"/>
        <v>#VALUE!</v>
      </c>
      <c r="AN809" s="15" t="str">
        <f t="shared" si="746"/>
        <v>N/A</v>
      </c>
      <c r="AO809" s="15" t="str">
        <f t="shared" si="747"/>
        <v>N/A</v>
      </c>
      <c r="AP809" s="15" t="str">
        <f t="shared" si="748"/>
        <v>N/A</v>
      </c>
      <c r="AQ809" s="15" t="str">
        <f t="shared" si="749"/>
        <v>N/A</v>
      </c>
      <c r="AR809" s="14" t="s">
        <v>40</v>
      </c>
      <c r="AS809" s="14" t="s">
        <v>40</v>
      </c>
      <c r="AT809" s="14" t="s">
        <v>40</v>
      </c>
      <c r="AU809" s="14" t="s">
        <v>40</v>
      </c>
      <c r="AV809" s="14" t="s">
        <v>40</v>
      </c>
      <c r="AW809" s="14" t="s">
        <v>40</v>
      </c>
      <c r="AX809" s="14" t="s">
        <v>40</v>
      </c>
      <c r="AY809" s="14" t="s">
        <v>40</v>
      </c>
      <c r="AZ809" s="14" t="s">
        <v>40</v>
      </c>
      <c r="BA809" s="14" t="s">
        <v>40</v>
      </c>
      <c r="BB809" s="14" t="s">
        <v>40</v>
      </c>
      <c r="BC809" s="14" t="s">
        <v>40</v>
      </c>
      <c r="BD809" s="14" t="s">
        <v>40</v>
      </c>
      <c r="BE809" s="14" t="s">
        <v>40</v>
      </c>
      <c r="BF809" s="14" t="s">
        <v>40</v>
      </c>
      <c r="BG809" s="14" t="s">
        <v>40</v>
      </c>
      <c r="BH809" s="14" t="s">
        <v>40</v>
      </c>
      <c r="BJ809" s="15" t="e">
        <f t="shared" si="750"/>
        <v>#VALUE!</v>
      </c>
      <c r="BK809" s="15" t="e">
        <f t="shared" si="751"/>
        <v>#VALUE!</v>
      </c>
      <c r="BL809" s="15" t="e">
        <f t="shared" si="752"/>
        <v>#VALUE!</v>
      </c>
      <c r="BM809" s="15" t="e">
        <f t="shared" si="753"/>
        <v>#VALUE!</v>
      </c>
      <c r="BN809" s="15" t="e">
        <f t="shared" si="754"/>
        <v>#VALUE!</v>
      </c>
      <c r="BO809" s="15" t="e">
        <f t="shared" si="755"/>
        <v>#VALUE!</v>
      </c>
      <c r="BP809" s="15" t="e">
        <f t="shared" si="756"/>
        <v>#VALUE!</v>
      </c>
      <c r="BQ809" s="15" t="e">
        <f t="shared" si="757"/>
        <v>#VALUE!</v>
      </c>
      <c r="BR809" s="15" t="e">
        <f t="shared" si="758"/>
        <v>#VALUE!</v>
      </c>
      <c r="BS809" s="15" t="e">
        <f t="shared" si="759"/>
        <v>#VALUE!</v>
      </c>
      <c r="BT809" s="15" t="e">
        <f t="shared" si="760"/>
        <v>#VALUE!</v>
      </c>
      <c r="BU809" s="15" t="e">
        <f t="shared" si="761"/>
        <v>#VALUE!</v>
      </c>
      <c r="BV809" s="15" t="e">
        <f t="shared" si="762"/>
        <v>#VALUE!</v>
      </c>
      <c r="BW809" s="15" t="e">
        <f t="shared" si="763"/>
        <v>#VALUE!</v>
      </c>
      <c r="BX809" s="15" t="e">
        <f t="shared" si="764"/>
        <v>#VALUE!</v>
      </c>
      <c r="BY809" s="15" t="e">
        <f t="shared" si="765"/>
        <v>#VALUE!</v>
      </c>
      <c r="BZ809" s="15" t="e">
        <f t="shared" si="766"/>
        <v>#VALUE!</v>
      </c>
      <c r="CA809" s="14" t="s">
        <v>75</v>
      </c>
      <c r="CB809" s="15" t="e">
        <f t="shared" si="722"/>
        <v>#VALUE!</v>
      </c>
      <c r="CC809" s="14" t="str">
        <f t="shared" si="723"/>
        <v>N/A</v>
      </c>
      <c r="CD809" s="14" t="str">
        <f t="shared" si="724"/>
        <v>N/A</v>
      </c>
      <c r="CE809" s="14" t="str">
        <f t="shared" si="725"/>
        <v>N/A</v>
      </c>
      <c r="CF809" s="14" t="str">
        <f t="shared" si="726"/>
        <v>N/A</v>
      </c>
      <c r="CG809" t="str">
        <f t="shared" si="767"/>
        <v>S:0 G:0 GR:0</v>
      </c>
    </row>
    <row r="810" spans="1:85" x14ac:dyDescent="0.25">
      <c r="A810" s="13">
        <v>6702</v>
      </c>
      <c r="B810" s="14"/>
      <c r="C810" s="14"/>
      <c r="D810" s="14"/>
      <c r="E810" s="14" t="e">
        <f>VLOOKUP(B810, 'Rookie Year'!$A$2:$B$55555,2,FALSE)</f>
        <v>#N/A</v>
      </c>
      <c r="F810" s="14">
        <v>2026</v>
      </c>
      <c r="G810" s="14" t="s">
        <v>40</v>
      </c>
      <c r="H810" s="14"/>
      <c r="I810" s="15"/>
      <c r="J810" s="14"/>
      <c r="K810" s="16">
        <f t="shared" si="733"/>
        <v>0</v>
      </c>
      <c r="L810" s="15">
        <f t="shared" si="734"/>
        <v>0</v>
      </c>
      <c r="M810" s="15">
        <f t="shared" si="735"/>
        <v>0</v>
      </c>
      <c r="N810" s="15">
        <f t="shared" si="736"/>
        <v>0</v>
      </c>
      <c r="O810" s="15">
        <v>0</v>
      </c>
      <c r="P810" s="15">
        <v>0</v>
      </c>
      <c r="Q810" s="15">
        <f t="shared" si="737"/>
        <v>0</v>
      </c>
      <c r="R810" s="14" t="s">
        <v>75</v>
      </c>
      <c r="S810" s="14">
        <f t="shared" si="738"/>
        <v>0</v>
      </c>
      <c r="T810" s="15" t="str">
        <f t="shared" si="731"/>
        <v>N/A</v>
      </c>
      <c r="U810" s="15" t="str">
        <f t="shared" si="732"/>
        <v>N/A</v>
      </c>
      <c r="V810" s="15" t="str">
        <f t="shared" si="727"/>
        <v>N/A</v>
      </c>
      <c r="W810" s="15" t="str">
        <f t="shared" si="720"/>
        <v>N/A</v>
      </c>
      <c r="X810" s="15" t="str">
        <f t="shared" si="721"/>
        <v>N/A</v>
      </c>
      <c r="Y810" s="14" t="str">
        <f t="shared" si="739"/>
        <v>OK</v>
      </c>
      <c r="Z810" s="14" t="str">
        <f t="shared" si="740"/>
        <v>No</v>
      </c>
      <c r="AA810" s="17" t="str">
        <f>IF(C810="DM", "N/A", IF(Z810="No","N/A",VLOOKUP(B810,'Extension List'!$A$3:$AE$1952,19,FALSE)))</f>
        <v>N/A</v>
      </c>
      <c r="AB810" s="14" t="str">
        <f>IF(C810="DM", "N/A", IF(Z810="No","N/A",VLOOKUP(B810,'Extension List'!$A$3:$AE$1952,21,FALSE)))</f>
        <v>N/A</v>
      </c>
      <c r="AC810" s="14" t="str">
        <f t="shared" si="729"/>
        <v>N/A</v>
      </c>
      <c r="AD810" s="15" t="str">
        <f t="shared" si="741"/>
        <v>N/A</v>
      </c>
      <c r="AE810" s="15" t="str">
        <f t="shared" si="742"/>
        <v>N/A</v>
      </c>
      <c r="AF810" s="15" t="str">
        <f t="shared" si="743"/>
        <v>N/A</v>
      </c>
      <c r="AG810" s="15" t="str">
        <f t="shared" si="771"/>
        <v>N/A</v>
      </c>
      <c r="AH810" s="15" t="str">
        <f t="shared" si="771"/>
        <v>N/A</v>
      </c>
      <c r="AI810" s="15" t="str">
        <f t="shared" si="768"/>
        <v>N/A</v>
      </c>
      <c r="AJ810" s="15" t="str">
        <f t="shared" si="769"/>
        <v>N/A</v>
      </c>
      <c r="AK810" s="15" t="str">
        <f t="shared" si="770"/>
        <v>N/A</v>
      </c>
      <c r="AL810" s="15" t="str">
        <f t="shared" si="744"/>
        <v>N/A</v>
      </c>
      <c r="AM810" s="15" t="e">
        <f t="shared" si="745"/>
        <v>#VALUE!</v>
      </c>
      <c r="AN810" s="15" t="str">
        <f t="shared" si="746"/>
        <v>N/A</v>
      </c>
      <c r="AO810" s="15" t="str">
        <f t="shared" si="747"/>
        <v>N/A</v>
      </c>
      <c r="AP810" s="15" t="str">
        <f t="shared" si="748"/>
        <v>N/A</v>
      </c>
      <c r="AQ810" s="15" t="str">
        <f t="shared" si="749"/>
        <v>N/A</v>
      </c>
      <c r="AR810" s="14" t="s">
        <v>40</v>
      </c>
      <c r="AS810" s="14" t="s">
        <v>40</v>
      </c>
      <c r="AT810" s="14" t="s">
        <v>40</v>
      </c>
      <c r="AU810" s="14" t="s">
        <v>40</v>
      </c>
      <c r="AV810" s="14" t="s">
        <v>40</v>
      </c>
      <c r="AW810" s="14" t="s">
        <v>40</v>
      </c>
      <c r="AX810" s="14" t="s">
        <v>40</v>
      </c>
      <c r="AY810" s="14" t="s">
        <v>40</v>
      </c>
      <c r="AZ810" s="14" t="s">
        <v>40</v>
      </c>
      <c r="BA810" s="14" t="s">
        <v>40</v>
      </c>
      <c r="BB810" s="14" t="s">
        <v>40</v>
      </c>
      <c r="BC810" s="14" t="s">
        <v>40</v>
      </c>
      <c r="BD810" s="14" t="s">
        <v>40</v>
      </c>
      <c r="BE810" s="14" t="s">
        <v>40</v>
      </c>
      <c r="BF810" s="14" t="s">
        <v>40</v>
      </c>
      <c r="BG810" s="14" t="s">
        <v>40</v>
      </c>
      <c r="BH810" s="14" t="s">
        <v>40</v>
      </c>
      <c r="BJ810" s="15" t="e">
        <f t="shared" si="750"/>
        <v>#VALUE!</v>
      </c>
      <c r="BK810" s="15" t="e">
        <f t="shared" si="751"/>
        <v>#VALUE!</v>
      </c>
      <c r="BL810" s="15" t="e">
        <f t="shared" si="752"/>
        <v>#VALUE!</v>
      </c>
      <c r="BM810" s="15" t="e">
        <f t="shared" si="753"/>
        <v>#VALUE!</v>
      </c>
      <c r="BN810" s="15" t="e">
        <f t="shared" si="754"/>
        <v>#VALUE!</v>
      </c>
      <c r="BO810" s="15" t="e">
        <f t="shared" si="755"/>
        <v>#VALUE!</v>
      </c>
      <c r="BP810" s="15" t="e">
        <f t="shared" si="756"/>
        <v>#VALUE!</v>
      </c>
      <c r="BQ810" s="15" t="e">
        <f t="shared" si="757"/>
        <v>#VALUE!</v>
      </c>
      <c r="BR810" s="15" t="e">
        <f t="shared" si="758"/>
        <v>#VALUE!</v>
      </c>
      <c r="BS810" s="15" t="e">
        <f t="shared" si="759"/>
        <v>#VALUE!</v>
      </c>
      <c r="BT810" s="15" t="e">
        <f t="shared" si="760"/>
        <v>#VALUE!</v>
      </c>
      <c r="BU810" s="15" t="e">
        <f t="shared" si="761"/>
        <v>#VALUE!</v>
      </c>
      <c r="BV810" s="15" t="e">
        <f t="shared" si="762"/>
        <v>#VALUE!</v>
      </c>
      <c r="BW810" s="15" t="e">
        <f t="shared" si="763"/>
        <v>#VALUE!</v>
      </c>
      <c r="BX810" s="15" t="e">
        <f t="shared" si="764"/>
        <v>#VALUE!</v>
      </c>
      <c r="BY810" s="15" t="e">
        <f t="shared" si="765"/>
        <v>#VALUE!</v>
      </c>
      <c r="BZ810" s="15" t="e">
        <f t="shared" si="766"/>
        <v>#VALUE!</v>
      </c>
      <c r="CA810" s="14" t="s">
        <v>75</v>
      </c>
      <c r="CB810" s="15" t="e">
        <f t="shared" si="722"/>
        <v>#VALUE!</v>
      </c>
      <c r="CC810" s="14" t="str">
        <f t="shared" si="723"/>
        <v>N/A</v>
      </c>
      <c r="CD810" s="14" t="str">
        <f t="shared" si="724"/>
        <v>N/A</v>
      </c>
      <c r="CE810" s="14" t="str">
        <f t="shared" si="725"/>
        <v>N/A</v>
      </c>
      <c r="CF810" s="14" t="str">
        <f t="shared" si="726"/>
        <v>N/A</v>
      </c>
      <c r="CG810" t="str">
        <f t="shared" si="767"/>
        <v>S:0 G:0 GR:0</v>
      </c>
    </row>
    <row r="811" spans="1:85" x14ac:dyDescent="0.25">
      <c r="A811" s="13">
        <v>6703</v>
      </c>
      <c r="B811" s="14"/>
      <c r="C811" s="14"/>
      <c r="D811" s="14"/>
      <c r="E811" s="14" t="e">
        <f>VLOOKUP(B811, 'Rookie Year'!$A$2:$B$55555,2,FALSE)</f>
        <v>#N/A</v>
      </c>
      <c r="F811" s="14">
        <v>2026</v>
      </c>
      <c r="G811" s="14" t="s">
        <v>40</v>
      </c>
      <c r="H811" s="14"/>
      <c r="I811" s="15"/>
      <c r="J811" s="14"/>
      <c r="K811" s="16">
        <f t="shared" si="733"/>
        <v>0</v>
      </c>
      <c r="L811" s="15">
        <f t="shared" si="734"/>
        <v>0</v>
      </c>
      <c r="M811" s="15">
        <f t="shared" si="735"/>
        <v>0</v>
      </c>
      <c r="N811" s="15">
        <f t="shared" si="736"/>
        <v>0</v>
      </c>
      <c r="O811" s="15">
        <v>0</v>
      </c>
      <c r="P811" s="15">
        <v>0</v>
      </c>
      <c r="Q811" s="15">
        <f t="shared" si="737"/>
        <v>0</v>
      </c>
      <c r="R811" s="14" t="s">
        <v>75</v>
      </c>
      <c r="S811" s="14">
        <f t="shared" si="738"/>
        <v>0</v>
      </c>
      <c r="T811" s="15" t="str">
        <f t="shared" si="731"/>
        <v>N/A</v>
      </c>
      <c r="U811" s="15" t="str">
        <f t="shared" si="732"/>
        <v>N/A</v>
      </c>
      <c r="V811" s="15" t="str">
        <f t="shared" si="727"/>
        <v>N/A</v>
      </c>
      <c r="W811" s="15" t="str">
        <f t="shared" ref="W811:W874" si="772">IF($S811&lt;4, "N/A", $M811)</f>
        <v>N/A</v>
      </c>
      <c r="X811" s="15" t="str">
        <f t="shared" ref="X811:X874" si="773">IF($S811&lt;5, "N/A", $M811)</f>
        <v>N/A</v>
      </c>
      <c r="Y811" s="14" t="str">
        <f t="shared" si="739"/>
        <v>OK</v>
      </c>
      <c r="Z811" s="14" t="str">
        <f t="shared" si="740"/>
        <v>No</v>
      </c>
      <c r="AA811" s="17" t="str">
        <f>IF(C811="DM", "N/A", IF(Z811="No","N/A",VLOOKUP(B811,'Extension List'!$A$3:$AE$1952,19,FALSE)))</f>
        <v>N/A</v>
      </c>
      <c r="AB811" s="14" t="str">
        <f>IF(C811="DM", "N/A", IF(Z811="No","N/A",VLOOKUP(B811,'Extension List'!$A$3:$AE$1952,21,FALSE)))</f>
        <v>N/A</v>
      </c>
      <c r="AC811" s="14" t="str">
        <f t="shared" si="729"/>
        <v>N/A</v>
      </c>
      <c r="AD811" s="15" t="str">
        <f t="shared" si="741"/>
        <v>N/A</v>
      </c>
      <c r="AE811" s="15" t="str">
        <f t="shared" si="742"/>
        <v>N/A</v>
      </c>
      <c r="AF811" s="15" t="str">
        <f t="shared" si="743"/>
        <v>N/A</v>
      </c>
      <c r="AG811" s="15" t="str">
        <f t="shared" si="771"/>
        <v>N/A</v>
      </c>
      <c r="AH811" s="15" t="str">
        <f t="shared" si="771"/>
        <v>N/A</v>
      </c>
      <c r="AI811" s="15" t="str">
        <f t="shared" si="768"/>
        <v>N/A</v>
      </c>
      <c r="AJ811" s="15" t="str">
        <f t="shared" si="769"/>
        <v>N/A</v>
      </c>
      <c r="AK811" s="15" t="str">
        <f t="shared" si="770"/>
        <v>N/A</v>
      </c>
      <c r="AL811" s="15" t="str">
        <f t="shared" si="744"/>
        <v>N/A</v>
      </c>
      <c r="AM811" s="15" t="e">
        <f t="shared" si="745"/>
        <v>#VALUE!</v>
      </c>
      <c r="AN811" s="15" t="str">
        <f t="shared" si="746"/>
        <v>N/A</v>
      </c>
      <c r="AO811" s="15" t="str">
        <f t="shared" si="747"/>
        <v>N/A</v>
      </c>
      <c r="AP811" s="15" t="str">
        <f t="shared" si="748"/>
        <v>N/A</v>
      </c>
      <c r="AQ811" s="15" t="str">
        <f t="shared" si="749"/>
        <v>N/A</v>
      </c>
      <c r="AR811" s="14" t="s">
        <v>40</v>
      </c>
      <c r="AS811" s="14" t="s">
        <v>40</v>
      </c>
      <c r="AT811" s="14" t="s">
        <v>40</v>
      </c>
      <c r="AU811" s="14" t="s">
        <v>40</v>
      </c>
      <c r="AV811" s="14" t="s">
        <v>40</v>
      </c>
      <c r="AW811" s="14" t="s">
        <v>40</v>
      </c>
      <c r="AX811" s="14" t="s">
        <v>40</v>
      </c>
      <c r="AY811" s="14" t="s">
        <v>40</v>
      </c>
      <c r="AZ811" s="14" t="s">
        <v>40</v>
      </c>
      <c r="BA811" s="14" t="s">
        <v>40</v>
      </c>
      <c r="BB811" s="14" t="s">
        <v>40</v>
      </c>
      <c r="BC811" s="14" t="s">
        <v>40</v>
      </c>
      <c r="BD811" s="14" t="s">
        <v>40</v>
      </c>
      <c r="BE811" s="14" t="s">
        <v>40</v>
      </c>
      <c r="BF811" s="14" t="s">
        <v>40</v>
      </c>
      <c r="BG811" s="14" t="s">
        <v>40</v>
      </c>
      <c r="BH811" s="14" t="s">
        <v>40</v>
      </c>
      <c r="BJ811" s="15" t="e">
        <f t="shared" si="750"/>
        <v>#VALUE!</v>
      </c>
      <c r="BK811" s="15" t="e">
        <f t="shared" si="751"/>
        <v>#VALUE!</v>
      </c>
      <c r="BL811" s="15" t="e">
        <f t="shared" si="752"/>
        <v>#VALUE!</v>
      </c>
      <c r="BM811" s="15" t="e">
        <f t="shared" si="753"/>
        <v>#VALUE!</v>
      </c>
      <c r="BN811" s="15" t="e">
        <f t="shared" si="754"/>
        <v>#VALUE!</v>
      </c>
      <c r="BO811" s="15" t="e">
        <f t="shared" si="755"/>
        <v>#VALUE!</v>
      </c>
      <c r="BP811" s="15" t="e">
        <f t="shared" si="756"/>
        <v>#VALUE!</v>
      </c>
      <c r="BQ811" s="15" t="e">
        <f t="shared" si="757"/>
        <v>#VALUE!</v>
      </c>
      <c r="BR811" s="15" t="e">
        <f t="shared" si="758"/>
        <v>#VALUE!</v>
      </c>
      <c r="BS811" s="15" t="e">
        <f t="shared" si="759"/>
        <v>#VALUE!</v>
      </c>
      <c r="BT811" s="15" t="e">
        <f t="shared" si="760"/>
        <v>#VALUE!</v>
      </c>
      <c r="BU811" s="15" t="e">
        <f t="shared" si="761"/>
        <v>#VALUE!</v>
      </c>
      <c r="BV811" s="15" t="e">
        <f t="shared" si="762"/>
        <v>#VALUE!</v>
      </c>
      <c r="BW811" s="15" t="e">
        <f t="shared" si="763"/>
        <v>#VALUE!</v>
      </c>
      <c r="BX811" s="15" t="e">
        <f t="shared" si="764"/>
        <v>#VALUE!</v>
      </c>
      <c r="BY811" s="15" t="e">
        <f t="shared" si="765"/>
        <v>#VALUE!</v>
      </c>
      <c r="BZ811" s="15" t="e">
        <f t="shared" si="766"/>
        <v>#VALUE!</v>
      </c>
      <c r="CA811" s="14" t="s">
        <v>75</v>
      </c>
      <c r="CB811" s="15" t="e">
        <f t="shared" si="722"/>
        <v>#VALUE!</v>
      </c>
      <c r="CC811" s="14" t="str">
        <f t="shared" si="723"/>
        <v>N/A</v>
      </c>
      <c r="CD811" s="14" t="str">
        <f t="shared" si="724"/>
        <v>N/A</v>
      </c>
      <c r="CE811" s="14" t="str">
        <f t="shared" si="725"/>
        <v>N/A</v>
      </c>
      <c r="CF811" s="14" t="str">
        <f t="shared" si="726"/>
        <v>N/A</v>
      </c>
      <c r="CG811" t="str">
        <f t="shared" si="767"/>
        <v>S:0 G:0 GR:0</v>
      </c>
    </row>
    <row r="812" spans="1:85" x14ac:dyDescent="0.25">
      <c r="A812" s="13">
        <v>6704</v>
      </c>
      <c r="B812" s="14"/>
      <c r="C812" s="14"/>
      <c r="D812" s="14"/>
      <c r="E812" s="14" t="e">
        <f>VLOOKUP(B812, 'Rookie Year'!$A$2:$B$55555,2,FALSE)</f>
        <v>#N/A</v>
      </c>
      <c r="F812" s="14">
        <v>2026</v>
      </c>
      <c r="G812" s="14" t="s">
        <v>40</v>
      </c>
      <c r="H812" s="14"/>
      <c r="I812" s="15"/>
      <c r="J812" s="14"/>
      <c r="K812" s="16">
        <f t="shared" si="733"/>
        <v>0</v>
      </c>
      <c r="L812" s="15">
        <f t="shared" si="734"/>
        <v>0</v>
      </c>
      <c r="M812" s="15">
        <f t="shared" si="735"/>
        <v>0</v>
      </c>
      <c r="N812" s="15">
        <f t="shared" si="736"/>
        <v>0</v>
      </c>
      <c r="O812" s="15">
        <v>0</v>
      </c>
      <c r="P812" s="15">
        <v>0</v>
      </c>
      <c r="Q812" s="15">
        <f t="shared" si="737"/>
        <v>0</v>
      </c>
      <c r="R812" s="14" t="s">
        <v>75</v>
      </c>
      <c r="S812" s="14">
        <f t="shared" si="738"/>
        <v>0</v>
      </c>
      <c r="T812" s="15" t="str">
        <f t="shared" si="731"/>
        <v>N/A</v>
      </c>
      <c r="U812" s="15" t="str">
        <f t="shared" si="732"/>
        <v>N/A</v>
      </c>
      <c r="V812" s="15" t="str">
        <f t="shared" si="727"/>
        <v>N/A</v>
      </c>
      <c r="W812" s="15" t="str">
        <f t="shared" si="772"/>
        <v>N/A</v>
      </c>
      <c r="X812" s="15" t="str">
        <f t="shared" si="773"/>
        <v>N/A</v>
      </c>
      <c r="Y812" s="14" t="str">
        <f t="shared" si="739"/>
        <v>OK</v>
      </c>
      <c r="Z812" s="14" t="str">
        <f t="shared" si="740"/>
        <v>No</v>
      </c>
      <c r="AA812" s="17" t="str">
        <f>IF(C812="DM", "N/A", IF(Z812="No","N/A",VLOOKUP(B812,'Extension List'!$A$3:$AE$1952,19,FALSE)))</f>
        <v>N/A</v>
      </c>
      <c r="AB812" s="14" t="str">
        <f>IF(C812="DM", "N/A", IF(Z812="No","N/A",VLOOKUP(B812,'Extension List'!$A$3:$AE$1952,21,FALSE)))</f>
        <v>N/A</v>
      </c>
      <c r="AC812" s="14" t="str">
        <f t="shared" si="729"/>
        <v>N/A</v>
      </c>
      <c r="AD812" s="15" t="str">
        <f t="shared" si="741"/>
        <v>N/A</v>
      </c>
      <c r="AE812" s="15" t="str">
        <f t="shared" si="742"/>
        <v>N/A</v>
      </c>
      <c r="AF812" s="15" t="str">
        <f t="shared" si="743"/>
        <v>N/A</v>
      </c>
      <c r="AG812" s="15" t="str">
        <f t="shared" si="771"/>
        <v>N/A</v>
      </c>
      <c r="AH812" s="15" t="str">
        <f t="shared" si="771"/>
        <v>N/A</v>
      </c>
      <c r="AI812" s="15" t="str">
        <f t="shared" si="768"/>
        <v>N/A</v>
      </c>
      <c r="AJ812" s="15" t="str">
        <f t="shared" si="769"/>
        <v>N/A</v>
      </c>
      <c r="AK812" s="15" t="str">
        <f t="shared" si="770"/>
        <v>N/A</v>
      </c>
      <c r="AL812" s="15" t="str">
        <f t="shared" si="744"/>
        <v>N/A</v>
      </c>
      <c r="AM812" s="15" t="e">
        <f t="shared" si="745"/>
        <v>#VALUE!</v>
      </c>
      <c r="AN812" s="15" t="str">
        <f t="shared" si="746"/>
        <v>N/A</v>
      </c>
      <c r="AO812" s="15" t="str">
        <f t="shared" si="747"/>
        <v>N/A</v>
      </c>
      <c r="AP812" s="15" t="str">
        <f t="shared" si="748"/>
        <v>N/A</v>
      </c>
      <c r="AQ812" s="15" t="str">
        <f t="shared" si="749"/>
        <v>N/A</v>
      </c>
      <c r="AR812" s="14" t="s">
        <v>40</v>
      </c>
      <c r="AS812" s="14" t="s">
        <v>40</v>
      </c>
      <c r="AT812" s="14" t="s">
        <v>40</v>
      </c>
      <c r="AU812" s="14" t="s">
        <v>40</v>
      </c>
      <c r="AV812" s="14" t="s">
        <v>40</v>
      </c>
      <c r="AW812" s="14" t="s">
        <v>40</v>
      </c>
      <c r="AX812" s="14" t="s">
        <v>40</v>
      </c>
      <c r="AY812" s="14" t="s">
        <v>40</v>
      </c>
      <c r="AZ812" s="14" t="s">
        <v>40</v>
      </c>
      <c r="BA812" s="14" t="s">
        <v>40</v>
      </c>
      <c r="BB812" s="14" t="s">
        <v>40</v>
      </c>
      <c r="BC812" s="14" t="s">
        <v>40</v>
      </c>
      <c r="BD812" s="14" t="s">
        <v>40</v>
      </c>
      <c r="BE812" s="14" t="s">
        <v>40</v>
      </c>
      <c r="BF812" s="14" t="s">
        <v>40</v>
      </c>
      <c r="BG812" s="14" t="s">
        <v>40</v>
      </c>
      <c r="BH812" s="14" t="s">
        <v>40</v>
      </c>
      <c r="BJ812" s="15" t="e">
        <f t="shared" si="750"/>
        <v>#VALUE!</v>
      </c>
      <c r="BK812" s="15" t="e">
        <f t="shared" si="751"/>
        <v>#VALUE!</v>
      </c>
      <c r="BL812" s="15" t="e">
        <f t="shared" si="752"/>
        <v>#VALUE!</v>
      </c>
      <c r="BM812" s="15" t="e">
        <f t="shared" si="753"/>
        <v>#VALUE!</v>
      </c>
      <c r="BN812" s="15" t="e">
        <f t="shared" si="754"/>
        <v>#VALUE!</v>
      </c>
      <c r="BO812" s="15" t="e">
        <f t="shared" si="755"/>
        <v>#VALUE!</v>
      </c>
      <c r="BP812" s="15" t="e">
        <f t="shared" si="756"/>
        <v>#VALUE!</v>
      </c>
      <c r="BQ812" s="15" t="e">
        <f t="shared" si="757"/>
        <v>#VALUE!</v>
      </c>
      <c r="BR812" s="15" t="e">
        <f t="shared" si="758"/>
        <v>#VALUE!</v>
      </c>
      <c r="BS812" s="15" t="e">
        <f t="shared" si="759"/>
        <v>#VALUE!</v>
      </c>
      <c r="BT812" s="15" t="e">
        <f t="shared" si="760"/>
        <v>#VALUE!</v>
      </c>
      <c r="BU812" s="15" t="e">
        <f t="shared" si="761"/>
        <v>#VALUE!</v>
      </c>
      <c r="BV812" s="15" t="e">
        <f t="shared" si="762"/>
        <v>#VALUE!</v>
      </c>
      <c r="BW812" s="15" t="e">
        <f t="shared" si="763"/>
        <v>#VALUE!</v>
      </c>
      <c r="BX812" s="15" t="e">
        <f t="shared" si="764"/>
        <v>#VALUE!</v>
      </c>
      <c r="BY812" s="15" t="e">
        <f t="shared" si="765"/>
        <v>#VALUE!</v>
      </c>
      <c r="BZ812" s="15" t="e">
        <f t="shared" si="766"/>
        <v>#VALUE!</v>
      </c>
      <c r="CA812" s="14" t="s">
        <v>75</v>
      </c>
      <c r="CB812" s="15" t="e">
        <f t="shared" si="722"/>
        <v>#VALUE!</v>
      </c>
      <c r="CC812" s="14" t="str">
        <f t="shared" si="723"/>
        <v>N/A</v>
      </c>
      <c r="CD812" s="14" t="str">
        <f t="shared" si="724"/>
        <v>N/A</v>
      </c>
      <c r="CE812" s="14" t="str">
        <f t="shared" si="725"/>
        <v>N/A</v>
      </c>
      <c r="CF812" s="14" t="str">
        <f t="shared" si="726"/>
        <v>N/A</v>
      </c>
      <c r="CG812" t="str">
        <f t="shared" si="767"/>
        <v>S:0 G:0 GR:0</v>
      </c>
    </row>
    <row r="813" spans="1:85" x14ac:dyDescent="0.25">
      <c r="A813" s="13">
        <v>6705</v>
      </c>
      <c r="B813" s="14"/>
      <c r="C813" s="14"/>
      <c r="D813" s="14"/>
      <c r="E813" s="14" t="e">
        <f>VLOOKUP(B813, 'Rookie Year'!$A$2:$B$55555,2,FALSE)</f>
        <v>#N/A</v>
      </c>
      <c r="F813" s="14">
        <v>2026</v>
      </c>
      <c r="G813" s="14" t="s">
        <v>40</v>
      </c>
      <c r="H813" s="14"/>
      <c r="I813" s="15"/>
      <c r="J813" s="14"/>
      <c r="K813" s="16">
        <f t="shared" si="733"/>
        <v>0</v>
      </c>
      <c r="L813" s="15">
        <f t="shared" si="734"/>
        <v>0</v>
      </c>
      <c r="M813" s="15">
        <f t="shared" si="735"/>
        <v>0</v>
      </c>
      <c r="N813" s="15">
        <f t="shared" si="736"/>
        <v>0</v>
      </c>
      <c r="O813" s="15">
        <v>0</v>
      </c>
      <c r="P813" s="15">
        <v>0</v>
      </c>
      <c r="Q813" s="15">
        <f t="shared" si="737"/>
        <v>0</v>
      </c>
      <c r="R813" s="14" t="s">
        <v>75</v>
      </c>
      <c r="S813" s="14">
        <f t="shared" si="738"/>
        <v>0</v>
      </c>
      <c r="T813" s="15" t="str">
        <f t="shared" si="731"/>
        <v>N/A</v>
      </c>
      <c r="U813" s="15" t="str">
        <f t="shared" si="732"/>
        <v>N/A</v>
      </c>
      <c r="V813" s="15" t="str">
        <f t="shared" si="727"/>
        <v>N/A</v>
      </c>
      <c r="W813" s="15" t="str">
        <f t="shared" si="772"/>
        <v>N/A</v>
      </c>
      <c r="X813" s="15" t="str">
        <f t="shared" si="773"/>
        <v>N/A</v>
      </c>
      <c r="Y813" s="14" t="str">
        <f t="shared" si="739"/>
        <v>OK</v>
      </c>
      <c r="Z813" s="14" t="str">
        <f t="shared" si="740"/>
        <v>No</v>
      </c>
      <c r="AA813" s="17" t="str">
        <f>IF(C813="DM", "N/A", IF(Z813="No","N/A",VLOOKUP(B813,'Extension List'!$A$3:$AE$1952,19,FALSE)))</f>
        <v>N/A</v>
      </c>
      <c r="AB813" s="14" t="str">
        <f>IF(C813="DM", "N/A", IF(Z813="No","N/A",VLOOKUP(B813,'Extension List'!$A$3:$AE$1952,21,FALSE)))</f>
        <v>N/A</v>
      </c>
      <c r="AC813" s="14" t="str">
        <f t="shared" si="729"/>
        <v>N/A</v>
      </c>
      <c r="AD813" s="15" t="str">
        <f t="shared" si="741"/>
        <v>N/A</v>
      </c>
      <c r="AE813" s="15" t="str">
        <f t="shared" si="742"/>
        <v>N/A</v>
      </c>
      <c r="AF813" s="15" t="str">
        <f t="shared" si="743"/>
        <v>N/A</v>
      </c>
      <c r="AG813" s="15" t="str">
        <f t="shared" si="771"/>
        <v>N/A</v>
      </c>
      <c r="AH813" s="15" t="str">
        <f t="shared" si="771"/>
        <v>N/A</v>
      </c>
      <c r="AI813" s="15" t="str">
        <f t="shared" si="768"/>
        <v>N/A</v>
      </c>
      <c r="AJ813" s="15" t="str">
        <f t="shared" si="769"/>
        <v>N/A</v>
      </c>
      <c r="AK813" s="15" t="str">
        <f t="shared" si="770"/>
        <v>N/A</v>
      </c>
      <c r="AL813" s="15" t="str">
        <f t="shared" si="744"/>
        <v>N/A</v>
      </c>
      <c r="AM813" s="15" t="e">
        <f t="shared" si="745"/>
        <v>#VALUE!</v>
      </c>
      <c r="AN813" s="15" t="str">
        <f t="shared" si="746"/>
        <v>N/A</v>
      </c>
      <c r="AO813" s="15" t="str">
        <f t="shared" si="747"/>
        <v>N/A</v>
      </c>
      <c r="AP813" s="15" t="str">
        <f t="shared" si="748"/>
        <v>N/A</v>
      </c>
      <c r="AQ813" s="15" t="str">
        <f t="shared" si="749"/>
        <v>N/A</v>
      </c>
      <c r="AR813" s="14" t="s">
        <v>40</v>
      </c>
      <c r="AS813" s="14" t="s">
        <v>40</v>
      </c>
      <c r="AT813" s="14" t="s">
        <v>40</v>
      </c>
      <c r="AU813" s="14" t="s">
        <v>40</v>
      </c>
      <c r="AV813" s="14" t="s">
        <v>40</v>
      </c>
      <c r="AW813" s="14" t="s">
        <v>40</v>
      </c>
      <c r="AX813" s="14" t="s">
        <v>40</v>
      </c>
      <c r="AY813" s="14" t="s">
        <v>40</v>
      </c>
      <c r="AZ813" s="14" t="s">
        <v>40</v>
      </c>
      <c r="BA813" s="14" t="s">
        <v>40</v>
      </c>
      <c r="BB813" s="14" t="s">
        <v>40</v>
      </c>
      <c r="BC813" s="14" t="s">
        <v>40</v>
      </c>
      <c r="BD813" s="14" t="s">
        <v>40</v>
      </c>
      <c r="BE813" s="14" t="s">
        <v>40</v>
      </c>
      <c r="BF813" s="14" t="s">
        <v>40</v>
      </c>
      <c r="BG813" s="14" t="s">
        <v>40</v>
      </c>
      <c r="BH813" s="14" t="s">
        <v>40</v>
      </c>
      <c r="BJ813" s="15" t="e">
        <f t="shared" si="750"/>
        <v>#VALUE!</v>
      </c>
      <c r="BK813" s="15" t="e">
        <f t="shared" si="751"/>
        <v>#VALUE!</v>
      </c>
      <c r="BL813" s="15" t="e">
        <f t="shared" si="752"/>
        <v>#VALUE!</v>
      </c>
      <c r="BM813" s="15" t="e">
        <f t="shared" si="753"/>
        <v>#VALUE!</v>
      </c>
      <c r="BN813" s="15" t="e">
        <f t="shared" si="754"/>
        <v>#VALUE!</v>
      </c>
      <c r="BO813" s="15" t="e">
        <f t="shared" si="755"/>
        <v>#VALUE!</v>
      </c>
      <c r="BP813" s="15" t="e">
        <f t="shared" si="756"/>
        <v>#VALUE!</v>
      </c>
      <c r="BQ813" s="15" t="e">
        <f t="shared" si="757"/>
        <v>#VALUE!</v>
      </c>
      <c r="BR813" s="15" t="e">
        <f t="shared" si="758"/>
        <v>#VALUE!</v>
      </c>
      <c r="BS813" s="15" t="e">
        <f t="shared" si="759"/>
        <v>#VALUE!</v>
      </c>
      <c r="BT813" s="15" t="e">
        <f t="shared" si="760"/>
        <v>#VALUE!</v>
      </c>
      <c r="BU813" s="15" t="e">
        <f t="shared" si="761"/>
        <v>#VALUE!</v>
      </c>
      <c r="BV813" s="15" t="e">
        <f t="shared" si="762"/>
        <v>#VALUE!</v>
      </c>
      <c r="BW813" s="15" t="e">
        <f t="shared" si="763"/>
        <v>#VALUE!</v>
      </c>
      <c r="BX813" s="15" t="e">
        <f t="shared" si="764"/>
        <v>#VALUE!</v>
      </c>
      <c r="BY813" s="15" t="e">
        <f t="shared" si="765"/>
        <v>#VALUE!</v>
      </c>
      <c r="BZ813" s="15" t="e">
        <f t="shared" si="766"/>
        <v>#VALUE!</v>
      </c>
      <c r="CA813" s="14" t="s">
        <v>75</v>
      </c>
      <c r="CB813" s="15" t="e">
        <f t="shared" si="722"/>
        <v>#VALUE!</v>
      </c>
      <c r="CC813" s="14" t="str">
        <f t="shared" si="723"/>
        <v>N/A</v>
      </c>
      <c r="CD813" s="14" t="str">
        <f t="shared" si="724"/>
        <v>N/A</v>
      </c>
      <c r="CE813" s="14" t="str">
        <f t="shared" si="725"/>
        <v>N/A</v>
      </c>
      <c r="CF813" s="14" t="str">
        <f t="shared" si="726"/>
        <v>N/A</v>
      </c>
      <c r="CG813" t="str">
        <f t="shared" si="767"/>
        <v>S:0 G:0 GR:0</v>
      </c>
    </row>
    <row r="814" spans="1:85" x14ac:dyDescent="0.25">
      <c r="A814" s="13">
        <v>6706</v>
      </c>
      <c r="B814" s="14"/>
      <c r="C814" s="14"/>
      <c r="D814" s="14"/>
      <c r="E814" s="14" t="e">
        <f>VLOOKUP(B814, 'Rookie Year'!$A$2:$B$55555,2,FALSE)</f>
        <v>#N/A</v>
      </c>
      <c r="F814" s="14">
        <v>2026</v>
      </c>
      <c r="G814" s="14" t="s">
        <v>40</v>
      </c>
      <c r="H814" s="14"/>
      <c r="I814" s="15"/>
      <c r="J814" s="14"/>
      <c r="K814" s="16">
        <f t="shared" si="733"/>
        <v>0</v>
      </c>
      <c r="L814" s="15">
        <f t="shared" si="734"/>
        <v>0</v>
      </c>
      <c r="M814" s="15">
        <f t="shared" si="735"/>
        <v>0</v>
      </c>
      <c r="N814" s="15">
        <f t="shared" si="736"/>
        <v>0</v>
      </c>
      <c r="O814" s="15">
        <v>0</v>
      </c>
      <c r="P814" s="15">
        <v>0</v>
      </c>
      <c r="Q814" s="15">
        <f t="shared" si="737"/>
        <v>0</v>
      </c>
      <c r="R814" s="14" t="s">
        <v>75</v>
      </c>
      <c r="S814" s="14">
        <f t="shared" si="738"/>
        <v>0</v>
      </c>
      <c r="T814" s="15" t="str">
        <f t="shared" si="731"/>
        <v>N/A</v>
      </c>
      <c r="U814" s="15" t="str">
        <f t="shared" si="732"/>
        <v>N/A</v>
      </c>
      <c r="V814" s="15" t="str">
        <f t="shared" si="727"/>
        <v>N/A</v>
      </c>
      <c r="W814" s="15" t="str">
        <f t="shared" si="772"/>
        <v>N/A</v>
      </c>
      <c r="X814" s="15" t="str">
        <f t="shared" si="773"/>
        <v>N/A</v>
      </c>
      <c r="Y814" s="14" t="str">
        <f t="shared" si="739"/>
        <v>OK</v>
      </c>
      <c r="Z814" s="14" t="str">
        <f t="shared" si="740"/>
        <v>No</v>
      </c>
      <c r="AA814" s="17" t="str">
        <f>IF(C814="DM", "N/A", IF(Z814="No","N/A",VLOOKUP(B814,'Extension List'!$A$3:$AE$1952,19,FALSE)))</f>
        <v>N/A</v>
      </c>
      <c r="AB814" s="14" t="str">
        <f>IF(C814="DM", "N/A", IF(Z814="No","N/A",VLOOKUP(B814,'Extension List'!$A$3:$AE$1952,21,FALSE)))</f>
        <v>N/A</v>
      </c>
      <c r="AC814" s="14" t="str">
        <f t="shared" si="729"/>
        <v>N/A</v>
      </c>
      <c r="AD814" s="15" t="str">
        <f t="shared" si="741"/>
        <v>N/A</v>
      </c>
      <c r="AE814" s="15" t="str">
        <f t="shared" si="742"/>
        <v>N/A</v>
      </c>
      <c r="AF814" s="15" t="str">
        <f t="shared" si="743"/>
        <v>N/A</v>
      </c>
      <c r="AG814" s="15" t="str">
        <f t="shared" si="771"/>
        <v>N/A</v>
      </c>
      <c r="AH814" s="15" t="str">
        <f t="shared" si="771"/>
        <v>N/A</v>
      </c>
      <c r="AI814" s="15" t="str">
        <f t="shared" si="768"/>
        <v>N/A</v>
      </c>
      <c r="AJ814" s="15" t="str">
        <f t="shared" si="769"/>
        <v>N/A</v>
      </c>
      <c r="AK814" s="15" t="str">
        <f t="shared" si="770"/>
        <v>N/A</v>
      </c>
      <c r="AL814" s="15" t="str">
        <f t="shared" si="744"/>
        <v>N/A</v>
      </c>
      <c r="AM814" s="15" t="e">
        <f t="shared" si="745"/>
        <v>#VALUE!</v>
      </c>
      <c r="AN814" s="15" t="str">
        <f t="shared" si="746"/>
        <v>N/A</v>
      </c>
      <c r="AO814" s="15" t="str">
        <f t="shared" si="747"/>
        <v>N/A</v>
      </c>
      <c r="AP814" s="15" t="str">
        <f t="shared" si="748"/>
        <v>N/A</v>
      </c>
      <c r="AQ814" s="15" t="str">
        <f t="shared" si="749"/>
        <v>N/A</v>
      </c>
      <c r="AR814" s="14" t="s">
        <v>40</v>
      </c>
      <c r="AS814" s="14" t="s">
        <v>40</v>
      </c>
      <c r="AT814" s="14" t="s">
        <v>40</v>
      </c>
      <c r="AU814" s="14" t="s">
        <v>40</v>
      </c>
      <c r="AV814" s="14" t="s">
        <v>40</v>
      </c>
      <c r="AW814" s="14" t="s">
        <v>40</v>
      </c>
      <c r="AX814" s="14" t="s">
        <v>40</v>
      </c>
      <c r="AY814" s="14" t="s">
        <v>40</v>
      </c>
      <c r="AZ814" s="14" t="s">
        <v>40</v>
      </c>
      <c r="BA814" s="14" t="s">
        <v>40</v>
      </c>
      <c r="BB814" s="14" t="s">
        <v>40</v>
      </c>
      <c r="BC814" s="14" t="s">
        <v>40</v>
      </c>
      <c r="BD814" s="14" t="s">
        <v>40</v>
      </c>
      <c r="BE814" s="14" t="s">
        <v>40</v>
      </c>
      <c r="BF814" s="14" t="s">
        <v>40</v>
      </c>
      <c r="BG814" s="14" t="s">
        <v>40</v>
      </c>
      <c r="BH814" s="14" t="s">
        <v>40</v>
      </c>
      <c r="BJ814" s="15" t="e">
        <f t="shared" si="750"/>
        <v>#VALUE!</v>
      </c>
      <c r="BK814" s="15" t="e">
        <f t="shared" si="751"/>
        <v>#VALUE!</v>
      </c>
      <c r="BL814" s="15" t="e">
        <f t="shared" si="752"/>
        <v>#VALUE!</v>
      </c>
      <c r="BM814" s="15" t="e">
        <f t="shared" si="753"/>
        <v>#VALUE!</v>
      </c>
      <c r="BN814" s="15" t="e">
        <f t="shared" si="754"/>
        <v>#VALUE!</v>
      </c>
      <c r="BO814" s="15" t="e">
        <f t="shared" si="755"/>
        <v>#VALUE!</v>
      </c>
      <c r="BP814" s="15" t="e">
        <f t="shared" si="756"/>
        <v>#VALUE!</v>
      </c>
      <c r="BQ814" s="15" t="e">
        <f t="shared" si="757"/>
        <v>#VALUE!</v>
      </c>
      <c r="BR814" s="15" t="e">
        <f t="shared" si="758"/>
        <v>#VALUE!</v>
      </c>
      <c r="BS814" s="15" t="e">
        <f t="shared" si="759"/>
        <v>#VALUE!</v>
      </c>
      <c r="BT814" s="15" t="e">
        <f t="shared" si="760"/>
        <v>#VALUE!</v>
      </c>
      <c r="BU814" s="15" t="e">
        <f t="shared" si="761"/>
        <v>#VALUE!</v>
      </c>
      <c r="BV814" s="15" t="e">
        <f t="shared" si="762"/>
        <v>#VALUE!</v>
      </c>
      <c r="BW814" s="15" t="e">
        <f t="shared" si="763"/>
        <v>#VALUE!</v>
      </c>
      <c r="BX814" s="15" t="e">
        <f t="shared" si="764"/>
        <v>#VALUE!</v>
      </c>
      <c r="BY814" s="15" t="e">
        <f t="shared" si="765"/>
        <v>#VALUE!</v>
      </c>
      <c r="BZ814" s="15" t="e">
        <f t="shared" si="766"/>
        <v>#VALUE!</v>
      </c>
      <c r="CA814" s="14" t="s">
        <v>75</v>
      </c>
      <c r="CB814" s="15" t="e">
        <f t="shared" si="722"/>
        <v>#VALUE!</v>
      </c>
      <c r="CC814" s="14" t="str">
        <f t="shared" si="723"/>
        <v>N/A</v>
      </c>
      <c r="CD814" s="14" t="str">
        <f t="shared" si="724"/>
        <v>N/A</v>
      </c>
      <c r="CE814" s="14" t="str">
        <f t="shared" si="725"/>
        <v>N/A</v>
      </c>
      <c r="CF814" s="14" t="str">
        <f t="shared" si="726"/>
        <v>N/A</v>
      </c>
      <c r="CG814" t="str">
        <f t="shared" si="767"/>
        <v>S:0 G:0 GR:0</v>
      </c>
    </row>
    <row r="815" spans="1:85" x14ac:dyDescent="0.25">
      <c r="A815" s="13">
        <v>6707</v>
      </c>
      <c r="B815" s="14"/>
      <c r="C815" s="14"/>
      <c r="D815" s="14"/>
      <c r="E815" s="14" t="e">
        <f>VLOOKUP(B815, 'Rookie Year'!$A$2:$B$55555,2,FALSE)</f>
        <v>#N/A</v>
      </c>
      <c r="F815" s="14">
        <v>2026</v>
      </c>
      <c r="G815" s="14" t="s">
        <v>40</v>
      </c>
      <c r="H815" s="14"/>
      <c r="I815" s="15"/>
      <c r="J815" s="14"/>
      <c r="K815" s="16">
        <f t="shared" si="733"/>
        <v>0</v>
      </c>
      <c r="L815" s="15">
        <f t="shared" si="734"/>
        <v>0</v>
      </c>
      <c r="M815" s="15">
        <f t="shared" si="735"/>
        <v>0</v>
      </c>
      <c r="N815" s="15">
        <f t="shared" si="736"/>
        <v>0</v>
      </c>
      <c r="O815" s="15">
        <v>0</v>
      </c>
      <c r="P815" s="15">
        <v>0</v>
      </c>
      <c r="Q815" s="15">
        <f t="shared" si="737"/>
        <v>0</v>
      </c>
      <c r="R815" s="14" t="s">
        <v>75</v>
      </c>
      <c r="S815" s="14">
        <f t="shared" si="738"/>
        <v>0</v>
      </c>
      <c r="T815" s="15" t="str">
        <f t="shared" si="731"/>
        <v>N/A</v>
      </c>
      <c r="U815" s="15" t="str">
        <f t="shared" si="732"/>
        <v>N/A</v>
      </c>
      <c r="V815" s="15" t="str">
        <f t="shared" si="727"/>
        <v>N/A</v>
      </c>
      <c r="W815" s="15" t="str">
        <f t="shared" si="772"/>
        <v>N/A</v>
      </c>
      <c r="X815" s="15" t="str">
        <f t="shared" si="773"/>
        <v>N/A</v>
      </c>
      <c r="Y815" s="14" t="str">
        <f t="shared" si="739"/>
        <v>OK</v>
      </c>
      <c r="Z815" s="14" t="str">
        <f t="shared" si="740"/>
        <v>No</v>
      </c>
      <c r="AA815" s="17" t="str">
        <f>IF(C815="DM", "N/A", IF(Z815="No","N/A",VLOOKUP(B815,'Extension List'!$A$3:$AE$1952,19,FALSE)))</f>
        <v>N/A</v>
      </c>
      <c r="AB815" s="14" t="str">
        <f>IF(C815="DM", "N/A", IF(Z815="No","N/A",VLOOKUP(B815,'Extension List'!$A$3:$AE$1952,21,FALSE)))</f>
        <v>N/A</v>
      </c>
      <c r="AC815" s="14" t="str">
        <f t="shared" si="729"/>
        <v>N/A</v>
      </c>
      <c r="AD815" s="15" t="str">
        <f t="shared" si="741"/>
        <v>N/A</v>
      </c>
      <c r="AE815" s="15" t="str">
        <f t="shared" si="742"/>
        <v>N/A</v>
      </c>
      <c r="AF815" s="15" t="str">
        <f t="shared" si="743"/>
        <v>N/A</v>
      </c>
      <c r="AG815" s="15" t="str">
        <f t="shared" si="771"/>
        <v>N/A</v>
      </c>
      <c r="AH815" s="15" t="str">
        <f t="shared" si="771"/>
        <v>N/A</v>
      </c>
      <c r="AI815" s="15" t="str">
        <f t="shared" si="768"/>
        <v>N/A</v>
      </c>
      <c r="AJ815" s="15" t="str">
        <f t="shared" si="769"/>
        <v>N/A</v>
      </c>
      <c r="AK815" s="15" t="str">
        <f t="shared" si="770"/>
        <v>N/A</v>
      </c>
      <c r="AL815" s="15" t="str">
        <f t="shared" si="744"/>
        <v>N/A</v>
      </c>
      <c r="AM815" s="15" t="e">
        <f t="shared" si="745"/>
        <v>#VALUE!</v>
      </c>
      <c r="AN815" s="15" t="str">
        <f t="shared" si="746"/>
        <v>N/A</v>
      </c>
      <c r="AO815" s="15" t="str">
        <f t="shared" si="747"/>
        <v>N/A</v>
      </c>
      <c r="AP815" s="15" t="str">
        <f t="shared" si="748"/>
        <v>N/A</v>
      </c>
      <c r="AQ815" s="15" t="str">
        <f t="shared" si="749"/>
        <v>N/A</v>
      </c>
      <c r="AR815" s="14" t="s">
        <v>40</v>
      </c>
      <c r="AS815" s="14" t="s">
        <v>40</v>
      </c>
      <c r="AT815" s="14" t="s">
        <v>40</v>
      </c>
      <c r="AU815" s="14" t="s">
        <v>40</v>
      </c>
      <c r="AV815" s="14" t="s">
        <v>40</v>
      </c>
      <c r="AW815" s="14" t="s">
        <v>40</v>
      </c>
      <c r="AX815" s="14" t="s">
        <v>40</v>
      </c>
      <c r="AY815" s="14" t="s">
        <v>40</v>
      </c>
      <c r="AZ815" s="14" t="s">
        <v>40</v>
      </c>
      <c r="BA815" s="14" t="s">
        <v>40</v>
      </c>
      <c r="BB815" s="14" t="s">
        <v>40</v>
      </c>
      <c r="BC815" s="14" t="s">
        <v>40</v>
      </c>
      <c r="BD815" s="14" t="s">
        <v>40</v>
      </c>
      <c r="BE815" s="14" t="s">
        <v>40</v>
      </c>
      <c r="BF815" s="14" t="s">
        <v>40</v>
      </c>
      <c r="BG815" s="14" t="s">
        <v>40</v>
      </c>
      <c r="BH815" s="14" t="s">
        <v>40</v>
      </c>
      <c r="BJ815" s="15" t="e">
        <f t="shared" si="750"/>
        <v>#VALUE!</v>
      </c>
      <c r="BK815" s="15" t="e">
        <f t="shared" si="751"/>
        <v>#VALUE!</v>
      </c>
      <c r="BL815" s="15" t="e">
        <f t="shared" si="752"/>
        <v>#VALUE!</v>
      </c>
      <c r="BM815" s="15" t="e">
        <f t="shared" si="753"/>
        <v>#VALUE!</v>
      </c>
      <c r="BN815" s="15" t="e">
        <f t="shared" si="754"/>
        <v>#VALUE!</v>
      </c>
      <c r="BO815" s="15" t="e">
        <f t="shared" si="755"/>
        <v>#VALUE!</v>
      </c>
      <c r="BP815" s="15" t="e">
        <f t="shared" si="756"/>
        <v>#VALUE!</v>
      </c>
      <c r="BQ815" s="15" t="e">
        <f t="shared" si="757"/>
        <v>#VALUE!</v>
      </c>
      <c r="BR815" s="15" t="e">
        <f t="shared" si="758"/>
        <v>#VALUE!</v>
      </c>
      <c r="BS815" s="15" t="e">
        <f t="shared" si="759"/>
        <v>#VALUE!</v>
      </c>
      <c r="BT815" s="15" t="e">
        <f t="shared" si="760"/>
        <v>#VALUE!</v>
      </c>
      <c r="BU815" s="15" t="e">
        <f t="shared" si="761"/>
        <v>#VALUE!</v>
      </c>
      <c r="BV815" s="15" t="e">
        <f t="shared" si="762"/>
        <v>#VALUE!</v>
      </c>
      <c r="BW815" s="15" t="e">
        <f t="shared" si="763"/>
        <v>#VALUE!</v>
      </c>
      <c r="BX815" s="15" t="e">
        <f t="shared" si="764"/>
        <v>#VALUE!</v>
      </c>
      <c r="BY815" s="15" t="e">
        <f t="shared" si="765"/>
        <v>#VALUE!</v>
      </c>
      <c r="BZ815" s="15" t="e">
        <f t="shared" si="766"/>
        <v>#VALUE!</v>
      </c>
      <c r="CA815" s="14" t="s">
        <v>75</v>
      </c>
      <c r="CB815" s="15" t="e">
        <f t="shared" si="722"/>
        <v>#VALUE!</v>
      </c>
      <c r="CC815" s="14" t="str">
        <f t="shared" si="723"/>
        <v>N/A</v>
      </c>
      <c r="CD815" s="14" t="str">
        <f t="shared" si="724"/>
        <v>N/A</v>
      </c>
      <c r="CE815" s="14" t="str">
        <f t="shared" si="725"/>
        <v>N/A</v>
      </c>
      <c r="CF815" s="14" t="str">
        <f t="shared" si="726"/>
        <v>N/A</v>
      </c>
      <c r="CG815" t="str">
        <f t="shared" si="767"/>
        <v>S:0 G:0 GR:0</v>
      </c>
    </row>
    <row r="816" spans="1:85" x14ac:dyDescent="0.25">
      <c r="A816" s="13">
        <v>6708</v>
      </c>
      <c r="B816" s="14"/>
      <c r="C816" s="14"/>
      <c r="D816" s="14"/>
      <c r="E816" s="14" t="e">
        <f>VLOOKUP(B816, 'Rookie Year'!$A$2:$B$55555,2,FALSE)</f>
        <v>#N/A</v>
      </c>
      <c r="F816" s="14">
        <v>2026</v>
      </c>
      <c r="G816" s="14" t="s">
        <v>40</v>
      </c>
      <c r="H816" s="14"/>
      <c r="I816" s="15"/>
      <c r="J816" s="14"/>
      <c r="K816" s="16">
        <f t="shared" si="733"/>
        <v>0</v>
      </c>
      <c r="L816" s="15">
        <f t="shared" si="734"/>
        <v>0</v>
      </c>
      <c r="M816" s="15">
        <f t="shared" si="735"/>
        <v>0</v>
      </c>
      <c r="N816" s="15">
        <f t="shared" si="736"/>
        <v>0</v>
      </c>
      <c r="O816" s="15">
        <v>0</v>
      </c>
      <c r="P816" s="15">
        <v>0</v>
      </c>
      <c r="Q816" s="15">
        <f t="shared" si="737"/>
        <v>0</v>
      </c>
      <c r="R816" s="14" t="s">
        <v>75</v>
      </c>
      <c r="S816" s="14">
        <f t="shared" si="738"/>
        <v>0</v>
      </c>
      <c r="T816" s="15" t="str">
        <f t="shared" si="731"/>
        <v>N/A</v>
      </c>
      <c r="U816" s="15" t="str">
        <f t="shared" si="732"/>
        <v>N/A</v>
      </c>
      <c r="V816" s="15" t="str">
        <f t="shared" si="727"/>
        <v>N/A</v>
      </c>
      <c r="W816" s="15" t="str">
        <f t="shared" si="772"/>
        <v>N/A</v>
      </c>
      <c r="X816" s="15" t="str">
        <f t="shared" si="773"/>
        <v>N/A</v>
      </c>
      <c r="Y816" s="14" t="str">
        <f t="shared" si="739"/>
        <v>OK</v>
      </c>
      <c r="Z816" s="14" t="str">
        <f t="shared" si="740"/>
        <v>No</v>
      </c>
      <c r="AA816" s="17" t="str">
        <f>IF(C816="DM", "N/A", IF(Z816="No","N/A",VLOOKUP(B816,'Extension List'!$A$3:$AE$1952,19,FALSE)))</f>
        <v>N/A</v>
      </c>
      <c r="AB816" s="14" t="str">
        <f>IF(C816="DM", "N/A", IF(Z816="No","N/A",VLOOKUP(B816,'Extension List'!$A$3:$AE$1952,21,FALSE)))</f>
        <v>N/A</v>
      </c>
      <c r="AC816" s="14" t="str">
        <f t="shared" si="729"/>
        <v>N/A</v>
      </c>
      <c r="AD816" s="15" t="str">
        <f t="shared" si="741"/>
        <v>N/A</v>
      </c>
      <c r="AE816" s="15" t="str">
        <f t="shared" si="742"/>
        <v>N/A</v>
      </c>
      <c r="AF816" s="15" t="str">
        <f t="shared" si="743"/>
        <v>N/A</v>
      </c>
      <c r="AG816" s="15" t="str">
        <f t="shared" si="771"/>
        <v>N/A</v>
      </c>
      <c r="AH816" s="15" t="str">
        <f t="shared" si="771"/>
        <v>N/A</v>
      </c>
      <c r="AI816" s="15" t="str">
        <f t="shared" si="768"/>
        <v>N/A</v>
      </c>
      <c r="AJ816" s="15" t="str">
        <f t="shared" si="769"/>
        <v>N/A</v>
      </c>
      <c r="AK816" s="15" t="str">
        <f t="shared" si="770"/>
        <v>N/A</v>
      </c>
      <c r="AL816" s="15" t="str">
        <f t="shared" si="744"/>
        <v>N/A</v>
      </c>
      <c r="AM816" s="15" t="e">
        <f t="shared" si="745"/>
        <v>#VALUE!</v>
      </c>
      <c r="AN816" s="15" t="str">
        <f t="shared" si="746"/>
        <v>N/A</v>
      </c>
      <c r="AO816" s="15" t="str">
        <f t="shared" si="747"/>
        <v>N/A</v>
      </c>
      <c r="AP816" s="15" t="str">
        <f t="shared" si="748"/>
        <v>N/A</v>
      </c>
      <c r="AQ816" s="15" t="str">
        <f t="shared" si="749"/>
        <v>N/A</v>
      </c>
      <c r="AR816" s="14" t="s">
        <v>40</v>
      </c>
      <c r="AS816" s="14" t="s">
        <v>40</v>
      </c>
      <c r="AT816" s="14" t="s">
        <v>40</v>
      </c>
      <c r="AU816" s="14" t="s">
        <v>40</v>
      </c>
      <c r="AV816" s="14" t="s">
        <v>40</v>
      </c>
      <c r="AW816" s="14" t="s">
        <v>40</v>
      </c>
      <c r="AX816" s="14" t="s">
        <v>40</v>
      </c>
      <c r="AY816" s="14" t="s">
        <v>40</v>
      </c>
      <c r="AZ816" s="14" t="s">
        <v>40</v>
      </c>
      <c r="BA816" s="14" t="s">
        <v>40</v>
      </c>
      <c r="BB816" s="14" t="s">
        <v>40</v>
      </c>
      <c r="BC816" s="14" t="s">
        <v>40</v>
      </c>
      <c r="BD816" s="14" t="s">
        <v>40</v>
      </c>
      <c r="BE816" s="14" t="s">
        <v>40</v>
      </c>
      <c r="BF816" s="14" t="s">
        <v>40</v>
      </c>
      <c r="BG816" s="14" t="s">
        <v>40</v>
      </c>
      <c r="BH816" s="14" t="s">
        <v>40</v>
      </c>
      <c r="BJ816" s="15" t="e">
        <f t="shared" si="750"/>
        <v>#VALUE!</v>
      </c>
      <c r="BK816" s="15" t="e">
        <f t="shared" si="751"/>
        <v>#VALUE!</v>
      </c>
      <c r="BL816" s="15" t="e">
        <f t="shared" si="752"/>
        <v>#VALUE!</v>
      </c>
      <c r="BM816" s="15" t="e">
        <f t="shared" si="753"/>
        <v>#VALUE!</v>
      </c>
      <c r="BN816" s="15" t="e">
        <f t="shared" si="754"/>
        <v>#VALUE!</v>
      </c>
      <c r="BO816" s="15" t="e">
        <f t="shared" si="755"/>
        <v>#VALUE!</v>
      </c>
      <c r="BP816" s="15" t="e">
        <f t="shared" si="756"/>
        <v>#VALUE!</v>
      </c>
      <c r="BQ816" s="15" t="e">
        <f t="shared" si="757"/>
        <v>#VALUE!</v>
      </c>
      <c r="BR816" s="15" t="e">
        <f t="shared" si="758"/>
        <v>#VALUE!</v>
      </c>
      <c r="BS816" s="15" t="e">
        <f t="shared" si="759"/>
        <v>#VALUE!</v>
      </c>
      <c r="BT816" s="15" t="e">
        <f t="shared" si="760"/>
        <v>#VALUE!</v>
      </c>
      <c r="BU816" s="15" t="e">
        <f t="shared" si="761"/>
        <v>#VALUE!</v>
      </c>
      <c r="BV816" s="15" t="e">
        <f t="shared" si="762"/>
        <v>#VALUE!</v>
      </c>
      <c r="BW816" s="15" t="e">
        <f t="shared" si="763"/>
        <v>#VALUE!</v>
      </c>
      <c r="BX816" s="15" t="e">
        <f t="shared" si="764"/>
        <v>#VALUE!</v>
      </c>
      <c r="BY816" s="15" t="e">
        <f t="shared" si="765"/>
        <v>#VALUE!</v>
      </c>
      <c r="BZ816" s="15" t="e">
        <f t="shared" si="766"/>
        <v>#VALUE!</v>
      </c>
      <c r="CA816" s="14" t="s">
        <v>75</v>
      </c>
      <c r="CB816" s="15" t="e">
        <f t="shared" si="722"/>
        <v>#VALUE!</v>
      </c>
      <c r="CC816" s="14" t="str">
        <f t="shared" si="723"/>
        <v>N/A</v>
      </c>
      <c r="CD816" s="14" t="str">
        <f t="shared" si="724"/>
        <v>N/A</v>
      </c>
      <c r="CE816" s="14" t="str">
        <f t="shared" si="725"/>
        <v>N/A</v>
      </c>
      <c r="CF816" s="14" t="str">
        <f t="shared" si="726"/>
        <v>N/A</v>
      </c>
      <c r="CG816" t="str">
        <f t="shared" si="767"/>
        <v>S:0 G:0 GR:0</v>
      </c>
    </row>
    <row r="817" spans="1:85" x14ac:dyDescent="0.25">
      <c r="A817" s="13">
        <v>6709</v>
      </c>
      <c r="B817" s="14"/>
      <c r="C817" s="14"/>
      <c r="D817" s="14"/>
      <c r="E817" s="14" t="e">
        <f>VLOOKUP(B817, 'Rookie Year'!$A$2:$B$55555,2,FALSE)</f>
        <v>#N/A</v>
      </c>
      <c r="F817" s="14">
        <v>2026</v>
      </c>
      <c r="G817" s="14" t="s">
        <v>40</v>
      </c>
      <c r="H817" s="14"/>
      <c r="I817" s="15"/>
      <c r="J817" s="14"/>
      <c r="K817" s="16">
        <f t="shared" si="733"/>
        <v>0</v>
      </c>
      <c r="L817" s="15">
        <f t="shared" si="734"/>
        <v>0</v>
      </c>
      <c r="M817" s="15">
        <f t="shared" si="735"/>
        <v>0</v>
      </c>
      <c r="N817" s="15">
        <f t="shared" si="736"/>
        <v>0</v>
      </c>
      <c r="O817" s="15">
        <v>0</v>
      </c>
      <c r="P817" s="15">
        <v>0</v>
      </c>
      <c r="Q817" s="15">
        <f t="shared" si="737"/>
        <v>0</v>
      </c>
      <c r="R817" s="14" t="s">
        <v>75</v>
      </c>
      <c r="S817" s="14">
        <f t="shared" si="738"/>
        <v>0</v>
      </c>
      <c r="T817" s="15" t="str">
        <f t="shared" si="731"/>
        <v>N/A</v>
      </c>
      <c r="U817" s="15" t="str">
        <f t="shared" si="732"/>
        <v>N/A</v>
      </c>
      <c r="V817" s="15" t="str">
        <f t="shared" si="727"/>
        <v>N/A</v>
      </c>
      <c r="W817" s="15" t="str">
        <f t="shared" si="772"/>
        <v>N/A</v>
      </c>
      <c r="X817" s="15" t="str">
        <f t="shared" si="773"/>
        <v>N/A</v>
      </c>
      <c r="Y817" s="14" t="str">
        <f t="shared" si="739"/>
        <v>OK</v>
      </c>
      <c r="Z817" s="14" t="str">
        <f t="shared" si="740"/>
        <v>No</v>
      </c>
      <c r="AA817" s="17" t="str">
        <f>IF(C817="DM", "N/A", IF(Z817="No","N/A",VLOOKUP(B817,'Extension List'!$A$3:$AE$1952,19,FALSE)))</f>
        <v>N/A</v>
      </c>
      <c r="AB817" s="14" t="str">
        <f>IF(C817="DM", "N/A", IF(Z817="No","N/A",VLOOKUP(B817,'Extension List'!$A$3:$AE$1952,21,FALSE)))</f>
        <v>N/A</v>
      </c>
      <c r="AC817" s="14" t="str">
        <f t="shared" si="729"/>
        <v>N/A</v>
      </c>
      <c r="AD817" s="15" t="str">
        <f t="shared" si="741"/>
        <v>N/A</v>
      </c>
      <c r="AE817" s="15" t="str">
        <f t="shared" si="742"/>
        <v>N/A</v>
      </c>
      <c r="AF817" s="15" t="str">
        <f t="shared" si="743"/>
        <v>N/A</v>
      </c>
      <c r="AG817" s="15" t="str">
        <f t="shared" si="771"/>
        <v>N/A</v>
      </c>
      <c r="AH817" s="15" t="str">
        <f t="shared" si="771"/>
        <v>N/A</v>
      </c>
      <c r="AI817" s="15" t="str">
        <f t="shared" si="768"/>
        <v>N/A</v>
      </c>
      <c r="AJ817" s="15" t="str">
        <f t="shared" si="769"/>
        <v>N/A</v>
      </c>
      <c r="AK817" s="15" t="str">
        <f t="shared" si="770"/>
        <v>N/A</v>
      </c>
      <c r="AL817" s="15" t="str">
        <f t="shared" si="744"/>
        <v>N/A</v>
      </c>
      <c r="AM817" s="15" t="e">
        <f t="shared" si="745"/>
        <v>#VALUE!</v>
      </c>
      <c r="AN817" s="15" t="str">
        <f t="shared" si="746"/>
        <v>N/A</v>
      </c>
      <c r="AO817" s="15" t="str">
        <f t="shared" si="747"/>
        <v>N/A</v>
      </c>
      <c r="AP817" s="15" t="str">
        <f t="shared" si="748"/>
        <v>N/A</v>
      </c>
      <c r="AQ817" s="15" t="str">
        <f t="shared" si="749"/>
        <v>N/A</v>
      </c>
      <c r="AR817" s="14" t="s">
        <v>40</v>
      </c>
      <c r="AS817" s="14" t="s">
        <v>40</v>
      </c>
      <c r="AT817" s="14" t="s">
        <v>40</v>
      </c>
      <c r="AU817" s="14" t="s">
        <v>40</v>
      </c>
      <c r="AV817" s="14" t="s">
        <v>40</v>
      </c>
      <c r="AW817" s="14" t="s">
        <v>40</v>
      </c>
      <c r="AX817" s="14" t="s">
        <v>40</v>
      </c>
      <c r="AY817" s="14" t="s">
        <v>40</v>
      </c>
      <c r="AZ817" s="14" t="s">
        <v>40</v>
      </c>
      <c r="BA817" s="14" t="s">
        <v>40</v>
      </c>
      <c r="BB817" s="14" t="s">
        <v>40</v>
      </c>
      <c r="BC817" s="14" t="s">
        <v>40</v>
      </c>
      <c r="BD817" s="14" t="s">
        <v>40</v>
      </c>
      <c r="BE817" s="14" t="s">
        <v>40</v>
      </c>
      <c r="BF817" s="14" t="s">
        <v>40</v>
      </c>
      <c r="BG817" s="14" t="s">
        <v>40</v>
      </c>
      <c r="BH817" s="14" t="s">
        <v>40</v>
      </c>
      <c r="BJ817" s="15" t="e">
        <f t="shared" si="750"/>
        <v>#VALUE!</v>
      </c>
      <c r="BK817" s="15" t="e">
        <f t="shared" si="751"/>
        <v>#VALUE!</v>
      </c>
      <c r="BL817" s="15" t="e">
        <f t="shared" si="752"/>
        <v>#VALUE!</v>
      </c>
      <c r="BM817" s="15" t="e">
        <f t="shared" si="753"/>
        <v>#VALUE!</v>
      </c>
      <c r="BN817" s="15" t="e">
        <f t="shared" si="754"/>
        <v>#VALUE!</v>
      </c>
      <c r="BO817" s="15" t="e">
        <f t="shared" si="755"/>
        <v>#VALUE!</v>
      </c>
      <c r="BP817" s="15" t="e">
        <f t="shared" si="756"/>
        <v>#VALUE!</v>
      </c>
      <c r="BQ817" s="15" t="e">
        <f t="shared" si="757"/>
        <v>#VALUE!</v>
      </c>
      <c r="BR817" s="15" t="e">
        <f t="shared" si="758"/>
        <v>#VALUE!</v>
      </c>
      <c r="BS817" s="15" t="e">
        <f t="shared" si="759"/>
        <v>#VALUE!</v>
      </c>
      <c r="BT817" s="15" t="e">
        <f t="shared" si="760"/>
        <v>#VALUE!</v>
      </c>
      <c r="BU817" s="15" t="e">
        <f t="shared" si="761"/>
        <v>#VALUE!</v>
      </c>
      <c r="BV817" s="15" t="e">
        <f t="shared" si="762"/>
        <v>#VALUE!</v>
      </c>
      <c r="BW817" s="15" t="e">
        <f t="shared" si="763"/>
        <v>#VALUE!</v>
      </c>
      <c r="BX817" s="15" t="e">
        <f t="shared" si="764"/>
        <v>#VALUE!</v>
      </c>
      <c r="BY817" s="15" t="e">
        <f t="shared" si="765"/>
        <v>#VALUE!</v>
      </c>
      <c r="BZ817" s="15" t="e">
        <f t="shared" si="766"/>
        <v>#VALUE!</v>
      </c>
      <c r="CA817" s="14" t="s">
        <v>75</v>
      </c>
      <c r="CB817" s="15" t="e">
        <f t="shared" si="722"/>
        <v>#VALUE!</v>
      </c>
      <c r="CC817" s="14" t="str">
        <f t="shared" si="723"/>
        <v>N/A</v>
      </c>
      <c r="CD817" s="14" t="str">
        <f t="shared" si="724"/>
        <v>N/A</v>
      </c>
      <c r="CE817" s="14" t="str">
        <f t="shared" si="725"/>
        <v>N/A</v>
      </c>
      <c r="CF817" s="14" t="str">
        <f t="shared" si="726"/>
        <v>N/A</v>
      </c>
      <c r="CG817" t="str">
        <f t="shared" si="767"/>
        <v>S:0 G:0 GR:0</v>
      </c>
    </row>
    <row r="818" spans="1:85" x14ac:dyDescent="0.25">
      <c r="A818" s="13">
        <v>6710</v>
      </c>
      <c r="B818" s="14"/>
      <c r="C818" s="14"/>
      <c r="D818" s="14"/>
      <c r="E818" s="14" t="e">
        <f>VLOOKUP(B818, 'Rookie Year'!$A$2:$B$55555,2,FALSE)</f>
        <v>#N/A</v>
      </c>
      <c r="F818" s="14">
        <v>2026</v>
      </c>
      <c r="G818" s="14" t="s">
        <v>40</v>
      </c>
      <c r="H818" s="14"/>
      <c r="I818" s="15"/>
      <c r="J818" s="14"/>
      <c r="K818" s="16">
        <f t="shared" si="733"/>
        <v>0</v>
      </c>
      <c r="L818" s="15">
        <f t="shared" si="734"/>
        <v>0</v>
      </c>
      <c r="M818" s="15">
        <f t="shared" si="735"/>
        <v>0</v>
      </c>
      <c r="N818" s="15">
        <f t="shared" si="736"/>
        <v>0</v>
      </c>
      <c r="O818" s="15">
        <v>0</v>
      </c>
      <c r="P818" s="15">
        <v>0</v>
      </c>
      <c r="Q818" s="15">
        <f t="shared" si="737"/>
        <v>0</v>
      </c>
      <c r="R818" s="14" t="s">
        <v>75</v>
      </c>
      <c r="S818" s="14">
        <f t="shared" si="738"/>
        <v>0</v>
      </c>
      <c r="T818" s="15" t="str">
        <f t="shared" si="731"/>
        <v>N/A</v>
      </c>
      <c r="U818" s="15" t="str">
        <f t="shared" si="732"/>
        <v>N/A</v>
      </c>
      <c r="V818" s="15" t="str">
        <f t="shared" si="727"/>
        <v>N/A</v>
      </c>
      <c r="W818" s="15" t="str">
        <f t="shared" si="772"/>
        <v>N/A</v>
      </c>
      <c r="X818" s="15" t="str">
        <f t="shared" si="773"/>
        <v>N/A</v>
      </c>
      <c r="Y818" s="14" t="str">
        <f t="shared" si="739"/>
        <v>OK</v>
      </c>
      <c r="Z818" s="14" t="str">
        <f t="shared" si="740"/>
        <v>No</v>
      </c>
      <c r="AA818" s="17" t="str">
        <f>IF(C818="DM", "N/A", IF(Z818="No","N/A",VLOOKUP(B818,'Extension List'!$A$3:$AE$1952,19,FALSE)))</f>
        <v>N/A</v>
      </c>
      <c r="AB818" s="14" t="str">
        <f>IF(C818="DM", "N/A", IF(Z818="No","N/A",VLOOKUP(B818,'Extension List'!$A$3:$AE$1952,21,FALSE)))</f>
        <v>N/A</v>
      </c>
      <c r="AC818" s="14" t="str">
        <f t="shared" si="729"/>
        <v>N/A</v>
      </c>
      <c r="AD818" s="15" t="str">
        <f t="shared" si="741"/>
        <v>N/A</v>
      </c>
      <c r="AE818" s="15" t="str">
        <f t="shared" si="742"/>
        <v>N/A</v>
      </c>
      <c r="AF818" s="15" t="str">
        <f t="shared" si="743"/>
        <v>N/A</v>
      </c>
      <c r="AG818" s="15" t="str">
        <f t="shared" si="771"/>
        <v>N/A</v>
      </c>
      <c r="AH818" s="15" t="str">
        <f t="shared" si="771"/>
        <v>N/A</v>
      </c>
      <c r="AI818" s="15" t="str">
        <f t="shared" si="768"/>
        <v>N/A</v>
      </c>
      <c r="AJ818" s="15" t="str">
        <f t="shared" si="769"/>
        <v>N/A</v>
      </c>
      <c r="AK818" s="15" t="str">
        <f t="shared" si="770"/>
        <v>N/A</v>
      </c>
      <c r="AL818" s="15" t="str">
        <f t="shared" si="744"/>
        <v>N/A</v>
      </c>
      <c r="AM818" s="15" t="e">
        <f t="shared" si="745"/>
        <v>#VALUE!</v>
      </c>
      <c r="AN818" s="15" t="str">
        <f t="shared" si="746"/>
        <v>N/A</v>
      </c>
      <c r="AO818" s="15" t="str">
        <f t="shared" si="747"/>
        <v>N/A</v>
      </c>
      <c r="AP818" s="15" t="str">
        <f t="shared" si="748"/>
        <v>N/A</v>
      </c>
      <c r="AQ818" s="15" t="str">
        <f t="shared" si="749"/>
        <v>N/A</v>
      </c>
      <c r="AR818" s="14" t="s">
        <v>40</v>
      </c>
      <c r="AS818" s="14" t="s">
        <v>40</v>
      </c>
      <c r="AT818" s="14" t="s">
        <v>40</v>
      </c>
      <c r="AU818" s="14" t="s">
        <v>40</v>
      </c>
      <c r="AV818" s="14" t="s">
        <v>40</v>
      </c>
      <c r="AW818" s="14" t="s">
        <v>40</v>
      </c>
      <c r="AX818" s="14" t="s">
        <v>40</v>
      </c>
      <c r="AY818" s="14" t="s">
        <v>40</v>
      </c>
      <c r="AZ818" s="14" t="s">
        <v>40</v>
      </c>
      <c r="BA818" s="14" t="s">
        <v>40</v>
      </c>
      <c r="BB818" s="14" t="s">
        <v>40</v>
      </c>
      <c r="BC818" s="14" t="s">
        <v>40</v>
      </c>
      <c r="BD818" s="14" t="s">
        <v>40</v>
      </c>
      <c r="BE818" s="14" t="s">
        <v>40</v>
      </c>
      <c r="BF818" s="14" t="s">
        <v>40</v>
      </c>
      <c r="BG818" s="14" t="s">
        <v>40</v>
      </c>
      <c r="BH818" s="14" t="s">
        <v>40</v>
      </c>
      <c r="BJ818" s="15" t="e">
        <f t="shared" si="750"/>
        <v>#VALUE!</v>
      </c>
      <c r="BK818" s="15" t="e">
        <f t="shared" si="751"/>
        <v>#VALUE!</v>
      </c>
      <c r="BL818" s="15" t="e">
        <f t="shared" si="752"/>
        <v>#VALUE!</v>
      </c>
      <c r="BM818" s="15" t="e">
        <f t="shared" si="753"/>
        <v>#VALUE!</v>
      </c>
      <c r="BN818" s="15" t="e">
        <f t="shared" si="754"/>
        <v>#VALUE!</v>
      </c>
      <c r="BO818" s="15" t="e">
        <f t="shared" si="755"/>
        <v>#VALUE!</v>
      </c>
      <c r="BP818" s="15" t="e">
        <f t="shared" si="756"/>
        <v>#VALUE!</v>
      </c>
      <c r="BQ818" s="15" t="e">
        <f t="shared" si="757"/>
        <v>#VALUE!</v>
      </c>
      <c r="BR818" s="15" t="e">
        <f t="shared" si="758"/>
        <v>#VALUE!</v>
      </c>
      <c r="BS818" s="15" t="e">
        <f t="shared" si="759"/>
        <v>#VALUE!</v>
      </c>
      <c r="BT818" s="15" t="e">
        <f t="shared" si="760"/>
        <v>#VALUE!</v>
      </c>
      <c r="BU818" s="15" t="e">
        <f t="shared" si="761"/>
        <v>#VALUE!</v>
      </c>
      <c r="BV818" s="15" t="e">
        <f t="shared" si="762"/>
        <v>#VALUE!</v>
      </c>
      <c r="BW818" s="15" t="e">
        <f t="shared" si="763"/>
        <v>#VALUE!</v>
      </c>
      <c r="BX818" s="15" t="e">
        <f t="shared" si="764"/>
        <v>#VALUE!</v>
      </c>
      <c r="BY818" s="15" t="e">
        <f t="shared" si="765"/>
        <v>#VALUE!</v>
      </c>
      <c r="BZ818" s="15" t="e">
        <f t="shared" si="766"/>
        <v>#VALUE!</v>
      </c>
      <c r="CA818" s="14" t="s">
        <v>75</v>
      </c>
      <c r="CB818" s="15" t="e">
        <f t="shared" ref="CB818:CB881" si="774">BZ818</f>
        <v>#VALUE!</v>
      </c>
      <c r="CC818" s="14" t="str">
        <f t="shared" ref="CC818:CC881" si="775">IF(OR($BH818="T", $BH818="R"), 0, IF($BH818="C", IF($BI818="Y", IF($BA818="C", 0, IF(AF818="N/A", Q818-T818, AF818-AG818)), IF($AF818="N/A", U818, AH818)), AN818))</f>
        <v>N/A</v>
      </c>
      <c r="CD818" s="14" t="str">
        <f t="shared" ref="CD818:CD881" si="776">IF(OR($BH818="T", $BH818="R"), 0, IF($BH818="C", IF($BI818="Y", 0, IF($AF818="N/A", V818, AI818)), AO818))</f>
        <v>N/A</v>
      </c>
      <c r="CE818" s="14" t="str">
        <f t="shared" ref="CE818:CE881" si="777">IF(OR($BH818="T", $BH818="R"), 0, IF($BH818="C", IF($BI818="Y", 0, IF($AF818="N/A", W818, AJ818)), AP818))</f>
        <v>N/A</v>
      </c>
      <c r="CF818" s="14" t="str">
        <f t="shared" ref="CF818:CF881" si="778">IF(OR($BH818="T", $BH818="R"), 0, IF($BH818="C", IF($BI818="Y", 0, IF($AF818="N/A", X818, AK818)), AQ818))</f>
        <v>N/A</v>
      </c>
      <c r="CG818" t="str">
        <f t="shared" si="767"/>
        <v>S:0 G:0 GR:0</v>
      </c>
    </row>
    <row r="819" spans="1:85" x14ac:dyDescent="0.25">
      <c r="A819" s="13">
        <v>6711</v>
      </c>
      <c r="B819" s="14"/>
      <c r="C819" s="14"/>
      <c r="D819" s="14"/>
      <c r="E819" s="14" t="e">
        <f>VLOOKUP(B819, 'Rookie Year'!$A$2:$B$55555,2,FALSE)</f>
        <v>#N/A</v>
      </c>
      <c r="F819" s="14">
        <v>2026</v>
      </c>
      <c r="G819" s="14" t="s">
        <v>40</v>
      </c>
      <c r="H819" s="14"/>
      <c r="I819" s="15"/>
      <c r="J819" s="14"/>
      <c r="K819" s="16">
        <f t="shared" si="733"/>
        <v>0</v>
      </c>
      <c r="L819" s="15">
        <f t="shared" si="734"/>
        <v>0</v>
      </c>
      <c r="M819" s="15">
        <f t="shared" si="735"/>
        <v>0</v>
      </c>
      <c r="N819" s="15">
        <f t="shared" si="736"/>
        <v>0</v>
      </c>
      <c r="O819" s="15">
        <v>0</v>
      </c>
      <c r="P819" s="15">
        <v>0</v>
      </c>
      <c r="Q819" s="15">
        <f t="shared" si="737"/>
        <v>0</v>
      </c>
      <c r="R819" s="14" t="s">
        <v>75</v>
      </c>
      <c r="S819" s="14">
        <f t="shared" si="738"/>
        <v>0</v>
      </c>
      <c r="T819" s="15" t="str">
        <f t="shared" si="731"/>
        <v>N/A</v>
      </c>
      <c r="U819" s="15" t="str">
        <f t="shared" si="732"/>
        <v>N/A</v>
      </c>
      <c r="V819" s="15" t="str">
        <f t="shared" si="727"/>
        <v>N/A</v>
      </c>
      <c r="W819" s="15" t="str">
        <f t="shared" si="772"/>
        <v>N/A</v>
      </c>
      <c r="X819" s="15" t="str">
        <f t="shared" si="773"/>
        <v>N/A</v>
      </c>
      <c r="Y819" s="14" t="str">
        <f t="shared" si="739"/>
        <v>OK</v>
      </c>
      <c r="Z819" s="14" t="str">
        <f t="shared" si="740"/>
        <v>No</v>
      </c>
      <c r="AA819" s="17" t="str">
        <f>IF(C819="DM", "N/A", IF(Z819="No","N/A",VLOOKUP(B819,'Extension List'!$A$3:$AE$1952,19,FALSE)))</f>
        <v>N/A</v>
      </c>
      <c r="AB819" s="14" t="str">
        <f>IF(C819="DM", "N/A", IF(Z819="No","N/A",VLOOKUP(B819,'Extension List'!$A$3:$AE$1952,21,FALSE)))</f>
        <v>N/A</v>
      </c>
      <c r="AC819" s="14" t="str">
        <f t="shared" si="729"/>
        <v>N/A</v>
      </c>
      <c r="AD819" s="15" t="str">
        <f t="shared" si="741"/>
        <v>N/A</v>
      </c>
      <c r="AE819" s="15" t="str">
        <f t="shared" si="742"/>
        <v>N/A</v>
      </c>
      <c r="AF819" s="15" t="str">
        <f t="shared" si="743"/>
        <v>N/A</v>
      </c>
      <c r="AG819" s="15" t="str">
        <f t="shared" si="771"/>
        <v>N/A</v>
      </c>
      <c r="AH819" s="15" t="str">
        <f t="shared" si="771"/>
        <v>N/A</v>
      </c>
      <c r="AI819" s="15" t="str">
        <f t="shared" si="768"/>
        <v>N/A</v>
      </c>
      <c r="AJ819" s="15" t="str">
        <f t="shared" si="769"/>
        <v>N/A</v>
      </c>
      <c r="AK819" s="15" t="str">
        <f t="shared" si="770"/>
        <v>N/A</v>
      </c>
      <c r="AL819" s="15" t="str">
        <f t="shared" si="744"/>
        <v>N/A</v>
      </c>
      <c r="AM819" s="15" t="e">
        <f t="shared" si="745"/>
        <v>#VALUE!</v>
      </c>
      <c r="AN819" s="15" t="str">
        <f t="shared" si="746"/>
        <v>N/A</v>
      </c>
      <c r="AO819" s="15" t="str">
        <f t="shared" si="747"/>
        <v>N/A</v>
      </c>
      <c r="AP819" s="15" t="str">
        <f t="shared" si="748"/>
        <v>N/A</v>
      </c>
      <c r="AQ819" s="15" t="str">
        <f t="shared" si="749"/>
        <v>N/A</v>
      </c>
      <c r="AR819" s="14" t="s">
        <v>40</v>
      </c>
      <c r="AS819" s="14" t="s">
        <v>40</v>
      </c>
      <c r="AT819" s="14" t="s">
        <v>40</v>
      </c>
      <c r="AU819" s="14" t="s">
        <v>40</v>
      </c>
      <c r="AV819" s="14" t="s">
        <v>40</v>
      </c>
      <c r="AW819" s="14" t="s">
        <v>40</v>
      </c>
      <c r="AX819" s="14" t="s">
        <v>40</v>
      </c>
      <c r="AY819" s="14" t="s">
        <v>40</v>
      </c>
      <c r="AZ819" s="14" t="s">
        <v>40</v>
      </c>
      <c r="BA819" s="14" t="s">
        <v>40</v>
      </c>
      <c r="BB819" s="14" t="s">
        <v>40</v>
      </c>
      <c r="BC819" s="14" t="s">
        <v>40</v>
      </c>
      <c r="BD819" s="14" t="s">
        <v>40</v>
      </c>
      <c r="BE819" s="14" t="s">
        <v>40</v>
      </c>
      <c r="BF819" s="14" t="s">
        <v>40</v>
      </c>
      <c r="BG819" s="14" t="s">
        <v>40</v>
      </c>
      <c r="BH819" s="14" t="s">
        <v>40</v>
      </c>
      <c r="BJ819" s="15" t="e">
        <f t="shared" si="750"/>
        <v>#VALUE!</v>
      </c>
      <c r="BK819" s="15" t="e">
        <f t="shared" si="751"/>
        <v>#VALUE!</v>
      </c>
      <c r="BL819" s="15" t="e">
        <f t="shared" si="752"/>
        <v>#VALUE!</v>
      </c>
      <c r="BM819" s="15" t="e">
        <f t="shared" si="753"/>
        <v>#VALUE!</v>
      </c>
      <c r="BN819" s="15" t="e">
        <f t="shared" si="754"/>
        <v>#VALUE!</v>
      </c>
      <c r="BO819" s="15" t="e">
        <f t="shared" si="755"/>
        <v>#VALUE!</v>
      </c>
      <c r="BP819" s="15" t="e">
        <f t="shared" si="756"/>
        <v>#VALUE!</v>
      </c>
      <c r="BQ819" s="15" t="e">
        <f t="shared" si="757"/>
        <v>#VALUE!</v>
      </c>
      <c r="BR819" s="15" t="e">
        <f t="shared" si="758"/>
        <v>#VALUE!</v>
      </c>
      <c r="BS819" s="15" t="e">
        <f t="shared" si="759"/>
        <v>#VALUE!</v>
      </c>
      <c r="BT819" s="15" t="e">
        <f t="shared" si="760"/>
        <v>#VALUE!</v>
      </c>
      <c r="BU819" s="15" t="e">
        <f t="shared" si="761"/>
        <v>#VALUE!</v>
      </c>
      <c r="BV819" s="15" t="e">
        <f t="shared" si="762"/>
        <v>#VALUE!</v>
      </c>
      <c r="BW819" s="15" t="e">
        <f t="shared" si="763"/>
        <v>#VALUE!</v>
      </c>
      <c r="BX819" s="15" t="e">
        <f t="shared" si="764"/>
        <v>#VALUE!</v>
      </c>
      <c r="BY819" s="15" t="e">
        <f t="shared" si="765"/>
        <v>#VALUE!</v>
      </c>
      <c r="BZ819" s="15" t="e">
        <f t="shared" si="766"/>
        <v>#VALUE!</v>
      </c>
      <c r="CA819" s="14" t="s">
        <v>75</v>
      </c>
      <c r="CB819" s="15" t="e">
        <f t="shared" si="774"/>
        <v>#VALUE!</v>
      </c>
      <c r="CC819" s="14" t="str">
        <f t="shared" si="775"/>
        <v>N/A</v>
      </c>
      <c r="CD819" s="14" t="str">
        <f t="shared" si="776"/>
        <v>N/A</v>
      </c>
      <c r="CE819" s="14" t="str">
        <f t="shared" si="777"/>
        <v>N/A</v>
      </c>
      <c r="CF819" s="14" t="str">
        <f t="shared" si="778"/>
        <v>N/A</v>
      </c>
      <c r="CG819" t="str">
        <f t="shared" si="767"/>
        <v>S:0 G:0 GR:0</v>
      </c>
    </row>
    <row r="820" spans="1:85" x14ac:dyDescent="0.25">
      <c r="A820" s="13">
        <v>6712</v>
      </c>
      <c r="B820" s="14"/>
      <c r="C820" s="14"/>
      <c r="D820" s="14"/>
      <c r="E820" s="14" t="e">
        <f>VLOOKUP(B820, 'Rookie Year'!$A$2:$B$55555,2,FALSE)</f>
        <v>#N/A</v>
      </c>
      <c r="F820" s="14">
        <v>2026</v>
      </c>
      <c r="G820" s="14" t="s">
        <v>40</v>
      </c>
      <c r="H820" s="14"/>
      <c r="I820" s="15"/>
      <c r="J820" s="14"/>
      <c r="K820" s="16">
        <f t="shared" si="733"/>
        <v>0</v>
      </c>
      <c r="L820" s="15">
        <f t="shared" si="734"/>
        <v>0</v>
      </c>
      <c r="M820" s="15">
        <f t="shared" si="735"/>
        <v>0</v>
      </c>
      <c r="N820" s="15">
        <f t="shared" si="736"/>
        <v>0</v>
      </c>
      <c r="O820" s="15">
        <v>0</v>
      </c>
      <c r="P820" s="15">
        <v>0</v>
      </c>
      <c r="Q820" s="15">
        <f t="shared" si="737"/>
        <v>0</v>
      </c>
      <c r="R820" s="14" t="s">
        <v>75</v>
      </c>
      <c r="S820" s="14">
        <f t="shared" si="738"/>
        <v>0</v>
      </c>
      <c r="T820" s="15" t="str">
        <f t="shared" si="731"/>
        <v>N/A</v>
      </c>
      <c r="U820" s="15" t="str">
        <f t="shared" si="732"/>
        <v>N/A</v>
      </c>
      <c r="V820" s="15" t="str">
        <f t="shared" si="727"/>
        <v>N/A</v>
      </c>
      <c r="W820" s="15" t="str">
        <f t="shared" si="772"/>
        <v>N/A</v>
      </c>
      <c r="X820" s="15" t="str">
        <f t="shared" si="773"/>
        <v>N/A</v>
      </c>
      <c r="Y820" s="14" t="str">
        <f t="shared" si="739"/>
        <v>OK</v>
      </c>
      <c r="Z820" s="14" t="str">
        <f t="shared" si="740"/>
        <v>No</v>
      </c>
      <c r="AA820" s="17" t="str">
        <f>IF(C820="DM", "N/A", IF(Z820="No","N/A",VLOOKUP(B820,'Extension List'!$A$3:$AE$1952,19,FALSE)))</f>
        <v>N/A</v>
      </c>
      <c r="AB820" s="14" t="str">
        <f>IF(C820="DM", "N/A", IF(Z820="No","N/A",VLOOKUP(B820,'Extension List'!$A$3:$AE$1952,21,FALSE)))</f>
        <v>N/A</v>
      </c>
      <c r="AC820" s="14" t="str">
        <f t="shared" si="729"/>
        <v>N/A</v>
      </c>
      <c r="AD820" s="15" t="str">
        <f t="shared" si="741"/>
        <v>N/A</v>
      </c>
      <c r="AE820" s="15" t="str">
        <f t="shared" si="742"/>
        <v>N/A</v>
      </c>
      <c r="AF820" s="15" t="str">
        <f t="shared" si="743"/>
        <v>N/A</v>
      </c>
      <c r="AG820" s="15" t="str">
        <f t="shared" si="771"/>
        <v>N/A</v>
      </c>
      <c r="AH820" s="15" t="str">
        <f t="shared" si="771"/>
        <v>N/A</v>
      </c>
      <c r="AI820" s="15" t="str">
        <f t="shared" si="768"/>
        <v>N/A</v>
      </c>
      <c r="AJ820" s="15" t="str">
        <f t="shared" si="769"/>
        <v>N/A</v>
      </c>
      <c r="AK820" s="15" t="str">
        <f t="shared" si="770"/>
        <v>N/A</v>
      </c>
      <c r="AL820" s="15" t="str">
        <f t="shared" si="744"/>
        <v>N/A</v>
      </c>
      <c r="AM820" s="15" t="e">
        <f t="shared" si="745"/>
        <v>#VALUE!</v>
      </c>
      <c r="AN820" s="15" t="str">
        <f t="shared" si="746"/>
        <v>N/A</v>
      </c>
      <c r="AO820" s="15" t="str">
        <f t="shared" si="747"/>
        <v>N/A</v>
      </c>
      <c r="AP820" s="15" t="str">
        <f t="shared" si="748"/>
        <v>N/A</v>
      </c>
      <c r="AQ820" s="15" t="str">
        <f t="shared" si="749"/>
        <v>N/A</v>
      </c>
      <c r="AR820" s="14" t="s">
        <v>40</v>
      </c>
      <c r="AS820" s="14" t="s">
        <v>40</v>
      </c>
      <c r="AT820" s="14" t="s">
        <v>40</v>
      </c>
      <c r="AU820" s="14" t="s">
        <v>40</v>
      </c>
      <c r="AV820" s="14" t="s">
        <v>40</v>
      </c>
      <c r="AW820" s="14" t="s">
        <v>40</v>
      </c>
      <c r="AX820" s="14" t="s">
        <v>40</v>
      </c>
      <c r="AY820" s="14" t="s">
        <v>40</v>
      </c>
      <c r="AZ820" s="14" t="s">
        <v>40</v>
      </c>
      <c r="BA820" s="14" t="s">
        <v>40</v>
      </c>
      <c r="BB820" s="14" t="s">
        <v>40</v>
      </c>
      <c r="BC820" s="14" t="s">
        <v>40</v>
      </c>
      <c r="BD820" s="14" t="s">
        <v>40</v>
      </c>
      <c r="BE820" s="14" t="s">
        <v>40</v>
      </c>
      <c r="BF820" s="14" t="s">
        <v>40</v>
      </c>
      <c r="BG820" s="14" t="s">
        <v>40</v>
      </c>
      <c r="BH820" s="14" t="s">
        <v>40</v>
      </c>
      <c r="BJ820" s="15" t="e">
        <f t="shared" si="750"/>
        <v>#VALUE!</v>
      </c>
      <c r="BK820" s="15" t="e">
        <f t="shared" si="751"/>
        <v>#VALUE!</v>
      </c>
      <c r="BL820" s="15" t="e">
        <f t="shared" si="752"/>
        <v>#VALUE!</v>
      </c>
      <c r="BM820" s="15" t="e">
        <f t="shared" si="753"/>
        <v>#VALUE!</v>
      </c>
      <c r="BN820" s="15" t="e">
        <f t="shared" si="754"/>
        <v>#VALUE!</v>
      </c>
      <c r="BO820" s="15" t="e">
        <f t="shared" si="755"/>
        <v>#VALUE!</v>
      </c>
      <c r="BP820" s="15" t="e">
        <f t="shared" si="756"/>
        <v>#VALUE!</v>
      </c>
      <c r="BQ820" s="15" t="e">
        <f t="shared" si="757"/>
        <v>#VALUE!</v>
      </c>
      <c r="BR820" s="15" t="e">
        <f t="shared" si="758"/>
        <v>#VALUE!</v>
      </c>
      <c r="BS820" s="15" t="e">
        <f t="shared" si="759"/>
        <v>#VALUE!</v>
      </c>
      <c r="BT820" s="15" t="e">
        <f t="shared" si="760"/>
        <v>#VALUE!</v>
      </c>
      <c r="BU820" s="15" t="e">
        <f t="shared" si="761"/>
        <v>#VALUE!</v>
      </c>
      <c r="BV820" s="15" t="e">
        <f t="shared" si="762"/>
        <v>#VALUE!</v>
      </c>
      <c r="BW820" s="15" t="e">
        <f t="shared" si="763"/>
        <v>#VALUE!</v>
      </c>
      <c r="BX820" s="15" t="e">
        <f t="shared" si="764"/>
        <v>#VALUE!</v>
      </c>
      <c r="BY820" s="15" t="e">
        <f t="shared" si="765"/>
        <v>#VALUE!</v>
      </c>
      <c r="BZ820" s="15" t="e">
        <f t="shared" si="766"/>
        <v>#VALUE!</v>
      </c>
      <c r="CA820" s="14" t="s">
        <v>75</v>
      </c>
      <c r="CB820" s="15" t="e">
        <f t="shared" si="774"/>
        <v>#VALUE!</v>
      </c>
      <c r="CC820" s="14" t="str">
        <f t="shared" si="775"/>
        <v>N/A</v>
      </c>
      <c r="CD820" s="14" t="str">
        <f t="shared" si="776"/>
        <v>N/A</v>
      </c>
      <c r="CE820" s="14" t="str">
        <f t="shared" si="777"/>
        <v>N/A</v>
      </c>
      <c r="CF820" s="14" t="str">
        <f t="shared" si="778"/>
        <v>N/A</v>
      </c>
      <c r="CG820" t="str">
        <f t="shared" si="767"/>
        <v>S:0 G:0 GR:0</v>
      </c>
    </row>
    <row r="821" spans="1:85" x14ac:dyDescent="0.25">
      <c r="A821" s="13">
        <v>6713</v>
      </c>
      <c r="B821" s="14"/>
      <c r="C821" s="14"/>
      <c r="D821" s="14"/>
      <c r="E821" s="14" t="e">
        <f>VLOOKUP(B821, 'Rookie Year'!$A$2:$B$55555,2,FALSE)</f>
        <v>#N/A</v>
      </c>
      <c r="F821" s="14">
        <v>2026</v>
      </c>
      <c r="G821" s="14" t="s">
        <v>40</v>
      </c>
      <c r="H821" s="14"/>
      <c r="I821" s="15"/>
      <c r="J821" s="14"/>
      <c r="K821" s="16">
        <f t="shared" si="733"/>
        <v>0</v>
      </c>
      <c r="L821" s="15">
        <f t="shared" si="734"/>
        <v>0</v>
      </c>
      <c r="M821" s="15">
        <f t="shared" si="735"/>
        <v>0</v>
      </c>
      <c r="N821" s="15">
        <f t="shared" si="736"/>
        <v>0</v>
      </c>
      <c r="O821" s="15">
        <v>0</v>
      </c>
      <c r="P821" s="15">
        <v>0</v>
      </c>
      <c r="Q821" s="15">
        <f t="shared" si="737"/>
        <v>0</v>
      </c>
      <c r="R821" s="14" t="s">
        <v>75</v>
      </c>
      <c r="S821" s="14">
        <f t="shared" si="738"/>
        <v>0</v>
      </c>
      <c r="T821" s="15" t="str">
        <f t="shared" si="731"/>
        <v>N/A</v>
      </c>
      <c r="U821" s="15" t="str">
        <f t="shared" si="732"/>
        <v>N/A</v>
      </c>
      <c r="V821" s="15" t="str">
        <f t="shared" si="727"/>
        <v>N/A</v>
      </c>
      <c r="W821" s="15" t="str">
        <f t="shared" si="772"/>
        <v>N/A</v>
      </c>
      <c r="X821" s="15" t="str">
        <f t="shared" si="773"/>
        <v>N/A</v>
      </c>
      <c r="Y821" s="14" t="str">
        <f t="shared" si="739"/>
        <v>OK</v>
      </c>
      <c r="Z821" s="14" t="str">
        <f t="shared" si="740"/>
        <v>No</v>
      </c>
      <c r="AA821" s="17" t="str">
        <f>IF(C821="DM", "N/A", IF(Z821="No","N/A",VLOOKUP(B821,'Extension List'!$A$3:$AE$1952,19,FALSE)))</f>
        <v>N/A</v>
      </c>
      <c r="AB821" s="14" t="str">
        <f>IF(C821="DM", "N/A", IF(Z821="No","N/A",VLOOKUP(B821,'Extension List'!$A$3:$AE$1952,21,FALSE)))</f>
        <v>N/A</v>
      </c>
      <c r="AC821" s="14" t="str">
        <f t="shared" si="729"/>
        <v>N/A</v>
      </c>
      <c r="AD821" s="15" t="str">
        <f t="shared" si="741"/>
        <v>N/A</v>
      </c>
      <c r="AE821" s="15" t="str">
        <f t="shared" si="742"/>
        <v>N/A</v>
      </c>
      <c r="AF821" s="15" t="str">
        <f t="shared" si="743"/>
        <v>N/A</v>
      </c>
      <c r="AG821" s="15" t="str">
        <f t="shared" ref="AG821:AH840" si="779">IF($AF821="N/A", "N/A", "TBC")</f>
        <v>N/A</v>
      </c>
      <c r="AH821" s="15" t="str">
        <f t="shared" si="779"/>
        <v>N/A</v>
      </c>
      <c r="AI821" s="15" t="str">
        <f t="shared" si="768"/>
        <v>N/A</v>
      </c>
      <c r="AJ821" s="15" t="str">
        <f t="shared" si="769"/>
        <v>N/A</v>
      </c>
      <c r="AK821" s="15" t="str">
        <f t="shared" si="770"/>
        <v>N/A</v>
      </c>
      <c r="AL821" s="15" t="str">
        <f t="shared" si="744"/>
        <v>N/A</v>
      </c>
      <c r="AM821" s="15" t="e">
        <f t="shared" si="745"/>
        <v>#VALUE!</v>
      </c>
      <c r="AN821" s="15" t="str">
        <f t="shared" si="746"/>
        <v>N/A</v>
      </c>
      <c r="AO821" s="15" t="str">
        <f t="shared" si="747"/>
        <v>N/A</v>
      </c>
      <c r="AP821" s="15" t="str">
        <f t="shared" si="748"/>
        <v>N/A</v>
      </c>
      <c r="AQ821" s="15" t="str">
        <f t="shared" si="749"/>
        <v>N/A</v>
      </c>
      <c r="AR821" s="14" t="s">
        <v>40</v>
      </c>
      <c r="AS821" s="14" t="s">
        <v>40</v>
      </c>
      <c r="AT821" s="14" t="s">
        <v>40</v>
      </c>
      <c r="AU821" s="14" t="s">
        <v>40</v>
      </c>
      <c r="AV821" s="14" t="s">
        <v>40</v>
      </c>
      <c r="AW821" s="14" t="s">
        <v>40</v>
      </c>
      <c r="AX821" s="14" t="s">
        <v>40</v>
      </c>
      <c r="AY821" s="14" t="s">
        <v>40</v>
      </c>
      <c r="AZ821" s="14" t="s">
        <v>40</v>
      </c>
      <c r="BA821" s="14" t="s">
        <v>40</v>
      </c>
      <c r="BB821" s="14" t="s">
        <v>40</v>
      </c>
      <c r="BC821" s="14" t="s">
        <v>40</v>
      </c>
      <c r="BD821" s="14" t="s">
        <v>40</v>
      </c>
      <c r="BE821" s="14" t="s">
        <v>40</v>
      </c>
      <c r="BF821" s="14" t="s">
        <v>40</v>
      </c>
      <c r="BG821" s="14" t="s">
        <v>40</v>
      </c>
      <c r="BH821" s="14" t="s">
        <v>40</v>
      </c>
      <c r="BJ821" s="15" t="e">
        <f t="shared" si="750"/>
        <v>#VALUE!</v>
      </c>
      <c r="BK821" s="15" t="e">
        <f t="shared" si="751"/>
        <v>#VALUE!</v>
      </c>
      <c r="BL821" s="15" t="e">
        <f t="shared" si="752"/>
        <v>#VALUE!</v>
      </c>
      <c r="BM821" s="15" t="e">
        <f t="shared" si="753"/>
        <v>#VALUE!</v>
      </c>
      <c r="BN821" s="15" t="e">
        <f t="shared" si="754"/>
        <v>#VALUE!</v>
      </c>
      <c r="BO821" s="15" t="e">
        <f t="shared" si="755"/>
        <v>#VALUE!</v>
      </c>
      <c r="BP821" s="15" t="e">
        <f t="shared" si="756"/>
        <v>#VALUE!</v>
      </c>
      <c r="BQ821" s="15" t="e">
        <f t="shared" si="757"/>
        <v>#VALUE!</v>
      </c>
      <c r="BR821" s="15" t="e">
        <f t="shared" si="758"/>
        <v>#VALUE!</v>
      </c>
      <c r="BS821" s="15" t="e">
        <f t="shared" si="759"/>
        <v>#VALUE!</v>
      </c>
      <c r="BT821" s="15" t="e">
        <f t="shared" si="760"/>
        <v>#VALUE!</v>
      </c>
      <c r="BU821" s="15" t="e">
        <f t="shared" si="761"/>
        <v>#VALUE!</v>
      </c>
      <c r="BV821" s="15" t="e">
        <f t="shared" si="762"/>
        <v>#VALUE!</v>
      </c>
      <c r="BW821" s="15" t="e">
        <f t="shared" si="763"/>
        <v>#VALUE!</v>
      </c>
      <c r="BX821" s="15" t="e">
        <f t="shared" si="764"/>
        <v>#VALUE!</v>
      </c>
      <c r="BY821" s="15" t="e">
        <f t="shared" si="765"/>
        <v>#VALUE!</v>
      </c>
      <c r="BZ821" s="15" t="e">
        <f t="shared" si="766"/>
        <v>#VALUE!</v>
      </c>
      <c r="CA821" s="14" t="s">
        <v>75</v>
      </c>
      <c r="CB821" s="15" t="e">
        <f t="shared" si="774"/>
        <v>#VALUE!</v>
      </c>
      <c r="CC821" s="14" t="str">
        <f t="shared" si="775"/>
        <v>N/A</v>
      </c>
      <c r="CD821" s="14" t="str">
        <f t="shared" si="776"/>
        <v>N/A</v>
      </c>
      <c r="CE821" s="14" t="str">
        <f t="shared" si="777"/>
        <v>N/A</v>
      </c>
      <c r="CF821" s="14" t="str">
        <f t="shared" si="778"/>
        <v>N/A</v>
      </c>
      <c r="CG821" t="str">
        <f t="shared" si="767"/>
        <v>S:0 G:0 GR:0</v>
      </c>
    </row>
    <row r="822" spans="1:85" x14ac:dyDescent="0.25">
      <c r="A822" s="13">
        <v>6714</v>
      </c>
      <c r="B822" s="14"/>
      <c r="C822" s="14"/>
      <c r="D822" s="14"/>
      <c r="E822" s="14" t="e">
        <f>VLOOKUP(B822, 'Rookie Year'!$A$2:$B$55555,2,FALSE)</f>
        <v>#N/A</v>
      </c>
      <c r="F822" s="14">
        <v>2026</v>
      </c>
      <c r="G822" s="14" t="s">
        <v>40</v>
      </c>
      <c r="H822" s="14"/>
      <c r="I822" s="15"/>
      <c r="J822" s="14"/>
      <c r="K822" s="16">
        <f t="shared" si="733"/>
        <v>0</v>
      </c>
      <c r="L822" s="15">
        <f t="shared" si="734"/>
        <v>0</v>
      </c>
      <c r="M822" s="15">
        <f t="shared" si="735"/>
        <v>0</v>
      </c>
      <c r="N822" s="15">
        <f t="shared" si="736"/>
        <v>0</v>
      </c>
      <c r="O822" s="15">
        <v>0</v>
      </c>
      <c r="P822" s="15">
        <v>0</v>
      </c>
      <c r="Q822" s="15">
        <f t="shared" si="737"/>
        <v>0</v>
      </c>
      <c r="R822" s="14" t="s">
        <v>75</v>
      </c>
      <c r="S822" s="14">
        <f t="shared" si="738"/>
        <v>0</v>
      </c>
      <c r="T822" s="15" t="str">
        <f t="shared" si="731"/>
        <v>N/A</v>
      </c>
      <c r="U822" s="15" t="str">
        <f t="shared" si="732"/>
        <v>N/A</v>
      </c>
      <c r="V822" s="15" t="str">
        <f t="shared" si="727"/>
        <v>N/A</v>
      </c>
      <c r="W822" s="15" t="str">
        <f t="shared" si="772"/>
        <v>N/A</v>
      </c>
      <c r="X822" s="15" t="str">
        <f t="shared" si="773"/>
        <v>N/A</v>
      </c>
      <c r="Y822" s="14" t="str">
        <f t="shared" si="739"/>
        <v>OK</v>
      </c>
      <c r="Z822" s="14" t="str">
        <f t="shared" si="740"/>
        <v>No</v>
      </c>
      <c r="AA822" s="17" t="str">
        <f>IF(C822="DM", "N/A", IF(Z822="No","N/A",VLOOKUP(B822,'Extension List'!$A$3:$AE$1952,19,FALSE)))</f>
        <v>N/A</v>
      </c>
      <c r="AB822" s="14" t="str">
        <f>IF(C822="DM", "N/A", IF(Z822="No","N/A",VLOOKUP(B822,'Extension List'!$A$3:$AE$1952,21,FALSE)))</f>
        <v>N/A</v>
      </c>
      <c r="AC822" s="14" t="str">
        <f t="shared" si="729"/>
        <v>N/A</v>
      </c>
      <c r="AD822" s="15" t="str">
        <f t="shared" si="741"/>
        <v>N/A</v>
      </c>
      <c r="AE822" s="15" t="str">
        <f t="shared" si="742"/>
        <v>N/A</v>
      </c>
      <c r="AF822" s="15" t="str">
        <f t="shared" si="743"/>
        <v>N/A</v>
      </c>
      <c r="AG822" s="15" t="str">
        <f t="shared" si="779"/>
        <v>N/A</v>
      </c>
      <c r="AH822" s="15" t="str">
        <f t="shared" si="779"/>
        <v>N/A</v>
      </c>
      <c r="AI822" s="15" t="str">
        <f t="shared" si="768"/>
        <v>N/A</v>
      </c>
      <c r="AJ822" s="15" t="str">
        <f t="shared" si="769"/>
        <v>N/A</v>
      </c>
      <c r="AK822" s="15" t="str">
        <f t="shared" si="770"/>
        <v>N/A</v>
      </c>
      <c r="AL822" s="15" t="str">
        <f t="shared" si="744"/>
        <v>N/A</v>
      </c>
      <c r="AM822" s="15" t="e">
        <f t="shared" si="745"/>
        <v>#VALUE!</v>
      </c>
      <c r="AN822" s="15" t="str">
        <f t="shared" si="746"/>
        <v>N/A</v>
      </c>
      <c r="AO822" s="15" t="str">
        <f t="shared" si="747"/>
        <v>N/A</v>
      </c>
      <c r="AP822" s="15" t="str">
        <f t="shared" si="748"/>
        <v>N/A</v>
      </c>
      <c r="AQ822" s="15" t="str">
        <f t="shared" si="749"/>
        <v>N/A</v>
      </c>
      <c r="AR822" s="14" t="s">
        <v>40</v>
      </c>
      <c r="AS822" s="14" t="s">
        <v>40</v>
      </c>
      <c r="AT822" s="14" t="s">
        <v>40</v>
      </c>
      <c r="AU822" s="14" t="s">
        <v>40</v>
      </c>
      <c r="AV822" s="14" t="s">
        <v>40</v>
      </c>
      <c r="AW822" s="14" t="s">
        <v>40</v>
      </c>
      <c r="AX822" s="14" t="s">
        <v>40</v>
      </c>
      <c r="AY822" s="14" t="s">
        <v>40</v>
      </c>
      <c r="AZ822" s="14" t="s">
        <v>40</v>
      </c>
      <c r="BA822" s="14" t="s">
        <v>40</v>
      </c>
      <c r="BB822" s="14" t="s">
        <v>40</v>
      </c>
      <c r="BC822" s="14" t="s">
        <v>40</v>
      </c>
      <c r="BD822" s="14" t="s">
        <v>40</v>
      </c>
      <c r="BE822" s="14" t="s">
        <v>40</v>
      </c>
      <c r="BF822" s="14" t="s">
        <v>40</v>
      </c>
      <c r="BG822" s="14" t="s">
        <v>40</v>
      </c>
      <c r="BH822" s="14" t="s">
        <v>40</v>
      </c>
      <c r="BJ822" s="15" t="e">
        <f t="shared" si="750"/>
        <v>#VALUE!</v>
      </c>
      <c r="BK822" s="15" t="e">
        <f t="shared" si="751"/>
        <v>#VALUE!</v>
      </c>
      <c r="BL822" s="15" t="e">
        <f t="shared" si="752"/>
        <v>#VALUE!</v>
      </c>
      <c r="BM822" s="15" t="e">
        <f t="shared" si="753"/>
        <v>#VALUE!</v>
      </c>
      <c r="BN822" s="15" t="e">
        <f t="shared" si="754"/>
        <v>#VALUE!</v>
      </c>
      <c r="BO822" s="15" t="e">
        <f t="shared" si="755"/>
        <v>#VALUE!</v>
      </c>
      <c r="BP822" s="15" t="e">
        <f t="shared" si="756"/>
        <v>#VALUE!</v>
      </c>
      <c r="BQ822" s="15" t="e">
        <f t="shared" si="757"/>
        <v>#VALUE!</v>
      </c>
      <c r="BR822" s="15" t="e">
        <f t="shared" si="758"/>
        <v>#VALUE!</v>
      </c>
      <c r="BS822" s="15" t="e">
        <f t="shared" si="759"/>
        <v>#VALUE!</v>
      </c>
      <c r="BT822" s="15" t="e">
        <f t="shared" si="760"/>
        <v>#VALUE!</v>
      </c>
      <c r="BU822" s="15" t="e">
        <f t="shared" si="761"/>
        <v>#VALUE!</v>
      </c>
      <c r="BV822" s="15" t="e">
        <f t="shared" si="762"/>
        <v>#VALUE!</v>
      </c>
      <c r="BW822" s="15" t="e">
        <f t="shared" si="763"/>
        <v>#VALUE!</v>
      </c>
      <c r="BX822" s="15" t="e">
        <f t="shared" si="764"/>
        <v>#VALUE!</v>
      </c>
      <c r="BY822" s="15" t="e">
        <f t="shared" si="765"/>
        <v>#VALUE!</v>
      </c>
      <c r="BZ822" s="15" t="e">
        <f t="shared" si="766"/>
        <v>#VALUE!</v>
      </c>
      <c r="CA822" s="14" t="s">
        <v>75</v>
      </c>
      <c r="CB822" s="15" t="e">
        <f t="shared" si="774"/>
        <v>#VALUE!</v>
      </c>
      <c r="CC822" s="14" t="str">
        <f t="shared" si="775"/>
        <v>N/A</v>
      </c>
      <c r="CD822" s="14" t="str">
        <f t="shared" si="776"/>
        <v>N/A</v>
      </c>
      <c r="CE822" s="14" t="str">
        <f t="shared" si="777"/>
        <v>N/A</v>
      </c>
      <c r="CF822" s="14" t="str">
        <f t="shared" si="778"/>
        <v>N/A</v>
      </c>
      <c r="CG822" t="str">
        <f t="shared" si="767"/>
        <v>S:0 G:0 GR:0</v>
      </c>
    </row>
    <row r="823" spans="1:85" x14ac:dyDescent="0.25">
      <c r="A823" s="13">
        <v>6715</v>
      </c>
      <c r="B823" s="14"/>
      <c r="C823" s="14"/>
      <c r="D823" s="14"/>
      <c r="E823" s="14" t="e">
        <f>VLOOKUP(B823, 'Rookie Year'!$A$2:$B$55555,2,FALSE)</f>
        <v>#N/A</v>
      </c>
      <c r="F823" s="14">
        <v>2026</v>
      </c>
      <c r="G823" s="14" t="s">
        <v>40</v>
      </c>
      <c r="H823" s="14"/>
      <c r="I823" s="15"/>
      <c r="J823" s="14"/>
      <c r="K823" s="16">
        <f t="shared" si="733"/>
        <v>0</v>
      </c>
      <c r="L823" s="15">
        <f t="shared" si="734"/>
        <v>0</v>
      </c>
      <c r="M823" s="15">
        <f t="shared" si="735"/>
        <v>0</v>
      </c>
      <c r="N823" s="15">
        <f t="shared" si="736"/>
        <v>0</v>
      </c>
      <c r="O823" s="15">
        <v>0</v>
      </c>
      <c r="P823" s="15">
        <v>0</v>
      </c>
      <c r="Q823" s="15">
        <f t="shared" si="737"/>
        <v>0</v>
      </c>
      <c r="R823" s="14" t="s">
        <v>75</v>
      </c>
      <c r="S823" s="14">
        <f t="shared" si="738"/>
        <v>0</v>
      </c>
      <c r="T823" s="15" t="str">
        <f t="shared" si="731"/>
        <v>N/A</v>
      </c>
      <c r="U823" s="15" t="str">
        <f t="shared" si="732"/>
        <v>N/A</v>
      </c>
      <c r="V823" s="15" t="str">
        <f t="shared" si="727"/>
        <v>N/A</v>
      </c>
      <c r="W823" s="15" t="str">
        <f t="shared" si="772"/>
        <v>N/A</v>
      </c>
      <c r="X823" s="15" t="str">
        <f t="shared" si="773"/>
        <v>N/A</v>
      </c>
      <c r="Y823" s="14" t="str">
        <f t="shared" si="739"/>
        <v>OK</v>
      </c>
      <c r="Z823" s="14" t="str">
        <f t="shared" si="740"/>
        <v>No</v>
      </c>
      <c r="AA823" s="17" t="str">
        <f>IF(C823="DM", "N/A", IF(Z823="No","N/A",VLOOKUP(B823,'Extension List'!$A$3:$AE$1952,19,FALSE)))</f>
        <v>N/A</v>
      </c>
      <c r="AB823" s="14" t="str">
        <f>IF(C823="DM", "N/A", IF(Z823="No","N/A",VLOOKUP(B823,'Extension List'!$A$3:$AE$1952,21,FALSE)))</f>
        <v>N/A</v>
      </c>
      <c r="AC823" s="14" t="str">
        <f t="shared" si="729"/>
        <v>N/A</v>
      </c>
      <c r="AD823" s="15" t="str">
        <f t="shared" si="741"/>
        <v>N/A</v>
      </c>
      <c r="AE823" s="15" t="str">
        <f t="shared" si="742"/>
        <v>N/A</v>
      </c>
      <c r="AF823" s="15" t="str">
        <f t="shared" si="743"/>
        <v>N/A</v>
      </c>
      <c r="AG823" s="15" t="str">
        <f t="shared" si="779"/>
        <v>N/A</v>
      </c>
      <c r="AH823" s="15" t="str">
        <f t="shared" si="779"/>
        <v>N/A</v>
      </c>
      <c r="AI823" s="15" t="str">
        <f t="shared" si="768"/>
        <v>N/A</v>
      </c>
      <c r="AJ823" s="15" t="str">
        <f t="shared" si="769"/>
        <v>N/A</v>
      </c>
      <c r="AK823" s="15" t="str">
        <f t="shared" si="770"/>
        <v>N/A</v>
      </c>
      <c r="AL823" s="15" t="str">
        <f t="shared" si="744"/>
        <v>N/A</v>
      </c>
      <c r="AM823" s="15" t="e">
        <f t="shared" si="745"/>
        <v>#VALUE!</v>
      </c>
      <c r="AN823" s="15" t="str">
        <f t="shared" si="746"/>
        <v>N/A</v>
      </c>
      <c r="AO823" s="15" t="str">
        <f t="shared" si="747"/>
        <v>N/A</v>
      </c>
      <c r="AP823" s="15" t="str">
        <f t="shared" si="748"/>
        <v>N/A</v>
      </c>
      <c r="AQ823" s="15" t="str">
        <f t="shared" si="749"/>
        <v>N/A</v>
      </c>
      <c r="AR823" s="14" t="s">
        <v>40</v>
      </c>
      <c r="AS823" s="14" t="s">
        <v>40</v>
      </c>
      <c r="AT823" s="14" t="s">
        <v>40</v>
      </c>
      <c r="AU823" s="14" t="s">
        <v>40</v>
      </c>
      <c r="AV823" s="14" t="s">
        <v>40</v>
      </c>
      <c r="AW823" s="14" t="s">
        <v>40</v>
      </c>
      <c r="AX823" s="14" t="s">
        <v>40</v>
      </c>
      <c r="AY823" s="14" t="s">
        <v>40</v>
      </c>
      <c r="AZ823" s="14" t="s">
        <v>40</v>
      </c>
      <c r="BA823" s="14" t="s">
        <v>40</v>
      </c>
      <c r="BB823" s="14" t="s">
        <v>40</v>
      </c>
      <c r="BC823" s="14" t="s">
        <v>40</v>
      </c>
      <c r="BD823" s="14" t="s">
        <v>40</v>
      </c>
      <c r="BE823" s="14" t="s">
        <v>40</v>
      </c>
      <c r="BF823" s="14" t="s">
        <v>40</v>
      </c>
      <c r="BG823" s="14" t="s">
        <v>40</v>
      </c>
      <c r="BH823" s="14" t="s">
        <v>40</v>
      </c>
      <c r="BJ823" s="15" t="e">
        <f t="shared" si="750"/>
        <v>#VALUE!</v>
      </c>
      <c r="BK823" s="15" t="e">
        <f t="shared" si="751"/>
        <v>#VALUE!</v>
      </c>
      <c r="BL823" s="15" t="e">
        <f t="shared" si="752"/>
        <v>#VALUE!</v>
      </c>
      <c r="BM823" s="15" t="e">
        <f t="shared" si="753"/>
        <v>#VALUE!</v>
      </c>
      <c r="BN823" s="15" t="e">
        <f t="shared" si="754"/>
        <v>#VALUE!</v>
      </c>
      <c r="BO823" s="15" t="e">
        <f t="shared" si="755"/>
        <v>#VALUE!</v>
      </c>
      <c r="BP823" s="15" t="e">
        <f t="shared" si="756"/>
        <v>#VALUE!</v>
      </c>
      <c r="BQ823" s="15" t="e">
        <f t="shared" si="757"/>
        <v>#VALUE!</v>
      </c>
      <c r="BR823" s="15" t="e">
        <f t="shared" si="758"/>
        <v>#VALUE!</v>
      </c>
      <c r="BS823" s="15" t="e">
        <f t="shared" si="759"/>
        <v>#VALUE!</v>
      </c>
      <c r="BT823" s="15" t="e">
        <f t="shared" si="760"/>
        <v>#VALUE!</v>
      </c>
      <c r="BU823" s="15" t="e">
        <f t="shared" si="761"/>
        <v>#VALUE!</v>
      </c>
      <c r="BV823" s="15" t="e">
        <f t="shared" si="762"/>
        <v>#VALUE!</v>
      </c>
      <c r="BW823" s="15" t="e">
        <f t="shared" si="763"/>
        <v>#VALUE!</v>
      </c>
      <c r="BX823" s="15" t="e">
        <f t="shared" si="764"/>
        <v>#VALUE!</v>
      </c>
      <c r="BY823" s="15" t="e">
        <f t="shared" si="765"/>
        <v>#VALUE!</v>
      </c>
      <c r="BZ823" s="15" t="e">
        <f t="shared" si="766"/>
        <v>#VALUE!</v>
      </c>
      <c r="CA823" s="14" t="s">
        <v>75</v>
      </c>
      <c r="CB823" s="15" t="e">
        <f t="shared" si="774"/>
        <v>#VALUE!</v>
      </c>
      <c r="CC823" s="14" t="str">
        <f t="shared" si="775"/>
        <v>N/A</v>
      </c>
      <c r="CD823" s="14" t="str">
        <f t="shared" si="776"/>
        <v>N/A</v>
      </c>
      <c r="CE823" s="14" t="str">
        <f t="shared" si="777"/>
        <v>N/A</v>
      </c>
      <c r="CF823" s="14" t="str">
        <f t="shared" si="778"/>
        <v>N/A</v>
      </c>
      <c r="CG823" t="str">
        <f t="shared" si="767"/>
        <v>S:0 G:0 GR:0</v>
      </c>
    </row>
    <row r="824" spans="1:85" x14ac:dyDescent="0.25">
      <c r="A824" s="13">
        <v>6716</v>
      </c>
      <c r="B824" s="14"/>
      <c r="C824" s="14"/>
      <c r="D824" s="14"/>
      <c r="E824" s="14" t="e">
        <f>VLOOKUP(B824, 'Rookie Year'!$A$2:$B$55555,2,FALSE)</f>
        <v>#N/A</v>
      </c>
      <c r="F824" s="14">
        <v>2026</v>
      </c>
      <c r="G824" s="14" t="s">
        <v>40</v>
      </c>
      <c r="H824" s="14"/>
      <c r="I824" s="15"/>
      <c r="J824" s="14"/>
      <c r="K824" s="16">
        <f t="shared" si="733"/>
        <v>0</v>
      </c>
      <c r="L824" s="15">
        <f t="shared" si="734"/>
        <v>0</v>
      </c>
      <c r="M824" s="15">
        <f t="shared" si="735"/>
        <v>0</v>
      </c>
      <c r="N824" s="15">
        <f t="shared" si="736"/>
        <v>0</v>
      </c>
      <c r="O824" s="15">
        <v>0</v>
      </c>
      <c r="P824" s="15">
        <v>0</v>
      </c>
      <c r="Q824" s="15">
        <f t="shared" si="737"/>
        <v>0</v>
      </c>
      <c r="R824" s="14" t="s">
        <v>75</v>
      </c>
      <c r="S824" s="14">
        <f t="shared" si="738"/>
        <v>0</v>
      </c>
      <c r="T824" s="15" t="str">
        <f t="shared" si="731"/>
        <v>N/A</v>
      </c>
      <c r="U824" s="15" t="str">
        <f t="shared" si="732"/>
        <v>N/A</v>
      </c>
      <c r="V824" s="15" t="str">
        <f t="shared" ref="V824:V887" si="780">IF($S824&lt;3, "N/A", $M824)</f>
        <v>N/A</v>
      </c>
      <c r="W824" s="15" t="str">
        <f t="shared" si="772"/>
        <v>N/A</v>
      </c>
      <c r="X824" s="15" t="str">
        <f t="shared" si="773"/>
        <v>N/A</v>
      </c>
      <c r="Y824" s="14" t="str">
        <f t="shared" si="739"/>
        <v>OK</v>
      </c>
      <c r="Z824" s="14" t="str">
        <f t="shared" si="740"/>
        <v>No</v>
      </c>
      <c r="AA824" s="17" t="str">
        <f>IF(C824="DM", "N/A", IF(Z824="No","N/A",VLOOKUP(B824,'Extension List'!$A$3:$AE$1952,19,FALSE)))</f>
        <v>N/A</v>
      </c>
      <c r="AB824" s="14" t="str">
        <f>IF(C824="DM", "N/A", IF(Z824="No","N/A",VLOOKUP(B824,'Extension List'!$A$3:$AE$1952,21,FALSE)))</f>
        <v>N/A</v>
      </c>
      <c r="AC824" s="14" t="str">
        <f t="shared" si="729"/>
        <v>N/A</v>
      </c>
      <c r="AD824" s="15" t="str">
        <f t="shared" si="741"/>
        <v>N/A</v>
      </c>
      <c r="AE824" s="15" t="str">
        <f t="shared" si="742"/>
        <v>N/A</v>
      </c>
      <c r="AF824" s="15" t="str">
        <f t="shared" si="743"/>
        <v>N/A</v>
      </c>
      <c r="AG824" s="15" t="str">
        <f t="shared" si="779"/>
        <v>N/A</v>
      </c>
      <c r="AH824" s="15" t="str">
        <f t="shared" si="779"/>
        <v>N/A</v>
      </c>
      <c r="AI824" s="15" t="str">
        <f t="shared" si="768"/>
        <v>N/A</v>
      </c>
      <c r="AJ824" s="15" t="str">
        <f t="shared" si="769"/>
        <v>N/A</v>
      </c>
      <c r="AK824" s="15" t="str">
        <f t="shared" si="770"/>
        <v>N/A</v>
      </c>
      <c r="AL824" s="15" t="str">
        <f t="shared" si="744"/>
        <v>N/A</v>
      </c>
      <c r="AM824" s="15" t="e">
        <f t="shared" si="745"/>
        <v>#VALUE!</v>
      </c>
      <c r="AN824" s="15" t="str">
        <f t="shared" si="746"/>
        <v>N/A</v>
      </c>
      <c r="AO824" s="15" t="str">
        <f t="shared" si="747"/>
        <v>N/A</v>
      </c>
      <c r="AP824" s="15" t="str">
        <f t="shared" si="748"/>
        <v>N/A</v>
      </c>
      <c r="AQ824" s="15" t="str">
        <f t="shared" si="749"/>
        <v>N/A</v>
      </c>
      <c r="AR824" s="14" t="s">
        <v>40</v>
      </c>
      <c r="AS824" s="14" t="s">
        <v>40</v>
      </c>
      <c r="AT824" s="14" t="s">
        <v>40</v>
      </c>
      <c r="AU824" s="14" t="s">
        <v>40</v>
      </c>
      <c r="AV824" s="14" t="s">
        <v>40</v>
      </c>
      <c r="AW824" s="14" t="s">
        <v>40</v>
      </c>
      <c r="AX824" s="14" t="s">
        <v>40</v>
      </c>
      <c r="AY824" s="14" t="s">
        <v>40</v>
      </c>
      <c r="AZ824" s="14" t="s">
        <v>40</v>
      </c>
      <c r="BA824" s="14" t="s">
        <v>40</v>
      </c>
      <c r="BB824" s="14" t="s">
        <v>40</v>
      </c>
      <c r="BC824" s="14" t="s">
        <v>40</v>
      </c>
      <c r="BD824" s="14" t="s">
        <v>40</v>
      </c>
      <c r="BE824" s="14" t="s">
        <v>40</v>
      </c>
      <c r="BF824" s="14" t="s">
        <v>40</v>
      </c>
      <c r="BG824" s="14" t="s">
        <v>40</v>
      </c>
      <c r="BH824" s="14" t="s">
        <v>40</v>
      </c>
      <c r="BJ824" s="15" t="e">
        <f t="shared" si="750"/>
        <v>#VALUE!</v>
      </c>
      <c r="BK824" s="15" t="e">
        <f t="shared" si="751"/>
        <v>#VALUE!</v>
      </c>
      <c r="BL824" s="15" t="e">
        <f t="shared" si="752"/>
        <v>#VALUE!</v>
      </c>
      <c r="BM824" s="15" t="e">
        <f t="shared" si="753"/>
        <v>#VALUE!</v>
      </c>
      <c r="BN824" s="15" t="e">
        <f t="shared" si="754"/>
        <v>#VALUE!</v>
      </c>
      <c r="BO824" s="15" t="e">
        <f t="shared" si="755"/>
        <v>#VALUE!</v>
      </c>
      <c r="BP824" s="15" t="e">
        <f t="shared" si="756"/>
        <v>#VALUE!</v>
      </c>
      <c r="BQ824" s="15" t="e">
        <f t="shared" si="757"/>
        <v>#VALUE!</v>
      </c>
      <c r="BR824" s="15" t="e">
        <f t="shared" si="758"/>
        <v>#VALUE!</v>
      </c>
      <c r="BS824" s="15" t="e">
        <f t="shared" si="759"/>
        <v>#VALUE!</v>
      </c>
      <c r="BT824" s="15" t="e">
        <f t="shared" si="760"/>
        <v>#VALUE!</v>
      </c>
      <c r="BU824" s="15" t="e">
        <f t="shared" si="761"/>
        <v>#VALUE!</v>
      </c>
      <c r="BV824" s="15" t="e">
        <f t="shared" si="762"/>
        <v>#VALUE!</v>
      </c>
      <c r="BW824" s="15" t="e">
        <f t="shared" si="763"/>
        <v>#VALUE!</v>
      </c>
      <c r="BX824" s="15" t="e">
        <f t="shared" si="764"/>
        <v>#VALUE!</v>
      </c>
      <c r="BY824" s="15" t="e">
        <f t="shared" si="765"/>
        <v>#VALUE!</v>
      </c>
      <c r="BZ824" s="15" t="e">
        <f t="shared" si="766"/>
        <v>#VALUE!</v>
      </c>
      <c r="CA824" s="14" t="s">
        <v>75</v>
      </c>
      <c r="CB824" s="15" t="e">
        <f t="shared" si="774"/>
        <v>#VALUE!</v>
      </c>
      <c r="CC824" s="14" t="str">
        <f t="shared" si="775"/>
        <v>N/A</v>
      </c>
      <c r="CD824" s="14" t="str">
        <f t="shared" si="776"/>
        <v>N/A</v>
      </c>
      <c r="CE824" s="14" t="str">
        <f t="shared" si="777"/>
        <v>N/A</v>
      </c>
      <c r="CF824" s="14" t="str">
        <f t="shared" si="778"/>
        <v>N/A</v>
      </c>
      <c r="CG824" t="str">
        <f t="shared" si="767"/>
        <v>S:0 G:0 GR:0</v>
      </c>
    </row>
    <row r="825" spans="1:85" x14ac:dyDescent="0.25">
      <c r="A825" s="13">
        <v>6717</v>
      </c>
      <c r="B825" s="14"/>
      <c r="C825" s="14"/>
      <c r="D825" s="14"/>
      <c r="E825" s="14" t="e">
        <f>VLOOKUP(B825, 'Rookie Year'!$A$2:$B$55555,2,FALSE)</f>
        <v>#N/A</v>
      </c>
      <c r="F825" s="14">
        <v>2026</v>
      </c>
      <c r="G825" s="14" t="s">
        <v>40</v>
      </c>
      <c r="H825" s="14"/>
      <c r="I825" s="15"/>
      <c r="J825" s="14"/>
      <c r="K825" s="16">
        <f t="shared" si="733"/>
        <v>0</v>
      </c>
      <c r="L825" s="15">
        <f t="shared" si="734"/>
        <v>0</v>
      </c>
      <c r="M825" s="15">
        <f t="shared" si="735"/>
        <v>0</v>
      </c>
      <c r="N825" s="15">
        <f t="shared" si="736"/>
        <v>0</v>
      </c>
      <c r="O825" s="15">
        <v>0</v>
      </c>
      <c r="P825" s="15">
        <v>0</v>
      </c>
      <c r="Q825" s="15">
        <f t="shared" si="737"/>
        <v>0</v>
      </c>
      <c r="R825" s="14" t="s">
        <v>75</v>
      </c>
      <c r="S825" s="14">
        <f t="shared" si="738"/>
        <v>0</v>
      </c>
      <c r="T825" s="15" t="str">
        <f t="shared" si="731"/>
        <v>N/A</v>
      </c>
      <c r="U825" s="15" t="str">
        <f t="shared" si="732"/>
        <v>N/A</v>
      </c>
      <c r="V825" s="15" t="str">
        <f t="shared" si="780"/>
        <v>N/A</v>
      </c>
      <c r="W825" s="15" t="str">
        <f t="shared" si="772"/>
        <v>N/A</v>
      </c>
      <c r="X825" s="15" t="str">
        <f t="shared" si="773"/>
        <v>N/A</v>
      </c>
      <c r="Y825" s="14" t="str">
        <f t="shared" si="739"/>
        <v>OK</v>
      </c>
      <c r="Z825" s="14" t="str">
        <f t="shared" si="740"/>
        <v>No</v>
      </c>
      <c r="AA825" s="17" t="str">
        <f>IF(C825="DM", "N/A", IF(Z825="No","N/A",VLOOKUP(B825,'Extension List'!$A$3:$AE$1952,19,FALSE)))</f>
        <v>N/A</v>
      </c>
      <c r="AB825" s="14" t="str">
        <f>IF(C825="DM", "N/A", IF(Z825="No","N/A",VLOOKUP(B825,'Extension List'!$A$3:$AE$1952,21,FALSE)))</f>
        <v>N/A</v>
      </c>
      <c r="AC825" s="14" t="str">
        <f t="shared" si="729"/>
        <v>N/A</v>
      </c>
      <c r="AD825" s="15" t="str">
        <f t="shared" si="741"/>
        <v>N/A</v>
      </c>
      <c r="AE825" s="15" t="str">
        <f t="shared" si="742"/>
        <v>N/A</v>
      </c>
      <c r="AF825" s="15" t="str">
        <f t="shared" si="743"/>
        <v>N/A</v>
      </c>
      <c r="AG825" s="15" t="str">
        <f t="shared" si="779"/>
        <v>N/A</v>
      </c>
      <c r="AH825" s="15" t="str">
        <f t="shared" si="779"/>
        <v>N/A</v>
      </c>
      <c r="AI825" s="15" t="str">
        <f t="shared" si="768"/>
        <v>N/A</v>
      </c>
      <c r="AJ825" s="15" t="str">
        <f t="shared" si="769"/>
        <v>N/A</v>
      </c>
      <c r="AK825" s="15" t="str">
        <f t="shared" si="770"/>
        <v>N/A</v>
      </c>
      <c r="AL825" s="15" t="str">
        <f t="shared" si="744"/>
        <v>N/A</v>
      </c>
      <c r="AM825" s="15" t="e">
        <f t="shared" si="745"/>
        <v>#VALUE!</v>
      </c>
      <c r="AN825" s="15" t="str">
        <f t="shared" si="746"/>
        <v>N/A</v>
      </c>
      <c r="AO825" s="15" t="str">
        <f t="shared" si="747"/>
        <v>N/A</v>
      </c>
      <c r="AP825" s="15" t="str">
        <f t="shared" si="748"/>
        <v>N/A</v>
      </c>
      <c r="AQ825" s="15" t="str">
        <f t="shared" si="749"/>
        <v>N/A</v>
      </c>
      <c r="AR825" s="14" t="s">
        <v>40</v>
      </c>
      <c r="AS825" s="14" t="s">
        <v>40</v>
      </c>
      <c r="AT825" s="14" t="s">
        <v>40</v>
      </c>
      <c r="AU825" s="14" t="s">
        <v>40</v>
      </c>
      <c r="AV825" s="14" t="s">
        <v>40</v>
      </c>
      <c r="AW825" s="14" t="s">
        <v>40</v>
      </c>
      <c r="AX825" s="14" t="s">
        <v>40</v>
      </c>
      <c r="AY825" s="14" t="s">
        <v>40</v>
      </c>
      <c r="AZ825" s="14" t="s">
        <v>40</v>
      </c>
      <c r="BA825" s="14" t="s">
        <v>40</v>
      </c>
      <c r="BB825" s="14" t="s">
        <v>40</v>
      </c>
      <c r="BC825" s="14" t="s">
        <v>40</v>
      </c>
      <c r="BD825" s="14" t="s">
        <v>40</v>
      </c>
      <c r="BE825" s="14" t="s">
        <v>40</v>
      </c>
      <c r="BF825" s="14" t="s">
        <v>40</v>
      </c>
      <c r="BG825" s="14" t="s">
        <v>40</v>
      </c>
      <c r="BH825" s="14" t="s">
        <v>40</v>
      </c>
      <c r="BJ825" s="15" t="e">
        <f t="shared" si="750"/>
        <v>#VALUE!</v>
      </c>
      <c r="BK825" s="15" t="e">
        <f t="shared" si="751"/>
        <v>#VALUE!</v>
      </c>
      <c r="BL825" s="15" t="e">
        <f t="shared" si="752"/>
        <v>#VALUE!</v>
      </c>
      <c r="BM825" s="15" t="e">
        <f t="shared" si="753"/>
        <v>#VALUE!</v>
      </c>
      <c r="BN825" s="15" t="e">
        <f t="shared" si="754"/>
        <v>#VALUE!</v>
      </c>
      <c r="BO825" s="15" t="e">
        <f t="shared" si="755"/>
        <v>#VALUE!</v>
      </c>
      <c r="BP825" s="15" t="e">
        <f t="shared" si="756"/>
        <v>#VALUE!</v>
      </c>
      <c r="BQ825" s="15" t="e">
        <f t="shared" si="757"/>
        <v>#VALUE!</v>
      </c>
      <c r="BR825" s="15" t="e">
        <f t="shared" si="758"/>
        <v>#VALUE!</v>
      </c>
      <c r="BS825" s="15" t="e">
        <f t="shared" si="759"/>
        <v>#VALUE!</v>
      </c>
      <c r="BT825" s="15" t="e">
        <f t="shared" si="760"/>
        <v>#VALUE!</v>
      </c>
      <c r="BU825" s="15" t="e">
        <f t="shared" si="761"/>
        <v>#VALUE!</v>
      </c>
      <c r="BV825" s="15" t="e">
        <f t="shared" si="762"/>
        <v>#VALUE!</v>
      </c>
      <c r="BW825" s="15" t="e">
        <f t="shared" si="763"/>
        <v>#VALUE!</v>
      </c>
      <c r="BX825" s="15" t="e">
        <f t="shared" si="764"/>
        <v>#VALUE!</v>
      </c>
      <c r="BY825" s="15" t="e">
        <f t="shared" si="765"/>
        <v>#VALUE!</v>
      </c>
      <c r="BZ825" s="15" t="e">
        <f t="shared" si="766"/>
        <v>#VALUE!</v>
      </c>
      <c r="CA825" s="14" t="s">
        <v>75</v>
      </c>
      <c r="CB825" s="15" t="e">
        <f t="shared" si="774"/>
        <v>#VALUE!</v>
      </c>
      <c r="CC825" s="14" t="str">
        <f t="shared" si="775"/>
        <v>N/A</v>
      </c>
      <c r="CD825" s="14" t="str">
        <f t="shared" si="776"/>
        <v>N/A</v>
      </c>
      <c r="CE825" s="14" t="str">
        <f t="shared" si="777"/>
        <v>N/A</v>
      </c>
      <c r="CF825" s="14" t="str">
        <f t="shared" si="778"/>
        <v>N/A</v>
      </c>
      <c r="CG825" t="str">
        <f t="shared" si="767"/>
        <v>S:0 G:0 GR:0</v>
      </c>
    </row>
    <row r="826" spans="1:85" x14ac:dyDescent="0.25">
      <c r="A826" s="13">
        <v>6718</v>
      </c>
      <c r="B826" s="14"/>
      <c r="C826" s="14"/>
      <c r="D826" s="14"/>
      <c r="E826" s="14" t="e">
        <f>VLOOKUP(B826, 'Rookie Year'!$A$2:$B$55555,2,FALSE)</f>
        <v>#N/A</v>
      </c>
      <c r="F826" s="14">
        <v>2026</v>
      </c>
      <c r="G826" s="14" t="s">
        <v>40</v>
      </c>
      <c r="H826" s="14"/>
      <c r="I826" s="15"/>
      <c r="J826" s="14"/>
      <c r="K826" s="16">
        <f t="shared" si="733"/>
        <v>0</v>
      </c>
      <c r="L826" s="15">
        <f t="shared" si="734"/>
        <v>0</v>
      </c>
      <c r="M826" s="15">
        <f t="shared" si="735"/>
        <v>0</v>
      </c>
      <c r="N826" s="15">
        <f t="shared" si="736"/>
        <v>0</v>
      </c>
      <c r="O826" s="15">
        <v>0</v>
      </c>
      <c r="P826" s="15">
        <v>0</v>
      </c>
      <c r="Q826" s="15">
        <f t="shared" si="737"/>
        <v>0</v>
      </c>
      <c r="R826" s="14" t="s">
        <v>75</v>
      </c>
      <c r="S826" s="14">
        <f t="shared" si="738"/>
        <v>0</v>
      </c>
      <c r="T826" s="15" t="str">
        <f t="shared" si="731"/>
        <v>N/A</v>
      </c>
      <c r="U826" s="15" t="str">
        <f t="shared" si="732"/>
        <v>N/A</v>
      </c>
      <c r="V826" s="15" t="str">
        <f t="shared" si="780"/>
        <v>N/A</v>
      </c>
      <c r="W826" s="15" t="str">
        <f t="shared" si="772"/>
        <v>N/A</v>
      </c>
      <c r="X826" s="15" t="str">
        <f t="shared" si="773"/>
        <v>N/A</v>
      </c>
      <c r="Y826" s="14" t="str">
        <f t="shared" si="739"/>
        <v>OK</v>
      </c>
      <c r="Z826" s="14" t="str">
        <f t="shared" si="740"/>
        <v>No</v>
      </c>
      <c r="AA826" s="17" t="str">
        <f>IF(C826="DM", "N/A", IF(Z826="No","N/A",VLOOKUP(B826,'Extension List'!$A$3:$AE$1952,19,FALSE)))</f>
        <v>N/A</v>
      </c>
      <c r="AB826" s="14" t="str">
        <f>IF(C826="DM", "N/A", IF(Z826="No","N/A",VLOOKUP(B826,'Extension List'!$A$3:$AE$1952,21,FALSE)))</f>
        <v>N/A</v>
      </c>
      <c r="AC826" s="14" t="str">
        <f t="shared" si="729"/>
        <v>N/A</v>
      </c>
      <c r="AD826" s="15" t="str">
        <f t="shared" si="741"/>
        <v>N/A</v>
      </c>
      <c r="AE826" s="15" t="str">
        <f t="shared" si="742"/>
        <v>N/A</v>
      </c>
      <c r="AF826" s="15" t="str">
        <f t="shared" si="743"/>
        <v>N/A</v>
      </c>
      <c r="AG826" s="15" t="str">
        <f t="shared" si="779"/>
        <v>N/A</v>
      </c>
      <c r="AH826" s="15" t="str">
        <f t="shared" si="779"/>
        <v>N/A</v>
      </c>
      <c r="AI826" s="15" t="str">
        <f t="shared" si="768"/>
        <v>N/A</v>
      </c>
      <c r="AJ826" s="15" t="str">
        <f t="shared" si="769"/>
        <v>N/A</v>
      </c>
      <c r="AK826" s="15" t="str">
        <f t="shared" si="770"/>
        <v>N/A</v>
      </c>
      <c r="AL826" s="15" t="str">
        <f t="shared" si="744"/>
        <v>N/A</v>
      </c>
      <c r="AM826" s="15" t="e">
        <f t="shared" si="745"/>
        <v>#VALUE!</v>
      </c>
      <c r="AN826" s="15" t="str">
        <f t="shared" si="746"/>
        <v>N/A</v>
      </c>
      <c r="AO826" s="15" t="str">
        <f t="shared" si="747"/>
        <v>N/A</v>
      </c>
      <c r="AP826" s="15" t="str">
        <f t="shared" si="748"/>
        <v>N/A</v>
      </c>
      <c r="AQ826" s="15" t="str">
        <f t="shared" si="749"/>
        <v>N/A</v>
      </c>
      <c r="AR826" s="14" t="s">
        <v>40</v>
      </c>
      <c r="AS826" s="14" t="s">
        <v>40</v>
      </c>
      <c r="AT826" s="14" t="s">
        <v>40</v>
      </c>
      <c r="AU826" s="14" t="s">
        <v>40</v>
      </c>
      <c r="AV826" s="14" t="s">
        <v>40</v>
      </c>
      <c r="AW826" s="14" t="s">
        <v>40</v>
      </c>
      <c r="AX826" s="14" t="s">
        <v>40</v>
      </c>
      <c r="AY826" s="14" t="s">
        <v>40</v>
      </c>
      <c r="AZ826" s="14" t="s">
        <v>40</v>
      </c>
      <c r="BA826" s="14" t="s">
        <v>40</v>
      </c>
      <c r="BB826" s="14" t="s">
        <v>40</v>
      </c>
      <c r="BC826" s="14" t="s">
        <v>40</v>
      </c>
      <c r="BD826" s="14" t="s">
        <v>40</v>
      </c>
      <c r="BE826" s="14" t="s">
        <v>40</v>
      </c>
      <c r="BF826" s="14" t="s">
        <v>40</v>
      </c>
      <c r="BG826" s="14" t="s">
        <v>40</v>
      </c>
      <c r="BH826" s="14" t="s">
        <v>40</v>
      </c>
      <c r="BJ826" s="15" t="e">
        <f t="shared" si="750"/>
        <v>#VALUE!</v>
      </c>
      <c r="BK826" s="15" t="e">
        <f t="shared" si="751"/>
        <v>#VALUE!</v>
      </c>
      <c r="BL826" s="15" t="e">
        <f t="shared" si="752"/>
        <v>#VALUE!</v>
      </c>
      <c r="BM826" s="15" t="e">
        <f t="shared" si="753"/>
        <v>#VALUE!</v>
      </c>
      <c r="BN826" s="15" t="e">
        <f t="shared" si="754"/>
        <v>#VALUE!</v>
      </c>
      <c r="BO826" s="15" t="e">
        <f t="shared" si="755"/>
        <v>#VALUE!</v>
      </c>
      <c r="BP826" s="15" t="e">
        <f t="shared" si="756"/>
        <v>#VALUE!</v>
      </c>
      <c r="BQ826" s="15" t="e">
        <f t="shared" si="757"/>
        <v>#VALUE!</v>
      </c>
      <c r="BR826" s="15" t="e">
        <f t="shared" si="758"/>
        <v>#VALUE!</v>
      </c>
      <c r="BS826" s="15" t="e">
        <f t="shared" si="759"/>
        <v>#VALUE!</v>
      </c>
      <c r="BT826" s="15" t="e">
        <f t="shared" si="760"/>
        <v>#VALUE!</v>
      </c>
      <c r="BU826" s="15" t="e">
        <f t="shared" si="761"/>
        <v>#VALUE!</v>
      </c>
      <c r="BV826" s="15" t="e">
        <f t="shared" si="762"/>
        <v>#VALUE!</v>
      </c>
      <c r="BW826" s="15" t="e">
        <f t="shared" si="763"/>
        <v>#VALUE!</v>
      </c>
      <c r="BX826" s="15" t="e">
        <f t="shared" si="764"/>
        <v>#VALUE!</v>
      </c>
      <c r="BY826" s="15" t="e">
        <f t="shared" si="765"/>
        <v>#VALUE!</v>
      </c>
      <c r="BZ826" s="15" t="e">
        <f t="shared" si="766"/>
        <v>#VALUE!</v>
      </c>
      <c r="CA826" s="14" t="s">
        <v>75</v>
      </c>
      <c r="CB826" s="15" t="e">
        <f t="shared" si="774"/>
        <v>#VALUE!</v>
      </c>
      <c r="CC826" s="14" t="str">
        <f t="shared" si="775"/>
        <v>N/A</v>
      </c>
      <c r="CD826" s="14" t="str">
        <f t="shared" si="776"/>
        <v>N/A</v>
      </c>
      <c r="CE826" s="14" t="str">
        <f t="shared" si="777"/>
        <v>N/A</v>
      </c>
      <c r="CF826" s="14" t="str">
        <f t="shared" si="778"/>
        <v>N/A</v>
      </c>
      <c r="CG826" t="str">
        <f t="shared" si="767"/>
        <v>S:0 G:0 GR:0</v>
      </c>
    </row>
    <row r="827" spans="1:85" x14ac:dyDescent="0.25">
      <c r="A827" s="13">
        <v>6719</v>
      </c>
      <c r="B827" s="14"/>
      <c r="C827" s="14"/>
      <c r="D827" s="14"/>
      <c r="E827" s="14" t="e">
        <f>VLOOKUP(B827, 'Rookie Year'!$A$2:$B$55555,2,FALSE)</f>
        <v>#N/A</v>
      </c>
      <c r="F827" s="14">
        <v>2026</v>
      </c>
      <c r="G827" s="14" t="s">
        <v>40</v>
      </c>
      <c r="H827" s="14"/>
      <c r="I827" s="15"/>
      <c r="J827" s="14"/>
      <c r="K827" s="16">
        <f t="shared" si="733"/>
        <v>0</v>
      </c>
      <c r="L827" s="15">
        <f t="shared" si="734"/>
        <v>0</v>
      </c>
      <c r="M827" s="15">
        <f t="shared" si="735"/>
        <v>0</v>
      </c>
      <c r="N827" s="15">
        <f t="shared" si="736"/>
        <v>0</v>
      </c>
      <c r="O827" s="15">
        <v>0</v>
      </c>
      <c r="P827" s="15">
        <v>0</v>
      </c>
      <c r="Q827" s="15">
        <f t="shared" si="737"/>
        <v>0</v>
      </c>
      <c r="R827" s="14" t="s">
        <v>75</v>
      </c>
      <c r="S827" s="14">
        <f t="shared" si="738"/>
        <v>0</v>
      </c>
      <c r="T827" s="15" t="str">
        <f t="shared" si="731"/>
        <v>N/A</v>
      </c>
      <c r="U827" s="15" t="str">
        <f t="shared" si="732"/>
        <v>N/A</v>
      </c>
      <c r="V827" s="15" t="str">
        <f t="shared" si="780"/>
        <v>N/A</v>
      </c>
      <c r="W827" s="15" t="str">
        <f t="shared" si="772"/>
        <v>N/A</v>
      </c>
      <c r="X827" s="15" t="str">
        <f t="shared" si="773"/>
        <v>N/A</v>
      </c>
      <c r="Y827" s="14" t="str">
        <f t="shared" si="739"/>
        <v>OK</v>
      </c>
      <c r="Z827" s="14" t="str">
        <f t="shared" si="740"/>
        <v>No</v>
      </c>
      <c r="AA827" s="17" t="str">
        <f>IF(C827="DM", "N/A", IF(Z827="No","N/A",VLOOKUP(B827,'Extension List'!$A$3:$AE$1952,19,FALSE)))</f>
        <v>N/A</v>
      </c>
      <c r="AB827" s="14" t="str">
        <f>IF(C827="DM", "N/A", IF(Z827="No","N/A",VLOOKUP(B827,'Extension List'!$A$3:$AE$1952,21,FALSE)))</f>
        <v>N/A</v>
      </c>
      <c r="AC827" s="14" t="str">
        <f t="shared" si="729"/>
        <v>N/A</v>
      </c>
      <c r="AD827" s="15" t="str">
        <f t="shared" si="741"/>
        <v>N/A</v>
      </c>
      <c r="AE827" s="15" t="str">
        <f t="shared" si="742"/>
        <v>N/A</v>
      </c>
      <c r="AF827" s="15" t="str">
        <f t="shared" si="743"/>
        <v>N/A</v>
      </c>
      <c r="AG827" s="15" t="str">
        <f t="shared" si="779"/>
        <v>N/A</v>
      </c>
      <c r="AH827" s="15" t="str">
        <f t="shared" si="779"/>
        <v>N/A</v>
      </c>
      <c r="AI827" s="15" t="str">
        <f t="shared" si="768"/>
        <v>N/A</v>
      </c>
      <c r="AJ827" s="15" t="str">
        <f t="shared" si="769"/>
        <v>N/A</v>
      </c>
      <c r="AK827" s="15" t="str">
        <f t="shared" si="770"/>
        <v>N/A</v>
      </c>
      <c r="AL827" s="15" t="str">
        <f t="shared" si="744"/>
        <v>N/A</v>
      </c>
      <c r="AM827" s="15" t="e">
        <f t="shared" si="745"/>
        <v>#VALUE!</v>
      </c>
      <c r="AN827" s="15" t="str">
        <f t="shared" si="746"/>
        <v>N/A</v>
      </c>
      <c r="AO827" s="15" t="str">
        <f t="shared" si="747"/>
        <v>N/A</v>
      </c>
      <c r="AP827" s="15" t="str">
        <f t="shared" si="748"/>
        <v>N/A</v>
      </c>
      <c r="AQ827" s="15" t="str">
        <f t="shared" si="749"/>
        <v>N/A</v>
      </c>
      <c r="AR827" s="14" t="s">
        <v>40</v>
      </c>
      <c r="AS827" s="14" t="s">
        <v>40</v>
      </c>
      <c r="AT827" s="14" t="s">
        <v>40</v>
      </c>
      <c r="AU827" s="14" t="s">
        <v>40</v>
      </c>
      <c r="AV827" s="14" t="s">
        <v>40</v>
      </c>
      <c r="AW827" s="14" t="s">
        <v>40</v>
      </c>
      <c r="AX827" s="14" t="s">
        <v>40</v>
      </c>
      <c r="AY827" s="14" t="s">
        <v>40</v>
      </c>
      <c r="AZ827" s="14" t="s">
        <v>40</v>
      </c>
      <c r="BA827" s="14" t="s">
        <v>40</v>
      </c>
      <c r="BB827" s="14" t="s">
        <v>40</v>
      </c>
      <c r="BC827" s="14" t="s">
        <v>40</v>
      </c>
      <c r="BD827" s="14" t="s">
        <v>40</v>
      </c>
      <c r="BE827" s="14" t="s">
        <v>40</v>
      </c>
      <c r="BF827" s="14" t="s">
        <v>40</v>
      </c>
      <c r="BG827" s="14" t="s">
        <v>40</v>
      </c>
      <c r="BH827" s="14" t="s">
        <v>40</v>
      </c>
      <c r="BJ827" s="15" t="e">
        <f t="shared" si="750"/>
        <v>#VALUE!</v>
      </c>
      <c r="BK827" s="15" t="e">
        <f t="shared" si="751"/>
        <v>#VALUE!</v>
      </c>
      <c r="BL827" s="15" t="e">
        <f t="shared" si="752"/>
        <v>#VALUE!</v>
      </c>
      <c r="BM827" s="15" t="e">
        <f t="shared" si="753"/>
        <v>#VALUE!</v>
      </c>
      <c r="BN827" s="15" t="e">
        <f t="shared" si="754"/>
        <v>#VALUE!</v>
      </c>
      <c r="BO827" s="15" t="e">
        <f t="shared" si="755"/>
        <v>#VALUE!</v>
      </c>
      <c r="BP827" s="15" t="e">
        <f t="shared" si="756"/>
        <v>#VALUE!</v>
      </c>
      <c r="BQ827" s="15" t="e">
        <f t="shared" si="757"/>
        <v>#VALUE!</v>
      </c>
      <c r="BR827" s="15" t="e">
        <f t="shared" si="758"/>
        <v>#VALUE!</v>
      </c>
      <c r="BS827" s="15" t="e">
        <f t="shared" si="759"/>
        <v>#VALUE!</v>
      </c>
      <c r="BT827" s="15" t="e">
        <f t="shared" si="760"/>
        <v>#VALUE!</v>
      </c>
      <c r="BU827" s="15" t="e">
        <f t="shared" si="761"/>
        <v>#VALUE!</v>
      </c>
      <c r="BV827" s="15" t="e">
        <f t="shared" si="762"/>
        <v>#VALUE!</v>
      </c>
      <c r="BW827" s="15" t="e">
        <f t="shared" si="763"/>
        <v>#VALUE!</v>
      </c>
      <c r="BX827" s="15" t="e">
        <f t="shared" si="764"/>
        <v>#VALUE!</v>
      </c>
      <c r="BY827" s="15" t="e">
        <f t="shared" si="765"/>
        <v>#VALUE!</v>
      </c>
      <c r="BZ827" s="15" t="e">
        <f t="shared" si="766"/>
        <v>#VALUE!</v>
      </c>
      <c r="CA827" s="14" t="s">
        <v>75</v>
      </c>
      <c r="CB827" s="15" t="e">
        <f t="shared" si="774"/>
        <v>#VALUE!</v>
      </c>
      <c r="CC827" s="14" t="str">
        <f t="shared" si="775"/>
        <v>N/A</v>
      </c>
      <c r="CD827" s="14" t="str">
        <f t="shared" si="776"/>
        <v>N/A</v>
      </c>
      <c r="CE827" s="14" t="str">
        <f t="shared" si="777"/>
        <v>N/A</v>
      </c>
      <c r="CF827" s="14" t="str">
        <f t="shared" si="778"/>
        <v>N/A</v>
      </c>
      <c r="CG827" t="str">
        <f t="shared" si="767"/>
        <v>S:0 G:0 GR:0</v>
      </c>
    </row>
    <row r="828" spans="1:85" x14ac:dyDescent="0.25">
      <c r="A828" s="13">
        <v>6720</v>
      </c>
      <c r="B828" s="14"/>
      <c r="C828" s="14"/>
      <c r="D828" s="14"/>
      <c r="E828" s="14" t="e">
        <f>VLOOKUP(B828, 'Rookie Year'!$A$2:$B$55555,2,FALSE)</f>
        <v>#N/A</v>
      </c>
      <c r="F828" s="14">
        <v>2026</v>
      </c>
      <c r="G828" s="14" t="s">
        <v>40</v>
      </c>
      <c r="H828" s="14"/>
      <c r="I828" s="15"/>
      <c r="J828" s="14"/>
      <c r="K828" s="16">
        <f t="shared" si="733"/>
        <v>0</v>
      </c>
      <c r="L828" s="15">
        <f t="shared" si="734"/>
        <v>0</v>
      </c>
      <c r="M828" s="15">
        <f t="shared" si="735"/>
        <v>0</v>
      </c>
      <c r="N828" s="15">
        <f t="shared" si="736"/>
        <v>0</v>
      </c>
      <c r="O828" s="15">
        <v>0</v>
      </c>
      <c r="P828" s="15">
        <v>0</v>
      </c>
      <c r="Q828" s="15">
        <f t="shared" si="737"/>
        <v>0</v>
      </c>
      <c r="R828" s="14" t="s">
        <v>75</v>
      </c>
      <c r="S828" s="14">
        <f t="shared" si="738"/>
        <v>0</v>
      </c>
      <c r="T828" s="15" t="str">
        <f t="shared" si="731"/>
        <v>N/A</v>
      </c>
      <c r="U828" s="15" t="str">
        <f t="shared" si="732"/>
        <v>N/A</v>
      </c>
      <c r="V828" s="15" t="str">
        <f t="shared" si="780"/>
        <v>N/A</v>
      </c>
      <c r="W828" s="15" t="str">
        <f t="shared" si="772"/>
        <v>N/A</v>
      </c>
      <c r="X828" s="15" t="str">
        <f t="shared" si="773"/>
        <v>N/A</v>
      </c>
      <c r="Y828" s="14" t="str">
        <f t="shared" si="739"/>
        <v>OK</v>
      </c>
      <c r="Z828" s="14" t="str">
        <f t="shared" si="740"/>
        <v>No</v>
      </c>
      <c r="AA828" s="17" t="str">
        <f>IF(C828="DM", "N/A", IF(Z828="No","N/A",VLOOKUP(B828,'Extension List'!$A$3:$AE$1952,19,FALSE)))</f>
        <v>N/A</v>
      </c>
      <c r="AB828" s="14" t="str">
        <f>IF(C828="DM", "N/A", IF(Z828="No","N/A",VLOOKUP(B828,'Extension List'!$A$3:$AE$1952,21,FALSE)))</f>
        <v>N/A</v>
      </c>
      <c r="AC828" s="14" t="str">
        <f t="shared" si="729"/>
        <v>N/A</v>
      </c>
      <c r="AD828" s="15" t="str">
        <f t="shared" si="741"/>
        <v>N/A</v>
      </c>
      <c r="AE828" s="15" t="str">
        <f t="shared" si="742"/>
        <v>N/A</v>
      </c>
      <c r="AF828" s="15" t="str">
        <f t="shared" si="743"/>
        <v>N/A</v>
      </c>
      <c r="AG828" s="15" t="str">
        <f t="shared" si="779"/>
        <v>N/A</v>
      </c>
      <c r="AH828" s="15" t="str">
        <f t="shared" si="779"/>
        <v>N/A</v>
      </c>
      <c r="AI828" s="15" t="str">
        <f t="shared" si="768"/>
        <v>N/A</v>
      </c>
      <c r="AJ828" s="15" t="str">
        <f t="shared" si="769"/>
        <v>N/A</v>
      </c>
      <c r="AK828" s="15" t="str">
        <f t="shared" si="770"/>
        <v>N/A</v>
      </c>
      <c r="AL828" s="15" t="str">
        <f t="shared" si="744"/>
        <v>N/A</v>
      </c>
      <c r="AM828" s="15" t="e">
        <f t="shared" si="745"/>
        <v>#VALUE!</v>
      </c>
      <c r="AN828" s="15" t="str">
        <f t="shared" si="746"/>
        <v>N/A</v>
      </c>
      <c r="AO828" s="15" t="str">
        <f t="shared" si="747"/>
        <v>N/A</v>
      </c>
      <c r="AP828" s="15" t="str">
        <f t="shared" si="748"/>
        <v>N/A</v>
      </c>
      <c r="AQ828" s="15" t="str">
        <f t="shared" si="749"/>
        <v>N/A</v>
      </c>
      <c r="AR828" s="14" t="s">
        <v>40</v>
      </c>
      <c r="AS828" s="14" t="s">
        <v>40</v>
      </c>
      <c r="AT828" s="14" t="s">
        <v>40</v>
      </c>
      <c r="AU828" s="14" t="s">
        <v>40</v>
      </c>
      <c r="AV828" s="14" t="s">
        <v>40</v>
      </c>
      <c r="AW828" s="14" t="s">
        <v>40</v>
      </c>
      <c r="AX828" s="14" t="s">
        <v>40</v>
      </c>
      <c r="AY828" s="14" t="s">
        <v>40</v>
      </c>
      <c r="AZ828" s="14" t="s">
        <v>40</v>
      </c>
      <c r="BA828" s="14" t="s">
        <v>40</v>
      </c>
      <c r="BB828" s="14" t="s">
        <v>40</v>
      </c>
      <c r="BC828" s="14" t="s">
        <v>40</v>
      </c>
      <c r="BD828" s="14" t="s">
        <v>40</v>
      </c>
      <c r="BE828" s="14" t="s">
        <v>40</v>
      </c>
      <c r="BF828" s="14" t="s">
        <v>40</v>
      </c>
      <c r="BG828" s="14" t="s">
        <v>40</v>
      </c>
      <c r="BH828" s="14" t="s">
        <v>40</v>
      </c>
      <c r="BJ828" s="15" t="e">
        <f t="shared" si="750"/>
        <v>#VALUE!</v>
      </c>
      <c r="BK828" s="15" t="e">
        <f t="shared" si="751"/>
        <v>#VALUE!</v>
      </c>
      <c r="BL828" s="15" t="e">
        <f t="shared" si="752"/>
        <v>#VALUE!</v>
      </c>
      <c r="BM828" s="15" t="e">
        <f t="shared" si="753"/>
        <v>#VALUE!</v>
      </c>
      <c r="BN828" s="15" t="e">
        <f t="shared" si="754"/>
        <v>#VALUE!</v>
      </c>
      <c r="BO828" s="15" t="e">
        <f t="shared" si="755"/>
        <v>#VALUE!</v>
      </c>
      <c r="BP828" s="15" t="e">
        <f t="shared" si="756"/>
        <v>#VALUE!</v>
      </c>
      <c r="BQ828" s="15" t="e">
        <f t="shared" si="757"/>
        <v>#VALUE!</v>
      </c>
      <c r="BR828" s="15" t="e">
        <f t="shared" si="758"/>
        <v>#VALUE!</v>
      </c>
      <c r="BS828" s="15" t="e">
        <f t="shared" si="759"/>
        <v>#VALUE!</v>
      </c>
      <c r="BT828" s="15" t="e">
        <f t="shared" si="760"/>
        <v>#VALUE!</v>
      </c>
      <c r="BU828" s="15" t="e">
        <f t="shared" si="761"/>
        <v>#VALUE!</v>
      </c>
      <c r="BV828" s="15" t="e">
        <f t="shared" si="762"/>
        <v>#VALUE!</v>
      </c>
      <c r="BW828" s="15" t="e">
        <f t="shared" si="763"/>
        <v>#VALUE!</v>
      </c>
      <c r="BX828" s="15" t="e">
        <f t="shared" si="764"/>
        <v>#VALUE!</v>
      </c>
      <c r="BY828" s="15" t="e">
        <f t="shared" si="765"/>
        <v>#VALUE!</v>
      </c>
      <c r="BZ828" s="15" t="e">
        <f t="shared" si="766"/>
        <v>#VALUE!</v>
      </c>
      <c r="CA828" s="14" t="s">
        <v>75</v>
      </c>
      <c r="CB828" s="15" t="e">
        <f t="shared" si="774"/>
        <v>#VALUE!</v>
      </c>
      <c r="CC828" s="14" t="str">
        <f t="shared" si="775"/>
        <v>N/A</v>
      </c>
      <c r="CD828" s="14" t="str">
        <f t="shared" si="776"/>
        <v>N/A</v>
      </c>
      <c r="CE828" s="14" t="str">
        <f t="shared" si="777"/>
        <v>N/A</v>
      </c>
      <c r="CF828" s="14" t="str">
        <f t="shared" si="778"/>
        <v>N/A</v>
      </c>
      <c r="CG828" t="str">
        <f t="shared" si="767"/>
        <v>S:0 G:0 GR:0</v>
      </c>
    </row>
    <row r="829" spans="1:85" x14ac:dyDescent="0.25">
      <c r="A829" s="13">
        <v>6721</v>
      </c>
      <c r="B829" s="14"/>
      <c r="C829" s="14"/>
      <c r="D829" s="14"/>
      <c r="E829" s="14" t="e">
        <f>VLOOKUP(B829, 'Rookie Year'!$A$2:$B$55555,2,FALSE)</f>
        <v>#N/A</v>
      </c>
      <c r="F829" s="14">
        <v>2026</v>
      </c>
      <c r="G829" s="14" t="s">
        <v>40</v>
      </c>
      <c r="H829" s="14"/>
      <c r="I829" s="15"/>
      <c r="J829" s="14"/>
      <c r="K829" s="16">
        <f t="shared" si="733"/>
        <v>0</v>
      </c>
      <c r="L829" s="15">
        <f t="shared" si="734"/>
        <v>0</v>
      </c>
      <c r="M829" s="15">
        <f t="shared" si="735"/>
        <v>0</v>
      </c>
      <c r="N829" s="15">
        <f t="shared" si="736"/>
        <v>0</v>
      </c>
      <c r="O829" s="15">
        <v>0</v>
      </c>
      <c r="P829" s="15">
        <v>0</v>
      </c>
      <c r="Q829" s="15">
        <f t="shared" si="737"/>
        <v>0</v>
      </c>
      <c r="R829" s="14" t="s">
        <v>75</v>
      </c>
      <c r="S829" s="14">
        <f t="shared" si="738"/>
        <v>0</v>
      </c>
      <c r="T829" s="15" t="str">
        <f t="shared" si="731"/>
        <v>N/A</v>
      </c>
      <c r="U829" s="15" t="str">
        <f t="shared" si="732"/>
        <v>N/A</v>
      </c>
      <c r="V829" s="15" t="str">
        <f t="shared" si="780"/>
        <v>N/A</v>
      </c>
      <c r="W829" s="15" t="str">
        <f t="shared" si="772"/>
        <v>N/A</v>
      </c>
      <c r="X829" s="15" t="str">
        <f t="shared" si="773"/>
        <v>N/A</v>
      </c>
      <c r="Y829" s="14" t="str">
        <f t="shared" si="739"/>
        <v>OK</v>
      </c>
      <c r="Z829" s="14" t="str">
        <f t="shared" si="740"/>
        <v>No</v>
      </c>
      <c r="AA829" s="17" t="str">
        <f>IF(C829="DM", "N/A", IF(Z829="No","N/A",VLOOKUP(B829,'Extension List'!$A$3:$AE$1952,19,FALSE)))</f>
        <v>N/A</v>
      </c>
      <c r="AB829" s="14" t="str">
        <f>IF(C829="DM", "N/A", IF(Z829="No","N/A",VLOOKUP(B829,'Extension List'!$A$3:$AE$1952,21,FALSE)))</f>
        <v>N/A</v>
      </c>
      <c r="AC829" s="14" t="str">
        <f t="shared" ref="AC829:AC892" si="781">IF(AA829="N/A", "N/A", 0)</f>
        <v>N/A</v>
      </c>
      <c r="AD829" s="15" t="str">
        <f t="shared" si="741"/>
        <v>N/A</v>
      </c>
      <c r="AE829" s="15" t="str">
        <f t="shared" si="742"/>
        <v>N/A</v>
      </c>
      <c r="AF829" s="15" t="str">
        <f t="shared" si="743"/>
        <v>N/A</v>
      </c>
      <c r="AG829" s="15" t="str">
        <f t="shared" si="779"/>
        <v>N/A</v>
      </c>
      <c r="AH829" s="15" t="str">
        <f t="shared" si="779"/>
        <v>N/A</v>
      </c>
      <c r="AI829" s="15" t="str">
        <f t="shared" si="768"/>
        <v>N/A</v>
      </c>
      <c r="AJ829" s="15" t="str">
        <f t="shared" si="769"/>
        <v>N/A</v>
      </c>
      <c r="AK829" s="15" t="str">
        <f t="shared" si="770"/>
        <v>N/A</v>
      </c>
      <c r="AL829" s="15" t="str">
        <f t="shared" si="744"/>
        <v>N/A</v>
      </c>
      <c r="AM829" s="15" t="e">
        <f t="shared" si="745"/>
        <v>#VALUE!</v>
      </c>
      <c r="AN829" s="15" t="str">
        <f t="shared" si="746"/>
        <v>N/A</v>
      </c>
      <c r="AO829" s="15" t="str">
        <f t="shared" si="747"/>
        <v>N/A</v>
      </c>
      <c r="AP829" s="15" t="str">
        <f t="shared" si="748"/>
        <v>N/A</v>
      </c>
      <c r="AQ829" s="15" t="str">
        <f t="shared" si="749"/>
        <v>N/A</v>
      </c>
      <c r="AR829" s="14" t="s">
        <v>40</v>
      </c>
      <c r="AS829" s="14" t="s">
        <v>40</v>
      </c>
      <c r="AT829" s="14" t="s">
        <v>40</v>
      </c>
      <c r="AU829" s="14" t="s">
        <v>40</v>
      </c>
      <c r="AV829" s="14" t="s">
        <v>40</v>
      </c>
      <c r="AW829" s="14" t="s">
        <v>40</v>
      </c>
      <c r="AX829" s="14" t="s">
        <v>40</v>
      </c>
      <c r="AY829" s="14" t="s">
        <v>40</v>
      </c>
      <c r="AZ829" s="14" t="s">
        <v>40</v>
      </c>
      <c r="BA829" s="14" t="s">
        <v>40</v>
      </c>
      <c r="BB829" s="14" t="s">
        <v>40</v>
      </c>
      <c r="BC829" s="14" t="s">
        <v>40</v>
      </c>
      <c r="BD829" s="14" t="s">
        <v>40</v>
      </c>
      <c r="BE829" s="14" t="s">
        <v>40</v>
      </c>
      <c r="BF829" s="14" t="s">
        <v>40</v>
      </c>
      <c r="BG829" s="14" t="s">
        <v>40</v>
      </c>
      <c r="BH829" s="14" t="s">
        <v>40</v>
      </c>
      <c r="BJ829" s="15" t="e">
        <f t="shared" si="750"/>
        <v>#VALUE!</v>
      </c>
      <c r="BK829" s="15" t="e">
        <f t="shared" si="751"/>
        <v>#VALUE!</v>
      </c>
      <c r="BL829" s="15" t="e">
        <f t="shared" si="752"/>
        <v>#VALUE!</v>
      </c>
      <c r="BM829" s="15" t="e">
        <f t="shared" si="753"/>
        <v>#VALUE!</v>
      </c>
      <c r="BN829" s="15" t="e">
        <f t="shared" si="754"/>
        <v>#VALUE!</v>
      </c>
      <c r="BO829" s="15" t="e">
        <f t="shared" si="755"/>
        <v>#VALUE!</v>
      </c>
      <c r="BP829" s="15" t="e">
        <f t="shared" si="756"/>
        <v>#VALUE!</v>
      </c>
      <c r="BQ829" s="15" t="e">
        <f t="shared" si="757"/>
        <v>#VALUE!</v>
      </c>
      <c r="BR829" s="15" t="e">
        <f t="shared" si="758"/>
        <v>#VALUE!</v>
      </c>
      <c r="BS829" s="15" t="e">
        <f t="shared" si="759"/>
        <v>#VALUE!</v>
      </c>
      <c r="BT829" s="15" t="e">
        <f t="shared" si="760"/>
        <v>#VALUE!</v>
      </c>
      <c r="BU829" s="15" t="e">
        <f t="shared" si="761"/>
        <v>#VALUE!</v>
      </c>
      <c r="BV829" s="15" t="e">
        <f t="shared" si="762"/>
        <v>#VALUE!</v>
      </c>
      <c r="BW829" s="15" t="e">
        <f t="shared" si="763"/>
        <v>#VALUE!</v>
      </c>
      <c r="BX829" s="15" t="e">
        <f t="shared" si="764"/>
        <v>#VALUE!</v>
      </c>
      <c r="BY829" s="15" t="e">
        <f t="shared" si="765"/>
        <v>#VALUE!</v>
      </c>
      <c r="BZ829" s="15" t="e">
        <f t="shared" si="766"/>
        <v>#VALUE!</v>
      </c>
      <c r="CA829" s="14" t="s">
        <v>75</v>
      </c>
      <c r="CB829" s="15" t="e">
        <f t="shared" si="774"/>
        <v>#VALUE!</v>
      </c>
      <c r="CC829" s="14" t="str">
        <f t="shared" si="775"/>
        <v>N/A</v>
      </c>
      <c r="CD829" s="14" t="str">
        <f t="shared" si="776"/>
        <v>N/A</v>
      </c>
      <c r="CE829" s="14" t="str">
        <f t="shared" si="777"/>
        <v>N/A</v>
      </c>
      <c r="CF829" s="14" t="str">
        <f t="shared" si="778"/>
        <v>N/A</v>
      </c>
      <c r="CG829" t="str">
        <f t="shared" si="767"/>
        <v>S:0 G:0 GR:0</v>
      </c>
    </row>
    <row r="830" spans="1:85" x14ac:dyDescent="0.25">
      <c r="A830" s="13">
        <v>6722</v>
      </c>
      <c r="B830" s="14"/>
      <c r="C830" s="14"/>
      <c r="D830" s="14"/>
      <c r="E830" s="14" t="e">
        <f>VLOOKUP(B830, 'Rookie Year'!$A$2:$B$55555,2,FALSE)</f>
        <v>#N/A</v>
      </c>
      <c r="F830" s="14">
        <v>2026</v>
      </c>
      <c r="G830" s="14" t="s">
        <v>40</v>
      </c>
      <c r="H830" s="14"/>
      <c r="I830" s="15"/>
      <c r="J830" s="14"/>
      <c r="K830" s="16">
        <f t="shared" si="733"/>
        <v>0</v>
      </c>
      <c r="L830" s="15">
        <f t="shared" si="734"/>
        <v>0</v>
      </c>
      <c r="M830" s="15">
        <f t="shared" si="735"/>
        <v>0</v>
      </c>
      <c r="N830" s="15">
        <f t="shared" si="736"/>
        <v>0</v>
      </c>
      <c r="O830" s="15">
        <v>0</v>
      </c>
      <c r="P830" s="15">
        <v>0</v>
      </c>
      <c r="Q830" s="15">
        <f t="shared" si="737"/>
        <v>0</v>
      </c>
      <c r="R830" s="14" t="s">
        <v>75</v>
      </c>
      <c r="S830" s="14">
        <f t="shared" si="738"/>
        <v>0</v>
      </c>
      <c r="T830" s="15" t="str">
        <f t="shared" si="731"/>
        <v>N/A</v>
      </c>
      <c r="U830" s="15" t="str">
        <f t="shared" si="732"/>
        <v>N/A</v>
      </c>
      <c r="V830" s="15" t="str">
        <f t="shared" si="780"/>
        <v>N/A</v>
      </c>
      <c r="W830" s="15" t="str">
        <f t="shared" si="772"/>
        <v>N/A</v>
      </c>
      <c r="X830" s="15" t="str">
        <f t="shared" si="773"/>
        <v>N/A</v>
      </c>
      <c r="Y830" s="14" t="str">
        <f t="shared" si="739"/>
        <v>OK</v>
      </c>
      <c r="Z830" s="14" t="str">
        <f t="shared" si="740"/>
        <v>No</v>
      </c>
      <c r="AA830" s="17" t="str">
        <f>IF(C830="DM", "N/A", IF(Z830="No","N/A",VLOOKUP(B830,'Extension List'!$A$3:$AE$1952,19,FALSE)))</f>
        <v>N/A</v>
      </c>
      <c r="AB830" s="14" t="str">
        <f>IF(C830="DM", "N/A", IF(Z830="No","N/A",VLOOKUP(B830,'Extension List'!$A$3:$AE$1952,21,FALSE)))</f>
        <v>N/A</v>
      </c>
      <c r="AC830" s="14" t="str">
        <f t="shared" si="781"/>
        <v>N/A</v>
      </c>
      <c r="AD830" s="15" t="str">
        <f t="shared" si="741"/>
        <v>N/A</v>
      </c>
      <c r="AE830" s="15" t="str">
        <f t="shared" si="742"/>
        <v>N/A</v>
      </c>
      <c r="AF830" s="15" t="str">
        <f t="shared" si="743"/>
        <v>N/A</v>
      </c>
      <c r="AG830" s="15" t="str">
        <f t="shared" si="779"/>
        <v>N/A</v>
      </c>
      <c r="AH830" s="15" t="str">
        <f t="shared" si="779"/>
        <v>N/A</v>
      </c>
      <c r="AI830" s="15" t="str">
        <f t="shared" si="768"/>
        <v>N/A</v>
      </c>
      <c r="AJ830" s="15" t="str">
        <f t="shared" si="769"/>
        <v>N/A</v>
      </c>
      <c r="AK830" s="15" t="str">
        <f t="shared" si="770"/>
        <v>N/A</v>
      </c>
      <c r="AL830" s="15" t="str">
        <f t="shared" si="744"/>
        <v>N/A</v>
      </c>
      <c r="AM830" s="15" t="e">
        <f t="shared" si="745"/>
        <v>#VALUE!</v>
      </c>
      <c r="AN830" s="15" t="str">
        <f t="shared" si="746"/>
        <v>N/A</v>
      </c>
      <c r="AO830" s="15" t="str">
        <f t="shared" si="747"/>
        <v>N/A</v>
      </c>
      <c r="AP830" s="15" t="str">
        <f t="shared" si="748"/>
        <v>N/A</v>
      </c>
      <c r="AQ830" s="15" t="str">
        <f t="shared" si="749"/>
        <v>N/A</v>
      </c>
      <c r="AR830" s="14" t="s">
        <v>40</v>
      </c>
      <c r="AS830" s="14" t="s">
        <v>40</v>
      </c>
      <c r="AT830" s="14" t="s">
        <v>40</v>
      </c>
      <c r="AU830" s="14" t="s">
        <v>40</v>
      </c>
      <c r="AV830" s="14" t="s">
        <v>40</v>
      </c>
      <c r="AW830" s="14" t="s">
        <v>40</v>
      </c>
      <c r="AX830" s="14" t="s">
        <v>40</v>
      </c>
      <c r="AY830" s="14" t="s">
        <v>40</v>
      </c>
      <c r="AZ830" s="14" t="s">
        <v>40</v>
      </c>
      <c r="BA830" s="14" t="s">
        <v>40</v>
      </c>
      <c r="BB830" s="14" t="s">
        <v>40</v>
      </c>
      <c r="BC830" s="14" t="s">
        <v>40</v>
      </c>
      <c r="BD830" s="14" t="s">
        <v>40</v>
      </c>
      <c r="BE830" s="14" t="s">
        <v>40</v>
      </c>
      <c r="BF830" s="14" t="s">
        <v>40</v>
      </c>
      <c r="BG830" s="14" t="s">
        <v>40</v>
      </c>
      <c r="BH830" s="14" t="s">
        <v>40</v>
      </c>
      <c r="BJ830" s="15" t="e">
        <f t="shared" si="750"/>
        <v>#VALUE!</v>
      </c>
      <c r="BK830" s="15" t="e">
        <f t="shared" si="751"/>
        <v>#VALUE!</v>
      </c>
      <c r="BL830" s="15" t="e">
        <f t="shared" si="752"/>
        <v>#VALUE!</v>
      </c>
      <c r="BM830" s="15" t="e">
        <f t="shared" si="753"/>
        <v>#VALUE!</v>
      </c>
      <c r="BN830" s="15" t="e">
        <f t="shared" si="754"/>
        <v>#VALUE!</v>
      </c>
      <c r="BO830" s="15" t="e">
        <f t="shared" si="755"/>
        <v>#VALUE!</v>
      </c>
      <c r="BP830" s="15" t="e">
        <f t="shared" si="756"/>
        <v>#VALUE!</v>
      </c>
      <c r="BQ830" s="15" t="e">
        <f t="shared" si="757"/>
        <v>#VALUE!</v>
      </c>
      <c r="BR830" s="15" t="e">
        <f t="shared" si="758"/>
        <v>#VALUE!</v>
      </c>
      <c r="BS830" s="15" t="e">
        <f t="shared" si="759"/>
        <v>#VALUE!</v>
      </c>
      <c r="BT830" s="15" t="e">
        <f t="shared" si="760"/>
        <v>#VALUE!</v>
      </c>
      <c r="BU830" s="15" t="e">
        <f t="shared" si="761"/>
        <v>#VALUE!</v>
      </c>
      <c r="BV830" s="15" t="e">
        <f t="shared" si="762"/>
        <v>#VALUE!</v>
      </c>
      <c r="BW830" s="15" t="e">
        <f t="shared" si="763"/>
        <v>#VALUE!</v>
      </c>
      <c r="BX830" s="15" t="e">
        <f t="shared" si="764"/>
        <v>#VALUE!</v>
      </c>
      <c r="BY830" s="15" t="e">
        <f t="shared" si="765"/>
        <v>#VALUE!</v>
      </c>
      <c r="BZ830" s="15" t="e">
        <f t="shared" si="766"/>
        <v>#VALUE!</v>
      </c>
      <c r="CA830" s="14" t="s">
        <v>75</v>
      </c>
      <c r="CB830" s="15" t="e">
        <f t="shared" si="774"/>
        <v>#VALUE!</v>
      </c>
      <c r="CC830" s="14" t="str">
        <f t="shared" si="775"/>
        <v>N/A</v>
      </c>
      <c r="CD830" s="14" t="str">
        <f t="shared" si="776"/>
        <v>N/A</v>
      </c>
      <c r="CE830" s="14" t="str">
        <f t="shared" si="777"/>
        <v>N/A</v>
      </c>
      <c r="CF830" s="14" t="str">
        <f t="shared" si="778"/>
        <v>N/A</v>
      </c>
      <c r="CG830" t="str">
        <f t="shared" si="767"/>
        <v>S:0 G:0 GR:0</v>
      </c>
    </row>
    <row r="831" spans="1:85" x14ac:dyDescent="0.25">
      <c r="A831" s="13">
        <v>6723</v>
      </c>
      <c r="B831" s="14"/>
      <c r="C831" s="14"/>
      <c r="D831" s="14"/>
      <c r="E831" s="14" t="e">
        <f>VLOOKUP(B831, 'Rookie Year'!$A$2:$B$55555,2,FALSE)</f>
        <v>#N/A</v>
      </c>
      <c r="F831" s="14">
        <v>2026</v>
      </c>
      <c r="G831" s="14" t="s">
        <v>40</v>
      </c>
      <c r="H831" s="14"/>
      <c r="I831" s="15"/>
      <c r="J831" s="14"/>
      <c r="K831" s="16">
        <f t="shared" si="733"/>
        <v>0</v>
      </c>
      <c r="L831" s="15">
        <f t="shared" si="734"/>
        <v>0</v>
      </c>
      <c r="M831" s="15">
        <f t="shared" si="735"/>
        <v>0</v>
      </c>
      <c r="N831" s="15">
        <f t="shared" si="736"/>
        <v>0</v>
      </c>
      <c r="O831" s="15">
        <v>0</v>
      </c>
      <c r="P831" s="15">
        <v>0</v>
      </c>
      <c r="Q831" s="15">
        <f t="shared" si="737"/>
        <v>0</v>
      </c>
      <c r="R831" s="14" t="s">
        <v>75</v>
      </c>
      <c r="S831" s="14">
        <f t="shared" si="738"/>
        <v>0</v>
      </c>
      <c r="T831" s="15" t="str">
        <f t="shared" si="731"/>
        <v>N/A</v>
      </c>
      <c r="U831" s="15" t="str">
        <f t="shared" si="732"/>
        <v>N/A</v>
      </c>
      <c r="V831" s="15" t="str">
        <f t="shared" si="780"/>
        <v>N/A</v>
      </c>
      <c r="W831" s="15" t="str">
        <f t="shared" si="772"/>
        <v>N/A</v>
      </c>
      <c r="X831" s="15" t="str">
        <f t="shared" si="773"/>
        <v>N/A</v>
      </c>
      <c r="Y831" s="14" t="str">
        <f t="shared" si="739"/>
        <v>OK</v>
      </c>
      <c r="Z831" s="14" t="str">
        <f t="shared" si="740"/>
        <v>No</v>
      </c>
      <c r="AA831" s="17" t="str">
        <f>IF(C831="DM", "N/A", IF(Z831="No","N/A",VLOOKUP(B831,'Extension List'!$A$3:$AE$1952,19,FALSE)))</f>
        <v>N/A</v>
      </c>
      <c r="AB831" s="14" t="str">
        <f>IF(C831="DM", "N/A", IF(Z831="No","N/A",VLOOKUP(B831,'Extension List'!$A$3:$AE$1952,21,FALSE)))</f>
        <v>N/A</v>
      </c>
      <c r="AC831" s="14" t="str">
        <f t="shared" si="781"/>
        <v>N/A</v>
      </c>
      <c r="AD831" s="15" t="str">
        <f t="shared" si="741"/>
        <v>N/A</v>
      </c>
      <c r="AE831" s="15" t="str">
        <f t="shared" si="742"/>
        <v>N/A</v>
      </c>
      <c r="AF831" s="15" t="str">
        <f t="shared" si="743"/>
        <v>N/A</v>
      </c>
      <c r="AG831" s="15" t="str">
        <f t="shared" si="779"/>
        <v>N/A</v>
      </c>
      <c r="AH831" s="15" t="str">
        <f t="shared" si="779"/>
        <v>N/A</v>
      </c>
      <c r="AI831" s="15" t="str">
        <f t="shared" si="768"/>
        <v>N/A</v>
      </c>
      <c r="AJ831" s="15" t="str">
        <f t="shared" si="769"/>
        <v>N/A</v>
      </c>
      <c r="AK831" s="15" t="str">
        <f t="shared" si="770"/>
        <v>N/A</v>
      </c>
      <c r="AL831" s="15" t="str">
        <f t="shared" si="744"/>
        <v>N/A</v>
      </c>
      <c r="AM831" s="15" t="e">
        <f t="shared" si="745"/>
        <v>#VALUE!</v>
      </c>
      <c r="AN831" s="15" t="str">
        <f t="shared" si="746"/>
        <v>N/A</v>
      </c>
      <c r="AO831" s="15" t="str">
        <f t="shared" si="747"/>
        <v>N/A</v>
      </c>
      <c r="AP831" s="15" t="str">
        <f t="shared" si="748"/>
        <v>N/A</v>
      </c>
      <c r="AQ831" s="15" t="str">
        <f t="shared" si="749"/>
        <v>N/A</v>
      </c>
      <c r="AR831" s="14" t="s">
        <v>40</v>
      </c>
      <c r="AS831" s="14" t="s">
        <v>40</v>
      </c>
      <c r="AT831" s="14" t="s">
        <v>40</v>
      </c>
      <c r="AU831" s="14" t="s">
        <v>40</v>
      </c>
      <c r="AV831" s="14" t="s">
        <v>40</v>
      </c>
      <c r="AW831" s="14" t="s">
        <v>40</v>
      </c>
      <c r="AX831" s="14" t="s">
        <v>40</v>
      </c>
      <c r="AY831" s="14" t="s">
        <v>40</v>
      </c>
      <c r="AZ831" s="14" t="s">
        <v>40</v>
      </c>
      <c r="BA831" s="14" t="s">
        <v>40</v>
      </c>
      <c r="BB831" s="14" t="s">
        <v>40</v>
      </c>
      <c r="BC831" s="14" t="s">
        <v>40</v>
      </c>
      <c r="BD831" s="14" t="s">
        <v>40</v>
      </c>
      <c r="BE831" s="14" t="s">
        <v>40</v>
      </c>
      <c r="BF831" s="14" t="s">
        <v>40</v>
      </c>
      <c r="BG831" s="14" t="s">
        <v>40</v>
      </c>
      <c r="BH831" s="14" t="s">
        <v>40</v>
      </c>
      <c r="BJ831" s="15" t="e">
        <f t="shared" si="750"/>
        <v>#VALUE!</v>
      </c>
      <c r="BK831" s="15" t="e">
        <f t="shared" si="751"/>
        <v>#VALUE!</v>
      </c>
      <c r="BL831" s="15" t="e">
        <f t="shared" si="752"/>
        <v>#VALUE!</v>
      </c>
      <c r="BM831" s="15" t="e">
        <f t="shared" si="753"/>
        <v>#VALUE!</v>
      </c>
      <c r="BN831" s="15" t="e">
        <f t="shared" si="754"/>
        <v>#VALUE!</v>
      </c>
      <c r="BO831" s="15" t="e">
        <f t="shared" si="755"/>
        <v>#VALUE!</v>
      </c>
      <c r="BP831" s="15" t="e">
        <f t="shared" si="756"/>
        <v>#VALUE!</v>
      </c>
      <c r="BQ831" s="15" t="e">
        <f t="shared" si="757"/>
        <v>#VALUE!</v>
      </c>
      <c r="BR831" s="15" t="e">
        <f t="shared" si="758"/>
        <v>#VALUE!</v>
      </c>
      <c r="BS831" s="15" t="e">
        <f t="shared" si="759"/>
        <v>#VALUE!</v>
      </c>
      <c r="BT831" s="15" t="e">
        <f t="shared" si="760"/>
        <v>#VALUE!</v>
      </c>
      <c r="BU831" s="15" t="e">
        <f t="shared" si="761"/>
        <v>#VALUE!</v>
      </c>
      <c r="BV831" s="15" t="e">
        <f t="shared" si="762"/>
        <v>#VALUE!</v>
      </c>
      <c r="BW831" s="15" t="e">
        <f t="shared" si="763"/>
        <v>#VALUE!</v>
      </c>
      <c r="BX831" s="15" t="e">
        <f t="shared" si="764"/>
        <v>#VALUE!</v>
      </c>
      <c r="BY831" s="15" t="e">
        <f t="shared" si="765"/>
        <v>#VALUE!</v>
      </c>
      <c r="BZ831" s="15" t="e">
        <f t="shared" si="766"/>
        <v>#VALUE!</v>
      </c>
      <c r="CA831" s="14" t="s">
        <v>75</v>
      </c>
      <c r="CB831" s="15" t="e">
        <f t="shared" si="774"/>
        <v>#VALUE!</v>
      </c>
      <c r="CC831" s="14" t="str">
        <f t="shared" si="775"/>
        <v>N/A</v>
      </c>
      <c r="CD831" s="14" t="str">
        <f t="shared" si="776"/>
        <v>N/A</v>
      </c>
      <c r="CE831" s="14" t="str">
        <f t="shared" si="777"/>
        <v>N/A</v>
      </c>
      <c r="CF831" s="14" t="str">
        <f t="shared" si="778"/>
        <v>N/A</v>
      </c>
      <c r="CG831" t="str">
        <f t="shared" si="767"/>
        <v>S:0 G:0 GR:0</v>
      </c>
    </row>
    <row r="832" spans="1:85" x14ac:dyDescent="0.25">
      <c r="A832" s="13">
        <v>6724</v>
      </c>
      <c r="B832" s="14"/>
      <c r="C832" s="14"/>
      <c r="D832" s="14"/>
      <c r="E832" s="14" t="e">
        <f>VLOOKUP(B832, 'Rookie Year'!$A$2:$B$55555,2,FALSE)</f>
        <v>#N/A</v>
      </c>
      <c r="F832" s="14">
        <v>2026</v>
      </c>
      <c r="G832" s="14" t="s">
        <v>40</v>
      </c>
      <c r="H832" s="14"/>
      <c r="I832" s="15"/>
      <c r="J832" s="14"/>
      <c r="K832" s="16">
        <f t="shared" si="733"/>
        <v>0</v>
      </c>
      <c r="L832" s="15">
        <f t="shared" si="734"/>
        <v>0</v>
      </c>
      <c r="M832" s="15">
        <f t="shared" si="735"/>
        <v>0</v>
      </c>
      <c r="N832" s="15">
        <f t="shared" si="736"/>
        <v>0</v>
      </c>
      <c r="O832" s="15">
        <v>0</v>
      </c>
      <c r="P832" s="15">
        <v>0</v>
      </c>
      <c r="Q832" s="15">
        <f t="shared" si="737"/>
        <v>0</v>
      </c>
      <c r="R832" s="14" t="s">
        <v>75</v>
      </c>
      <c r="S832" s="14">
        <f t="shared" si="738"/>
        <v>0</v>
      </c>
      <c r="T832" s="15" t="str">
        <f t="shared" si="731"/>
        <v>N/A</v>
      </c>
      <c r="U832" s="15" t="str">
        <f t="shared" si="732"/>
        <v>N/A</v>
      </c>
      <c r="V832" s="15" t="str">
        <f t="shared" si="780"/>
        <v>N/A</v>
      </c>
      <c r="W832" s="15" t="str">
        <f t="shared" si="772"/>
        <v>N/A</v>
      </c>
      <c r="X832" s="15" t="str">
        <f t="shared" si="773"/>
        <v>N/A</v>
      </c>
      <c r="Y832" s="14" t="str">
        <f t="shared" si="739"/>
        <v>OK</v>
      </c>
      <c r="Z832" s="14" t="str">
        <f t="shared" si="740"/>
        <v>No</v>
      </c>
      <c r="AA832" s="17" t="str">
        <f>IF(C832="DM", "N/A", IF(Z832="No","N/A",VLOOKUP(B832,'Extension List'!$A$3:$AE$1952,19,FALSE)))</f>
        <v>N/A</v>
      </c>
      <c r="AB832" s="14" t="str">
        <f>IF(C832="DM", "N/A", IF(Z832="No","N/A",VLOOKUP(B832,'Extension List'!$A$3:$AE$1952,21,FALSE)))</f>
        <v>N/A</v>
      </c>
      <c r="AC832" s="14" t="str">
        <f t="shared" si="781"/>
        <v>N/A</v>
      </c>
      <c r="AD832" s="15" t="str">
        <f t="shared" si="741"/>
        <v>N/A</v>
      </c>
      <c r="AE832" s="15" t="str">
        <f t="shared" si="742"/>
        <v>N/A</v>
      </c>
      <c r="AF832" s="15" t="str">
        <f t="shared" si="743"/>
        <v>N/A</v>
      </c>
      <c r="AG832" s="15" t="str">
        <f t="shared" si="779"/>
        <v>N/A</v>
      </c>
      <c r="AH832" s="15" t="str">
        <f t="shared" si="779"/>
        <v>N/A</v>
      </c>
      <c r="AI832" s="15" t="str">
        <f t="shared" si="768"/>
        <v>N/A</v>
      </c>
      <c r="AJ832" s="15" t="str">
        <f t="shared" si="769"/>
        <v>N/A</v>
      </c>
      <c r="AK832" s="15" t="str">
        <f t="shared" si="770"/>
        <v>N/A</v>
      </c>
      <c r="AL832" s="15" t="str">
        <f t="shared" si="744"/>
        <v>N/A</v>
      </c>
      <c r="AM832" s="15" t="e">
        <f t="shared" si="745"/>
        <v>#VALUE!</v>
      </c>
      <c r="AN832" s="15" t="str">
        <f t="shared" si="746"/>
        <v>N/A</v>
      </c>
      <c r="AO832" s="15" t="str">
        <f t="shared" si="747"/>
        <v>N/A</v>
      </c>
      <c r="AP832" s="15" t="str">
        <f t="shared" si="748"/>
        <v>N/A</v>
      </c>
      <c r="AQ832" s="15" t="str">
        <f t="shared" si="749"/>
        <v>N/A</v>
      </c>
      <c r="AR832" s="14" t="s">
        <v>40</v>
      </c>
      <c r="AS832" s="14" t="s">
        <v>40</v>
      </c>
      <c r="AT832" s="14" t="s">
        <v>40</v>
      </c>
      <c r="AU832" s="14" t="s">
        <v>40</v>
      </c>
      <c r="AV832" s="14" t="s">
        <v>40</v>
      </c>
      <c r="AW832" s="14" t="s">
        <v>40</v>
      </c>
      <c r="AX832" s="14" t="s">
        <v>40</v>
      </c>
      <c r="AY832" s="14" t="s">
        <v>40</v>
      </c>
      <c r="AZ832" s="14" t="s">
        <v>40</v>
      </c>
      <c r="BA832" s="14" t="s">
        <v>40</v>
      </c>
      <c r="BB832" s="14" t="s">
        <v>40</v>
      </c>
      <c r="BC832" s="14" t="s">
        <v>40</v>
      </c>
      <c r="BD832" s="14" t="s">
        <v>40</v>
      </c>
      <c r="BE832" s="14" t="s">
        <v>40</v>
      </c>
      <c r="BF832" s="14" t="s">
        <v>40</v>
      </c>
      <c r="BG832" s="14" t="s">
        <v>40</v>
      </c>
      <c r="BH832" s="14" t="s">
        <v>40</v>
      </c>
      <c r="BJ832" s="15" t="e">
        <f t="shared" si="750"/>
        <v>#VALUE!</v>
      </c>
      <c r="BK832" s="15" t="e">
        <f t="shared" si="751"/>
        <v>#VALUE!</v>
      </c>
      <c r="BL832" s="15" t="e">
        <f t="shared" si="752"/>
        <v>#VALUE!</v>
      </c>
      <c r="BM832" s="15" t="e">
        <f t="shared" si="753"/>
        <v>#VALUE!</v>
      </c>
      <c r="BN832" s="15" t="e">
        <f t="shared" si="754"/>
        <v>#VALUE!</v>
      </c>
      <c r="BO832" s="15" t="e">
        <f t="shared" si="755"/>
        <v>#VALUE!</v>
      </c>
      <c r="BP832" s="15" t="e">
        <f t="shared" si="756"/>
        <v>#VALUE!</v>
      </c>
      <c r="BQ832" s="15" t="e">
        <f t="shared" si="757"/>
        <v>#VALUE!</v>
      </c>
      <c r="BR832" s="15" t="e">
        <f t="shared" si="758"/>
        <v>#VALUE!</v>
      </c>
      <c r="BS832" s="15" t="e">
        <f t="shared" si="759"/>
        <v>#VALUE!</v>
      </c>
      <c r="BT832" s="15" t="e">
        <f t="shared" si="760"/>
        <v>#VALUE!</v>
      </c>
      <c r="BU832" s="15" t="e">
        <f t="shared" si="761"/>
        <v>#VALUE!</v>
      </c>
      <c r="BV832" s="15" t="e">
        <f t="shared" si="762"/>
        <v>#VALUE!</v>
      </c>
      <c r="BW832" s="15" t="e">
        <f t="shared" si="763"/>
        <v>#VALUE!</v>
      </c>
      <c r="BX832" s="15" t="e">
        <f t="shared" si="764"/>
        <v>#VALUE!</v>
      </c>
      <c r="BY832" s="15" t="e">
        <f t="shared" si="765"/>
        <v>#VALUE!</v>
      </c>
      <c r="BZ832" s="15" t="e">
        <f t="shared" si="766"/>
        <v>#VALUE!</v>
      </c>
      <c r="CA832" s="14" t="s">
        <v>75</v>
      </c>
      <c r="CB832" s="15" t="e">
        <f t="shared" si="774"/>
        <v>#VALUE!</v>
      </c>
      <c r="CC832" s="14" t="str">
        <f t="shared" si="775"/>
        <v>N/A</v>
      </c>
      <c r="CD832" s="14" t="str">
        <f t="shared" si="776"/>
        <v>N/A</v>
      </c>
      <c r="CE832" s="14" t="str">
        <f t="shared" si="777"/>
        <v>N/A</v>
      </c>
      <c r="CF832" s="14" t="str">
        <f t="shared" si="778"/>
        <v>N/A</v>
      </c>
      <c r="CG832" t="str">
        <f t="shared" si="767"/>
        <v>S:0 G:0 GR:0</v>
      </c>
    </row>
    <row r="833" spans="1:85" x14ac:dyDescent="0.25">
      <c r="A833" s="13">
        <v>6725</v>
      </c>
      <c r="B833" s="14"/>
      <c r="C833" s="14"/>
      <c r="D833" s="14"/>
      <c r="E833" s="14" t="e">
        <f>VLOOKUP(B833, 'Rookie Year'!$A$2:$B$55555,2,FALSE)</f>
        <v>#N/A</v>
      </c>
      <c r="F833" s="14">
        <v>2026</v>
      </c>
      <c r="G833" s="14" t="s">
        <v>40</v>
      </c>
      <c r="H833" s="14"/>
      <c r="I833" s="15"/>
      <c r="J833" s="14"/>
      <c r="K833" s="16">
        <f t="shared" si="733"/>
        <v>0</v>
      </c>
      <c r="L833" s="15">
        <f t="shared" si="734"/>
        <v>0</v>
      </c>
      <c r="M833" s="15">
        <f t="shared" si="735"/>
        <v>0</v>
      </c>
      <c r="N833" s="15">
        <f t="shared" si="736"/>
        <v>0</v>
      </c>
      <c r="O833" s="15">
        <v>0</v>
      </c>
      <c r="P833" s="15">
        <v>0</v>
      </c>
      <c r="Q833" s="15">
        <f t="shared" si="737"/>
        <v>0</v>
      </c>
      <c r="R833" s="14" t="s">
        <v>75</v>
      </c>
      <c r="S833" s="14">
        <f t="shared" si="738"/>
        <v>0</v>
      </c>
      <c r="T833" s="15" t="str">
        <f t="shared" si="731"/>
        <v>N/A</v>
      </c>
      <c r="U833" s="15" t="str">
        <f t="shared" si="732"/>
        <v>N/A</v>
      </c>
      <c r="V833" s="15" t="str">
        <f t="shared" si="780"/>
        <v>N/A</v>
      </c>
      <c r="W833" s="15" t="str">
        <f t="shared" si="772"/>
        <v>N/A</v>
      </c>
      <c r="X833" s="15" t="str">
        <f t="shared" si="773"/>
        <v>N/A</v>
      </c>
      <c r="Y833" s="14" t="str">
        <f t="shared" si="739"/>
        <v>OK</v>
      </c>
      <c r="Z833" s="14" t="str">
        <f t="shared" si="740"/>
        <v>No</v>
      </c>
      <c r="AA833" s="17" t="str">
        <f>IF(C833="DM", "N/A", IF(Z833="No","N/A",VLOOKUP(B833,'Extension List'!$A$3:$AE$1952,19,FALSE)))</f>
        <v>N/A</v>
      </c>
      <c r="AB833" s="14" t="str">
        <f>IF(C833="DM", "N/A", IF(Z833="No","N/A",VLOOKUP(B833,'Extension List'!$A$3:$AE$1952,21,FALSE)))</f>
        <v>N/A</v>
      </c>
      <c r="AC833" s="14" t="str">
        <f t="shared" si="781"/>
        <v>N/A</v>
      </c>
      <c r="AD833" s="15" t="str">
        <f t="shared" si="741"/>
        <v>N/A</v>
      </c>
      <c r="AE833" s="15" t="str">
        <f t="shared" si="742"/>
        <v>N/A</v>
      </c>
      <c r="AF833" s="15" t="str">
        <f t="shared" si="743"/>
        <v>N/A</v>
      </c>
      <c r="AG833" s="15" t="str">
        <f t="shared" si="779"/>
        <v>N/A</v>
      </c>
      <c r="AH833" s="15" t="str">
        <f t="shared" si="779"/>
        <v>N/A</v>
      </c>
      <c r="AI833" s="15" t="str">
        <f t="shared" si="768"/>
        <v>N/A</v>
      </c>
      <c r="AJ833" s="15" t="str">
        <f t="shared" si="769"/>
        <v>N/A</v>
      </c>
      <c r="AK833" s="15" t="str">
        <f t="shared" si="770"/>
        <v>N/A</v>
      </c>
      <c r="AL833" s="15" t="str">
        <f t="shared" si="744"/>
        <v>N/A</v>
      </c>
      <c r="AM833" s="15" t="e">
        <f t="shared" si="745"/>
        <v>#VALUE!</v>
      </c>
      <c r="AN833" s="15" t="str">
        <f t="shared" si="746"/>
        <v>N/A</v>
      </c>
      <c r="AO833" s="15" t="str">
        <f t="shared" si="747"/>
        <v>N/A</v>
      </c>
      <c r="AP833" s="15" t="str">
        <f t="shared" si="748"/>
        <v>N/A</v>
      </c>
      <c r="AQ833" s="15" t="str">
        <f t="shared" si="749"/>
        <v>N/A</v>
      </c>
      <c r="AR833" s="14" t="s">
        <v>40</v>
      </c>
      <c r="AS833" s="14" t="s">
        <v>40</v>
      </c>
      <c r="AT833" s="14" t="s">
        <v>40</v>
      </c>
      <c r="AU833" s="14" t="s">
        <v>40</v>
      </c>
      <c r="AV833" s="14" t="s">
        <v>40</v>
      </c>
      <c r="AW833" s="14" t="s">
        <v>40</v>
      </c>
      <c r="AX833" s="14" t="s">
        <v>40</v>
      </c>
      <c r="AY833" s="14" t="s">
        <v>40</v>
      </c>
      <c r="AZ833" s="14" t="s">
        <v>40</v>
      </c>
      <c r="BA833" s="14" t="s">
        <v>40</v>
      </c>
      <c r="BB833" s="14" t="s">
        <v>40</v>
      </c>
      <c r="BC833" s="14" t="s">
        <v>40</v>
      </c>
      <c r="BD833" s="14" t="s">
        <v>40</v>
      </c>
      <c r="BE833" s="14" t="s">
        <v>40</v>
      </c>
      <c r="BF833" s="14" t="s">
        <v>40</v>
      </c>
      <c r="BG833" s="14" t="s">
        <v>40</v>
      </c>
      <c r="BH833" s="14" t="s">
        <v>40</v>
      </c>
      <c r="BJ833" s="15" t="e">
        <f t="shared" si="750"/>
        <v>#VALUE!</v>
      </c>
      <c r="BK833" s="15" t="e">
        <f t="shared" si="751"/>
        <v>#VALUE!</v>
      </c>
      <c r="BL833" s="15" t="e">
        <f t="shared" si="752"/>
        <v>#VALUE!</v>
      </c>
      <c r="BM833" s="15" t="e">
        <f t="shared" si="753"/>
        <v>#VALUE!</v>
      </c>
      <c r="BN833" s="15" t="e">
        <f t="shared" si="754"/>
        <v>#VALUE!</v>
      </c>
      <c r="BO833" s="15" t="e">
        <f t="shared" si="755"/>
        <v>#VALUE!</v>
      </c>
      <c r="BP833" s="15" t="e">
        <f t="shared" si="756"/>
        <v>#VALUE!</v>
      </c>
      <c r="BQ833" s="15" t="e">
        <f t="shared" si="757"/>
        <v>#VALUE!</v>
      </c>
      <c r="BR833" s="15" t="e">
        <f t="shared" si="758"/>
        <v>#VALUE!</v>
      </c>
      <c r="BS833" s="15" t="e">
        <f t="shared" si="759"/>
        <v>#VALUE!</v>
      </c>
      <c r="BT833" s="15" t="e">
        <f t="shared" si="760"/>
        <v>#VALUE!</v>
      </c>
      <c r="BU833" s="15" t="e">
        <f t="shared" si="761"/>
        <v>#VALUE!</v>
      </c>
      <c r="BV833" s="15" t="e">
        <f t="shared" si="762"/>
        <v>#VALUE!</v>
      </c>
      <c r="BW833" s="15" t="e">
        <f t="shared" si="763"/>
        <v>#VALUE!</v>
      </c>
      <c r="BX833" s="15" t="e">
        <f t="shared" si="764"/>
        <v>#VALUE!</v>
      </c>
      <c r="BY833" s="15" t="e">
        <f t="shared" si="765"/>
        <v>#VALUE!</v>
      </c>
      <c r="BZ833" s="15" t="e">
        <f t="shared" si="766"/>
        <v>#VALUE!</v>
      </c>
      <c r="CA833" s="14" t="s">
        <v>75</v>
      </c>
      <c r="CB833" s="15" t="e">
        <f t="shared" si="774"/>
        <v>#VALUE!</v>
      </c>
      <c r="CC833" s="14" t="str">
        <f t="shared" si="775"/>
        <v>N/A</v>
      </c>
      <c r="CD833" s="14" t="str">
        <f t="shared" si="776"/>
        <v>N/A</v>
      </c>
      <c r="CE833" s="14" t="str">
        <f t="shared" si="777"/>
        <v>N/A</v>
      </c>
      <c r="CF833" s="14" t="str">
        <f t="shared" si="778"/>
        <v>N/A</v>
      </c>
      <c r="CG833" t="str">
        <f t="shared" si="767"/>
        <v>S:0 G:0 GR:0</v>
      </c>
    </row>
    <row r="834" spans="1:85" x14ac:dyDescent="0.25">
      <c r="A834" s="13">
        <v>6726</v>
      </c>
      <c r="B834" s="14"/>
      <c r="C834" s="14"/>
      <c r="D834" s="14"/>
      <c r="E834" s="14" t="e">
        <f>VLOOKUP(B834, 'Rookie Year'!$A$2:$B$55555,2,FALSE)</f>
        <v>#N/A</v>
      </c>
      <c r="F834" s="14">
        <v>2026</v>
      </c>
      <c r="G834" s="14" t="s">
        <v>40</v>
      </c>
      <c r="H834" s="14"/>
      <c r="I834" s="15"/>
      <c r="J834" s="14"/>
      <c r="K834" s="16">
        <f t="shared" si="733"/>
        <v>0</v>
      </c>
      <c r="L834" s="15">
        <f t="shared" si="734"/>
        <v>0</v>
      </c>
      <c r="M834" s="15">
        <f t="shared" si="735"/>
        <v>0</v>
      </c>
      <c r="N834" s="15">
        <f t="shared" si="736"/>
        <v>0</v>
      </c>
      <c r="O834" s="15">
        <v>0</v>
      </c>
      <c r="P834" s="15">
        <v>0</v>
      </c>
      <c r="Q834" s="15">
        <f t="shared" si="737"/>
        <v>0</v>
      </c>
      <c r="R834" s="14" t="s">
        <v>75</v>
      </c>
      <c r="S834" s="14">
        <f t="shared" si="738"/>
        <v>0</v>
      </c>
      <c r="T834" s="15" t="str">
        <f t="shared" si="731"/>
        <v>N/A</v>
      </c>
      <c r="U834" s="15" t="str">
        <f t="shared" si="732"/>
        <v>N/A</v>
      </c>
      <c r="V834" s="15" t="str">
        <f t="shared" si="780"/>
        <v>N/A</v>
      </c>
      <c r="W834" s="15" t="str">
        <f t="shared" si="772"/>
        <v>N/A</v>
      </c>
      <c r="X834" s="15" t="str">
        <f t="shared" si="773"/>
        <v>N/A</v>
      </c>
      <c r="Y834" s="14" t="str">
        <f t="shared" si="739"/>
        <v>OK</v>
      </c>
      <c r="Z834" s="14" t="str">
        <f t="shared" si="740"/>
        <v>No</v>
      </c>
      <c r="AA834" s="17" t="str">
        <f>IF(C834="DM", "N/A", IF(Z834="No","N/A",VLOOKUP(B834,'Extension List'!$A$3:$AE$1952,19,FALSE)))</f>
        <v>N/A</v>
      </c>
      <c r="AB834" s="14" t="str">
        <f>IF(C834="DM", "N/A", IF(Z834="No","N/A",VLOOKUP(B834,'Extension List'!$A$3:$AE$1952,21,FALSE)))</f>
        <v>N/A</v>
      </c>
      <c r="AC834" s="14" t="str">
        <f t="shared" si="781"/>
        <v>N/A</v>
      </c>
      <c r="AD834" s="15" t="str">
        <f t="shared" si="741"/>
        <v>N/A</v>
      </c>
      <c r="AE834" s="15" t="str">
        <f t="shared" si="742"/>
        <v>N/A</v>
      </c>
      <c r="AF834" s="15" t="str">
        <f t="shared" si="743"/>
        <v>N/A</v>
      </c>
      <c r="AG834" s="15" t="str">
        <f t="shared" si="779"/>
        <v>N/A</v>
      </c>
      <c r="AH834" s="15" t="str">
        <f t="shared" si="779"/>
        <v>N/A</v>
      </c>
      <c r="AI834" s="15" t="str">
        <f t="shared" si="768"/>
        <v>N/A</v>
      </c>
      <c r="AJ834" s="15" t="str">
        <f t="shared" si="769"/>
        <v>N/A</v>
      </c>
      <c r="AK834" s="15" t="str">
        <f t="shared" si="770"/>
        <v>N/A</v>
      </c>
      <c r="AL834" s="15" t="str">
        <f t="shared" si="744"/>
        <v>N/A</v>
      </c>
      <c r="AM834" s="15" t="e">
        <f t="shared" si="745"/>
        <v>#VALUE!</v>
      </c>
      <c r="AN834" s="15" t="str">
        <f t="shared" si="746"/>
        <v>N/A</v>
      </c>
      <c r="AO834" s="15" t="str">
        <f t="shared" si="747"/>
        <v>N/A</v>
      </c>
      <c r="AP834" s="15" t="str">
        <f t="shared" si="748"/>
        <v>N/A</v>
      </c>
      <c r="AQ834" s="15" t="str">
        <f t="shared" si="749"/>
        <v>N/A</v>
      </c>
      <c r="AR834" s="14" t="s">
        <v>40</v>
      </c>
      <c r="AS834" s="14" t="s">
        <v>40</v>
      </c>
      <c r="AT834" s="14" t="s">
        <v>40</v>
      </c>
      <c r="AU834" s="14" t="s">
        <v>40</v>
      </c>
      <c r="AV834" s="14" t="s">
        <v>40</v>
      </c>
      <c r="AW834" s="14" t="s">
        <v>40</v>
      </c>
      <c r="AX834" s="14" t="s">
        <v>40</v>
      </c>
      <c r="AY834" s="14" t="s">
        <v>40</v>
      </c>
      <c r="AZ834" s="14" t="s">
        <v>40</v>
      </c>
      <c r="BA834" s="14" t="s">
        <v>40</v>
      </c>
      <c r="BB834" s="14" t="s">
        <v>40</v>
      </c>
      <c r="BC834" s="14" t="s">
        <v>40</v>
      </c>
      <c r="BD834" s="14" t="s">
        <v>40</v>
      </c>
      <c r="BE834" s="14" t="s">
        <v>40</v>
      </c>
      <c r="BF834" s="14" t="s">
        <v>40</v>
      </c>
      <c r="BG834" s="14" t="s">
        <v>40</v>
      </c>
      <c r="BH834" s="14" t="s">
        <v>40</v>
      </c>
      <c r="BJ834" s="15" t="e">
        <f t="shared" si="750"/>
        <v>#VALUE!</v>
      </c>
      <c r="BK834" s="15" t="e">
        <f t="shared" si="751"/>
        <v>#VALUE!</v>
      </c>
      <c r="BL834" s="15" t="e">
        <f t="shared" si="752"/>
        <v>#VALUE!</v>
      </c>
      <c r="BM834" s="15" t="e">
        <f t="shared" si="753"/>
        <v>#VALUE!</v>
      </c>
      <c r="BN834" s="15" t="e">
        <f t="shared" si="754"/>
        <v>#VALUE!</v>
      </c>
      <c r="BO834" s="15" t="e">
        <f t="shared" si="755"/>
        <v>#VALUE!</v>
      </c>
      <c r="BP834" s="15" t="e">
        <f t="shared" si="756"/>
        <v>#VALUE!</v>
      </c>
      <c r="BQ834" s="15" t="e">
        <f t="shared" si="757"/>
        <v>#VALUE!</v>
      </c>
      <c r="BR834" s="15" t="e">
        <f t="shared" si="758"/>
        <v>#VALUE!</v>
      </c>
      <c r="BS834" s="15" t="e">
        <f t="shared" si="759"/>
        <v>#VALUE!</v>
      </c>
      <c r="BT834" s="15" t="e">
        <f t="shared" si="760"/>
        <v>#VALUE!</v>
      </c>
      <c r="BU834" s="15" t="e">
        <f t="shared" si="761"/>
        <v>#VALUE!</v>
      </c>
      <c r="BV834" s="15" t="e">
        <f t="shared" si="762"/>
        <v>#VALUE!</v>
      </c>
      <c r="BW834" s="15" t="e">
        <f t="shared" si="763"/>
        <v>#VALUE!</v>
      </c>
      <c r="BX834" s="15" t="e">
        <f t="shared" si="764"/>
        <v>#VALUE!</v>
      </c>
      <c r="BY834" s="15" t="e">
        <f t="shared" si="765"/>
        <v>#VALUE!</v>
      </c>
      <c r="BZ834" s="15" t="e">
        <f t="shared" si="766"/>
        <v>#VALUE!</v>
      </c>
      <c r="CA834" s="14" t="s">
        <v>75</v>
      </c>
      <c r="CB834" s="15" t="e">
        <f t="shared" si="774"/>
        <v>#VALUE!</v>
      </c>
      <c r="CC834" s="14" t="str">
        <f t="shared" si="775"/>
        <v>N/A</v>
      </c>
      <c r="CD834" s="14" t="str">
        <f t="shared" si="776"/>
        <v>N/A</v>
      </c>
      <c r="CE834" s="14" t="str">
        <f t="shared" si="777"/>
        <v>N/A</v>
      </c>
      <c r="CF834" s="14" t="str">
        <f t="shared" si="778"/>
        <v>N/A</v>
      </c>
      <c r="CG834" t="str">
        <f t="shared" si="767"/>
        <v>S:0 G:0 GR:0</v>
      </c>
    </row>
    <row r="835" spans="1:85" x14ac:dyDescent="0.25">
      <c r="A835" s="13">
        <v>6727</v>
      </c>
      <c r="B835" s="14"/>
      <c r="C835" s="14"/>
      <c r="D835" s="14"/>
      <c r="E835" s="14" t="e">
        <f>VLOOKUP(B835, 'Rookie Year'!$A$2:$B$55555,2,FALSE)</f>
        <v>#N/A</v>
      </c>
      <c r="F835" s="14">
        <v>2026</v>
      </c>
      <c r="G835" s="14" t="s">
        <v>40</v>
      </c>
      <c r="H835" s="14"/>
      <c r="I835" s="15"/>
      <c r="J835" s="14"/>
      <c r="K835" s="16">
        <f t="shared" si="733"/>
        <v>0</v>
      </c>
      <c r="L835" s="15">
        <f t="shared" si="734"/>
        <v>0</v>
      </c>
      <c r="M835" s="15">
        <f t="shared" si="735"/>
        <v>0</v>
      </c>
      <c r="N835" s="15">
        <f t="shared" si="736"/>
        <v>0</v>
      </c>
      <c r="O835" s="15">
        <v>0</v>
      </c>
      <c r="P835" s="15">
        <v>0</v>
      </c>
      <c r="Q835" s="15">
        <f t="shared" si="737"/>
        <v>0</v>
      </c>
      <c r="R835" s="14" t="s">
        <v>75</v>
      </c>
      <c r="S835" s="14">
        <f t="shared" si="738"/>
        <v>0</v>
      </c>
      <c r="T835" s="15" t="str">
        <f t="shared" si="731"/>
        <v>N/A</v>
      </c>
      <c r="U835" s="15" t="str">
        <f t="shared" si="732"/>
        <v>N/A</v>
      </c>
      <c r="V835" s="15" t="str">
        <f t="shared" si="780"/>
        <v>N/A</v>
      </c>
      <c r="W835" s="15" t="str">
        <f t="shared" si="772"/>
        <v>N/A</v>
      </c>
      <c r="X835" s="15" t="str">
        <f t="shared" si="773"/>
        <v>N/A</v>
      </c>
      <c r="Y835" s="14" t="str">
        <f t="shared" si="739"/>
        <v>OK</v>
      </c>
      <c r="Z835" s="14" t="str">
        <f t="shared" si="740"/>
        <v>No</v>
      </c>
      <c r="AA835" s="17" t="str">
        <f>IF(C835="DM", "N/A", IF(Z835="No","N/A",VLOOKUP(B835,'Extension List'!$A$3:$AE$1952,19,FALSE)))</f>
        <v>N/A</v>
      </c>
      <c r="AB835" s="14" t="str">
        <f>IF(C835="DM", "N/A", IF(Z835="No","N/A",VLOOKUP(B835,'Extension List'!$A$3:$AE$1952,21,FALSE)))</f>
        <v>N/A</v>
      </c>
      <c r="AC835" s="14" t="str">
        <f t="shared" si="781"/>
        <v>N/A</v>
      </c>
      <c r="AD835" s="15" t="str">
        <f t="shared" si="741"/>
        <v>N/A</v>
      </c>
      <c r="AE835" s="15" t="str">
        <f t="shared" si="742"/>
        <v>N/A</v>
      </c>
      <c r="AF835" s="15" t="str">
        <f t="shared" si="743"/>
        <v>N/A</v>
      </c>
      <c r="AG835" s="15" t="str">
        <f t="shared" si="779"/>
        <v>N/A</v>
      </c>
      <c r="AH835" s="15" t="str">
        <f t="shared" si="779"/>
        <v>N/A</v>
      </c>
      <c r="AI835" s="15" t="str">
        <f t="shared" si="768"/>
        <v>N/A</v>
      </c>
      <c r="AJ835" s="15" t="str">
        <f t="shared" si="769"/>
        <v>N/A</v>
      </c>
      <c r="AK835" s="15" t="str">
        <f t="shared" si="770"/>
        <v>N/A</v>
      </c>
      <c r="AL835" s="15" t="str">
        <f t="shared" si="744"/>
        <v>N/A</v>
      </c>
      <c r="AM835" s="15" t="e">
        <f t="shared" si="745"/>
        <v>#VALUE!</v>
      </c>
      <c r="AN835" s="15" t="str">
        <f t="shared" si="746"/>
        <v>N/A</v>
      </c>
      <c r="AO835" s="15" t="str">
        <f t="shared" si="747"/>
        <v>N/A</v>
      </c>
      <c r="AP835" s="15" t="str">
        <f t="shared" si="748"/>
        <v>N/A</v>
      </c>
      <c r="AQ835" s="15" t="str">
        <f t="shared" si="749"/>
        <v>N/A</v>
      </c>
      <c r="AR835" s="14" t="s">
        <v>40</v>
      </c>
      <c r="AS835" s="14" t="s">
        <v>40</v>
      </c>
      <c r="AT835" s="14" t="s">
        <v>40</v>
      </c>
      <c r="AU835" s="14" t="s">
        <v>40</v>
      </c>
      <c r="AV835" s="14" t="s">
        <v>40</v>
      </c>
      <c r="AW835" s="14" t="s">
        <v>40</v>
      </c>
      <c r="AX835" s="14" t="s">
        <v>40</v>
      </c>
      <c r="AY835" s="14" t="s">
        <v>40</v>
      </c>
      <c r="AZ835" s="14" t="s">
        <v>40</v>
      </c>
      <c r="BA835" s="14" t="s">
        <v>40</v>
      </c>
      <c r="BB835" s="14" t="s">
        <v>40</v>
      </c>
      <c r="BC835" s="14" t="s">
        <v>40</v>
      </c>
      <c r="BD835" s="14" t="s">
        <v>40</v>
      </c>
      <c r="BE835" s="14" t="s">
        <v>40</v>
      </c>
      <c r="BF835" s="14" t="s">
        <v>40</v>
      </c>
      <c r="BG835" s="14" t="s">
        <v>40</v>
      </c>
      <c r="BH835" s="14" t="s">
        <v>40</v>
      </c>
      <c r="BJ835" s="15" t="e">
        <f t="shared" si="750"/>
        <v>#VALUE!</v>
      </c>
      <c r="BK835" s="15" t="e">
        <f t="shared" si="751"/>
        <v>#VALUE!</v>
      </c>
      <c r="BL835" s="15" t="e">
        <f t="shared" si="752"/>
        <v>#VALUE!</v>
      </c>
      <c r="BM835" s="15" t="e">
        <f t="shared" si="753"/>
        <v>#VALUE!</v>
      </c>
      <c r="BN835" s="15" t="e">
        <f t="shared" si="754"/>
        <v>#VALUE!</v>
      </c>
      <c r="BO835" s="15" t="e">
        <f t="shared" si="755"/>
        <v>#VALUE!</v>
      </c>
      <c r="BP835" s="15" t="e">
        <f t="shared" si="756"/>
        <v>#VALUE!</v>
      </c>
      <c r="BQ835" s="15" t="e">
        <f t="shared" si="757"/>
        <v>#VALUE!</v>
      </c>
      <c r="BR835" s="15" t="e">
        <f t="shared" si="758"/>
        <v>#VALUE!</v>
      </c>
      <c r="BS835" s="15" t="e">
        <f t="shared" si="759"/>
        <v>#VALUE!</v>
      </c>
      <c r="BT835" s="15" t="e">
        <f t="shared" si="760"/>
        <v>#VALUE!</v>
      </c>
      <c r="BU835" s="15" t="e">
        <f t="shared" si="761"/>
        <v>#VALUE!</v>
      </c>
      <c r="BV835" s="15" t="e">
        <f t="shared" si="762"/>
        <v>#VALUE!</v>
      </c>
      <c r="BW835" s="15" t="e">
        <f t="shared" si="763"/>
        <v>#VALUE!</v>
      </c>
      <c r="BX835" s="15" t="e">
        <f t="shared" si="764"/>
        <v>#VALUE!</v>
      </c>
      <c r="BY835" s="15" t="e">
        <f t="shared" si="765"/>
        <v>#VALUE!</v>
      </c>
      <c r="BZ835" s="15" t="e">
        <f t="shared" si="766"/>
        <v>#VALUE!</v>
      </c>
      <c r="CA835" s="14" t="s">
        <v>75</v>
      </c>
      <c r="CB835" s="15" t="e">
        <f t="shared" si="774"/>
        <v>#VALUE!</v>
      </c>
      <c r="CC835" s="14" t="str">
        <f t="shared" si="775"/>
        <v>N/A</v>
      </c>
      <c r="CD835" s="14" t="str">
        <f t="shared" si="776"/>
        <v>N/A</v>
      </c>
      <c r="CE835" s="14" t="str">
        <f t="shared" si="777"/>
        <v>N/A</v>
      </c>
      <c r="CF835" s="14" t="str">
        <f t="shared" si="778"/>
        <v>N/A</v>
      </c>
      <c r="CG835" t="str">
        <f t="shared" si="767"/>
        <v>S:0 G:0 GR:0</v>
      </c>
    </row>
    <row r="836" spans="1:85" x14ac:dyDescent="0.25">
      <c r="A836" s="13">
        <v>6728</v>
      </c>
      <c r="B836" s="14"/>
      <c r="C836" s="14"/>
      <c r="D836" s="14"/>
      <c r="E836" s="14" t="e">
        <f>VLOOKUP(B836, 'Rookie Year'!$A$2:$B$55555,2,FALSE)</f>
        <v>#N/A</v>
      </c>
      <c r="F836" s="14">
        <v>2026</v>
      </c>
      <c r="G836" s="14" t="s">
        <v>40</v>
      </c>
      <c r="H836" s="14"/>
      <c r="I836" s="15"/>
      <c r="J836" s="14"/>
      <c r="K836" s="16">
        <f t="shared" si="733"/>
        <v>0</v>
      </c>
      <c r="L836" s="15">
        <f t="shared" si="734"/>
        <v>0</v>
      </c>
      <c r="M836" s="15">
        <f t="shared" si="735"/>
        <v>0</v>
      </c>
      <c r="N836" s="15">
        <f t="shared" si="736"/>
        <v>0</v>
      </c>
      <c r="O836" s="15">
        <v>0</v>
      </c>
      <c r="P836" s="15">
        <v>0</v>
      </c>
      <c r="Q836" s="15">
        <f t="shared" si="737"/>
        <v>0</v>
      </c>
      <c r="R836" s="14" t="s">
        <v>75</v>
      </c>
      <c r="S836" s="14">
        <f t="shared" si="738"/>
        <v>0</v>
      </c>
      <c r="T836" s="15" t="str">
        <f t="shared" si="731"/>
        <v>N/A</v>
      </c>
      <c r="U836" s="15" t="str">
        <f t="shared" si="732"/>
        <v>N/A</v>
      </c>
      <c r="V836" s="15" t="str">
        <f t="shared" si="780"/>
        <v>N/A</v>
      </c>
      <c r="W836" s="15" t="str">
        <f t="shared" si="772"/>
        <v>N/A</v>
      </c>
      <c r="X836" s="15" t="str">
        <f t="shared" si="773"/>
        <v>N/A</v>
      </c>
      <c r="Y836" s="14" t="str">
        <f t="shared" si="739"/>
        <v>OK</v>
      </c>
      <c r="Z836" s="14" t="str">
        <f t="shared" si="740"/>
        <v>No</v>
      </c>
      <c r="AA836" s="17" t="str">
        <f>IF(C836="DM", "N/A", IF(Z836="No","N/A",VLOOKUP(B836,'Extension List'!$A$3:$AE$1952,19,FALSE)))</f>
        <v>N/A</v>
      </c>
      <c r="AB836" s="14" t="str">
        <f>IF(C836="DM", "N/A", IF(Z836="No","N/A",VLOOKUP(B836,'Extension List'!$A$3:$AE$1952,21,FALSE)))</f>
        <v>N/A</v>
      </c>
      <c r="AC836" s="14" t="str">
        <f t="shared" si="781"/>
        <v>N/A</v>
      </c>
      <c r="AD836" s="15" t="str">
        <f t="shared" si="741"/>
        <v>N/A</v>
      </c>
      <c r="AE836" s="15" t="str">
        <f t="shared" si="742"/>
        <v>N/A</v>
      </c>
      <c r="AF836" s="15" t="str">
        <f t="shared" si="743"/>
        <v>N/A</v>
      </c>
      <c r="AG836" s="15" t="str">
        <f t="shared" si="779"/>
        <v>N/A</v>
      </c>
      <c r="AH836" s="15" t="str">
        <f t="shared" si="779"/>
        <v>N/A</v>
      </c>
      <c r="AI836" s="15" t="str">
        <f t="shared" si="768"/>
        <v>N/A</v>
      </c>
      <c r="AJ836" s="15" t="str">
        <f t="shared" si="769"/>
        <v>N/A</v>
      </c>
      <c r="AK836" s="15" t="str">
        <f t="shared" si="770"/>
        <v>N/A</v>
      </c>
      <c r="AL836" s="15" t="str">
        <f t="shared" si="744"/>
        <v>N/A</v>
      </c>
      <c r="AM836" s="15" t="e">
        <f t="shared" si="745"/>
        <v>#VALUE!</v>
      </c>
      <c r="AN836" s="15" t="str">
        <f t="shared" si="746"/>
        <v>N/A</v>
      </c>
      <c r="AO836" s="15" t="str">
        <f t="shared" si="747"/>
        <v>N/A</v>
      </c>
      <c r="AP836" s="15" t="str">
        <f t="shared" si="748"/>
        <v>N/A</v>
      </c>
      <c r="AQ836" s="15" t="str">
        <f t="shared" si="749"/>
        <v>N/A</v>
      </c>
      <c r="AR836" s="14" t="s">
        <v>40</v>
      </c>
      <c r="AS836" s="14" t="s">
        <v>40</v>
      </c>
      <c r="AT836" s="14" t="s">
        <v>40</v>
      </c>
      <c r="AU836" s="14" t="s">
        <v>40</v>
      </c>
      <c r="AV836" s="14" t="s">
        <v>40</v>
      </c>
      <c r="AW836" s="14" t="s">
        <v>40</v>
      </c>
      <c r="AX836" s="14" t="s">
        <v>40</v>
      </c>
      <c r="AY836" s="14" t="s">
        <v>40</v>
      </c>
      <c r="AZ836" s="14" t="s">
        <v>40</v>
      </c>
      <c r="BA836" s="14" t="s">
        <v>40</v>
      </c>
      <c r="BB836" s="14" t="s">
        <v>40</v>
      </c>
      <c r="BC836" s="14" t="s">
        <v>40</v>
      </c>
      <c r="BD836" s="14" t="s">
        <v>40</v>
      </c>
      <c r="BE836" s="14" t="s">
        <v>40</v>
      </c>
      <c r="BF836" s="14" t="s">
        <v>40</v>
      </c>
      <c r="BG836" s="14" t="s">
        <v>40</v>
      </c>
      <c r="BH836" s="14" t="s">
        <v>40</v>
      </c>
      <c r="BJ836" s="15" t="e">
        <f t="shared" si="750"/>
        <v>#VALUE!</v>
      </c>
      <c r="BK836" s="15" t="e">
        <f t="shared" si="751"/>
        <v>#VALUE!</v>
      </c>
      <c r="BL836" s="15" t="e">
        <f t="shared" si="752"/>
        <v>#VALUE!</v>
      </c>
      <c r="BM836" s="15" t="e">
        <f t="shared" si="753"/>
        <v>#VALUE!</v>
      </c>
      <c r="BN836" s="15" t="e">
        <f t="shared" si="754"/>
        <v>#VALUE!</v>
      </c>
      <c r="BO836" s="15" t="e">
        <f t="shared" si="755"/>
        <v>#VALUE!</v>
      </c>
      <c r="BP836" s="15" t="e">
        <f t="shared" si="756"/>
        <v>#VALUE!</v>
      </c>
      <c r="BQ836" s="15" t="e">
        <f t="shared" si="757"/>
        <v>#VALUE!</v>
      </c>
      <c r="BR836" s="15" t="e">
        <f t="shared" si="758"/>
        <v>#VALUE!</v>
      </c>
      <c r="BS836" s="15" t="e">
        <f t="shared" si="759"/>
        <v>#VALUE!</v>
      </c>
      <c r="BT836" s="15" t="e">
        <f t="shared" si="760"/>
        <v>#VALUE!</v>
      </c>
      <c r="BU836" s="15" t="e">
        <f t="shared" si="761"/>
        <v>#VALUE!</v>
      </c>
      <c r="BV836" s="15" t="e">
        <f t="shared" si="762"/>
        <v>#VALUE!</v>
      </c>
      <c r="BW836" s="15" t="e">
        <f t="shared" si="763"/>
        <v>#VALUE!</v>
      </c>
      <c r="BX836" s="15" t="e">
        <f t="shared" si="764"/>
        <v>#VALUE!</v>
      </c>
      <c r="BY836" s="15" t="e">
        <f t="shared" si="765"/>
        <v>#VALUE!</v>
      </c>
      <c r="BZ836" s="15" t="e">
        <f t="shared" si="766"/>
        <v>#VALUE!</v>
      </c>
      <c r="CA836" s="14" t="s">
        <v>75</v>
      </c>
      <c r="CB836" s="15" t="e">
        <f t="shared" si="774"/>
        <v>#VALUE!</v>
      </c>
      <c r="CC836" s="14" t="str">
        <f t="shared" si="775"/>
        <v>N/A</v>
      </c>
      <c r="CD836" s="14" t="str">
        <f t="shared" si="776"/>
        <v>N/A</v>
      </c>
      <c r="CE836" s="14" t="str">
        <f t="shared" si="777"/>
        <v>N/A</v>
      </c>
      <c r="CF836" s="14" t="str">
        <f t="shared" si="778"/>
        <v>N/A</v>
      </c>
      <c r="CG836" t="str">
        <f t="shared" si="767"/>
        <v>S:0 G:0 GR:0</v>
      </c>
    </row>
    <row r="837" spans="1:85" x14ac:dyDescent="0.25">
      <c r="A837" s="13">
        <v>6729</v>
      </c>
      <c r="B837" s="14"/>
      <c r="C837" s="14"/>
      <c r="D837" s="14"/>
      <c r="E837" s="14" t="e">
        <f>VLOOKUP(B837, 'Rookie Year'!$A$2:$B$55555,2,FALSE)</f>
        <v>#N/A</v>
      </c>
      <c r="F837" s="14">
        <v>2026</v>
      </c>
      <c r="G837" s="14" t="s">
        <v>40</v>
      </c>
      <c r="H837" s="14"/>
      <c r="I837" s="15"/>
      <c r="J837" s="14"/>
      <c r="K837" s="16">
        <f t="shared" si="733"/>
        <v>0</v>
      </c>
      <c r="L837" s="15">
        <f t="shared" si="734"/>
        <v>0</v>
      </c>
      <c r="M837" s="15">
        <f t="shared" si="735"/>
        <v>0</v>
      </c>
      <c r="N837" s="15">
        <f t="shared" si="736"/>
        <v>0</v>
      </c>
      <c r="O837" s="15">
        <v>0</v>
      </c>
      <c r="P837" s="15">
        <v>0</v>
      </c>
      <c r="Q837" s="15">
        <f t="shared" si="737"/>
        <v>0</v>
      </c>
      <c r="R837" s="14" t="s">
        <v>75</v>
      </c>
      <c r="S837" s="14">
        <f t="shared" si="738"/>
        <v>0</v>
      </c>
      <c r="T837" s="15" t="str">
        <f t="shared" si="731"/>
        <v>N/A</v>
      </c>
      <c r="U837" s="15" t="str">
        <f t="shared" si="732"/>
        <v>N/A</v>
      </c>
      <c r="V837" s="15" t="str">
        <f t="shared" si="780"/>
        <v>N/A</v>
      </c>
      <c r="W837" s="15" t="str">
        <f t="shared" si="772"/>
        <v>N/A</v>
      </c>
      <c r="X837" s="15" t="str">
        <f t="shared" si="773"/>
        <v>N/A</v>
      </c>
      <c r="Y837" s="14" t="str">
        <f t="shared" si="739"/>
        <v>OK</v>
      </c>
      <c r="Z837" s="14" t="str">
        <f t="shared" si="740"/>
        <v>No</v>
      </c>
      <c r="AA837" s="17" t="str">
        <f>IF(C837="DM", "N/A", IF(Z837="No","N/A",VLOOKUP(B837,'Extension List'!$A$3:$AE$1952,19,FALSE)))</f>
        <v>N/A</v>
      </c>
      <c r="AB837" s="14" t="str">
        <f>IF(C837="DM", "N/A", IF(Z837="No","N/A",VLOOKUP(B837,'Extension List'!$A$3:$AE$1952,21,FALSE)))</f>
        <v>N/A</v>
      </c>
      <c r="AC837" s="14" t="str">
        <f t="shared" si="781"/>
        <v>N/A</v>
      </c>
      <c r="AD837" s="15" t="str">
        <f t="shared" si="741"/>
        <v>N/A</v>
      </c>
      <c r="AE837" s="15" t="str">
        <f t="shared" si="742"/>
        <v>N/A</v>
      </c>
      <c r="AF837" s="15" t="str">
        <f t="shared" si="743"/>
        <v>N/A</v>
      </c>
      <c r="AG837" s="15" t="str">
        <f t="shared" si="779"/>
        <v>N/A</v>
      </c>
      <c r="AH837" s="15" t="str">
        <f t="shared" si="779"/>
        <v>N/A</v>
      </c>
      <c r="AI837" s="15" t="str">
        <f t="shared" si="768"/>
        <v>N/A</v>
      </c>
      <c r="AJ837" s="15" t="str">
        <f t="shared" si="769"/>
        <v>N/A</v>
      </c>
      <c r="AK837" s="15" t="str">
        <f t="shared" si="770"/>
        <v>N/A</v>
      </c>
      <c r="AL837" s="15" t="str">
        <f t="shared" si="744"/>
        <v>N/A</v>
      </c>
      <c r="AM837" s="15" t="e">
        <f t="shared" si="745"/>
        <v>#VALUE!</v>
      </c>
      <c r="AN837" s="15" t="str">
        <f t="shared" si="746"/>
        <v>N/A</v>
      </c>
      <c r="AO837" s="15" t="str">
        <f t="shared" si="747"/>
        <v>N/A</v>
      </c>
      <c r="AP837" s="15" t="str">
        <f t="shared" si="748"/>
        <v>N/A</v>
      </c>
      <c r="AQ837" s="15" t="str">
        <f t="shared" si="749"/>
        <v>N/A</v>
      </c>
      <c r="AR837" s="14" t="s">
        <v>40</v>
      </c>
      <c r="AS837" s="14" t="s">
        <v>40</v>
      </c>
      <c r="AT837" s="14" t="s">
        <v>40</v>
      </c>
      <c r="AU837" s="14" t="s">
        <v>40</v>
      </c>
      <c r="AV837" s="14" t="s">
        <v>40</v>
      </c>
      <c r="AW837" s="14" t="s">
        <v>40</v>
      </c>
      <c r="AX837" s="14" t="s">
        <v>40</v>
      </c>
      <c r="AY837" s="14" t="s">
        <v>40</v>
      </c>
      <c r="AZ837" s="14" t="s">
        <v>40</v>
      </c>
      <c r="BA837" s="14" t="s">
        <v>40</v>
      </c>
      <c r="BB837" s="14" t="s">
        <v>40</v>
      </c>
      <c r="BC837" s="14" t="s">
        <v>40</v>
      </c>
      <c r="BD837" s="14" t="s">
        <v>40</v>
      </c>
      <c r="BE837" s="14" t="s">
        <v>40</v>
      </c>
      <c r="BF837" s="14" t="s">
        <v>40</v>
      </c>
      <c r="BG837" s="14" t="s">
        <v>40</v>
      </c>
      <c r="BH837" s="14" t="s">
        <v>40</v>
      </c>
      <c r="BJ837" s="15" t="e">
        <f t="shared" si="750"/>
        <v>#VALUE!</v>
      </c>
      <c r="BK837" s="15" t="e">
        <f t="shared" si="751"/>
        <v>#VALUE!</v>
      </c>
      <c r="BL837" s="15" t="e">
        <f t="shared" si="752"/>
        <v>#VALUE!</v>
      </c>
      <c r="BM837" s="15" t="e">
        <f t="shared" si="753"/>
        <v>#VALUE!</v>
      </c>
      <c r="BN837" s="15" t="e">
        <f t="shared" si="754"/>
        <v>#VALUE!</v>
      </c>
      <c r="BO837" s="15" t="e">
        <f t="shared" si="755"/>
        <v>#VALUE!</v>
      </c>
      <c r="BP837" s="15" t="e">
        <f t="shared" si="756"/>
        <v>#VALUE!</v>
      </c>
      <c r="BQ837" s="15" t="e">
        <f t="shared" si="757"/>
        <v>#VALUE!</v>
      </c>
      <c r="BR837" s="15" t="e">
        <f t="shared" si="758"/>
        <v>#VALUE!</v>
      </c>
      <c r="BS837" s="15" t="e">
        <f t="shared" si="759"/>
        <v>#VALUE!</v>
      </c>
      <c r="BT837" s="15" t="e">
        <f t="shared" si="760"/>
        <v>#VALUE!</v>
      </c>
      <c r="BU837" s="15" t="e">
        <f t="shared" si="761"/>
        <v>#VALUE!</v>
      </c>
      <c r="BV837" s="15" t="e">
        <f t="shared" si="762"/>
        <v>#VALUE!</v>
      </c>
      <c r="BW837" s="15" t="e">
        <f t="shared" si="763"/>
        <v>#VALUE!</v>
      </c>
      <c r="BX837" s="15" t="e">
        <f t="shared" si="764"/>
        <v>#VALUE!</v>
      </c>
      <c r="BY837" s="15" t="e">
        <f t="shared" si="765"/>
        <v>#VALUE!</v>
      </c>
      <c r="BZ837" s="15" t="e">
        <f t="shared" si="766"/>
        <v>#VALUE!</v>
      </c>
      <c r="CA837" s="14" t="s">
        <v>75</v>
      </c>
      <c r="CB837" s="15" t="e">
        <f t="shared" si="774"/>
        <v>#VALUE!</v>
      </c>
      <c r="CC837" s="14" t="str">
        <f t="shared" si="775"/>
        <v>N/A</v>
      </c>
      <c r="CD837" s="14" t="str">
        <f t="shared" si="776"/>
        <v>N/A</v>
      </c>
      <c r="CE837" s="14" t="str">
        <f t="shared" si="777"/>
        <v>N/A</v>
      </c>
      <c r="CF837" s="14" t="str">
        <f t="shared" si="778"/>
        <v>N/A</v>
      </c>
      <c r="CG837" t="str">
        <f t="shared" si="767"/>
        <v>S:0 G:0 GR:0</v>
      </c>
    </row>
    <row r="838" spans="1:85" x14ac:dyDescent="0.25">
      <c r="A838" s="13">
        <v>6730</v>
      </c>
      <c r="B838" s="14"/>
      <c r="C838" s="14"/>
      <c r="D838" s="14"/>
      <c r="E838" s="14" t="e">
        <f>VLOOKUP(B838, 'Rookie Year'!$A$2:$B$55555,2,FALSE)</f>
        <v>#N/A</v>
      </c>
      <c r="F838" s="14">
        <v>2026</v>
      </c>
      <c r="G838" s="14" t="s">
        <v>40</v>
      </c>
      <c r="H838" s="14"/>
      <c r="I838" s="15"/>
      <c r="J838" s="14"/>
      <c r="K838" s="16">
        <f t="shared" si="733"/>
        <v>0</v>
      </c>
      <c r="L838" s="15">
        <f t="shared" si="734"/>
        <v>0</v>
      </c>
      <c r="M838" s="15">
        <f t="shared" si="735"/>
        <v>0</v>
      </c>
      <c r="N838" s="15">
        <f t="shared" si="736"/>
        <v>0</v>
      </c>
      <c r="O838" s="15">
        <v>0</v>
      </c>
      <c r="P838" s="15">
        <v>0</v>
      </c>
      <c r="Q838" s="15">
        <f t="shared" si="737"/>
        <v>0</v>
      </c>
      <c r="R838" s="14" t="s">
        <v>75</v>
      </c>
      <c r="S838" s="14">
        <f t="shared" si="738"/>
        <v>0</v>
      </c>
      <c r="T838" s="15" t="str">
        <f t="shared" si="731"/>
        <v>N/A</v>
      </c>
      <c r="U838" s="15" t="str">
        <f t="shared" si="732"/>
        <v>N/A</v>
      </c>
      <c r="V838" s="15" t="str">
        <f t="shared" si="780"/>
        <v>N/A</v>
      </c>
      <c r="W838" s="15" t="str">
        <f t="shared" si="772"/>
        <v>N/A</v>
      </c>
      <c r="X838" s="15" t="str">
        <f t="shared" si="773"/>
        <v>N/A</v>
      </c>
      <c r="Y838" s="14" t="str">
        <f t="shared" si="739"/>
        <v>OK</v>
      </c>
      <c r="Z838" s="14" t="str">
        <f t="shared" si="740"/>
        <v>No</v>
      </c>
      <c r="AA838" s="17" t="str">
        <f>IF(C838="DM", "N/A", IF(Z838="No","N/A",VLOOKUP(B838,'Extension List'!$A$3:$AE$1952,19,FALSE)))</f>
        <v>N/A</v>
      </c>
      <c r="AB838" s="14" t="str">
        <f>IF(C838="DM", "N/A", IF(Z838="No","N/A",VLOOKUP(B838,'Extension List'!$A$3:$AE$1952,21,FALSE)))</f>
        <v>N/A</v>
      </c>
      <c r="AC838" s="14" t="str">
        <f t="shared" si="781"/>
        <v>N/A</v>
      </c>
      <c r="AD838" s="15" t="str">
        <f t="shared" si="741"/>
        <v>N/A</v>
      </c>
      <c r="AE838" s="15" t="str">
        <f t="shared" si="742"/>
        <v>N/A</v>
      </c>
      <c r="AF838" s="15" t="str">
        <f t="shared" si="743"/>
        <v>N/A</v>
      </c>
      <c r="AG838" s="15" t="str">
        <f t="shared" si="779"/>
        <v>N/A</v>
      </c>
      <c r="AH838" s="15" t="str">
        <f t="shared" si="779"/>
        <v>N/A</v>
      </c>
      <c r="AI838" s="15" t="str">
        <f t="shared" si="768"/>
        <v>N/A</v>
      </c>
      <c r="AJ838" s="15" t="str">
        <f t="shared" si="769"/>
        <v>N/A</v>
      </c>
      <c r="AK838" s="15" t="str">
        <f t="shared" si="770"/>
        <v>N/A</v>
      </c>
      <c r="AL838" s="15" t="str">
        <f t="shared" si="744"/>
        <v>N/A</v>
      </c>
      <c r="AM838" s="15" t="e">
        <f t="shared" si="745"/>
        <v>#VALUE!</v>
      </c>
      <c r="AN838" s="15" t="str">
        <f t="shared" si="746"/>
        <v>N/A</v>
      </c>
      <c r="AO838" s="15" t="str">
        <f t="shared" si="747"/>
        <v>N/A</v>
      </c>
      <c r="AP838" s="15" t="str">
        <f t="shared" si="748"/>
        <v>N/A</v>
      </c>
      <c r="AQ838" s="15" t="str">
        <f t="shared" si="749"/>
        <v>N/A</v>
      </c>
      <c r="AR838" s="14" t="s">
        <v>40</v>
      </c>
      <c r="AS838" s="14" t="s">
        <v>40</v>
      </c>
      <c r="AT838" s="14" t="s">
        <v>40</v>
      </c>
      <c r="AU838" s="14" t="s">
        <v>40</v>
      </c>
      <c r="AV838" s="14" t="s">
        <v>40</v>
      </c>
      <c r="AW838" s="14" t="s">
        <v>40</v>
      </c>
      <c r="AX838" s="14" t="s">
        <v>40</v>
      </c>
      <c r="AY838" s="14" t="s">
        <v>40</v>
      </c>
      <c r="AZ838" s="14" t="s">
        <v>40</v>
      </c>
      <c r="BA838" s="14" t="s">
        <v>40</v>
      </c>
      <c r="BB838" s="14" t="s">
        <v>40</v>
      </c>
      <c r="BC838" s="14" t="s">
        <v>40</v>
      </c>
      <c r="BD838" s="14" t="s">
        <v>40</v>
      </c>
      <c r="BE838" s="14" t="s">
        <v>40</v>
      </c>
      <c r="BF838" s="14" t="s">
        <v>40</v>
      </c>
      <c r="BG838" s="14" t="s">
        <v>40</v>
      </c>
      <c r="BH838" s="14" t="s">
        <v>40</v>
      </c>
      <c r="BJ838" s="15" t="e">
        <f t="shared" si="750"/>
        <v>#VALUE!</v>
      </c>
      <c r="BK838" s="15" t="e">
        <f t="shared" si="751"/>
        <v>#VALUE!</v>
      </c>
      <c r="BL838" s="15" t="e">
        <f t="shared" si="752"/>
        <v>#VALUE!</v>
      </c>
      <c r="BM838" s="15" t="e">
        <f t="shared" si="753"/>
        <v>#VALUE!</v>
      </c>
      <c r="BN838" s="15" t="e">
        <f t="shared" si="754"/>
        <v>#VALUE!</v>
      </c>
      <c r="BO838" s="15" t="e">
        <f t="shared" si="755"/>
        <v>#VALUE!</v>
      </c>
      <c r="BP838" s="15" t="e">
        <f t="shared" si="756"/>
        <v>#VALUE!</v>
      </c>
      <c r="BQ838" s="15" t="e">
        <f t="shared" si="757"/>
        <v>#VALUE!</v>
      </c>
      <c r="BR838" s="15" t="e">
        <f t="shared" si="758"/>
        <v>#VALUE!</v>
      </c>
      <c r="BS838" s="15" t="e">
        <f t="shared" si="759"/>
        <v>#VALUE!</v>
      </c>
      <c r="BT838" s="15" t="e">
        <f t="shared" si="760"/>
        <v>#VALUE!</v>
      </c>
      <c r="BU838" s="15" t="e">
        <f t="shared" si="761"/>
        <v>#VALUE!</v>
      </c>
      <c r="BV838" s="15" t="e">
        <f t="shared" si="762"/>
        <v>#VALUE!</v>
      </c>
      <c r="BW838" s="15" t="e">
        <f t="shared" si="763"/>
        <v>#VALUE!</v>
      </c>
      <c r="BX838" s="15" t="e">
        <f t="shared" si="764"/>
        <v>#VALUE!</v>
      </c>
      <c r="BY838" s="15" t="e">
        <f t="shared" si="765"/>
        <v>#VALUE!</v>
      </c>
      <c r="BZ838" s="15" t="e">
        <f t="shared" si="766"/>
        <v>#VALUE!</v>
      </c>
      <c r="CA838" s="14" t="s">
        <v>75</v>
      </c>
      <c r="CB838" s="15" t="e">
        <f t="shared" si="774"/>
        <v>#VALUE!</v>
      </c>
      <c r="CC838" s="14" t="str">
        <f t="shared" si="775"/>
        <v>N/A</v>
      </c>
      <c r="CD838" s="14" t="str">
        <f t="shared" si="776"/>
        <v>N/A</v>
      </c>
      <c r="CE838" s="14" t="str">
        <f t="shared" si="777"/>
        <v>N/A</v>
      </c>
      <c r="CF838" s="14" t="str">
        <f t="shared" si="778"/>
        <v>N/A</v>
      </c>
      <c r="CG838" t="str">
        <f t="shared" si="767"/>
        <v>S:0 G:0 GR:0</v>
      </c>
    </row>
    <row r="839" spans="1:85" x14ac:dyDescent="0.25">
      <c r="A839" s="13">
        <v>6731</v>
      </c>
      <c r="B839" s="14"/>
      <c r="C839" s="14"/>
      <c r="D839" s="14"/>
      <c r="E839" s="14" t="e">
        <f>VLOOKUP(B839, 'Rookie Year'!$A$2:$B$55555,2,FALSE)</f>
        <v>#N/A</v>
      </c>
      <c r="F839" s="14">
        <v>2026</v>
      </c>
      <c r="G839" s="14" t="s">
        <v>40</v>
      </c>
      <c r="H839" s="14"/>
      <c r="I839" s="15"/>
      <c r="J839" s="14"/>
      <c r="K839" s="16">
        <f t="shared" si="733"/>
        <v>0</v>
      </c>
      <c r="L839" s="15">
        <f t="shared" si="734"/>
        <v>0</v>
      </c>
      <c r="M839" s="15">
        <f t="shared" si="735"/>
        <v>0</v>
      </c>
      <c r="N839" s="15">
        <f t="shared" si="736"/>
        <v>0</v>
      </c>
      <c r="O839" s="15">
        <v>0</v>
      </c>
      <c r="P839" s="15">
        <v>0</v>
      </c>
      <c r="Q839" s="15">
        <f t="shared" si="737"/>
        <v>0</v>
      </c>
      <c r="R839" s="14" t="s">
        <v>75</v>
      </c>
      <c r="S839" s="14">
        <f t="shared" si="738"/>
        <v>0</v>
      </c>
      <c r="T839" s="15" t="str">
        <f t="shared" si="731"/>
        <v>N/A</v>
      </c>
      <c r="U839" s="15" t="str">
        <f t="shared" si="732"/>
        <v>N/A</v>
      </c>
      <c r="V839" s="15" t="str">
        <f t="shared" si="780"/>
        <v>N/A</v>
      </c>
      <c r="W839" s="15" t="str">
        <f t="shared" si="772"/>
        <v>N/A</v>
      </c>
      <c r="X839" s="15" t="str">
        <f t="shared" si="773"/>
        <v>N/A</v>
      </c>
      <c r="Y839" s="14" t="str">
        <f t="shared" si="739"/>
        <v>OK</v>
      </c>
      <c r="Z839" s="14" t="str">
        <f t="shared" si="740"/>
        <v>No</v>
      </c>
      <c r="AA839" s="17" t="str">
        <f>IF(C839="DM", "N/A", IF(Z839="No","N/A",VLOOKUP(B839,'Extension List'!$A$3:$AE$1952,19,FALSE)))</f>
        <v>N/A</v>
      </c>
      <c r="AB839" s="14" t="str">
        <f>IF(C839="DM", "N/A", IF(Z839="No","N/A",VLOOKUP(B839,'Extension List'!$A$3:$AE$1952,21,FALSE)))</f>
        <v>N/A</v>
      </c>
      <c r="AC839" s="14" t="str">
        <f t="shared" si="781"/>
        <v>N/A</v>
      </c>
      <c r="AD839" s="15" t="str">
        <f t="shared" si="741"/>
        <v>N/A</v>
      </c>
      <c r="AE839" s="15" t="str">
        <f t="shared" si="742"/>
        <v>N/A</v>
      </c>
      <c r="AF839" s="15" t="str">
        <f t="shared" si="743"/>
        <v>N/A</v>
      </c>
      <c r="AG839" s="15" t="str">
        <f t="shared" si="779"/>
        <v>N/A</v>
      </c>
      <c r="AH839" s="15" t="str">
        <f t="shared" si="779"/>
        <v>N/A</v>
      </c>
      <c r="AI839" s="15" t="str">
        <f t="shared" si="768"/>
        <v>N/A</v>
      </c>
      <c r="AJ839" s="15" t="str">
        <f t="shared" si="769"/>
        <v>N/A</v>
      </c>
      <c r="AK839" s="15" t="str">
        <f t="shared" si="770"/>
        <v>N/A</v>
      </c>
      <c r="AL839" s="15" t="str">
        <f t="shared" si="744"/>
        <v>N/A</v>
      </c>
      <c r="AM839" s="15" t="e">
        <f t="shared" si="745"/>
        <v>#VALUE!</v>
      </c>
      <c r="AN839" s="15" t="str">
        <f t="shared" si="746"/>
        <v>N/A</v>
      </c>
      <c r="AO839" s="15" t="str">
        <f t="shared" si="747"/>
        <v>N/A</v>
      </c>
      <c r="AP839" s="15" t="str">
        <f t="shared" si="748"/>
        <v>N/A</v>
      </c>
      <c r="AQ839" s="15" t="str">
        <f t="shared" si="749"/>
        <v>N/A</v>
      </c>
      <c r="AR839" s="14" t="s">
        <v>40</v>
      </c>
      <c r="AS839" s="14" t="s">
        <v>40</v>
      </c>
      <c r="AT839" s="14" t="s">
        <v>40</v>
      </c>
      <c r="AU839" s="14" t="s">
        <v>40</v>
      </c>
      <c r="AV839" s="14" t="s">
        <v>40</v>
      </c>
      <c r="AW839" s="14" t="s">
        <v>40</v>
      </c>
      <c r="AX839" s="14" t="s">
        <v>40</v>
      </c>
      <c r="AY839" s="14" t="s">
        <v>40</v>
      </c>
      <c r="AZ839" s="14" t="s">
        <v>40</v>
      </c>
      <c r="BA839" s="14" t="s">
        <v>40</v>
      </c>
      <c r="BB839" s="14" t="s">
        <v>40</v>
      </c>
      <c r="BC839" s="14" t="s">
        <v>40</v>
      </c>
      <c r="BD839" s="14" t="s">
        <v>40</v>
      </c>
      <c r="BE839" s="14" t="s">
        <v>40</v>
      </c>
      <c r="BF839" s="14" t="s">
        <v>40</v>
      </c>
      <c r="BG839" s="14" t="s">
        <v>40</v>
      </c>
      <c r="BH839" s="14" t="s">
        <v>40</v>
      </c>
      <c r="BJ839" s="15" t="e">
        <f t="shared" si="750"/>
        <v>#VALUE!</v>
      </c>
      <c r="BK839" s="15" t="e">
        <f t="shared" si="751"/>
        <v>#VALUE!</v>
      </c>
      <c r="BL839" s="15" t="e">
        <f t="shared" si="752"/>
        <v>#VALUE!</v>
      </c>
      <c r="BM839" s="15" t="e">
        <f t="shared" si="753"/>
        <v>#VALUE!</v>
      </c>
      <c r="BN839" s="15" t="e">
        <f t="shared" si="754"/>
        <v>#VALUE!</v>
      </c>
      <c r="BO839" s="15" t="e">
        <f t="shared" si="755"/>
        <v>#VALUE!</v>
      </c>
      <c r="BP839" s="15" t="e">
        <f t="shared" si="756"/>
        <v>#VALUE!</v>
      </c>
      <c r="BQ839" s="15" t="e">
        <f t="shared" si="757"/>
        <v>#VALUE!</v>
      </c>
      <c r="BR839" s="15" t="e">
        <f t="shared" si="758"/>
        <v>#VALUE!</v>
      </c>
      <c r="BS839" s="15" t="e">
        <f t="shared" si="759"/>
        <v>#VALUE!</v>
      </c>
      <c r="BT839" s="15" t="e">
        <f t="shared" si="760"/>
        <v>#VALUE!</v>
      </c>
      <c r="BU839" s="15" t="e">
        <f t="shared" si="761"/>
        <v>#VALUE!</v>
      </c>
      <c r="BV839" s="15" t="e">
        <f t="shared" si="762"/>
        <v>#VALUE!</v>
      </c>
      <c r="BW839" s="15" t="e">
        <f t="shared" si="763"/>
        <v>#VALUE!</v>
      </c>
      <c r="BX839" s="15" t="e">
        <f t="shared" si="764"/>
        <v>#VALUE!</v>
      </c>
      <c r="BY839" s="15" t="e">
        <f t="shared" si="765"/>
        <v>#VALUE!</v>
      </c>
      <c r="BZ839" s="15" t="e">
        <f t="shared" si="766"/>
        <v>#VALUE!</v>
      </c>
      <c r="CA839" s="14" t="s">
        <v>75</v>
      </c>
      <c r="CB839" s="15" t="e">
        <f t="shared" si="774"/>
        <v>#VALUE!</v>
      </c>
      <c r="CC839" s="14" t="str">
        <f t="shared" si="775"/>
        <v>N/A</v>
      </c>
      <c r="CD839" s="14" t="str">
        <f t="shared" si="776"/>
        <v>N/A</v>
      </c>
      <c r="CE839" s="14" t="str">
        <f t="shared" si="777"/>
        <v>N/A</v>
      </c>
      <c r="CF839" s="14" t="str">
        <f t="shared" si="778"/>
        <v>N/A</v>
      </c>
      <c r="CG839" t="str">
        <f t="shared" si="767"/>
        <v>S:0 G:0 GR:0</v>
      </c>
    </row>
    <row r="840" spans="1:85" x14ac:dyDescent="0.25">
      <c r="A840" s="13">
        <v>6732</v>
      </c>
      <c r="B840" s="14"/>
      <c r="C840" s="14"/>
      <c r="D840" s="14"/>
      <c r="E840" s="14" t="e">
        <f>VLOOKUP(B840, 'Rookie Year'!$A$2:$B$55555,2,FALSE)</f>
        <v>#N/A</v>
      </c>
      <c r="F840" s="14">
        <v>2026</v>
      </c>
      <c r="G840" s="14" t="s">
        <v>40</v>
      </c>
      <c r="H840" s="14"/>
      <c r="I840" s="15"/>
      <c r="J840" s="14"/>
      <c r="K840" s="16">
        <f t="shared" si="733"/>
        <v>0</v>
      </c>
      <c r="L840" s="15">
        <f t="shared" si="734"/>
        <v>0</v>
      </c>
      <c r="M840" s="15">
        <f t="shared" si="735"/>
        <v>0</v>
      </c>
      <c r="N840" s="15">
        <f t="shared" si="736"/>
        <v>0</v>
      </c>
      <c r="O840" s="15">
        <v>0</v>
      </c>
      <c r="P840" s="15">
        <v>0</v>
      </c>
      <c r="Q840" s="15">
        <f t="shared" si="737"/>
        <v>0</v>
      </c>
      <c r="R840" s="14" t="s">
        <v>75</v>
      </c>
      <c r="S840" s="14">
        <f t="shared" si="738"/>
        <v>0</v>
      </c>
      <c r="T840" s="15" t="str">
        <f t="shared" si="731"/>
        <v>N/A</v>
      </c>
      <c r="U840" s="15" t="str">
        <f t="shared" si="732"/>
        <v>N/A</v>
      </c>
      <c r="V840" s="15" t="str">
        <f t="shared" si="780"/>
        <v>N/A</v>
      </c>
      <c r="W840" s="15" t="str">
        <f t="shared" si="772"/>
        <v>N/A</v>
      </c>
      <c r="X840" s="15" t="str">
        <f t="shared" si="773"/>
        <v>N/A</v>
      </c>
      <c r="Y840" s="14" t="str">
        <f t="shared" si="739"/>
        <v>OK</v>
      </c>
      <c r="Z840" s="14" t="str">
        <f t="shared" si="740"/>
        <v>No</v>
      </c>
      <c r="AA840" s="17" t="str">
        <f>IF(C840="DM", "N/A", IF(Z840="No","N/A",VLOOKUP(B840,'Extension List'!$A$3:$AE$1952,19,FALSE)))</f>
        <v>N/A</v>
      </c>
      <c r="AB840" s="14" t="str">
        <f>IF(C840="DM", "N/A", IF(Z840="No","N/A",VLOOKUP(B840,'Extension List'!$A$3:$AE$1952,21,FALSE)))</f>
        <v>N/A</v>
      </c>
      <c r="AC840" s="14" t="str">
        <f t="shared" si="781"/>
        <v>N/A</v>
      </c>
      <c r="AD840" s="15" t="str">
        <f t="shared" si="741"/>
        <v>N/A</v>
      </c>
      <c r="AE840" s="15" t="str">
        <f t="shared" si="742"/>
        <v>N/A</v>
      </c>
      <c r="AF840" s="15" t="str">
        <f t="shared" si="743"/>
        <v>N/A</v>
      </c>
      <c r="AG840" s="15" t="str">
        <f t="shared" si="779"/>
        <v>N/A</v>
      </c>
      <c r="AH840" s="15" t="str">
        <f t="shared" si="779"/>
        <v>N/A</v>
      </c>
      <c r="AI840" s="15" t="str">
        <f t="shared" si="768"/>
        <v>N/A</v>
      </c>
      <c r="AJ840" s="15" t="str">
        <f t="shared" si="769"/>
        <v>N/A</v>
      </c>
      <c r="AK840" s="15" t="str">
        <f t="shared" si="770"/>
        <v>N/A</v>
      </c>
      <c r="AL840" s="15" t="str">
        <f t="shared" si="744"/>
        <v>N/A</v>
      </c>
      <c r="AM840" s="15" t="e">
        <f t="shared" si="745"/>
        <v>#VALUE!</v>
      </c>
      <c r="AN840" s="15" t="str">
        <f t="shared" si="746"/>
        <v>N/A</v>
      </c>
      <c r="AO840" s="15" t="str">
        <f t="shared" si="747"/>
        <v>N/A</v>
      </c>
      <c r="AP840" s="15" t="str">
        <f t="shared" si="748"/>
        <v>N/A</v>
      </c>
      <c r="AQ840" s="15" t="str">
        <f t="shared" si="749"/>
        <v>N/A</v>
      </c>
      <c r="AR840" s="14" t="s">
        <v>40</v>
      </c>
      <c r="AS840" s="14" t="s">
        <v>40</v>
      </c>
      <c r="AT840" s="14" t="s">
        <v>40</v>
      </c>
      <c r="AU840" s="14" t="s">
        <v>40</v>
      </c>
      <c r="AV840" s="14" t="s">
        <v>40</v>
      </c>
      <c r="AW840" s="14" t="s">
        <v>40</v>
      </c>
      <c r="AX840" s="14" t="s">
        <v>40</v>
      </c>
      <c r="AY840" s="14" t="s">
        <v>40</v>
      </c>
      <c r="AZ840" s="14" t="s">
        <v>40</v>
      </c>
      <c r="BA840" s="14" t="s">
        <v>40</v>
      </c>
      <c r="BB840" s="14" t="s">
        <v>40</v>
      </c>
      <c r="BC840" s="14" t="s">
        <v>40</v>
      </c>
      <c r="BD840" s="14" t="s">
        <v>40</v>
      </c>
      <c r="BE840" s="14" t="s">
        <v>40</v>
      </c>
      <c r="BF840" s="14" t="s">
        <v>40</v>
      </c>
      <c r="BG840" s="14" t="s">
        <v>40</v>
      </c>
      <c r="BH840" s="14" t="s">
        <v>40</v>
      </c>
      <c r="BJ840" s="15" t="e">
        <f t="shared" si="750"/>
        <v>#VALUE!</v>
      </c>
      <c r="BK840" s="15" t="e">
        <f t="shared" si="751"/>
        <v>#VALUE!</v>
      </c>
      <c r="BL840" s="15" t="e">
        <f t="shared" si="752"/>
        <v>#VALUE!</v>
      </c>
      <c r="BM840" s="15" t="e">
        <f t="shared" si="753"/>
        <v>#VALUE!</v>
      </c>
      <c r="BN840" s="15" t="e">
        <f t="shared" si="754"/>
        <v>#VALUE!</v>
      </c>
      <c r="BO840" s="15" t="e">
        <f t="shared" si="755"/>
        <v>#VALUE!</v>
      </c>
      <c r="BP840" s="15" t="e">
        <f t="shared" si="756"/>
        <v>#VALUE!</v>
      </c>
      <c r="BQ840" s="15" t="e">
        <f t="shared" si="757"/>
        <v>#VALUE!</v>
      </c>
      <c r="BR840" s="15" t="e">
        <f t="shared" si="758"/>
        <v>#VALUE!</v>
      </c>
      <c r="BS840" s="15" t="e">
        <f t="shared" si="759"/>
        <v>#VALUE!</v>
      </c>
      <c r="BT840" s="15" t="e">
        <f t="shared" si="760"/>
        <v>#VALUE!</v>
      </c>
      <c r="BU840" s="15" t="e">
        <f t="shared" si="761"/>
        <v>#VALUE!</v>
      </c>
      <c r="BV840" s="15" t="e">
        <f t="shared" si="762"/>
        <v>#VALUE!</v>
      </c>
      <c r="BW840" s="15" t="e">
        <f t="shared" si="763"/>
        <v>#VALUE!</v>
      </c>
      <c r="BX840" s="15" t="e">
        <f t="shared" si="764"/>
        <v>#VALUE!</v>
      </c>
      <c r="BY840" s="15" t="e">
        <f t="shared" si="765"/>
        <v>#VALUE!</v>
      </c>
      <c r="BZ840" s="15" t="e">
        <f t="shared" si="766"/>
        <v>#VALUE!</v>
      </c>
      <c r="CA840" s="14" t="s">
        <v>75</v>
      </c>
      <c r="CB840" s="15" t="e">
        <f t="shared" si="774"/>
        <v>#VALUE!</v>
      </c>
      <c r="CC840" s="14" t="str">
        <f t="shared" si="775"/>
        <v>N/A</v>
      </c>
      <c r="CD840" s="14" t="str">
        <f t="shared" si="776"/>
        <v>N/A</v>
      </c>
      <c r="CE840" s="14" t="str">
        <f t="shared" si="777"/>
        <v>N/A</v>
      </c>
      <c r="CF840" s="14" t="str">
        <f t="shared" si="778"/>
        <v>N/A</v>
      </c>
      <c r="CG840" t="str">
        <f t="shared" si="767"/>
        <v>S:0 G:0 GR:0</v>
      </c>
    </row>
    <row r="841" spans="1:85" x14ac:dyDescent="0.25">
      <c r="A841" s="13">
        <v>6733</v>
      </c>
      <c r="B841" s="14"/>
      <c r="C841" s="14"/>
      <c r="D841" s="14"/>
      <c r="E841" s="14" t="e">
        <f>VLOOKUP(B841, 'Rookie Year'!$A$2:$B$55555,2,FALSE)</f>
        <v>#N/A</v>
      </c>
      <c r="F841" s="14">
        <v>2026</v>
      </c>
      <c r="G841" s="14" t="s">
        <v>40</v>
      </c>
      <c r="H841" s="14"/>
      <c r="I841" s="15"/>
      <c r="J841" s="14"/>
      <c r="K841" s="16">
        <f t="shared" si="733"/>
        <v>0</v>
      </c>
      <c r="L841" s="15">
        <f t="shared" si="734"/>
        <v>0</v>
      </c>
      <c r="M841" s="15">
        <f t="shared" si="735"/>
        <v>0</v>
      </c>
      <c r="N841" s="15">
        <f t="shared" si="736"/>
        <v>0</v>
      </c>
      <c r="O841" s="15">
        <v>0</v>
      </c>
      <c r="P841" s="15">
        <v>0</v>
      </c>
      <c r="Q841" s="15">
        <f t="shared" si="737"/>
        <v>0</v>
      </c>
      <c r="R841" s="14" t="s">
        <v>75</v>
      </c>
      <c r="S841" s="14">
        <f t="shared" si="738"/>
        <v>0</v>
      </c>
      <c r="T841" s="15" t="str">
        <f t="shared" si="731"/>
        <v>N/A</v>
      </c>
      <c r="U841" s="15" t="str">
        <f t="shared" si="732"/>
        <v>N/A</v>
      </c>
      <c r="V841" s="15" t="str">
        <f t="shared" si="780"/>
        <v>N/A</v>
      </c>
      <c r="W841" s="15" t="str">
        <f t="shared" si="772"/>
        <v>N/A</v>
      </c>
      <c r="X841" s="15" t="str">
        <f t="shared" si="773"/>
        <v>N/A</v>
      </c>
      <c r="Y841" s="14" t="str">
        <f t="shared" si="739"/>
        <v>OK</v>
      </c>
      <c r="Z841" s="14" t="str">
        <f t="shared" si="740"/>
        <v>No</v>
      </c>
      <c r="AA841" s="17" t="str">
        <f>IF(C841="DM", "N/A", IF(Z841="No","N/A",VLOOKUP(B841,'Extension List'!$A$3:$AE$1952,19,FALSE)))</f>
        <v>N/A</v>
      </c>
      <c r="AB841" s="14" t="str">
        <f>IF(C841="DM", "N/A", IF(Z841="No","N/A",VLOOKUP(B841,'Extension List'!$A$3:$AE$1952,21,FALSE)))</f>
        <v>N/A</v>
      </c>
      <c r="AC841" s="14" t="str">
        <f t="shared" si="781"/>
        <v>N/A</v>
      </c>
      <c r="AD841" s="15" t="str">
        <f t="shared" si="741"/>
        <v>N/A</v>
      </c>
      <c r="AE841" s="15" t="str">
        <f t="shared" si="742"/>
        <v>N/A</v>
      </c>
      <c r="AF841" s="15" t="str">
        <f t="shared" si="743"/>
        <v>N/A</v>
      </c>
      <c r="AG841" s="15" t="str">
        <f t="shared" ref="AG841:AH860" si="782">IF($AF841="N/A", "N/A", "TBC")</f>
        <v>N/A</v>
      </c>
      <c r="AH841" s="15" t="str">
        <f t="shared" si="782"/>
        <v>N/A</v>
      </c>
      <c r="AI841" s="15" t="str">
        <f t="shared" si="768"/>
        <v>N/A</v>
      </c>
      <c r="AJ841" s="15" t="str">
        <f t="shared" si="769"/>
        <v>N/A</v>
      </c>
      <c r="AK841" s="15" t="str">
        <f t="shared" si="770"/>
        <v>N/A</v>
      </c>
      <c r="AL841" s="15" t="str">
        <f t="shared" si="744"/>
        <v>N/A</v>
      </c>
      <c r="AM841" s="15" t="e">
        <f t="shared" si="745"/>
        <v>#VALUE!</v>
      </c>
      <c r="AN841" s="15" t="str">
        <f t="shared" si="746"/>
        <v>N/A</v>
      </c>
      <c r="AO841" s="15" t="str">
        <f t="shared" si="747"/>
        <v>N/A</v>
      </c>
      <c r="AP841" s="15" t="str">
        <f t="shared" si="748"/>
        <v>N/A</v>
      </c>
      <c r="AQ841" s="15" t="str">
        <f t="shared" si="749"/>
        <v>N/A</v>
      </c>
      <c r="AR841" s="14" t="s">
        <v>40</v>
      </c>
      <c r="AS841" s="14" t="s">
        <v>40</v>
      </c>
      <c r="AT841" s="14" t="s">
        <v>40</v>
      </c>
      <c r="AU841" s="14" t="s">
        <v>40</v>
      </c>
      <c r="AV841" s="14" t="s">
        <v>40</v>
      </c>
      <c r="AW841" s="14" t="s">
        <v>40</v>
      </c>
      <c r="AX841" s="14" t="s">
        <v>40</v>
      </c>
      <c r="AY841" s="14" t="s">
        <v>40</v>
      </c>
      <c r="AZ841" s="14" t="s">
        <v>40</v>
      </c>
      <c r="BA841" s="14" t="s">
        <v>40</v>
      </c>
      <c r="BB841" s="14" t="s">
        <v>40</v>
      </c>
      <c r="BC841" s="14" t="s">
        <v>40</v>
      </c>
      <c r="BD841" s="14" t="s">
        <v>40</v>
      </c>
      <c r="BE841" s="14" t="s">
        <v>40</v>
      </c>
      <c r="BF841" s="14" t="s">
        <v>40</v>
      </c>
      <c r="BG841" s="14" t="s">
        <v>40</v>
      </c>
      <c r="BH841" s="14" t="s">
        <v>40</v>
      </c>
      <c r="BJ841" s="15" t="e">
        <f t="shared" si="750"/>
        <v>#VALUE!</v>
      </c>
      <c r="BK841" s="15" t="e">
        <f t="shared" si="751"/>
        <v>#VALUE!</v>
      </c>
      <c r="BL841" s="15" t="e">
        <f t="shared" si="752"/>
        <v>#VALUE!</v>
      </c>
      <c r="BM841" s="15" t="e">
        <f t="shared" si="753"/>
        <v>#VALUE!</v>
      </c>
      <c r="BN841" s="15" t="e">
        <f t="shared" si="754"/>
        <v>#VALUE!</v>
      </c>
      <c r="BO841" s="15" t="e">
        <f t="shared" si="755"/>
        <v>#VALUE!</v>
      </c>
      <c r="BP841" s="15" t="e">
        <f t="shared" si="756"/>
        <v>#VALUE!</v>
      </c>
      <c r="BQ841" s="15" t="e">
        <f t="shared" si="757"/>
        <v>#VALUE!</v>
      </c>
      <c r="BR841" s="15" t="e">
        <f t="shared" si="758"/>
        <v>#VALUE!</v>
      </c>
      <c r="BS841" s="15" t="e">
        <f t="shared" si="759"/>
        <v>#VALUE!</v>
      </c>
      <c r="BT841" s="15" t="e">
        <f t="shared" si="760"/>
        <v>#VALUE!</v>
      </c>
      <c r="BU841" s="15" t="e">
        <f t="shared" si="761"/>
        <v>#VALUE!</v>
      </c>
      <c r="BV841" s="15" t="e">
        <f t="shared" si="762"/>
        <v>#VALUE!</v>
      </c>
      <c r="BW841" s="15" t="e">
        <f t="shared" si="763"/>
        <v>#VALUE!</v>
      </c>
      <c r="BX841" s="15" t="e">
        <f t="shared" si="764"/>
        <v>#VALUE!</v>
      </c>
      <c r="BY841" s="15" t="e">
        <f t="shared" si="765"/>
        <v>#VALUE!</v>
      </c>
      <c r="BZ841" s="15" t="e">
        <f t="shared" si="766"/>
        <v>#VALUE!</v>
      </c>
      <c r="CA841" s="14" t="s">
        <v>75</v>
      </c>
      <c r="CB841" s="15" t="e">
        <f t="shared" si="774"/>
        <v>#VALUE!</v>
      </c>
      <c r="CC841" s="14" t="str">
        <f t="shared" si="775"/>
        <v>N/A</v>
      </c>
      <c r="CD841" s="14" t="str">
        <f t="shared" si="776"/>
        <v>N/A</v>
      </c>
      <c r="CE841" s="14" t="str">
        <f t="shared" si="777"/>
        <v>N/A</v>
      </c>
      <c r="CF841" s="14" t="str">
        <f t="shared" si="778"/>
        <v>N/A</v>
      </c>
      <c r="CG841" t="str">
        <f t="shared" si="767"/>
        <v>S:0 G:0 GR:0</v>
      </c>
    </row>
    <row r="842" spans="1:85" x14ac:dyDescent="0.25">
      <c r="A842" s="13">
        <v>6734</v>
      </c>
      <c r="B842" s="14"/>
      <c r="C842" s="14"/>
      <c r="D842" s="14"/>
      <c r="E842" s="14" t="e">
        <f>VLOOKUP(B842, 'Rookie Year'!$A$2:$B$55555,2,FALSE)</f>
        <v>#N/A</v>
      </c>
      <c r="F842" s="14">
        <v>2026</v>
      </c>
      <c r="G842" s="14" t="s">
        <v>40</v>
      </c>
      <c r="H842" s="14"/>
      <c r="I842" s="15"/>
      <c r="J842" s="14"/>
      <c r="K842" s="16">
        <f t="shared" si="733"/>
        <v>0</v>
      </c>
      <c r="L842" s="15">
        <f t="shared" si="734"/>
        <v>0</v>
      </c>
      <c r="M842" s="15">
        <f t="shared" si="735"/>
        <v>0</v>
      </c>
      <c r="N842" s="15">
        <f t="shared" si="736"/>
        <v>0</v>
      </c>
      <c r="O842" s="15">
        <v>0</v>
      </c>
      <c r="P842" s="15">
        <v>0</v>
      </c>
      <c r="Q842" s="15">
        <f t="shared" si="737"/>
        <v>0</v>
      </c>
      <c r="R842" s="14" t="s">
        <v>75</v>
      </c>
      <c r="S842" s="14">
        <f t="shared" si="738"/>
        <v>0</v>
      </c>
      <c r="T842" s="15" t="str">
        <f t="shared" si="731"/>
        <v>N/A</v>
      </c>
      <c r="U842" s="15" t="str">
        <f t="shared" si="732"/>
        <v>N/A</v>
      </c>
      <c r="V842" s="15" t="str">
        <f t="shared" si="780"/>
        <v>N/A</v>
      </c>
      <c r="W842" s="15" t="str">
        <f t="shared" si="772"/>
        <v>N/A</v>
      </c>
      <c r="X842" s="15" t="str">
        <f t="shared" si="773"/>
        <v>N/A</v>
      </c>
      <c r="Y842" s="14" t="str">
        <f t="shared" si="739"/>
        <v>OK</v>
      </c>
      <c r="Z842" s="14" t="str">
        <f t="shared" si="740"/>
        <v>No</v>
      </c>
      <c r="AA842" s="17" t="str">
        <f>IF(C842="DM", "N/A", IF(Z842="No","N/A",VLOOKUP(B842,'Extension List'!$A$3:$AE$1952,19,FALSE)))</f>
        <v>N/A</v>
      </c>
      <c r="AB842" s="14" t="str">
        <f>IF(C842="DM", "N/A", IF(Z842="No","N/A",VLOOKUP(B842,'Extension List'!$A$3:$AE$1952,21,FALSE)))</f>
        <v>N/A</v>
      </c>
      <c r="AC842" s="14" t="str">
        <f t="shared" si="781"/>
        <v>N/A</v>
      </c>
      <c r="AD842" s="15" t="str">
        <f t="shared" si="741"/>
        <v>N/A</v>
      </c>
      <c r="AE842" s="15" t="str">
        <f t="shared" si="742"/>
        <v>N/A</v>
      </c>
      <c r="AF842" s="15" t="str">
        <f t="shared" si="743"/>
        <v>N/A</v>
      </c>
      <c r="AG842" s="15" t="str">
        <f t="shared" si="782"/>
        <v>N/A</v>
      </c>
      <c r="AH842" s="15" t="str">
        <f t="shared" si="782"/>
        <v>N/A</v>
      </c>
      <c r="AI842" s="15" t="str">
        <f t="shared" si="768"/>
        <v>N/A</v>
      </c>
      <c r="AJ842" s="15" t="str">
        <f t="shared" si="769"/>
        <v>N/A</v>
      </c>
      <c r="AK842" s="15" t="str">
        <f t="shared" si="770"/>
        <v>N/A</v>
      </c>
      <c r="AL842" s="15" t="str">
        <f t="shared" si="744"/>
        <v>N/A</v>
      </c>
      <c r="AM842" s="15" t="e">
        <f t="shared" si="745"/>
        <v>#VALUE!</v>
      </c>
      <c r="AN842" s="15" t="str">
        <f t="shared" si="746"/>
        <v>N/A</v>
      </c>
      <c r="AO842" s="15" t="str">
        <f t="shared" si="747"/>
        <v>N/A</v>
      </c>
      <c r="AP842" s="15" t="str">
        <f t="shared" si="748"/>
        <v>N/A</v>
      </c>
      <c r="AQ842" s="15" t="str">
        <f t="shared" si="749"/>
        <v>N/A</v>
      </c>
      <c r="AR842" s="14" t="s">
        <v>40</v>
      </c>
      <c r="AS842" s="14" t="s">
        <v>40</v>
      </c>
      <c r="AT842" s="14" t="s">
        <v>40</v>
      </c>
      <c r="AU842" s="14" t="s">
        <v>40</v>
      </c>
      <c r="AV842" s="14" t="s">
        <v>40</v>
      </c>
      <c r="AW842" s="14" t="s">
        <v>40</v>
      </c>
      <c r="AX842" s="14" t="s">
        <v>40</v>
      </c>
      <c r="AY842" s="14" t="s">
        <v>40</v>
      </c>
      <c r="AZ842" s="14" t="s">
        <v>40</v>
      </c>
      <c r="BA842" s="14" t="s">
        <v>40</v>
      </c>
      <c r="BB842" s="14" t="s">
        <v>40</v>
      </c>
      <c r="BC842" s="14" t="s">
        <v>40</v>
      </c>
      <c r="BD842" s="14" t="s">
        <v>40</v>
      </c>
      <c r="BE842" s="14" t="s">
        <v>40</v>
      </c>
      <c r="BF842" s="14" t="s">
        <v>40</v>
      </c>
      <c r="BG842" s="14" t="s">
        <v>40</v>
      </c>
      <c r="BH842" s="14" t="s">
        <v>40</v>
      </c>
      <c r="BJ842" s="15" t="e">
        <f t="shared" si="750"/>
        <v>#VALUE!</v>
      </c>
      <c r="BK842" s="15" t="e">
        <f t="shared" si="751"/>
        <v>#VALUE!</v>
      </c>
      <c r="BL842" s="15" t="e">
        <f t="shared" si="752"/>
        <v>#VALUE!</v>
      </c>
      <c r="BM842" s="15" t="e">
        <f t="shared" si="753"/>
        <v>#VALUE!</v>
      </c>
      <c r="BN842" s="15" t="e">
        <f t="shared" si="754"/>
        <v>#VALUE!</v>
      </c>
      <c r="BO842" s="15" t="e">
        <f t="shared" si="755"/>
        <v>#VALUE!</v>
      </c>
      <c r="BP842" s="15" t="e">
        <f t="shared" si="756"/>
        <v>#VALUE!</v>
      </c>
      <c r="BQ842" s="15" t="e">
        <f t="shared" si="757"/>
        <v>#VALUE!</v>
      </c>
      <c r="BR842" s="15" t="e">
        <f t="shared" si="758"/>
        <v>#VALUE!</v>
      </c>
      <c r="BS842" s="15" t="e">
        <f t="shared" si="759"/>
        <v>#VALUE!</v>
      </c>
      <c r="BT842" s="15" t="e">
        <f t="shared" si="760"/>
        <v>#VALUE!</v>
      </c>
      <c r="BU842" s="15" t="e">
        <f t="shared" si="761"/>
        <v>#VALUE!</v>
      </c>
      <c r="BV842" s="15" t="e">
        <f t="shared" si="762"/>
        <v>#VALUE!</v>
      </c>
      <c r="BW842" s="15" t="e">
        <f t="shared" si="763"/>
        <v>#VALUE!</v>
      </c>
      <c r="BX842" s="15" t="e">
        <f t="shared" si="764"/>
        <v>#VALUE!</v>
      </c>
      <c r="BY842" s="15" t="e">
        <f t="shared" si="765"/>
        <v>#VALUE!</v>
      </c>
      <c r="BZ842" s="15" t="e">
        <f t="shared" si="766"/>
        <v>#VALUE!</v>
      </c>
      <c r="CA842" s="14" t="s">
        <v>75</v>
      </c>
      <c r="CB842" s="15" t="e">
        <f t="shared" si="774"/>
        <v>#VALUE!</v>
      </c>
      <c r="CC842" s="14" t="str">
        <f t="shared" si="775"/>
        <v>N/A</v>
      </c>
      <c r="CD842" s="14" t="str">
        <f t="shared" si="776"/>
        <v>N/A</v>
      </c>
      <c r="CE842" s="14" t="str">
        <f t="shared" si="777"/>
        <v>N/A</v>
      </c>
      <c r="CF842" s="14" t="str">
        <f t="shared" si="778"/>
        <v>N/A</v>
      </c>
      <c r="CG842" t="str">
        <f t="shared" si="767"/>
        <v>S:0 G:0 GR:0</v>
      </c>
    </row>
    <row r="843" spans="1:85" x14ac:dyDescent="0.25">
      <c r="A843" s="13">
        <v>6735</v>
      </c>
      <c r="B843" s="14"/>
      <c r="C843" s="14"/>
      <c r="D843" s="14"/>
      <c r="E843" s="14" t="e">
        <f>VLOOKUP(B843, 'Rookie Year'!$A$2:$B$55555,2,FALSE)</f>
        <v>#N/A</v>
      </c>
      <c r="F843" s="14">
        <v>2026</v>
      </c>
      <c r="G843" s="14" t="s">
        <v>40</v>
      </c>
      <c r="H843" s="14"/>
      <c r="I843" s="15"/>
      <c r="J843" s="14"/>
      <c r="K843" s="16">
        <f t="shared" si="733"/>
        <v>0</v>
      </c>
      <c r="L843" s="15">
        <f t="shared" si="734"/>
        <v>0</v>
      </c>
      <c r="M843" s="15">
        <f t="shared" si="735"/>
        <v>0</v>
      </c>
      <c r="N843" s="15">
        <f t="shared" si="736"/>
        <v>0</v>
      </c>
      <c r="O843" s="15">
        <v>0</v>
      </c>
      <c r="P843" s="15">
        <v>0</v>
      </c>
      <c r="Q843" s="15">
        <f t="shared" si="737"/>
        <v>0</v>
      </c>
      <c r="R843" s="14" t="s">
        <v>75</v>
      </c>
      <c r="S843" s="14">
        <f t="shared" si="738"/>
        <v>0</v>
      </c>
      <c r="T843" s="15" t="str">
        <f t="shared" si="731"/>
        <v>N/A</v>
      </c>
      <c r="U843" s="15" t="str">
        <f t="shared" si="732"/>
        <v>N/A</v>
      </c>
      <c r="V843" s="15" t="str">
        <f t="shared" si="780"/>
        <v>N/A</v>
      </c>
      <c r="W843" s="15" t="str">
        <f t="shared" si="772"/>
        <v>N/A</v>
      </c>
      <c r="X843" s="15" t="str">
        <f t="shared" si="773"/>
        <v>N/A</v>
      </c>
      <c r="Y843" s="14" t="str">
        <f t="shared" si="739"/>
        <v>OK</v>
      </c>
      <c r="Z843" s="14" t="str">
        <f t="shared" si="740"/>
        <v>No</v>
      </c>
      <c r="AA843" s="17" t="str">
        <f>IF(C843="DM", "N/A", IF(Z843="No","N/A",VLOOKUP(B843,'Extension List'!$A$3:$AE$1952,19,FALSE)))</f>
        <v>N/A</v>
      </c>
      <c r="AB843" s="14" t="str">
        <f>IF(C843="DM", "N/A", IF(Z843="No","N/A",VLOOKUP(B843,'Extension List'!$A$3:$AE$1952,21,FALSE)))</f>
        <v>N/A</v>
      </c>
      <c r="AC843" s="14" t="str">
        <f t="shared" si="781"/>
        <v>N/A</v>
      </c>
      <c r="AD843" s="15" t="str">
        <f t="shared" si="741"/>
        <v>N/A</v>
      </c>
      <c r="AE843" s="15" t="str">
        <f t="shared" si="742"/>
        <v>N/A</v>
      </c>
      <c r="AF843" s="15" t="str">
        <f t="shared" si="743"/>
        <v>N/A</v>
      </c>
      <c r="AG843" s="15" t="str">
        <f t="shared" si="782"/>
        <v>N/A</v>
      </c>
      <c r="AH843" s="15" t="str">
        <f t="shared" si="782"/>
        <v>N/A</v>
      </c>
      <c r="AI843" s="15" t="str">
        <f t="shared" si="768"/>
        <v>N/A</v>
      </c>
      <c r="AJ843" s="15" t="str">
        <f t="shared" si="769"/>
        <v>N/A</v>
      </c>
      <c r="AK843" s="15" t="str">
        <f t="shared" si="770"/>
        <v>N/A</v>
      </c>
      <c r="AL843" s="15" t="str">
        <f t="shared" si="744"/>
        <v>N/A</v>
      </c>
      <c r="AM843" s="15" t="e">
        <f t="shared" si="745"/>
        <v>#VALUE!</v>
      </c>
      <c r="AN843" s="15" t="str">
        <f t="shared" si="746"/>
        <v>N/A</v>
      </c>
      <c r="AO843" s="15" t="str">
        <f t="shared" si="747"/>
        <v>N/A</v>
      </c>
      <c r="AP843" s="15" t="str">
        <f t="shared" si="748"/>
        <v>N/A</v>
      </c>
      <c r="AQ843" s="15" t="str">
        <f t="shared" si="749"/>
        <v>N/A</v>
      </c>
      <c r="AR843" s="14" t="s">
        <v>40</v>
      </c>
      <c r="AS843" s="14" t="s">
        <v>40</v>
      </c>
      <c r="AT843" s="14" t="s">
        <v>40</v>
      </c>
      <c r="AU843" s="14" t="s">
        <v>40</v>
      </c>
      <c r="AV843" s="14" t="s">
        <v>40</v>
      </c>
      <c r="AW843" s="14" t="s">
        <v>40</v>
      </c>
      <c r="AX843" s="14" t="s">
        <v>40</v>
      </c>
      <c r="AY843" s="14" t="s">
        <v>40</v>
      </c>
      <c r="AZ843" s="14" t="s">
        <v>40</v>
      </c>
      <c r="BA843" s="14" t="s">
        <v>40</v>
      </c>
      <c r="BB843" s="14" t="s">
        <v>40</v>
      </c>
      <c r="BC843" s="14" t="s">
        <v>40</v>
      </c>
      <c r="BD843" s="14" t="s">
        <v>40</v>
      </c>
      <c r="BE843" s="14" t="s">
        <v>40</v>
      </c>
      <c r="BF843" s="14" t="s">
        <v>40</v>
      </c>
      <c r="BG843" s="14" t="s">
        <v>40</v>
      </c>
      <c r="BH843" s="14" t="s">
        <v>40</v>
      </c>
      <c r="BJ843" s="15" t="e">
        <f t="shared" si="750"/>
        <v>#VALUE!</v>
      </c>
      <c r="BK843" s="15" t="e">
        <f t="shared" si="751"/>
        <v>#VALUE!</v>
      </c>
      <c r="BL843" s="15" t="e">
        <f t="shared" si="752"/>
        <v>#VALUE!</v>
      </c>
      <c r="BM843" s="15" t="e">
        <f t="shared" si="753"/>
        <v>#VALUE!</v>
      </c>
      <c r="BN843" s="15" t="e">
        <f t="shared" si="754"/>
        <v>#VALUE!</v>
      </c>
      <c r="BO843" s="15" t="e">
        <f t="shared" si="755"/>
        <v>#VALUE!</v>
      </c>
      <c r="BP843" s="15" t="e">
        <f t="shared" si="756"/>
        <v>#VALUE!</v>
      </c>
      <c r="BQ843" s="15" t="e">
        <f t="shared" si="757"/>
        <v>#VALUE!</v>
      </c>
      <c r="BR843" s="15" t="e">
        <f t="shared" si="758"/>
        <v>#VALUE!</v>
      </c>
      <c r="BS843" s="15" t="e">
        <f t="shared" si="759"/>
        <v>#VALUE!</v>
      </c>
      <c r="BT843" s="15" t="e">
        <f t="shared" si="760"/>
        <v>#VALUE!</v>
      </c>
      <c r="BU843" s="15" t="e">
        <f t="shared" si="761"/>
        <v>#VALUE!</v>
      </c>
      <c r="BV843" s="15" t="e">
        <f t="shared" si="762"/>
        <v>#VALUE!</v>
      </c>
      <c r="BW843" s="15" t="e">
        <f t="shared" si="763"/>
        <v>#VALUE!</v>
      </c>
      <c r="BX843" s="15" t="e">
        <f t="shared" si="764"/>
        <v>#VALUE!</v>
      </c>
      <c r="BY843" s="15" t="e">
        <f t="shared" si="765"/>
        <v>#VALUE!</v>
      </c>
      <c r="BZ843" s="15" t="e">
        <f t="shared" si="766"/>
        <v>#VALUE!</v>
      </c>
      <c r="CA843" s="14" t="s">
        <v>75</v>
      </c>
      <c r="CB843" s="15" t="e">
        <f t="shared" si="774"/>
        <v>#VALUE!</v>
      </c>
      <c r="CC843" s="14" t="str">
        <f t="shared" si="775"/>
        <v>N/A</v>
      </c>
      <c r="CD843" s="14" t="str">
        <f t="shared" si="776"/>
        <v>N/A</v>
      </c>
      <c r="CE843" s="14" t="str">
        <f t="shared" si="777"/>
        <v>N/A</v>
      </c>
      <c r="CF843" s="14" t="str">
        <f t="shared" si="778"/>
        <v>N/A</v>
      </c>
      <c r="CG843" t="str">
        <f t="shared" si="767"/>
        <v>S:0 G:0 GR:0</v>
      </c>
    </row>
    <row r="844" spans="1:85" x14ac:dyDescent="0.25">
      <c r="A844" s="13">
        <v>6736</v>
      </c>
      <c r="B844" s="14"/>
      <c r="C844" s="14"/>
      <c r="D844" s="14"/>
      <c r="E844" s="14" t="e">
        <f>VLOOKUP(B844, 'Rookie Year'!$A$2:$B$55555,2,FALSE)</f>
        <v>#N/A</v>
      </c>
      <c r="F844" s="14">
        <v>2026</v>
      </c>
      <c r="G844" s="14" t="s">
        <v>40</v>
      </c>
      <c r="H844" s="14"/>
      <c r="I844" s="15"/>
      <c r="J844" s="14"/>
      <c r="K844" s="16">
        <f t="shared" si="733"/>
        <v>0</v>
      </c>
      <c r="L844" s="15">
        <f t="shared" si="734"/>
        <v>0</v>
      </c>
      <c r="M844" s="15">
        <f t="shared" si="735"/>
        <v>0</v>
      </c>
      <c r="N844" s="15">
        <f t="shared" si="736"/>
        <v>0</v>
      </c>
      <c r="O844" s="15">
        <v>0</v>
      </c>
      <c r="P844" s="15">
        <v>0</v>
      </c>
      <c r="Q844" s="15">
        <f t="shared" si="737"/>
        <v>0</v>
      </c>
      <c r="R844" s="14" t="s">
        <v>75</v>
      </c>
      <c r="S844" s="14">
        <f t="shared" si="738"/>
        <v>0</v>
      </c>
      <c r="T844" s="15" t="str">
        <f t="shared" si="731"/>
        <v>N/A</v>
      </c>
      <c r="U844" s="15" t="str">
        <f t="shared" si="732"/>
        <v>N/A</v>
      </c>
      <c r="V844" s="15" t="str">
        <f t="shared" si="780"/>
        <v>N/A</v>
      </c>
      <c r="W844" s="15" t="str">
        <f t="shared" si="772"/>
        <v>N/A</v>
      </c>
      <c r="X844" s="15" t="str">
        <f t="shared" si="773"/>
        <v>N/A</v>
      </c>
      <c r="Y844" s="14" t="str">
        <f t="shared" si="739"/>
        <v>OK</v>
      </c>
      <c r="Z844" s="14" t="str">
        <f t="shared" si="740"/>
        <v>No</v>
      </c>
      <c r="AA844" s="17" t="str">
        <f>IF(C844="DM", "N/A", IF(Z844="No","N/A",VLOOKUP(B844,'Extension List'!$A$3:$AE$1952,19,FALSE)))</f>
        <v>N/A</v>
      </c>
      <c r="AB844" s="14" t="str">
        <f>IF(C844="DM", "N/A", IF(Z844="No","N/A",VLOOKUP(B844,'Extension List'!$A$3:$AE$1952,21,FALSE)))</f>
        <v>N/A</v>
      </c>
      <c r="AC844" s="14" t="str">
        <f t="shared" si="781"/>
        <v>N/A</v>
      </c>
      <c r="AD844" s="15" t="str">
        <f t="shared" si="741"/>
        <v>N/A</v>
      </c>
      <c r="AE844" s="15" t="str">
        <f t="shared" si="742"/>
        <v>N/A</v>
      </c>
      <c r="AF844" s="15" t="str">
        <f t="shared" si="743"/>
        <v>N/A</v>
      </c>
      <c r="AG844" s="15" t="str">
        <f t="shared" si="782"/>
        <v>N/A</v>
      </c>
      <c r="AH844" s="15" t="str">
        <f t="shared" si="782"/>
        <v>N/A</v>
      </c>
      <c r="AI844" s="15" t="str">
        <f t="shared" si="768"/>
        <v>N/A</v>
      </c>
      <c r="AJ844" s="15" t="str">
        <f t="shared" si="769"/>
        <v>N/A</v>
      </c>
      <c r="AK844" s="15" t="str">
        <f t="shared" si="770"/>
        <v>N/A</v>
      </c>
      <c r="AL844" s="15" t="str">
        <f t="shared" si="744"/>
        <v>N/A</v>
      </c>
      <c r="AM844" s="15" t="e">
        <f t="shared" si="745"/>
        <v>#VALUE!</v>
      </c>
      <c r="AN844" s="15" t="str">
        <f t="shared" si="746"/>
        <v>N/A</v>
      </c>
      <c r="AO844" s="15" t="str">
        <f t="shared" si="747"/>
        <v>N/A</v>
      </c>
      <c r="AP844" s="15" t="str">
        <f t="shared" si="748"/>
        <v>N/A</v>
      </c>
      <c r="AQ844" s="15" t="str">
        <f t="shared" si="749"/>
        <v>N/A</v>
      </c>
      <c r="AR844" s="14" t="s">
        <v>40</v>
      </c>
      <c r="AS844" s="14" t="s">
        <v>40</v>
      </c>
      <c r="AT844" s="14" t="s">
        <v>40</v>
      </c>
      <c r="AU844" s="14" t="s">
        <v>40</v>
      </c>
      <c r="AV844" s="14" t="s">
        <v>40</v>
      </c>
      <c r="AW844" s="14" t="s">
        <v>40</v>
      </c>
      <c r="AX844" s="14" t="s">
        <v>40</v>
      </c>
      <c r="AY844" s="14" t="s">
        <v>40</v>
      </c>
      <c r="AZ844" s="14" t="s">
        <v>40</v>
      </c>
      <c r="BA844" s="14" t="s">
        <v>40</v>
      </c>
      <c r="BB844" s="14" t="s">
        <v>40</v>
      </c>
      <c r="BC844" s="14" t="s">
        <v>40</v>
      </c>
      <c r="BD844" s="14" t="s">
        <v>40</v>
      </c>
      <c r="BE844" s="14" t="s">
        <v>40</v>
      </c>
      <c r="BF844" s="14" t="s">
        <v>40</v>
      </c>
      <c r="BG844" s="14" t="s">
        <v>40</v>
      </c>
      <c r="BH844" s="14" t="s">
        <v>40</v>
      </c>
      <c r="BJ844" s="15" t="e">
        <f t="shared" si="750"/>
        <v>#VALUE!</v>
      </c>
      <c r="BK844" s="15" t="e">
        <f t="shared" si="751"/>
        <v>#VALUE!</v>
      </c>
      <c r="BL844" s="15" t="e">
        <f t="shared" si="752"/>
        <v>#VALUE!</v>
      </c>
      <c r="BM844" s="15" t="e">
        <f t="shared" si="753"/>
        <v>#VALUE!</v>
      </c>
      <c r="BN844" s="15" t="e">
        <f t="shared" si="754"/>
        <v>#VALUE!</v>
      </c>
      <c r="BO844" s="15" t="e">
        <f t="shared" si="755"/>
        <v>#VALUE!</v>
      </c>
      <c r="BP844" s="15" t="e">
        <f t="shared" si="756"/>
        <v>#VALUE!</v>
      </c>
      <c r="BQ844" s="15" t="e">
        <f t="shared" si="757"/>
        <v>#VALUE!</v>
      </c>
      <c r="BR844" s="15" t="e">
        <f t="shared" si="758"/>
        <v>#VALUE!</v>
      </c>
      <c r="BS844" s="15" t="e">
        <f t="shared" si="759"/>
        <v>#VALUE!</v>
      </c>
      <c r="BT844" s="15" t="e">
        <f t="shared" si="760"/>
        <v>#VALUE!</v>
      </c>
      <c r="BU844" s="15" t="e">
        <f t="shared" si="761"/>
        <v>#VALUE!</v>
      </c>
      <c r="BV844" s="15" t="e">
        <f t="shared" si="762"/>
        <v>#VALUE!</v>
      </c>
      <c r="BW844" s="15" t="e">
        <f t="shared" si="763"/>
        <v>#VALUE!</v>
      </c>
      <c r="BX844" s="15" t="e">
        <f t="shared" si="764"/>
        <v>#VALUE!</v>
      </c>
      <c r="BY844" s="15" t="e">
        <f t="shared" si="765"/>
        <v>#VALUE!</v>
      </c>
      <c r="BZ844" s="15" t="e">
        <f t="shared" si="766"/>
        <v>#VALUE!</v>
      </c>
      <c r="CA844" s="14" t="s">
        <v>75</v>
      </c>
      <c r="CB844" s="15" t="e">
        <f t="shared" si="774"/>
        <v>#VALUE!</v>
      </c>
      <c r="CC844" s="14" t="str">
        <f t="shared" si="775"/>
        <v>N/A</v>
      </c>
      <c r="CD844" s="14" t="str">
        <f t="shared" si="776"/>
        <v>N/A</v>
      </c>
      <c r="CE844" s="14" t="str">
        <f t="shared" si="777"/>
        <v>N/A</v>
      </c>
      <c r="CF844" s="14" t="str">
        <f t="shared" si="778"/>
        <v>N/A</v>
      </c>
      <c r="CG844" t="str">
        <f t="shared" si="767"/>
        <v>S:0 G:0 GR:0</v>
      </c>
    </row>
    <row r="845" spans="1:85" x14ac:dyDescent="0.25">
      <c r="A845" s="13">
        <v>6737</v>
      </c>
      <c r="B845" s="14"/>
      <c r="C845" s="14"/>
      <c r="D845" s="14"/>
      <c r="E845" s="14" t="e">
        <f>VLOOKUP(B845, 'Rookie Year'!$A$2:$B$55555,2,FALSE)</f>
        <v>#N/A</v>
      </c>
      <c r="F845" s="14">
        <v>2026</v>
      </c>
      <c r="G845" s="14" t="s">
        <v>40</v>
      </c>
      <c r="H845" s="14"/>
      <c r="I845" s="15"/>
      <c r="J845" s="14"/>
      <c r="K845" s="16">
        <f t="shared" si="733"/>
        <v>0</v>
      </c>
      <c r="L845" s="15">
        <f t="shared" si="734"/>
        <v>0</v>
      </c>
      <c r="M845" s="15">
        <f t="shared" si="735"/>
        <v>0</v>
      </c>
      <c r="N845" s="15">
        <f t="shared" si="736"/>
        <v>0</v>
      </c>
      <c r="O845" s="15">
        <v>0</v>
      </c>
      <c r="P845" s="15">
        <v>0</v>
      </c>
      <c r="Q845" s="15">
        <f t="shared" si="737"/>
        <v>0</v>
      </c>
      <c r="R845" s="14" t="s">
        <v>75</v>
      </c>
      <c r="S845" s="14">
        <f t="shared" si="738"/>
        <v>0</v>
      </c>
      <c r="T845" s="15" t="str">
        <f t="shared" si="731"/>
        <v>N/A</v>
      </c>
      <c r="U845" s="15" t="str">
        <f t="shared" si="732"/>
        <v>N/A</v>
      </c>
      <c r="V845" s="15" t="str">
        <f t="shared" si="780"/>
        <v>N/A</v>
      </c>
      <c r="W845" s="15" t="str">
        <f t="shared" si="772"/>
        <v>N/A</v>
      </c>
      <c r="X845" s="15" t="str">
        <f t="shared" si="773"/>
        <v>N/A</v>
      </c>
      <c r="Y845" s="14" t="str">
        <f t="shared" si="739"/>
        <v>OK</v>
      </c>
      <c r="Z845" s="14" t="str">
        <f t="shared" si="740"/>
        <v>No</v>
      </c>
      <c r="AA845" s="17" t="str">
        <f>IF(C845="DM", "N/A", IF(Z845="No","N/A",VLOOKUP(B845,'Extension List'!$A$3:$AE$1952,19,FALSE)))</f>
        <v>N/A</v>
      </c>
      <c r="AB845" s="14" t="str">
        <f>IF(C845="DM", "N/A", IF(Z845="No","N/A",VLOOKUP(B845,'Extension List'!$A$3:$AE$1952,21,FALSE)))</f>
        <v>N/A</v>
      </c>
      <c r="AC845" s="14" t="str">
        <f t="shared" si="781"/>
        <v>N/A</v>
      </c>
      <c r="AD845" s="15" t="str">
        <f t="shared" si="741"/>
        <v>N/A</v>
      </c>
      <c r="AE845" s="15" t="str">
        <f t="shared" si="742"/>
        <v>N/A</v>
      </c>
      <c r="AF845" s="15" t="str">
        <f t="shared" si="743"/>
        <v>N/A</v>
      </c>
      <c r="AG845" s="15" t="str">
        <f t="shared" si="782"/>
        <v>N/A</v>
      </c>
      <c r="AH845" s="15" t="str">
        <f t="shared" si="782"/>
        <v>N/A</v>
      </c>
      <c r="AI845" s="15" t="str">
        <f t="shared" si="768"/>
        <v>N/A</v>
      </c>
      <c r="AJ845" s="15" t="str">
        <f t="shared" si="769"/>
        <v>N/A</v>
      </c>
      <c r="AK845" s="15" t="str">
        <f t="shared" si="770"/>
        <v>N/A</v>
      </c>
      <c r="AL845" s="15" t="str">
        <f t="shared" si="744"/>
        <v>N/A</v>
      </c>
      <c r="AM845" s="15" t="e">
        <f t="shared" si="745"/>
        <v>#VALUE!</v>
      </c>
      <c r="AN845" s="15" t="str">
        <f t="shared" si="746"/>
        <v>N/A</v>
      </c>
      <c r="AO845" s="15" t="str">
        <f t="shared" si="747"/>
        <v>N/A</v>
      </c>
      <c r="AP845" s="15" t="str">
        <f t="shared" si="748"/>
        <v>N/A</v>
      </c>
      <c r="AQ845" s="15" t="str">
        <f t="shared" si="749"/>
        <v>N/A</v>
      </c>
      <c r="AR845" s="14" t="s">
        <v>40</v>
      </c>
      <c r="AS845" s="14" t="s">
        <v>40</v>
      </c>
      <c r="AT845" s="14" t="s">
        <v>40</v>
      </c>
      <c r="AU845" s="14" t="s">
        <v>40</v>
      </c>
      <c r="AV845" s="14" t="s">
        <v>40</v>
      </c>
      <c r="AW845" s="14" t="s">
        <v>40</v>
      </c>
      <c r="AX845" s="14" t="s">
        <v>40</v>
      </c>
      <c r="AY845" s="14" t="s">
        <v>40</v>
      </c>
      <c r="AZ845" s="14" t="s">
        <v>40</v>
      </c>
      <c r="BA845" s="14" t="s">
        <v>40</v>
      </c>
      <c r="BB845" s="14" t="s">
        <v>40</v>
      </c>
      <c r="BC845" s="14" t="s">
        <v>40</v>
      </c>
      <c r="BD845" s="14" t="s">
        <v>40</v>
      </c>
      <c r="BE845" s="14" t="s">
        <v>40</v>
      </c>
      <c r="BF845" s="14" t="s">
        <v>40</v>
      </c>
      <c r="BG845" s="14" t="s">
        <v>40</v>
      </c>
      <c r="BH845" s="14" t="s">
        <v>40</v>
      </c>
      <c r="BJ845" s="15" t="e">
        <f t="shared" si="750"/>
        <v>#VALUE!</v>
      </c>
      <c r="BK845" s="15" t="e">
        <f t="shared" si="751"/>
        <v>#VALUE!</v>
      </c>
      <c r="BL845" s="15" t="e">
        <f t="shared" si="752"/>
        <v>#VALUE!</v>
      </c>
      <c r="BM845" s="15" t="e">
        <f t="shared" si="753"/>
        <v>#VALUE!</v>
      </c>
      <c r="BN845" s="15" t="e">
        <f t="shared" si="754"/>
        <v>#VALUE!</v>
      </c>
      <c r="BO845" s="15" t="e">
        <f t="shared" si="755"/>
        <v>#VALUE!</v>
      </c>
      <c r="BP845" s="15" t="e">
        <f t="shared" si="756"/>
        <v>#VALUE!</v>
      </c>
      <c r="BQ845" s="15" t="e">
        <f t="shared" si="757"/>
        <v>#VALUE!</v>
      </c>
      <c r="BR845" s="15" t="e">
        <f t="shared" si="758"/>
        <v>#VALUE!</v>
      </c>
      <c r="BS845" s="15" t="e">
        <f t="shared" si="759"/>
        <v>#VALUE!</v>
      </c>
      <c r="BT845" s="15" t="e">
        <f t="shared" si="760"/>
        <v>#VALUE!</v>
      </c>
      <c r="BU845" s="15" t="e">
        <f t="shared" si="761"/>
        <v>#VALUE!</v>
      </c>
      <c r="BV845" s="15" t="e">
        <f t="shared" si="762"/>
        <v>#VALUE!</v>
      </c>
      <c r="BW845" s="15" t="e">
        <f t="shared" si="763"/>
        <v>#VALUE!</v>
      </c>
      <c r="BX845" s="15" t="e">
        <f t="shared" si="764"/>
        <v>#VALUE!</v>
      </c>
      <c r="BY845" s="15" t="e">
        <f t="shared" si="765"/>
        <v>#VALUE!</v>
      </c>
      <c r="BZ845" s="15" t="e">
        <f t="shared" si="766"/>
        <v>#VALUE!</v>
      </c>
      <c r="CA845" s="14" t="s">
        <v>75</v>
      </c>
      <c r="CB845" s="15" t="e">
        <f t="shared" si="774"/>
        <v>#VALUE!</v>
      </c>
      <c r="CC845" s="14" t="str">
        <f t="shared" si="775"/>
        <v>N/A</v>
      </c>
      <c r="CD845" s="14" t="str">
        <f t="shared" si="776"/>
        <v>N/A</v>
      </c>
      <c r="CE845" s="14" t="str">
        <f t="shared" si="777"/>
        <v>N/A</v>
      </c>
      <c r="CF845" s="14" t="str">
        <f t="shared" si="778"/>
        <v>N/A</v>
      </c>
      <c r="CG845" t="str">
        <f t="shared" si="767"/>
        <v>S:0 G:0 GR:0</v>
      </c>
    </row>
    <row r="846" spans="1:85" x14ac:dyDescent="0.25">
      <c r="A846" s="13">
        <v>6738</v>
      </c>
      <c r="B846" s="14"/>
      <c r="C846" s="14"/>
      <c r="D846" s="14"/>
      <c r="E846" s="14" t="e">
        <f>VLOOKUP(B846, 'Rookie Year'!$A$2:$B$55555,2,FALSE)</f>
        <v>#N/A</v>
      </c>
      <c r="F846" s="14">
        <v>2026</v>
      </c>
      <c r="G846" s="14" t="s">
        <v>40</v>
      </c>
      <c r="H846" s="14"/>
      <c r="I846" s="15"/>
      <c r="J846" s="14"/>
      <c r="K846" s="16">
        <f t="shared" si="733"/>
        <v>0</v>
      </c>
      <c r="L846" s="15">
        <f t="shared" si="734"/>
        <v>0</v>
      </c>
      <c r="M846" s="15">
        <f t="shared" si="735"/>
        <v>0</v>
      </c>
      <c r="N846" s="15">
        <f t="shared" si="736"/>
        <v>0</v>
      </c>
      <c r="O846" s="15">
        <v>0</v>
      </c>
      <c r="P846" s="15">
        <v>0</v>
      </c>
      <c r="Q846" s="15">
        <f t="shared" si="737"/>
        <v>0</v>
      </c>
      <c r="R846" s="14" t="s">
        <v>75</v>
      </c>
      <c r="S846" s="14">
        <f t="shared" si="738"/>
        <v>0</v>
      </c>
      <c r="T846" s="15" t="str">
        <f t="shared" si="731"/>
        <v>N/A</v>
      </c>
      <c r="U846" s="15" t="str">
        <f t="shared" si="732"/>
        <v>N/A</v>
      </c>
      <c r="V846" s="15" t="str">
        <f t="shared" si="780"/>
        <v>N/A</v>
      </c>
      <c r="W846" s="15" t="str">
        <f t="shared" si="772"/>
        <v>N/A</v>
      </c>
      <c r="X846" s="15" t="str">
        <f t="shared" si="773"/>
        <v>N/A</v>
      </c>
      <c r="Y846" s="14" t="str">
        <f t="shared" si="739"/>
        <v>OK</v>
      </c>
      <c r="Z846" s="14" t="str">
        <f t="shared" si="740"/>
        <v>No</v>
      </c>
      <c r="AA846" s="17" t="str">
        <f>IF(C846="DM", "N/A", IF(Z846="No","N/A",VLOOKUP(B846,'Extension List'!$A$3:$AE$1952,19,FALSE)))</f>
        <v>N/A</v>
      </c>
      <c r="AB846" s="14" t="str">
        <f>IF(C846="DM", "N/A", IF(Z846="No","N/A",VLOOKUP(B846,'Extension List'!$A$3:$AE$1952,21,FALSE)))</f>
        <v>N/A</v>
      </c>
      <c r="AC846" s="14" t="str">
        <f t="shared" si="781"/>
        <v>N/A</v>
      </c>
      <c r="AD846" s="15" t="str">
        <f t="shared" si="741"/>
        <v>N/A</v>
      </c>
      <c r="AE846" s="15" t="str">
        <f t="shared" si="742"/>
        <v>N/A</v>
      </c>
      <c r="AF846" s="15" t="str">
        <f t="shared" si="743"/>
        <v>N/A</v>
      </c>
      <c r="AG846" s="15" t="str">
        <f t="shared" si="782"/>
        <v>N/A</v>
      </c>
      <c r="AH846" s="15" t="str">
        <f t="shared" si="782"/>
        <v>N/A</v>
      </c>
      <c r="AI846" s="15" t="str">
        <f t="shared" si="768"/>
        <v>N/A</v>
      </c>
      <c r="AJ846" s="15" t="str">
        <f t="shared" si="769"/>
        <v>N/A</v>
      </c>
      <c r="AK846" s="15" t="str">
        <f t="shared" si="770"/>
        <v>N/A</v>
      </c>
      <c r="AL846" s="15" t="str">
        <f t="shared" si="744"/>
        <v>N/A</v>
      </c>
      <c r="AM846" s="15" t="e">
        <f t="shared" si="745"/>
        <v>#VALUE!</v>
      </c>
      <c r="AN846" s="15" t="str">
        <f t="shared" si="746"/>
        <v>N/A</v>
      </c>
      <c r="AO846" s="15" t="str">
        <f t="shared" si="747"/>
        <v>N/A</v>
      </c>
      <c r="AP846" s="15" t="str">
        <f t="shared" si="748"/>
        <v>N/A</v>
      </c>
      <c r="AQ846" s="15" t="str">
        <f t="shared" si="749"/>
        <v>N/A</v>
      </c>
      <c r="AR846" s="14" t="s">
        <v>40</v>
      </c>
      <c r="AS846" s="14" t="s">
        <v>40</v>
      </c>
      <c r="AT846" s="14" t="s">
        <v>40</v>
      </c>
      <c r="AU846" s="14" t="s">
        <v>40</v>
      </c>
      <c r="AV846" s="14" t="s">
        <v>40</v>
      </c>
      <c r="AW846" s="14" t="s">
        <v>40</v>
      </c>
      <c r="AX846" s="14" t="s">
        <v>40</v>
      </c>
      <c r="AY846" s="14" t="s">
        <v>40</v>
      </c>
      <c r="AZ846" s="14" t="s">
        <v>40</v>
      </c>
      <c r="BA846" s="14" t="s">
        <v>40</v>
      </c>
      <c r="BB846" s="14" t="s">
        <v>40</v>
      </c>
      <c r="BC846" s="14" t="s">
        <v>40</v>
      </c>
      <c r="BD846" s="14" t="s">
        <v>40</v>
      </c>
      <c r="BE846" s="14" t="s">
        <v>40</v>
      </c>
      <c r="BF846" s="14" t="s">
        <v>40</v>
      </c>
      <c r="BG846" s="14" t="s">
        <v>40</v>
      </c>
      <c r="BH846" s="14" t="s">
        <v>40</v>
      </c>
      <c r="BJ846" s="15" t="e">
        <f t="shared" si="750"/>
        <v>#VALUE!</v>
      </c>
      <c r="BK846" s="15" t="e">
        <f t="shared" si="751"/>
        <v>#VALUE!</v>
      </c>
      <c r="BL846" s="15" t="e">
        <f t="shared" si="752"/>
        <v>#VALUE!</v>
      </c>
      <c r="BM846" s="15" t="e">
        <f t="shared" si="753"/>
        <v>#VALUE!</v>
      </c>
      <c r="BN846" s="15" t="e">
        <f t="shared" si="754"/>
        <v>#VALUE!</v>
      </c>
      <c r="BO846" s="15" t="e">
        <f t="shared" si="755"/>
        <v>#VALUE!</v>
      </c>
      <c r="BP846" s="15" t="e">
        <f t="shared" si="756"/>
        <v>#VALUE!</v>
      </c>
      <c r="BQ846" s="15" t="e">
        <f t="shared" si="757"/>
        <v>#VALUE!</v>
      </c>
      <c r="BR846" s="15" t="e">
        <f t="shared" si="758"/>
        <v>#VALUE!</v>
      </c>
      <c r="BS846" s="15" t="e">
        <f t="shared" si="759"/>
        <v>#VALUE!</v>
      </c>
      <c r="BT846" s="15" t="e">
        <f t="shared" si="760"/>
        <v>#VALUE!</v>
      </c>
      <c r="BU846" s="15" t="e">
        <f t="shared" si="761"/>
        <v>#VALUE!</v>
      </c>
      <c r="BV846" s="15" t="e">
        <f t="shared" si="762"/>
        <v>#VALUE!</v>
      </c>
      <c r="BW846" s="15" t="e">
        <f t="shared" si="763"/>
        <v>#VALUE!</v>
      </c>
      <c r="BX846" s="15" t="e">
        <f t="shared" si="764"/>
        <v>#VALUE!</v>
      </c>
      <c r="BY846" s="15" t="e">
        <f t="shared" si="765"/>
        <v>#VALUE!</v>
      </c>
      <c r="BZ846" s="15" t="e">
        <f t="shared" si="766"/>
        <v>#VALUE!</v>
      </c>
      <c r="CA846" s="14" t="s">
        <v>75</v>
      </c>
      <c r="CB846" s="15" t="e">
        <f t="shared" si="774"/>
        <v>#VALUE!</v>
      </c>
      <c r="CC846" s="14" t="str">
        <f t="shared" si="775"/>
        <v>N/A</v>
      </c>
      <c r="CD846" s="14" t="str">
        <f t="shared" si="776"/>
        <v>N/A</v>
      </c>
      <c r="CE846" s="14" t="str">
        <f t="shared" si="777"/>
        <v>N/A</v>
      </c>
      <c r="CF846" s="14" t="str">
        <f t="shared" si="778"/>
        <v>N/A</v>
      </c>
      <c r="CG846" t="str">
        <f t="shared" si="767"/>
        <v>S:0 G:0 GR:0</v>
      </c>
    </row>
    <row r="847" spans="1:85" x14ac:dyDescent="0.25">
      <c r="A847" s="13">
        <v>6739</v>
      </c>
      <c r="B847" s="14"/>
      <c r="C847" s="14"/>
      <c r="D847" s="14"/>
      <c r="E847" s="14" t="e">
        <f>VLOOKUP(B847, 'Rookie Year'!$A$2:$B$55555,2,FALSE)</f>
        <v>#N/A</v>
      </c>
      <c r="F847" s="14">
        <v>2026</v>
      </c>
      <c r="G847" s="14" t="s">
        <v>40</v>
      </c>
      <c r="H847" s="14"/>
      <c r="I847" s="15"/>
      <c r="J847" s="14"/>
      <c r="K847" s="16">
        <f t="shared" si="733"/>
        <v>0</v>
      </c>
      <c r="L847" s="15">
        <f t="shared" si="734"/>
        <v>0</v>
      </c>
      <c r="M847" s="15">
        <f t="shared" si="735"/>
        <v>0</v>
      </c>
      <c r="N847" s="15">
        <f t="shared" si="736"/>
        <v>0</v>
      </c>
      <c r="O847" s="15">
        <v>0</v>
      </c>
      <c r="P847" s="15">
        <v>0</v>
      </c>
      <c r="Q847" s="15">
        <f t="shared" si="737"/>
        <v>0</v>
      </c>
      <c r="R847" s="14" t="s">
        <v>75</v>
      </c>
      <c r="S847" s="14">
        <f t="shared" si="738"/>
        <v>0</v>
      </c>
      <c r="T847" s="15" t="str">
        <f t="shared" ref="T847:T910" si="783">IF($S847&lt;1, "N/A", $M847)</f>
        <v>N/A</v>
      </c>
      <c r="U847" s="15" t="str">
        <f t="shared" ref="U847:U910" si="784">IF($S847&lt;2, "N/A", $M847)</f>
        <v>N/A</v>
      </c>
      <c r="V847" s="15" t="str">
        <f t="shared" si="780"/>
        <v>N/A</v>
      </c>
      <c r="W847" s="15" t="str">
        <f t="shared" si="772"/>
        <v>N/A</v>
      </c>
      <c r="X847" s="15" t="str">
        <f t="shared" si="773"/>
        <v>N/A</v>
      </c>
      <c r="Y847" s="14" t="str">
        <f t="shared" si="739"/>
        <v>OK</v>
      </c>
      <c r="Z847" s="14" t="str">
        <f t="shared" si="740"/>
        <v>No</v>
      </c>
      <c r="AA847" s="17" t="str">
        <f>IF(C847="DM", "N/A", IF(Z847="No","N/A",VLOOKUP(B847,'Extension List'!$A$3:$AE$1952,19,FALSE)))</f>
        <v>N/A</v>
      </c>
      <c r="AB847" s="14" t="str">
        <f>IF(C847="DM", "N/A", IF(Z847="No","N/A",VLOOKUP(B847,'Extension List'!$A$3:$AE$1952,21,FALSE)))</f>
        <v>N/A</v>
      </c>
      <c r="AC847" s="14" t="str">
        <f t="shared" si="781"/>
        <v>N/A</v>
      </c>
      <c r="AD847" s="15" t="str">
        <f t="shared" si="741"/>
        <v>N/A</v>
      </c>
      <c r="AE847" s="15" t="str">
        <f t="shared" si="742"/>
        <v>N/A</v>
      </c>
      <c r="AF847" s="15" t="str">
        <f t="shared" si="743"/>
        <v>N/A</v>
      </c>
      <c r="AG847" s="15" t="str">
        <f t="shared" si="782"/>
        <v>N/A</v>
      </c>
      <c r="AH847" s="15" t="str">
        <f t="shared" si="782"/>
        <v>N/A</v>
      </c>
      <c r="AI847" s="15" t="str">
        <f t="shared" si="768"/>
        <v>N/A</v>
      </c>
      <c r="AJ847" s="15" t="str">
        <f t="shared" si="769"/>
        <v>N/A</v>
      </c>
      <c r="AK847" s="15" t="str">
        <f t="shared" si="770"/>
        <v>N/A</v>
      </c>
      <c r="AL847" s="15" t="str">
        <f t="shared" si="744"/>
        <v>N/A</v>
      </c>
      <c r="AM847" s="15" t="e">
        <f t="shared" si="745"/>
        <v>#VALUE!</v>
      </c>
      <c r="AN847" s="15" t="str">
        <f t="shared" si="746"/>
        <v>N/A</v>
      </c>
      <c r="AO847" s="15" t="str">
        <f t="shared" si="747"/>
        <v>N/A</v>
      </c>
      <c r="AP847" s="15" t="str">
        <f t="shared" si="748"/>
        <v>N/A</v>
      </c>
      <c r="AQ847" s="15" t="str">
        <f t="shared" si="749"/>
        <v>N/A</v>
      </c>
      <c r="AR847" s="14" t="s">
        <v>40</v>
      </c>
      <c r="AS847" s="14" t="s">
        <v>40</v>
      </c>
      <c r="AT847" s="14" t="s">
        <v>40</v>
      </c>
      <c r="AU847" s="14" t="s">
        <v>40</v>
      </c>
      <c r="AV847" s="14" t="s">
        <v>40</v>
      </c>
      <c r="AW847" s="14" t="s">
        <v>40</v>
      </c>
      <c r="AX847" s="14" t="s">
        <v>40</v>
      </c>
      <c r="AY847" s="14" t="s">
        <v>40</v>
      </c>
      <c r="AZ847" s="14" t="s">
        <v>40</v>
      </c>
      <c r="BA847" s="14" t="s">
        <v>40</v>
      </c>
      <c r="BB847" s="14" t="s">
        <v>40</v>
      </c>
      <c r="BC847" s="14" t="s">
        <v>40</v>
      </c>
      <c r="BD847" s="14" t="s">
        <v>40</v>
      </c>
      <c r="BE847" s="14" t="s">
        <v>40</v>
      </c>
      <c r="BF847" s="14" t="s">
        <v>40</v>
      </c>
      <c r="BG847" s="14" t="s">
        <v>40</v>
      </c>
      <c r="BH847" s="14" t="s">
        <v>40</v>
      </c>
      <c r="BJ847" s="15" t="e">
        <f t="shared" si="750"/>
        <v>#VALUE!</v>
      </c>
      <c r="BK847" s="15" t="e">
        <f t="shared" si="751"/>
        <v>#VALUE!</v>
      </c>
      <c r="BL847" s="15" t="e">
        <f t="shared" si="752"/>
        <v>#VALUE!</v>
      </c>
      <c r="BM847" s="15" t="e">
        <f t="shared" si="753"/>
        <v>#VALUE!</v>
      </c>
      <c r="BN847" s="15" t="e">
        <f t="shared" si="754"/>
        <v>#VALUE!</v>
      </c>
      <c r="BO847" s="15" t="e">
        <f t="shared" si="755"/>
        <v>#VALUE!</v>
      </c>
      <c r="BP847" s="15" t="e">
        <f t="shared" si="756"/>
        <v>#VALUE!</v>
      </c>
      <c r="BQ847" s="15" t="e">
        <f t="shared" si="757"/>
        <v>#VALUE!</v>
      </c>
      <c r="BR847" s="15" t="e">
        <f t="shared" si="758"/>
        <v>#VALUE!</v>
      </c>
      <c r="BS847" s="15" t="e">
        <f t="shared" si="759"/>
        <v>#VALUE!</v>
      </c>
      <c r="BT847" s="15" t="e">
        <f t="shared" si="760"/>
        <v>#VALUE!</v>
      </c>
      <c r="BU847" s="15" t="e">
        <f t="shared" si="761"/>
        <v>#VALUE!</v>
      </c>
      <c r="BV847" s="15" t="e">
        <f t="shared" si="762"/>
        <v>#VALUE!</v>
      </c>
      <c r="BW847" s="15" t="e">
        <f t="shared" si="763"/>
        <v>#VALUE!</v>
      </c>
      <c r="BX847" s="15" t="e">
        <f t="shared" si="764"/>
        <v>#VALUE!</v>
      </c>
      <c r="BY847" s="15" t="e">
        <f t="shared" si="765"/>
        <v>#VALUE!</v>
      </c>
      <c r="BZ847" s="15" t="e">
        <f t="shared" si="766"/>
        <v>#VALUE!</v>
      </c>
      <c r="CA847" s="14" t="s">
        <v>75</v>
      </c>
      <c r="CB847" s="15" t="e">
        <f t="shared" si="774"/>
        <v>#VALUE!</v>
      </c>
      <c r="CC847" s="14" t="str">
        <f t="shared" si="775"/>
        <v>N/A</v>
      </c>
      <c r="CD847" s="14" t="str">
        <f t="shared" si="776"/>
        <v>N/A</v>
      </c>
      <c r="CE847" s="14" t="str">
        <f t="shared" si="777"/>
        <v>N/A</v>
      </c>
      <c r="CF847" s="14" t="str">
        <f t="shared" si="778"/>
        <v>N/A</v>
      </c>
      <c r="CG847" t="str">
        <f t="shared" si="767"/>
        <v>S:0 G:0 GR:0</v>
      </c>
    </row>
    <row r="848" spans="1:85" x14ac:dyDescent="0.25">
      <c r="A848" s="13">
        <v>6740</v>
      </c>
      <c r="B848" s="14"/>
      <c r="C848" s="14"/>
      <c r="D848" s="14"/>
      <c r="E848" s="14" t="e">
        <f>VLOOKUP(B848, 'Rookie Year'!$A$2:$B$55555,2,FALSE)</f>
        <v>#N/A</v>
      </c>
      <c r="F848" s="14">
        <v>2026</v>
      </c>
      <c r="G848" s="14" t="s">
        <v>40</v>
      </c>
      <c r="H848" s="14"/>
      <c r="I848" s="15"/>
      <c r="J848" s="14"/>
      <c r="K848" s="16">
        <f t="shared" si="733"/>
        <v>0</v>
      </c>
      <c r="L848" s="15">
        <f t="shared" si="734"/>
        <v>0</v>
      </c>
      <c r="M848" s="15">
        <f t="shared" si="735"/>
        <v>0</v>
      </c>
      <c r="N848" s="15">
        <f t="shared" si="736"/>
        <v>0</v>
      </c>
      <c r="O848" s="15">
        <v>0</v>
      </c>
      <c r="P848" s="15">
        <v>0</v>
      </c>
      <c r="Q848" s="15">
        <f t="shared" si="737"/>
        <v>0</v>
      </c>
      <c r="R848" s="14" t="s">
        <v>75</v>
      </c>
      <c r="S848" s="14">
        <f t="shared" si="738"/>
        <v>0</v>
      </c>
      <c r="T848" s="15" t="str">
        <f t="shared" si="783"/>
        <v>N/A</v>
      </c>
      <c r="U848" s="15" t="str">
        <f t="shared" si="784"/>
        <v>N/A</v>
      </c>
      <c r="V848" s="15" t="str">
        <f t="shared" si="780"/>
        <v>N/A</v>
      </c>
      <c r="W848" s="15" t="str">
        <f t="shared" si="772"/>
        <v>N/A</v>
      </c>
      <c r="X848" s="15" t="str">
        <f t="shared" si="773"/>
        <v>N/A</v>
      </c>
      <c r="Y848" s="14" t="str">
        <f t="shared" si="739"/>
        <v>OK</v>
      </c>
      <c r="Z848" s="14" t="str">
        <f t="shared" si="740"/>
        <v>No</v>
      </c>
      <c r="AA848" s="17" t="str">
        <f>IF(C848="DM", "N/A", IF(Z848="No","N/A",VLOOKUP(B848,'Extension List'!$A$3:$AE$1952,19,FALSE)))</f>
        <v>N/A</v>
      </c>
      <c r="AB848" s="14" t="str">
        <f>IF(C848="DM", "N/A", IF(Z848="No","N/A",VLOOKUP(B848,'Extension List'!$A$3:$AE$1952,21,FALSE)))</f>
        <v>N/A</v>
      </c>
      <c r="AC848" s="14" t="str">
        <f t="shared" si="781"/>
        <v>N/A</v>
      </c>
      <c r="AD848" s="15" t="str">
        <f t="shared" si="741"/>
        <v>N/A</v>
      </c>
      <c r="AE848" s="15" t="str">
        <f t="shared" si="742"/>
        <v>N/A</v>
      </c>
      <c r="AF848" s="15" t="str">
        <f t="shared" si="743"/>
        <v>N/A</v>
      </c>
      <c r="AG848" s="15" t="str">
        <f t="shared" si="782"/>
        <v>N/A</v>
      </c>
      <c r="AH848" s="15" t="str">
        <f t="shared" si="782"/>
        <v>N/A</v>
      </c>
      <c r="AI848" s="15" t="str">
        <f t="shared" si="768"/>
        <v>N/A</v>
      </c>
      <c r="AJ848" s="15" t="str">
        <f t="shared" si="769"/>
        <v>N/A</v>
      </c>
      <c r="AK848" s="15" t="str">
        <f t="shared" si="770"/>
        <v>N/A</v>
      </c>
      <c r="AL848" s="15" t="str">
        <f t="shared" si="744"/>
        <v>N/A</v>
      </c>
      <c r="AM848" s="15" t="e">
        <f t="shared" si="745"/>
        <v>#VALUE!</v>
      </c>
      <c r="AN848" s="15" t="str">
        <f t="shared" si="746"/>
        <v>N/A</v>
      </c>
      <c r="AO848" s="15" t="str">
        <f t="shared" si="747"/>
        <v>N/A</v>
      </c>
      <c r="AP848" s="15" t="str">
        <f t="shared" si="748"/>
        <v>N/A</v>
      </c>
      <c r="AQ848" s="15" t="str">
        <f t="shared" si="749"/>
        <v>N/A</v>
      </c>
      <c r="AR848" s="14" t="s">
        <v>40</v>
      </c>
      <c r="AS848" s="14" t="s">
        <v>40</v>
      </c>
      <c r="AT848" s="14" t="s">
        <v>40</v>
      </c>
      <c r="AU848" s="14" t="s">
        <v>40</v>
      </c>
      <c r="AV848" s="14" t="s">
        <v>40</v>
      </c>
      <c r="AW848" s="14" t="s">
        <v>40</v>
      </c>
      <c r="AX848" s="14" t="s">
        <v>40</v>
      </c>
      <c r="AY848" s="14" t="s">
        <v>40</v>
      </c>
      <c r="AZ848" s="14" t="s">
        <v>40</v>
      </c>
      <c r="BA848" s="14" t="s">
        <v>40</v>
      </c>
      <c r="BB848" s="14" t="s">
        <v>40</v>
      </c>
      <c r="BC848" s="14" t="s">
        <v>40</v>
      </c>
      <c r="BD848" s="14" t="s">
        <v>40</v>
      </c>
      <c r="BE848" s="14" t="s">
        <v>40</v>
      </c>
      <c r="BF848" s="14" t="s">
        <v>40</v>
      </c>
      <c r="BG848" s="14" t="s">
        <v>40</v>
      </c>
      <c r="BH848" s="14" t="s">
        <v>40</v>
      </c>
      <c r="BJ848" s="15" t="e">
        <f t="shared" si="750"/>
        <v>#VALUE!</v>
      </c>
      <c r="BK848" s="15" t="e">
        <f t="shared" si="751"/>
        <v>#VALUE!</v>
      </c>
      <c r="BL848" s="15" t="e">
        <f t="shared" si="752"/>
        <v>#VALUE!</v>
      </c>
      <c r="BM848" s="15" t="e">
        <f t="shared" si="753"/>
        <v>#VALUE!</v>
      </c>
      <c r="BN848" s="15" t="e">
        <f t="shared" si="754"/>
        <v>#VALUE!</v>
      </c>
      <c r="BO848" s="15" t="e">
        <f t="shared" si="755"/>
        <v>#VALUE!</v>
      </c>
      <c r="BP848" s="15" t="e">
        <f t="shared" si="756"/>
        <v>#VALUE!</v>
      </c>
      <c r="BQ848" s="15" t="e">
        <f t="shared" si="757"/>
        <v>#VALUE!</v>
      </c>
      <c r="BR848" s="15" t="e">
        <f t="shared" si="758"/>
        <v>#VALUE!</v>
      </c>
      <c r="BS848" s="15" t="e">
        <f t="shared" si="759"/>
        <v>#VALUE!</v>
      </c>
      <c r="BT848" s="15" t="e">
        <f t="shared" si="760"/>
        <v>#VALUE!</v>
      </c>
      <c r="BU848" s="15" t="e">
        <f t="shared" si="761"/>
        <v>#VALUE!</v>
      </c>
      <c r="BV848" s="15" t="e">
        <f t="shared" si="762"/>
        <v>#VALUE!</v>
      </c>
      <c r="BW848" s="15" t="e">
        <f t="shared" si="763"/>
        <v>#VALUE!</v>
      </c>
      <c r="BX848" s="15" t="e">
        <f t="shared" si="764"/>
        <v>#VALUE!</v>
      </c>
      <c r="BY848" s="15" t="e">
        <f t="shared" si="765"/>
        <v>#VALUE!</v>
      </c>
      <c r="BZ848" s="15" t="e">
        <f t="shared" si="766"/>
        <v>#VALUE!</v>
      </c>
      <c r="CA848" s="14" t="s">
        <v>75</v>
      </c>
      <c r="CB848" s="15" t="e">
        <f t="shared" si="774"/>
        <v>#VALUE!</v>
      </c>
      <c r="CC848" s="14" t="str">
        <f t="shared" si="775"/>
        <v>N/A</v>
      </c>
      <c r="CD848" s="14" t="str">
        <f t="shared" si="776"/>
        <v>N/A</v>
      </c>
      <c r="CE848" s="14" t="str">
        <f t="shared" si="777"/>
        <v>N/A</v>
      </c>
      <c r="CF848" s="14" t="str">
        <f t="shared" si="778"/>
        <v>N/A</v>
      </c>
      <c r="CG848" t="str">
        <f t="shared" si="767"/>
        <v>S:0 G:0 GR:0</v>
      </c>
    </row>
    <row r="849" spans="1:85" x14ac:dyDescent="0.25">
      <c r="A849" s="13">
        <v>6741</v>
      </c>
      <c r="B849" s="14"/>
      <c r="C849" s="14"/>
      <c r="D849" s="14"/>
      <c r="E849" s="14" t="e">
        <f>VLOOKUP(B849, 'Rookie Year'!$A$2:$B$55555,2,FALSE)</f>
        <v>#N/A</v>
      </c>
      <c r="F849" s="14">
        <v>2026</v>
      </c>
      <c r="G849" s="14" t="s">
        <v>40</v>
      </c>
      <c r="H849" s="14"/>
      <c r="I849" s="15"/>
      <c r="J849" s="14"/>
      <c r="K849" s="16">
        <f t="shared" si="733"/>
        <v>0</v>
      </c>
      <c r="L849" s="15">
        <f t="shared" si="734"/>
        <v>0</v>
      </c>
      <c r="M849" s="15">
        <f t="shared" si="735"/>
        <v>0</v>
      </c>
      <c r="N849" s="15">
        <f t="shared" si="736"/>
        <v>0</v>
      </c>
      <c r="O849" s="15">
        <v>0</v>
      </c>
      <c r="P849" s="15">
        <v>0</v>
      </c>
      <c r="Q849" s="15">
        <f t="shared" si="737"/>
        <v>0</v>
      </c>
      <c r="R849" s="14" t="s">
        <v>75</v>
      </c>
      <c r="S849" s="14">
        <f t="shared" si="738"/>
        <v>0</v>
      </c>
      <c r="T849" s="15" t="str">
        <f t="shared" si="783"/>
        <v>N/A</v>
      </c>
      <c r="U849" s="15" t="str">
        <f t="shared" si="784"/>
        <v>N/A</v>
      </c>
      <c r="V849" s="15" t="str">
        <f t="shared" si="780"/>
        <v>N/A</v>
      </c>
      <c r="W849" s="15" t="str">
        <f t="shared" si="772"/>
        <v>N/A</v>
      </c>
      <c r="X849" s="15" t="str">
        <f t="shared" si="773"/>
        <v>N/A</v>
      </c>
      <c r="Y849" s="14" t="str">
        <f t="shared" si="739"/>
        <v>OK</v>
      </c>
      <c r="Z849" s="14" t="str">
        <f t="shared" si="740"/>
        <v>No</v>
      </c>
      <c r="AA849" s="17" t="str">
        <f>IF(C849="DM", "N/A", IF(Z849="No","N/A",VLOOKUP(B849,'Extension List'!$A$3:$AE$1952,19,FALSE)))</f>
        <v>N/A</v>
      </c>
      <c r="AB849" s="14" t="str">
        <f>IF(C849="DM", "N/A", IF(Z849="No","N/A",VLOOKUP(B849,'Extension List'!$A$3:$AE$1952,21,FALSE)))</f>
        <v>N/A</v>
      </c>
      <c r="AC849" s="14" t="str">
        <f t="shared" si="781"/>
        <v>N/A</v>
      </c>
      <c r="AD849" s="15" t="str">
        <f t="shared" si="741"/>
        <v>N/A</v>
      </c>
      <c r="AE849" s="15" t="str">
        <f t="shared" si="742"/>
        <v>N/A</v>
      </c>
      <c r="AF849" s="15" t="str">
        <f t="shared" si="743"/>
        <v>N/A</v>
      </c>
      <c r="AG849" s="15" t="str">
        <f t="shared" si="782"/>
        <v>N/A</v>
      </c>
      <c r="AH849" s="15" t="str">
        <f t="shared" si="782"/>
        <v>N/A</v>
      </c>
      <c r="AI849" s="15" t="str">
        <f t="shared" si="768"/>
        <v>N/A</v>
      </c>
      <c r="AJ849" s="15" t="str">
        <f t="shared" si="769"/>
        <v>N/A</v>
      </c>
      <c r="AK849" s="15" t="str">
        <f t="shared" si="770"/>
        <v>N/A</v>
      </c>
      <c r="AL849" s="15" t="str">
        <f t="shared" si="744"/>
        <v>N/A</v>
      </c>
      <c r="AM849" s="15" t="e">
        <f t="shared" si="745"/>
        <v>#VALUE!</v>
      </c>
      <c r="AN849" s="15" t="str">
        <f t="shared" si="746"/>
        <v>N/A</v>
      </c>
      <c r="AO849" s="15" t="str">
        <f t="shared" si="747"/>
        <v>N/A</v>
      </c>
      <c r="AP849" s="15" t="str">
        <f t="shared" si="748"/>
        <v>N/A</v>
      </c>
      <c r="AQ849" s="15" t="str">
        <f t="shared" si="749"/>
        <v>N/A</v>
      </c>
      <c r="AR849" s="14" t="s">
        <v>40</v>
      </c>
      <c r="AS849" s="14" t="s">
        <v>40</v>
      </c>
      <c r="AT849" s="14" t="s">
        <v>40</v>
      </c>
      <c r="AU849" s="14" t="s">
        <v>40</v>
      </c>
      <c r="AV849" s="14" t="s">
        <v>40</v>
      </c>
      <c r="AW849" s="14" t="s">
        <v>40</v>
      </c>
      <c r="AX849" s="14" t="s">
        <v>40</v>
      </c>
      <c r="AY849" s="14" t="s">
        <v>40</v>
      </c>
      <c r="AZ849" s="14" t="s">
        <v>40</v>
      </c>
      <c r="BA849" s="14" t="s">
        <v>40</v>
      </c>
      <c r="BB849" s="14" t="s">
        <v>40</v>
      </c>
      <c r="BC849" s="14" t="s">
        <v>40</v>
      </c>
      <c r="BD849" s="14" t="s">
        <v>40</v>
      </c>
      <c r="BE849" s="14" t="s">
        <v>40</v>
      </c>
      <c r="BF849" s="14" t="s">
        <v>40</v>
      </c>
      <c r="BG849" s="14" t="s">
        <v>40</v>
      </c>
      <c r="BH849" s="14" t="s">
        <v>40</v>
      </c>
      <c r="BJ849" s="15" t="e">
        <f t="shared" si="750"/>
        <v>#VALUE!</v>
      </c>
      <c r="BK849" s="15" t="e">
        <f t="shared" si="751"/>
        <v>#VALUE!</v>
      </c>
      <c r="BL849" s="15" t="e">
        <f t="shared" si="752"/>
        <v>#VALUE!</v>
      </c>
      <c r="BM849" s="15" t="e">
        <f t="shared" si="753"/>
        <v>#VALUE!</v>
      </c>
      <c r="BN849" s="15" t="e">
        <f t="shared" si="754"/>
        <v>#VALUE!</v>
      </c>
      <c r="BO849" s="15" t="e">
        <f t="shared" si="755"/>
        <v>#VALUE!</v>
      </c>
      <c r="BP849" s="15" t="e">
        <f t="shared" si="756"/>
        <v>#VALUE!</v>
      </c>
      <c r="BQ849" s="15" t="e">
        <f t="shared" si="757"/>
        <v>#VALUE!</v>
      </c>
      <c r="BR849" s="15" t="e">
        <f t="shared" si="758"/>
        <v>#VALUE!</v>
      </c>
      <c r="BS849" s="15" t="e">
        <f t="shared" si="759"/>
        <v>#VALUE!</v>
      </c>
      <c r="BT849" s="15" t="e">
        <f t="shared" si="760"/>
        <v>#VALUE!</v>
      </c>
      <c r="BU849" s="15" t="e">
        <f t="shared" si="761"/>
        <v>#VALUE!</v>
      </c>
      <c r="BV849" s="15" t="e">
        <f t="shared" si="762"/>
        <v>#VALUE!</v>
      </c>
      <c r="BW849" s="15" t="e">
        <f t="shared" si="763"/>
        <v>#VALUE!</v>
      </c>
      <c r="BX849" s="15" t="e">
        <f t="shared" si="764"/>
        <v>#VALUE!</v>
      </c>
      <c r="BY849" s="15" t="e">
        <f t="shared" si="765"/>
        <v>#VALUE!</v>
      </c>
      <c r="BZ849" s="15" t="e">
        <f t="shared" si="766"/>
        <v>#VALUE!</v>
      </c>
      <c r="CA849" s="14" t="s">
        <v>75</v>
      </c>
      <c r="CB849" s="15" t="e">
        <f t="shared" si="774"/>
        <v>#VALUE!</v>
      </c>
      <c r="CC849" s="14" t="str">
        <f t="shared" si="775"/>
        <v>N/A</v>
      </c>
      <c r="CD849" s="14" t="str">
        <f t="shared" si="776"/>
        <v>N/A</v>
      </c>
      <c r="CE849" s="14" t="str">
        <f t="shared" si="777"/>
        <v>N/A</v>
      </c>
      <c r="CF849" s="14" t="str">
        <f t="shared" si="778"/>
        <v>N/A</v>
      </c>
      <c r="CG849" t="str">
        <f t="shared" si="767"/>
        <v>S:0 G:0 GR:0</v>
      </c>
    </row>
    <row r="850" spans="1:85" x14ac:dyDescent="0.25">
      <c r="A850" s="13">
        <v>6742</v>
      </c>
      <c r="B850" s="14"/>
      <c r="C850" s="14"/>
      <c r="D850" s="14"/>
      <c r="E850" s="14" t="e">
        <f>VLOOKUP(B850, 'Rookie Year'!$A$2:$B$55555,2,FALSE)</f>
        <v>#N/A</v>
      </c>
      <c r="F850" s="14">
        <v>2026</v>
      </c>
      <c r="G850" s="14" t="s">
        <v>40</v>
      </c>
      <c r="H850" s="14"/>
      <c r="I850" s="15"/>
      <c r="J850" s="14"/>
      <c r="K850" s="16">
        <f t="shared" si="733"/>
        <v>0</v>
      </c>
      <c r="L850" s="15">
        <f t="shared" si="734"/>
        <v>0</v>
      </c>
      <c r="M850" s="15">
        <f t="shared" si="735"/>
        <v>0</v>
      </c>
      <c r="N850" s="15">
        <f t="shared" si="736"/>
        <v>0</v>
      </c>
      <c r="O850" s="15">
        <v>0</v>
      </c>
      <c r="P850" s="15">
        <v>0</v>
      </c>
      <c r="Q850" s="15">
        <f t="shared" si="737"/>
        <v>0</v>
      </c>
      <c r="R850" s="14" t="s">
        <v>75</v>
      </c>
      <c r="S850" s="14">
        <f t="shared" si="738"/>
        <v>0</v>
      </c>
      <c r="T850" s="15" t="str">
        <f t="shared" si="783"/>
        <v>N/A</v>
      </c>
      <c r="U850" s="15" t="str">
        <f t="shared" si="784"/>
        <v>N/A</v>
      </c>
      <c r="V850" s="15" t="str">
        <f t="shared" si="780"/>
        <v>N/A</v>
      </c>
      <c r="W850" s="15" t="str">
        <f t="shared" si="772"/>
        <v>N/A</v>
      </c>
      <c r="X850" s="15" t="str">
        <f t="shared" si="773"/>
        <v>N/A</v>
      </c>
      <c r="Y850" s="14" t="str">
        <f t="shared" si="739"/>
        <v>OK</v>
      </c>
      <c r="Z850" s="14" t="str">
        <f t="shared" si="740"/>
        <v>No</v>
      </c>
      <c r="AA850" s="17" t="str">
        <f>IF(C850="DM", "N/A", IF(Z850="No","N/A",VLOOKUP(B850,'Extension List'!$A$3:$AE$1952,19,FALSE)))</f>
        <v>N/A</v>
      </c>
      <c r="AB850" s="14" t="str">
        <f>IF(C850="DM", "N/A", IF(Z850="No","N/A",VLOOKUP(B850,'Extension List'!$A$3:$AE$1952,21,FALSE)))</f>
        <v>N/A</v>
      </c>
      <c r="AC850" s="14" t="str">
        <f t="shared" si="781"/>
        <v>N/A</v>
      </c>
      <c r="AD850" s="15" t="str">
        <f t="shared" si="741"/>
        <v>N/A</v>
      </c>
      <c r="AE850" s="15" t="str">
        <f t="shared" si="742"/>
        <v>N/A</v>
      </c>
      <c r="AF850" s="15" t="str">
        <f t="shared" si="743"/>
        <v>N/A</v>
      </c>
      <c r="AG850" s="15" t="str">
        <f t="shared" si="782"/>
        <v>N/A</v>
      </c>
      <c r="AH850" s="15" t="str">
        <f t="shared" si="782"/>
        <v>N/A</v>
      </c>
      <c r="AI850" s="15" t="str">
        <f t="shared" si="768"/>
        <v>N/A</v>
      </c>
      <c r="AJ850" s="15" t="str">
        <f t="shared" si="769"/>
        <v>N/A</v>
      </c>
      <c r="AK850" s="15" t="str">
        <f t="shared" si="770"/>
        <v>N/A</v>
      </c>
      <c r="AL850" s="15" t="str">
        <f t="shared" si="744"/>
        <v>N/A</v>
      </c>
      <c r="AM850" s="15" t="e">
        <f t="shared" si="745"/>
        <v>#VALUE!</v>
      </c>
      <c r="AN850" s="15" t="str">
        <f t="shared" si="746"/>
        <v>N/A</v>
      </c>
      <c r="AO850" s="15" t="str">
        <f t="shared" si="747"/>
        <v>N/A</v>
      </c>
      <c r="AP850" s="15" t="str">
        <f t="shared" si="748"/>
        <v>N/A</v>
      </c>
      <c r="AQ850" s="15" t="str">
        <f t="shared" si="749"/>
        <v>N/A</v>
      </c>
      <c r="AR850" s="14" t="s">
        <v>40</v>
      </c>
      <c r="AS850" s="14" t="s">
        <v>40</v>
      </c>
      <c r="AT850" s="14" t="s">
        <v>40</v>
      </c>
      <c r="AU850" s="14" t="s">
        <v>40</v>
      </c>
      <c r="AV850" s="14" t="s">
        <v>40</v>
      </c>
      <c r="AW850" s="14" t="s">
        <v>40</v>
      </c>
      <c r="AX850" s="14" t="s">
        <v>40</v>
      </c>
      <c r="AY850" s="14" t="s">
        <v>40</v>
      </c>
      <c r="AZ850" s="14" t="s">
        <v>40</v>
      </c>
      <c r="BA850" s="14" t="s">
        <v>40</v>
      </c>
      <c r="BB850" s="14" t="s">
        <v>40</v>
      </c>
      <c r="BC850" s="14" t="s">
        <v>40</v>
      </c>
      <c r="BD850" s="14" t="s">
        <v>40</v>
      </c>
      <c r="BE850" s="14" t="s">
        <v>40</v>
      </c>
      <c r="BF850" s="14" t="s">
        <v>40</v>
      </c>
      <c r="BG850" s="14" t="s">
        <v>40</v>
      </c>
      <c r="BH850" s="14" t="s">
        <v>40</v>
      </c>
      <c r="BJ850" s="15" t="e">
        <f t="shared" si="750"/>
        <v>#VALUE!</v>
      </c>
      <c r="BK850" s="15" t="e">
        <f t="shared" si="751"/>
        <v>#VALUE!</v>
      </c>
      <c r="BL850" s="15" t="e">
        <f t="shared" si="752"/>
        <v>#VALUE!</v>
      </c>
      <c r="BM850" s="15" t="e">
        <f t="shared" si="753"/>
        <v>#VALUE!</v>
      </c>
      <c r="BN850" s="15" t="e">
        <f t="shared" si="754"/>
        <v>#VALUE!</v>
      </c>
      <c r="BO850" s="15" t="e">
        <f t="shared" si="755"/>
        <v>#VALUE!</v>
      </c>
      <c r="BP850" s="15" t="e">
        <f t="shared" si="756"/>
        <v>#VALUE!</v>
      </c>
      <c r="BQ850" s="15" t="e">
        <f t="shared" si="757"/>
        <v>#VALUE!</v>
      </c>
      <c r="BR850" s="15" t="e">
        <f t="shared" si="758"/>
        <v>#VALUE!</v>
      </c>
      <c r="BS850" s="15" t="e">
        <f t="shared" si="759"/>
        <v>#VALUE!</v>
      </c>
      <c r="BT850" s="15" t="e">
        <f t="shared" si="760"/>
        <v>#VALUE!</v>
      </c>
      <c r="BU850" s="15" t="e">
        <f t="shared" si="761"/>
        <v>#VALUE!</v>
      </c>
      <c r="BV850" s="15" t="e">
        <f t="shared" si="762"/>
        <v>#VALUE!</v>
      </c>
      <c r="BW850" s="15" t="e">
        <f t="shared" si="763"/>
        <v>#VALUE!</v>
      </c>
      <c r="BX850" s="15" t="e">
        <f t="shared" si="764"/>
        <v>#VALUE!</v>
      </c>
      <c r="BY850" s="15" t="e">
        <f t="shared" si="765"/>
        <v>#VALUE!</v>
      </c>
      <c r="BZ850" s="15" t="e">
        <f t="shared" si="766"/>
        <v>#VALUE!</v>
      </c>
      <c r="CA850" s="14" t="s">
        <v>75</v>
      </c>
      <c r="CB850" s="15" t="e">
        <f t="shared" si="774"/>
        <v>#VALUE!</v>
      </c>
      <c r="CC850" s="14" t="str">
        <f t="shared" si="775"/>
        <v>N/A</v>
      </c>
      <c r="CD850" s="14" t="str">
        <f t="shared" si="776"/>
        <v>N/A</v>
      </c>
      <c r="CE850" s="14" t="str">
        <f t="shared" si="777"/>
        <v>N/A</v>
      </c>
      <c r="CF850" s="14" t="str">
        <f t="shared" si="778"/>
        <v>N/A</v>
      </c>
      <c r="CG850" t="str">
        <f t="shared" si="767"/>
        <v>S:0 G:0 GR:0</v>
      </c>
    </row>
    <row r="851" spans="1:85" x14ac:dyDescent="0.25">
      <c r="A851" s="13">
        <v>6743</v>
      </c>
      <c r="B851" s="14"/>
      <c r="C851" s="14"/>
      <c r="D851" s="14"/>
      <c r="E851" s="14" t="e">
        <f>VLOOKUP(B851, 'Rookie Year'!$A$2:$B$55555,2,FALSE)</f>
        <v>#N/A</v>
      </c>
      <c r="F851" s="14">
        <v>2026</v>
      </c>
      <c r="G851" s="14" t="s">
        <v>40</v>
      </c>
      <c r="H851" s="14"/>
      <c r="I851" s="15"/>
      <c r="J851" s="14"/>
      <c r="K851" s="16">
        <f t="shared" si="733"/>
        <v>0</v>
      </c>
      <c r="L851" s="15">
        <f t="shared" si="734"/>
        <v>0</v>
      </c>
      <c r="M851" s="15">
        <f t="shared" si="735"/>
        <v>0</v>
      </c>
      <c r="N851" s="15">
        <f t="shared" si="736"/>
        <v>0</v>
      </c>
      <c r="O851" s="15">
        <v>0</v>
      </c>
      <c r="P851" s="15">
        <v>0</v>
      </c>
      <c r="Q851" s="15">
        <f t="shared" si="737"/>
        <v>0</v>
      </c>
      <c r="R851" s="14" t="s">
        <v>75</v>
      </c>
      <c r="S851" s="14">
        <f t="shared" si="738"/>
        <v>0</v>
      </c>
      <c r="T851" s="15" t="str">
        <f t="shared" si="783"/>
        <v>N/A</v>
      </c>
      <c r="U851" s="15" t="str">
        <f t="shared" si="784"/>
        <v>N/A</v>
      </c>
      <c r="V851" s="15" t="str">
        <f t="shared" si="780"/>
        <v>N/A</v>
      </c>
      <c r="W851" s="15" t="str">
        <f t="shared" si="772"/>
        <v>N/A</v>
      </c>
      <c r="X851" s="15" t="str">
        <f t="shared" si="773"/>
        <v>N/A</v>
      </c>
      <c r="Y851" s="14" t="str">
        <f t="shared" si="739"/>
        <v>OK</v>
      </c>
      <c r="Z851" s="14" t="str">
        <f t="shared" si="740"/>
        <v>No</v>
      </c>
      <c r="AA851" s="17" t="str">
        <f>IF(C851="DM", "N/A", IF(Z851="No","N/A",VLOOKUP(B851,'Extension List'!$A$3:$AE$1952,19,FALSE)))</f>
        <v>N/A</v>
      </c>
      <c r="AB851" s="14" t="str">
        <f>IF(C851="DM", "N/A", IF(Z851="No","N/A",VLOOKUP(B851,'Extension List'!$A$3:$AE$1952,21,FALSE)))</f>
        <v>N/A</v>
      </c>
      <c r="AC851" s="14" t="str">
        <f t="shared" si="781"/>
        <v>N/A</v>
      </c>
      <c r="AD851" s="15" t="str">
        <f t="shared" si="741"/>
        <v>N/A</v>
      </c>
      <c r="AE851" s="15" t="str">
        <f t="shared" si="742"/>
        <v>N/A</v>
      </c>
      <c r="AF851" s="15" t="str">
        <f t="shared" si="743"/>
        <v>N/A</v>
      </c>
      <c r="AG851" s="15" t="str">
        <f t="shared" si="782"/>
        <v>N/A</v>
      </c>
      <c r="AH851" s="15" t="str">
        <f t="shared" si="782"/>
        <v>N/A</v>
      </c>
      <c r="AI851" s="15" t="str">
        <f t="shared" si="768"/>
        <v>N/A</v>
      </c>
      <c r="AJ851" s="15" t="str">
        <f t="shared" si="769"/>
        <v>N/A</v>
      </c>
      <c r="AK851" s="15" t="str">
        <f t="shared" si="770"/>
        <v>N/A</v>
      </c>
      <c r="AL851" s="15" t="str">
        <f t="shared" si="744"/>
        <v>N/A</v>
      </c>
      <c r="AM851" s="15" t="e">
        <f t="shared" si="745"/>
        <v>#VALUE!</v>
      </c>
      <c r="AN851" s="15" t="str">
        <f t="shared" si="746"/>
        <v>N/A</v>
      </c>
      <c r="AO851" s="15" t="str">
        <f t="shared" si="747"/>
        <v>N/A</v>
      </c>
      <c r="AP851" s="15" t="str">
        <f t="shared" si="748"/>
        <v>N/A</v>
      </c>
      <c r="AQ851" s="15" t="str">
        <f t="shared" si="749"/>
        <v>N/A</v>
      </c>
      <c r="AR851" s="14" t="s">
        <v>40</v>
      </c>
      <c r="AS851" s="14" t="s">
        <v>40</v>
      </c>
      <c r="AT851" s="14" t="s">
        <v>40</v>
      </c>
      <c r="AU851" s="14" t="s">
        <v>40</v>
      </c>
      <c r="AV851" s="14" t="s">
        <v>40</v>
      </c>
      <c r="AW851" s="14" t="s">
        <v>40</v>
      </c>
      <c r="AX851" s="14" t="s">
        <v>40</v>
      </c>
      <c r="AY851" s="14" t="s">
        <v>40</v>
      </c>
      <c r="AZ851" s="14" t="s">
        <v>40</v>
      </c>
      <c r="BA851" s="14" t="s">
        <v>40</v>
      </c>
      <c r="BB851" s="14" t="s">
        <v>40</v>
      </c>
      <c r="BC851" s="14" t="s">
        <v>40</v>
      </c>
      <c r="BD851" s="14" t="s">
        <v>40</v>
      </c>
      <c r="BE851" s="14" t="s">
        <v>40</v>
      </c>
      <c r="BF851" s="14" t="s">
        <v>40</v>
      </c>
      <c r="BG851" s="14" t="s">
        <v>40</v>
      </c>
      <c r="BH851" s="14" t="s">
        <v>40</v>
      </c>
      <c r="BJ851" s="15" t="e">
        <f t="shared" si="750"/>
        <v>#VALUE!</v>
      </c>
      <c r="BK851" s="15" t="e">
        <f t="shared" si="751"/>
        <v>#VALUE!</v>
      </c>
      <c r="BL851" s="15" t="e">
        <f t="shared" si="752"/>
        <v>#VALUE!</v>
      </c>
      <c r="BM851" s="15" t="e">
        <f t="shared" si="753"/>
        <v>#VALUE!</v>
      </c>
      <c r="BN851" s="15" t="e">
        <f t="shared" si="754"/>
        <v>#VALUE!</v>
      </c>
      <c r="BO851" s="15" t="e">
        <f t="shared" si="755"/>
        <v>#VALUE!</v>
      </c>
      <c r="BP851" s="15" t="e">
        <f t="shared" si="756"/>
        <v>#VALUE!</v>
      </c>
      <c r="BQ851" s="15" t="e">
        <f t="shared" si="757"/>
        <v>#VALUE!</v>
      </c>
      <c r="BR851" s="15" t="e">
        <f t="shared" si="758"/>
        <v>#VALUE!</v>
      </c>
      <c r="BS851" s="15" t="e">
        <f t="shared" si="759"/>
        <v>#VALUE!</v>
      </c>
      <c r="BT851" s="15" t="e">
        <f t="shared" si="760"/>
        <v>#VALUE!</v>
      </c>
      <c r="BU851" s="15" t="e">
        <f t="shared" si="761"/>
        <v>#VALUE!</v>
      </c>
      <c r="BV851" s="15" t="e">
        <f t="shared" si="762"/>
        <v>#VALUE!</v>
      </c>
      <c r="BW851" s="15" t="e">
        <f t="shared" si="763"/>
        <v>#VALUE!</v>
      </c>
      <c r="BX851" s="15" t="e">
        <f t="shared" si="764"/>
        <v>#VALUE!</v>
      </c>
      <c r="BY851" s="15" t="e">
        <f t="shared" si="765"/>
        <v>#VALUE!</v>
      </c>
      <c r="BZ851" s="15" t="e">
        <f t="shared" si="766"/>
        <v>#VALUE!</v>
      </c>
      <c r="CA851" s="14" t="s">
        <v>75</v>
      </c>
      <c r="CB851" s="15" t="e">
        <f t="shared" si="774"/>
        <v>#VALUE!</v>
      </c>
      <c r="CC851" s="14" t="str">
        <f t="shared" si="775"/>
        <v>N/A</v>
      </c>
      <c r="CD851" s="14" t="str">
        <f t="shared" si="776"/>
        <v>N/A</v>
      </c>
      <c r="CE851" s="14" t="str">
        <f t="shared" si="777"/>
        <v>N/A</v>
      </c>
      <c r="CF851" s="14" t="str">
        <f t="shared" si="778"/>
        <v>N/A</v>
      </c>
      <c r="CG851" t="str">
        <f t="shared" si="767"/>
        <v>S:0 G:0 GR:0</v>
      </c>
    </row>
    <row r="852" spans="1:85" x14ac:dyDescent="0.25">
      <c r="A852" s="13">
        <v>6744</v>
      </c>
      <c r="B852" s="14"/>
      <c r="C852" s="14"/>
      <c r="D852" s="14"/>
      <c r="E852" s="14" t="e">
        <f>VLOOKUP(B852, 'Rookie Year'!$A$2:$B$55555,2,FALSE)</f>
        <v>#N/A</v>
      </c>
      <c r="F852" s="14">
        <v>2026</v>
      </c>
      <c r="G852" s="14" t="s">
        <v>40</v>
      </c>
      <c r="H852" s="14"/>
      <c r="I852" s="15"/>
      <c r="J852" s="14"/>
      <c r="K852" s="16">
        <f t="shared" si="733"/>
        <v>0</v>
      </c>
      <c r="L852" s="15">
        <f t="shared" si="734"/>
        <v>0</v>
      </c>
      <c r="M852" s="15">
        <f t="shared" si="735"/>
        <v>0</v>
      </c>
      <c r="N852" s="15">
        <f t="shared" si="736"/>
        <v>0</v>
      </c>
      <c r="O852" s="15">
        <v>0</v>
      </c>
      <c r="P852" s="15">
        <v>0</v>
      </c>
      <c r="Q852" s="15">
        <f t="shared" si="737"/>
        <v>0</v>
      </c>
      <c r="R852" s="14" t="s">
        <v>75</v>
      </c>
      <c r="S852" s="14">
        <f t="shared" si="738"/>
        <v>0</v>
      </c>
      <c r="T852" s="15" t="str">
        <f t="shared" si="783"/>
        <v>N/A</v>
      </c>
      <c r="U852" s="15" t="str">
        <f t="shared" si="784"/>
        <v>N/A</v>
      </c>
      <c r="V852" s="15" t="str">
        <f t="shared" si="780"/>
        <v>N/A</v>
      </c>
      <c r="W852" s="15" t="str">
        <f t="shared" si="772"/>
        <v>N/A</v>
      </c>
      <c r="X852" s="15" t="str">
        <f t="shared" si="773"/>
        <v>N/A</v>
      </c>
      <c r="Y852" s="14" t="str">
        <f t="shared" si="739"/>
        <v>OK</v>
      </c>
      <c r="Z852" s="14" t="str">
        <f t="shared" si="740"/>
        <v>No</v>
      </c>
      <c r="AA852" s="17" t="str">
        <f>IF(C852="DM", "N/A", IF(Z852="No","N/A",VLOOKUP(B852,'Extension List'!$A$3:$AE$1952,19,FALSE)))</f>
        <v>N/A</v>
      </c>
      <c r="AB852" s="14" t="str">
        <f>IF(C852="DM", "N/A", IF(Z852="No","N/A",VLOOKUP(B852,'Extension List'!$A$3:$AE$1952,21,FALSE)))</f>
        <v>N/A</v>
      </c>
      <c r="AC852" s="14" t="str">
        <f t="shared" si="781"/>
        <v>N/A</v>
      </c>
      <c r="AD852" s="15" t="str">
        <f t="shared" si="741"/>
        <v>N/A</v>
      </c>
      <c r="AE852" s="15" t="str">
        <f t="shared" si="742"/>
        <v>N/A</v>
      </c>
      <c r="AF852" s="15" t="str">
        <f t="shared" si="743"/>
        <v>N/A</v>
      </c>
      <c r="AG852" s="15" t="str">
        <f t="shared" si="782"/>
        <v>N/A</v>
      </c>
      <c r="AH852" s="15" t="str">
        <f t="shared" si="782"/>
        <v>N/A</v>
      </c>
      <c r="AI852" s="15" t="str">
        <f t="shared" si="768"/>
        <v>N/A</v>
      </c>
      <c r="AJ852" s="15" t="str">
        <f t="shared" si="769"/>
        <v>N/A</v>
      </c>
      <c r="AK852" s="15" t="str">
        <f t="shared" si="770"/>
        <v>N/A</v>
      </c>
      <c r="AL852" s="15" t="str">
        <f t="shared" si="744"/>
        <v>N/A</v>
      </c>
      <c r="AM852" s="15" t="e">
        <f t="shared" si="745"/>
        <v>#VALUE!</v>
      </c>
      <c r="AN852" s="15" t="str">
        <f t="shared" si="746"/>
        <v>N/A</v>
      </c>
      <c r="AO852" s="15" t="str">
        <f t="shared" si="747"/>
        <v>N/A</v>
      </c>
      <c r="AP852" s="15" t="str">
        <f t="shared" si="748"/>
        <v>N/A</v>
      </c>
      <c r="AQ852" s="15" t="str">
        <f t="shared" si="749"/>
        <v>N/A</v>
      </c>
      <c r="AR852" s="14" t="s">
        <v>40</v>
      </c>
      <c r="AS852" s="14" t="s">
        <v>40</v>
      </c>
      <c r="AT852" s="14" t="s">
        <v>40</v>
      </c>
      <c r="AU852" s="14" t="s">
        <v>40</v>
      </c>
      <c r="AV852" s="14" t="s">
        <v>40</v>
      </c>
      <c r="AW852" s="14" t="s">
        <v>40</v>
      </c>
      <c r="AX852" s="14" t="s">
        <v>40</v>
      </c>
      <c r="AY852" s="14" t="s">
        <v>40</v>
      </c>
      <c r="AZ852" s="14" t="s">
        <v>40</v>
      </c>
      <c r="BA852" s="14" t="s">
        <v>40</v>
      </c>
      <c r="BB852" s="14" t="s">
        <v>40</v>
      </c>
      <c r="BC852" s="14" t="s">
        <v>40</v>
      </c>
      <c r="BD852" s="14" t="s">
        <v>40</v>
      </c>
      <c r="BE852" s="14" t="s">
        <v>40</v>
      </c>
      <c r="BF852" s="14" t="s">
        <v>40</v>
      </c>
      <c r="BG852" s="14" t="s">
        <v>40</v>
      </c>
      <c r="BH852" s="14" t="s">
        <v>40</v>
      </c>
      <c r="BJ852" s="15" t="e">
        <f t="shared" si="750"/>
        <v>#VALUE!</v>
      </c>
      <c r="BK852" s="15" t="e">
        <f t="shared" si="751"/>
        <v>#VALUE!</v>
      </c>
      <c r="BL852" s="15" t="e">
        <f t="shared" si="752"/>
        <v>#VALUE!</v>
      </c>
      <c r="BM852" s="15" t="e">
        <f t="shared" si="753"/>
        <v>#VALUE!</v>
      </c>
      <c r="BN852" s="15" t="e">
        <f t="shared" si="754"/>
        <v>#VALUE!</v>
      </c>
      <c r="BO852" s="15" t="e">
        <f t="shared" si="755"/>
        <v>#VALUE!</v>
      </c>
      <c r="BP852" s="15" t="e">
        <f t="shared" si="756"/>
        <v>#VALUE!</v>
      </c>
      <c r="BQ852" s="15" t="e">
        <f t="shared" si="757"/>
        <v>#VALUE!</v>
      </c>
      <c r="BR852" s="15" t="e">
        <f t="shared" si="758"/>
        <v>#VALUE!</v>
      </c>
      <c r="BS852" s="15" t="e">
        <f t="shared" si="759"/>
        <v>#VALUE!</v>
      </c>
      <c r="BT852" s="15" t="e">
        <f t="shared" si="760"/>
        <v>#VALUE!</v>
      </c>
      <c r="BU852" s="15" t="e">
        <f t="shared" si="761"/>
        <v>#VALUE!</v>
      </c>
      <c r="BV852" s="15" t="e">
        <f t="shared" si="762"/>
        <v>#VALUE!</v>
      </c>
      <c r="BW852" s="15" t="e">
        <f t="shared" si="763"/>
        <v>#VALUE!</v>
      </c>
      <c r="BX852" s="15" t="e">
        <f t="shared" si="764"/>
        <v>#VALUE!</v>
      </c>
      <c r="BY852" s="15" t="e">
        <f t="shared" si="765"/>
        <v>#VALUE!</v>
      </c>
      <c r="BZ852" s="15" t="e">
        <f t="shared" si="766"/>
        <v>#VALUE!</v>
      </c>
      <c r="CA852" s="14" t="s">
        <v>75</v>
      </c>
      <c r="CB852" s="15" t="e">
        <f t="shared" si="774"/>
        <v>#VALUE!</v>
      </c>
      <c r="CC852" s="14" t="str">
        <f t="shared" si="775"/>
        <v>N/A</v>
      </c>
      <c r="CD852" s="14" t="str">
        <f t="shared" si="776"/>
        <v>N/A</v>
      </c>
      <c r="CE852" s="14" t="str">
        <f t="shared" si="777"/>
        <v>N/A</v>
      </c>
      <c r="CF852" s="14" t="str">
        <f t="shared" si="778"/>
        <v>N/A</v>
      </c>
      <c r="CG852" t="str">
        <f t="shared" si="767"/>
        <v>S:0 G:0 GR:0</v>
      </c>
    </row>
    <row r="853" spans="1:85" x14ac:dyDescent="0.25">
      <c r="A853" s="13">
        <v>6745</v>
      </c>
      <c r="B853" s="14"/>
      <c r="C853" s="14"/>
      <c r="D853" s="14"/>
      <c r="E853" s="14" t="e">
        <f>VLOOKUP(B853, 'Rookie Year'!$A$2:$B$55555,2,FALSE)</f>
        <v>#N/A</v>
      </c>
      <c r="F853" s="14">
        <v>2026</v>
      </c>
      <c r="G853" s="14" t="s">
        <v>40</v>
      </c>
      <c r="H853" s="14"/>
      <c r="I853" s="15"/>
      <c r="J853" s="14"/>
      <c r="K853" s="16">
        <f t="shared" si="733"/>
        <v>0</v>
      </c>
      <c r="L853" s="15">
        <f t="shared" si="734"/>
        <v>0</v>
      </c>
      <c r="M853" s="15">
        <f t="shared" si="735"/>
        <v>0</v>
      </c>
      <c r="N853" s="15">
        <f t="shared" si="736"/>
        <v>0</v>
      </c>
      <c r="O853" s="15">
        <v>0</v>
      </c>
      <c r="P853" s="15">
        <v>0</v>
      </c>
      <c r="Q853" s="15">
        <f t="shared" si="737"/>
        <v>0</v>
      </c>
      <c r="R853" s="14" t="s">
        <v>75</v>
      </c>
      <c r="S853" s="14">
        <f t="shared" si="738"/>
        <v>0</v>
      </c>
      <c r="T853" s="15" t="str">
        <f t="shared" si="783"/>
        <v>N/A</v>
      </c>
      <c r="U853" s="15" t="str">
        <f t="shared" si="784"/>
        <v>N/A</v>
      </c>
      <c r="V853" s="15" t="str">
        <f t="shared" si="780"/>
        <v>N/A</v>
      </c>
      <c r="W853" s="15" t="str">
        <f t="shared" si="772"/>
        <v>N/A</v>
      </c>
      <c r="X853" s="15" t="str">
        <f t="shared" si="773"/>
        <v>N/A</v>
      </c>
      <c r="Y853" s="14" t="str">
        <f t="shared" si="739"/>
        <v>OK</v>
      </c>
      <c r="Z853" s="14" t="str">
        <f t="shared" si="740"/>
        <v>No</v>
      </c>
      <c r="AA853" s="17" t="str">
        <f>IF(C853="DM", "N/A", IF(Z853="No","N/A",VLOOKUP(B853,'Extension List'!$A$3:$AE$1952,19,FALSE)))</f>
        <v>N/A</v>
      </c>
      <c r="AB853" s="14" t="str">
        <f>IF(C853="DM", "N/A", IF(Z853="No","N/A",VLOOKUP(B853,'Extension List'!$A$3:$AE$1952,21,FALSE)))</f>
        <v>N/A</v>
      </c>
      <c r="AC853" s="14" t="str">
        <f t="shared" si="781"/>
        <v>N/A</v>
      </c>
      <c r="AD853" s="15" t="str">
        <f t="shared" si="741"/>
        <v>N/A</v>
      </c>
      <c r="AE853" s="15" t="str">
        <f t="shared" si="742"/>
        <v>N/A</v>
      </c>
      <c r="AF853" s="15" t="str">
        <f t="shared" si="743"/>
        <v>N/A</v>
      </c>
      <c r="AG853" s="15" t="str">
        <f t="shared" si="782"/>
        <v>N/A</v>
      </c>
      <c r="AH853" s="15" t="str">
        <f t="shared" si="782"/>
        <v>N/A</v>
      </c>
      <c r="AI853" s="15" t="str">
        <f t="shared" si="768"/>
        <v>N/A</v>
      </c>
      <c r="AJ853" s="15" t="str">
        <f t="shared" si="769"/>
        <v>N/A</v>
      </c>
      <c r="AK853" s="15" t="str">
        <f t="shared" si="770"/>
        <v>N/A</v>
      </c>
      <c r="AL853" s="15" t="str">
        <f t="shared" si="744"/>
        <v>N/A</v>
      </c>
      <c r="AM853" s="15" t="e">
        <f t="shared" si="745"/>
        <v>#VALUE!</v>
      </c>
      <c r="AN853" s="15" t="str">
        <f t="shared" si="746"/>
        <v>N/A</v>
      </c>
      <c r="AO853" s="15" t="str">
        <f t="shared" si="747"/>
        <v>N/A</v>
      </c>
      <c r="AP853" s="15" t="str">
        <f t="shared" si="748"/>
        <v>N/A</v>
      </c>
      <c r="AQ853" s="15" t="str">
        <f t="shared" si="749"/>
        <v>N/A</v>
      </c>
      <c r="AR853" s="14" t="s">
        <v>40</v>
      </c>
      <c r="AS853" s="14" t="s">
        <v>40</v>
      </c>
      <c r="AT853" s="14" t="s">
        <v>40</v>
      </c>
      <c r="AU853" s="14" t="s">
        <v>40</v>
      </c>
      <c r="AV853" s="14" t="s">
        <v>40</v>
      </c>
      <c r="AW853" s="14" t="s">
        <v>40</v>
      </c>
      <c r="AX853" s="14" t="s">
        <v>40</v>
      </c>
      <c r="AY853" s="14" t="s">
        <v>40</v>
      </c>
      <c r="AZ853" s="14" t="s">
        <v>40</v>
      </c>
      <c r="BA853" s="14" t="s">
        <v>40</v>
      </c>
      <c r="BB853" s="14" t="s">
        <v>40</v>
      </c>
      <c r="BC853" s="14" t="s">
        <v>40</v>
      </c>
      <c r="BD853" s="14" t="s">
        <v>40</v>
      </c>
      <c r="BE853" s="14" t="s">
        <v>40</v>
      </c>
      <c r="BF853" s="14" t="s">
        <v>40</v>
      </c>
      <c r="BG853" s="14" t="s">
        <v>40</v>
      </c>
      <c r="BH853" s="14" t="s">
        <v>40</v>
      </c>
      <c r="BJ853" s="15" t="e">
        <f t="shared" si="750"/>
        <v>#VALUE!</v>
      </c>
      <c r="BK853" s="15" t="e">
        <f t="shared" si="751"/>
        <v>#VALUE!</v>
      </c>
      <c r="BL853" s="15" t="e">
        <f t="shared" si="752"/>
        <v>#VALUE!</v>
      </c>
      <c r="BM853" s="15" t="e">
        <f t="shared" si="753"/>
        <v>#VALUE!</v>
      </c>
      <c r="BN853" s="15" t="e">
        <f t="shared" si="754"/>
        <v>#VALUE!</v>
      </c>
      <c r="BO853" s="15" t="e">
        <f t="shared" si="755"/>
        <v>#VALUE!</v>
      </c>
      <c r="BP853" s="15" t="e">
        <f t="shared" si="756"/>
        <v>#VALUE!</v>
      </c>
      <c r="BQ853" s="15" t="e">
        <f t="shared" si="757"/>
        <v>#VALUE!</v>
      </c>
      <c r="BR853" s="15" t="e">
        <f t="shared" si="758"/>
        <v>#VALUE!</v>
      </c>
      <c r="BS853" s="15" t="e">
        <f t="shared" si="759"/>
        <v>#VALUE!</v>
      </c>
      <c r="BT853" s="15" t="e">
        <f t="shared" si="760"/>
        <v>#VALUE!</v>
      </c>
      <c r="BU853" s="15" t="e">
        <f t="shared" si="761"/>
        <v>#VALUE!</v>
      </c>
      <c r="BV853" s="15" t="e">
        <f t="shared" si="762"/>
        <v>#VALUE!</v>
      </c>
      <c r="BW853" s="15" t="e">
        <f t="shared" si="763"/>
        <v>#VALUE!</v>
      </c>
      <c r="BX853" s="15" t="e">
        <f t="shared" si="764"/>
        <v>#VALUE!</v>
      </c>
      <c r="BY853" s="15" t="e">
        <f t="shared" si="765"/>
        <v>#VALUE!</v>
      </c>
      <c r="BZ853" s="15" t="e">
        <f t="shared" si="766"/>
        <v>#VALUE!</v>
      </c>
      <c r="CA853" s="14" t="s">
        <v>75</v>
      </c>
      <c r="CB853" s="15" t="e">
        <f t="shared" si="774"/>
        <v>#VALUE!</v>
      </c>
      <c r="CC853" s="14" t="str">
        <f t="shared" si="775"/>
        <v>N/A</v>
      </c>
      <c r="CD853" s="14" t="str">
        <f t="shared" si="776"/>
        <v>N/A</v>
      </c>
      <c r="CE853" s="14" t="str">
        <f t="shared" si="777"/>
        <v>N/A</v>
      </c>
      <c r="CF853" s="14" t="str">
        <f t="shared" si="778"/>
        <v>N/A</v>
      </c>
      <c r="CG853" t="str">
        <f t="shared" si="767"/>
        <v>S:0 G:0 GR:0</v>
      </c>
    </row>
    <row r="854" spans="1:85" x14ac:dyDescent="0.25">
      <c r="A854" s="13">
        <v>6746</v>
      </c>
      <c r="B854" s="14"/>
      <c r="C854" s="14"/>
      <c r="D854" s="14"/>
      <c r="E854" s="14" t="e">
        <f>VLOOKUP(B854, 'Rookie Year'!$A$2:$B$55555,2,FALSE)</f>
        <v>#N/A</v>
      </c>
      <c r="F854" s="14">
        <v>2026</v>
      </c>
      <c r="G854" s="14" t="s">
        <v>40</v>
      </c>
      <c r="H854" s="14"/>
      <c r="I854" s="15"/>
      <c r="J854" s="14"/>
      <c r="K854" s="16">
        <f t="shared" si="733"/>
        <v>0</v>
      </c>
      <c r="L854" s="15">
        <f t="shared" si="734"/>
        <v>0</v>
      </c>
      <c r="M854" s="15">
        <f t="shared" si="735"/>
        <v>0</v>
      </c>
      <c r="N854" s="15">
        <f t="shared" si="736"/>
        <v>0</v>
      </c>
      <c r="O854" s="15">
        <v>0</v>
      </c>
      <c r="P854" s="15">
        <v>0</v>
      </c>
      <c r="Q854" s="15">
        <f t="shared" si="737"/>
        <v>0</v>
      </c>
      <c r="R854" s="14" t="s">
        <v>75</v>
      </c>
      <c r="S854" s="14">
        <f t="shared" si="738"/>
        <v>0</v>
      </c>
      <c r="T854" s="15" t="str">
        <f t="shared" si="783"/>
        <v>N/A</v>
      </c>
      <c r="U854" s="15" t="str">
        <f t="shared" si="784"/>
        <v>N/A</v>
      </c>
      <c r="V854" s="15" t="str">
        <f t="shared" si="780"/>
        <v>N/A</v>
      </c>
      <c r="W854" s="15" t="str">
        <f t="shared" si="772"/>
        <v>N/A</v>
      </c>
      <c r="X854" s="15" t="str">
        <f t="shared" si="773"/>
        <v>N/A</v>
      </c>
      <c r="Y854" s="14" t="str">
        <f t="shared" si="739"/>
        <v>OK</v>
      </c>
      <c r="Z854" s="14" t="str">
        <f t="shared" si="740"/>
        <v>No</v>
      </c>
      <c r="AA854" s="17" t="str">
        <f>IF(C854="DM", "N/A", IF(Z854="No","N/A",VLOOKUP(B854,'Extension List'!$A$3:$AE$1952,19,FALSE)))</f>
        <v>N/A</v>
      </c>
      <c r="AB854" s="14" t="str">
        <f>IF(C854="DM", "N/A", IF(Z854="No","N/A",VLOOKUP(B854,'Extension List'!$A$3:$AE$1952,21,FALSE)))</f>
        <v>N/A</v>
      </c>
      <c r="AC854" s="14" t="str">
        <f t="shared" si="781"/>
        <v>N/A</v>
      </c>
      <c r="AD854" s="15" t="str">
        <f t="shared" si="741"/>
        <v>N/A</v>
      </c>
      <c r="AE854" s="15" t="str">
        <f t="shared" si="742"/>
        <v>N/A</v>
      </c>
      <c r="AF854" s="15" t="str">
        <f t="shared" si="743"/>
        <v>N/A</v>
      </c>
      <c r="AG854" s="15" t="str">
        <f t="shared" si="782"/>
        <v>N/A</v>
      </c>
      <c r="AH854" s="15" t="str">
        <f t="shared" si="782"/>
        <v>N/A</v>
      </c>
      <c r="AI854" s="15" t="str">
        <f t="shared" si="768"/>
        <v>N/A</v>
      </c>
      <c r="AJ854" s="15" t="str">
        <f t="shared" si="769"/>
        <v>N/A</v>
      </c>
      <c r="AK854" s="15" t="str">
        <f t="shared" si="770"/>
        <v>N/A</v>
      </c>
      <c r="AL854" s="15" t="str">
        <f t="shared" si="744"/>
        <v>N/A</v>
      </c>
      <c r="AM854" s="15" t="e">
        <f t="shared" si="745"/>
        <v>#VALUE!</v>
      </c>
      <c r="AN854" s="15" t="str">
        <f t="shared" si="746"/>
        <v>N/A</v>
      </c>
      <c r="AO854" s="15" t="str">
        <f t="shared" si="747"/>
        <v>N/A</v>
      </c>
      <c r="AP854" s="15" t="str">
        <f t="shared" si="748"/>
        <v>N/A</v>
      </c>
      <c r="AQ854" s="15" t="str">
        <f t="shared" si="749"/>
        <v>N/A</v>
      </c>
      <c r="AR854" s="14" t="s">
        <v>40</v>
      </c>
      <c r="AS854" s="14" t="s">
        <v>40</v>
      </c>
      <c r="AT854" s="14" t="s">
        <v>40</v>
      </c>
      <c r="AU854" s="14" t="s">
        <v>40</v>
      </c>
      <c r="AV854" s="14" t="s">
        <v>40</v>
      </c>
      <c r="AW854" s="14" t="s">
        <v>40</v>
      </c>
      <c r="AX854" s="14" t="s">
        <v>40</v>
      </c>
      <c r="AY854" s="14" t="s">
        <v>40</v>
      </c>
      <c r="AZ854" s="14" t="s">
        <v>40</v>
      </c>
      <c r="BA854" s="14" t="s">
        <v>40</v>
      </c>
      <c r="BB854" s="14" t="s">
        <v>40</v>
      </c>
      <c r="BC854" s="14" t="s">
        <v>40</v>
      </c>
      <c r="BD854" s="14" t="s">
        <v>40</v>
      </c>
      <c r="BE854" s="14" t="s">
        <v>40</v>
      </c>
      <c r="BF854" s="14" t="s">
        <v>40</v>
      </c>
      <c r="BG854" s="14" t="s">
        <v>40</v>
      </c>
      <c r="BH854" s="14" t="s">
        <v>40</v>
      </c>
      <c r="BJ854" s="15" t="e">
        <f t="shared" si="750"/>
        <v>#VALUE!</v>
      </c>
      <c r="BK854" s="15" t="e">
        <f t="shared" si="751"/>
        <v>#VALUE!</v>
      </c>
      <c r="BL854" s="15" t="e">
        <f t="shared" si="752"/>
        <v>#VALUE!</v>
      </c>
      <c r="BM854" s="15" t="e">
        <f t="shared" si="753"/>
        <v>#VALUE!</v>
      </c>
      <c r="BN854" s="15" t="e">
        <f t="shared" si="754"/>
        <v>#VALUE!</v>
      </c>
      <c r="BO854" s="15" t="e">
        <f t="shared" si="755"/>
        <v>#VALUE!</v>
      </c>
      <c r="BP854" s="15" t="e">
        <f t="shared" si="756"/>
        <v>#VALUE!</v>
      </c>
      <c r="BQ854" s="15" t="e">
        <f t="shared" si="757"/>
        <v>#VALUE!</v>
      </c>
      <c r="BR854" s="15" t="e">
        <f t="shared" si="758"/>
        <v>#VALUE!</v>
      </c>
      <c r="BS854" s="15" t="e">
        <f t="shared" si="759"/>
        <v>#VALUE!</v>
      </c>
      <c r="BT854" s="15" t="e">
        <f t="shared" si="760"/>
        <v>#VALUE!</v>
      </c>
      <c r="BU854" s="15" t="e">
        <f t="shared" si="761"/>
        <v>#VALUE!</v>
      </c>
      <c r="BV854" s="15" t="e">
        <f t="shared" si="762"/>
        <v>#VALUE!</v>
      </c>
      <c r="BW854" s="15" t="e">
        <f t="shared" si="763"/>
        <v>#VALUE!</v>
      </c>
      <c r="BX854" s="15" t="e">
        <f t="shared" si="764"/>
        <v>#VALUE!</v>
      </c>
      <c r="BY854" s="15" t="e">
        <f t="shared" si="765"/>
        <v>#VALUE!</v>
      </c>
      <c r="BZ854" s="15" t="e">
        <f t="shared" si="766"/>
        <v>#VALUE!</v>
      </c>
      <c r="CA854" s="14" t="s">
        <v>75</v>
      </c>
      <c r="CB854" s="15" t="e">
        <f t="shared" si="774"/>
        <v>#VALUE!</v>
      </c>
      <c r="CC854" s="14" t="str">
        <f t="shared" si="775"/>
        <v>N/A</v>
      </c>
      <c r="CD854" s="14" t="str">
        <f t="shared" si="776"/>
        <v>N/A</v>
      </c>
      <c r="CE854" s="14" t="str">
        <f t="shared" si="777"/>
        <v>N/A</v>
      </c>
      <c r="CF854" s="14" t="str">
        <f t="shared" si="778"/>
        <v>N/A</v>
      </c>
      <c r="CG854" t="str">
        <f t="shared" si="767"/>
        <v>S:0 G:0 GR:0</v>
      </c>
    </row>
    <row r="855" spans="1:85" x14ac:dyDescent="0.25">
      <c r="A855" s="13">
        <v>6747</v>
      </c>
      <c r="B855" s="14"/>
      <c r="C855" s="14"/>
      <c r="D855" s="14"/>
      <c r="E855" s="14" t="e">
        <f>VLOOKUP(B855, 'Rookie Year'!$A$2:$B$55555,2,FALSE)</f>
        <v>#N/A</v>
      </c>
      <c r="F855" s="14">
        <v>2026</v>
      </c>
      <c r="G855" s="14" t="s">
        <v>40</v>
      </c>
      <c r="H855" s="14"/>
      <c r="I855" s="15"/>
      <c r="J855" s="14"/>
      <c r="K855" s="16">
        <f t="shared" si="733"/>
        <v>0</v>
      </c>
      <c r="L855" s="15">
        <f t="shared" si="734"/>
        <v>0</v>
      </c>
      <c r="M855" s="15">
        <f t="shared" si="735"/>
        <v>0</v>
      </c>
      <c r="N855" s="15">
        <f t="shared" si="736"/>
        <v>0</v>
      </c>
      <c r="O855" s="15">
        <v>0</v>
      </c>
      <c r="P855" s="15">
        <v>0</v>
      </c>
      <c r="Q855" s="15">
        <f t="shared" si="737"/>
        <v>0</v>
      </c>
      <c r="R855" s="14" t="s">
        <v>75</v>
      </c>
      <c r="S855" s="14">
        <f t="shared" si="738"/>
        <v>0</v>
      </c>
      <c r="T855" s="15" t="str">
        <f t="shared" si="783"/>
        <v>N/A</v>
      </c>
      <c r="U855" s="15" t="str">
        <f t="shared" si="784"/>
        <v>N/A</v>
      </c>
      <c r="V855" s="15" t="str">
        <f t="shared" si="780"/>
        <v>N/A</v>
      </c>
      <c r="W855" s="15" t="str">
        <f t="shared" si="772"/>
        <v>N/A</v>
      </c>
      <c r="X855" s="15" t="str">
        <f t="shared" si="773"/>
        <v>N/A</v>
      </c>
      <c r="Y855" s="14" t="str">
        <f t="shared" si="739"/>
        <v>OK</v>
      </c>
      <c r="Z855" s="14" t="str">
        <f t="shared" si="740"/>
        <v>No</v>
      </c>
      <c r="AA855" s="17" t="str">
        <f>IF(C855="DM", "N/A", IF(Z855="No","N/A",VLOOKUP(B855,'Extension List'!$A$3:$AE$1952,19,FALSE)))</f>
        <v>N/A</v>
      </c>
      <c r="AB855" s="14" t="str">
        <f>IF(C855="DM", "N/A", IF(Z855="No","N/A",VLOOKUP(B855,'Extension List'!$A$3:$AE$1952,21,FALSE)))</f>
        <v>N/A</v>
      </c>
      <c r="AC855" s="14" t="str">
        <f t="shared" si="781"/>
        <v>N/A</v>
      </c>
      <c r="AD855" s="15" t="str">
        <f t="shared" si="741"/>
        <v>N/A</v>
      </c>
      <c r="AE855" s="15" t="str">
        <f t="shared" si="742"/>
        <v>N/A</v>
      </c>
      <c r="AF855" s="15" t="str">
        <f t="shared" si="743"/>
        <v>N/A</v>
      </c>
      <c r="AG855" s="15" t="str">
        <f t="shared" si="782"/>
        <v>N/A</v>
      </c>
      <c r="AH855" s="15" t="str">
        <f t="shared" si="782"/>
        <v>N/A</v>
      </c>
      <c r="AI855" s="15" t="str">
        <f t="shared" si="768"/>
        <v>N/A</v>
      </c>
      <c r="AJ855" s="15" t="str">
        <f t="shared" si="769"/>
        <v>N/A</v>
      </c>
      <c r="AK855" s="15" t="str">
        <f t="shared" si="770"/>
        <v>N/A</v>
      </c>
      <c r="AL855" s="15" t="str">
        <f t="shared" si="744"/>
        <v>N/A</v>
      </c>
      <c r="AM855" s="15" t="e">
        <f t="shared" si="745"/>
        <v>#VALUE!</v>
      </c>
      <c r="AN855" s="15" t="str">
        <f t="shared" si="746"/>
        <v>N/A</v>
      </c>
      <c r="AO855" s="15" t="str">
        <f t="shared" si="747"/>
        <v>N/A</v>
      </c>
      <c r="AP855" s="15" t="str">
        <f t="shared" si="748"/>
        <v>N/A</v>
      </c>
      <c r="AQ855" s="15" t="str">
        <f t="shared" si="749"/>
        <v>N/A</v>
      </c>
      <c r="AR855" s="14" t="s">
        <v>40</v>
      </c>
      <c r="AS855" s="14" t="s">
        <v>40</v>
      </c>
      <c r="AT855" s="14" t="s">
        <v>40</v>
      </c>
      <c r="AU855" s="14" t="s">
        <v>40</v>
      </c>
      <c r="AV855" s="14" t="s">
        <v>40</v>
      </c>
      <c r="AW855" s="14" t="s">
        <v>40</v>
      </c>
      <c r="AX855" s="14" t="s">
        <v>40</v>
      </c>
      <c r="AY855" s="14" t="s">
        <v>40</v>
      </c>
      <c r="AZ855" s="14" t="s">
        <v>40</v>
      </c>
      <c r="BA855" s="14" t="s">
        <v>40</v>
      </c>
      <c r="BB855" s="14" t="s">
        <v>40</v>
      </c>
      <c r="BC855" s="14" t="s">
        <v>40</v>
      </c>
      <c r="BD855" s="14" t="s">
        <v>40</v>
      </c>
      <c r="BE855" s="14" t="s">
        <v>40</v>
      </c>
      <c r="BF855" s="14" t="s">
        <v>40</v>
      </c>
      <c r="BG855" s="14" t="s">
        <v>40</v>
      </c>
      <c r="BH855" s="14" t="s">
        <v>40</v>
      </c>
      <c r="BJ855" s="15" t="e">
        <f t="shared" si="750"/>
        <v>#VALUE!</v>
      </c>
      <c r="BK855" s="15" t="e">
        <f t="shared" si="751"/>
        <v>#VALUE!</v>
      </c>
      <c r="BL855" s="15" t="e">
        <f t="shared" si="752"/>
        <v>#VALUE!</v>
      </c>
      <c r="BM855" s="15" t="e">
        <f t="shared" si="753"/>
        <v>#VALUE!</v>
      </c>
      <c r="BN855" s="15" t="e">
        <f t="shared" si="754"/>
        <v>#VALUE!</v>
      </c>
      <c r="BO855" s="15" t="e">
        <f t="shared" si="755"/>
        <v>#VALUE!</v>
      </c>
      <c r="BP855" s="15" t="e">
        <f t="shared" si="756"/>
        <v>#VALUE!</v>
      </c>
      <c r="BQ855" s="15" t="e">
        <f t="shared" si="757"/>
        <v>#VALUE!</v>
      </c>
      <c r="BR855" s="15" t="e">
        <f t="shared" si="758"/>
        <v>#VALUE!</v>
      </c>
      <c r="BS855" s="15" t="e">
        <f t="shared" si="759"/>
        <v>#VALUE!</v>
      </c>
      <c r="BT855" s="15" t="e">
        <f t="shared" si="760"/>
        <v>#VALUE!</v>
      </c>
      <c r="BU855" s="15" t="e">
        <f t="shared" si="761"/>
        <v>#VALUE!</v>
      </c>
      <c r="BV855" s="15" t="e">
        <f t="shared" si="762"/>
        <v>#VALUE!</v>
      </c>
      <c r="BW855" s="15" t="e">
        <f t="shared" si="763"/>
        <v>#VALUE!</v>
      </c>
      <c r="BX855" s="15" t="e">
        <f t="shared" si="764"/>
        <v>#VALUE!</v>
      </c>
      <c r="BY855" s="15" t="e">
        <f t="shared" si="765"/>
        <v>#VALUE!</v>
      </c>
      <c r="BZ855" s="15" t="e">
        <f t="shared" si="766"/>
        <v>#VALUE!</v>
      </c>
      <c r="CA855" s="14" t="s">
        <v>75</v>
      </c>
      <c r="CB855" s="15" t="e">
        <f t="shared" si="774"/>
        <v>#VALUE!</v>
      </c>
      <c r="CC855" s="14" t="str">
        <f t="shared" si="775"/>
        <v>N/A</v>
      </c>
      <c r="CD855" s="14" t="str">
        <f t="shared" si="776"/>
        <v>N/A</v>
      </c>
      <c r="CE855" s="14" t="str">
        <f t="shared" si="777"/>
        <v>N/A</v>
      </c>
      <c r="CF855" s="14" t="str">
        <f t="shared" si="778"/>
        <v>N/A</v>
      </c>
      <c r="CG855" t="str">
        <f t="shared" si="767"/>
        <v>S:0 G:0 GR:0</v>
      </c>
    </row>
    <row r="856" spans="1:85" x14ac:dyDescent="0.25">
      <c r="A856" s="13">
        <v>6748</v>
      </c>
      <c r="B856" s="14"/>
      <c r="C856" s="14"/>
      <c r="D856" s="14"/>
      <c r="E856" s="14" t="e">
        <f>VLOOKUP(B856, 'Rookie Year'!$A$2:$B$55555,2,FALSE)</f>
        <v>#N/A</v>
      </c>
      <c r="F856" s="14">
        <v>2026</v>
      </c>
      <c r="G856" s="14" t="s">
        <v>40</v>
      </c>
      <c r="H856" s="14"/>
      <c r="I856" s="15"/>
      <c r="J856" s="14"/>
      <c r="K856" s="16">
        <f t="shared" ref="K856:K919" si="785">IF(AND(G856&lt;&gt;"N",R856="N/A"), IF(I856&lt;4, 0, 0.25),IF(I856=1, IF(J856=1,0.25, 0.25), IF(I856&lt;13, 0.25, IF(I856&lt;26, 0.4, IF(I856&lt;51, 0.6, 0.75)))))</f>
        <v>0</v>
      </c>
      <c r="L856" s="15">
        <f t="shared" ref="L856:L919" si="786">I856-M856</f>
        <v>0</v>
      </c>
      <c r="M856" s="15">
        <f t="shared" ref="M856:M919" si="787">ROUNDUP(I856*K856,0)</f>
        <v>0</v>
      </c>
      <c r="N856" s="15">
        <f t="shared" ref="N856:N919" si="788">M856*J856</f>
        <v>0</v>
      </c>
      <c r="O856" s="15">
        <v>0</v>
      </c>
      <c r="P856" s="15">
        <v>0</v>
      </c>
      <c r="Q856" s="15">
        <f t="shared" ref="Q856:Q919" si="789">N856-O856-P856</f>
        <v>0</v>
      </c>
      <c r="R856" s="14" t="s">
        <v>75</v>
      </c>
      <c r="S856" s="14">
        <f t="shared" ref="S856:S919" si="790">IF(R856="N/A", J856-($B$1-F856), J856-($B$1-R856))</f>
        <v>0</v>
      </c>
      <c r="T856" s="15" t="str">
        <f t="shared" si="783"/>
        <v>N/A</v>
      </c>
      <c r="U856" s="15" t="str">
        <f t="shared" si="784"/>
        <v>N/A</v>
      </c>
      <c r="V856" s="15" t="str">
        <f t="shared" si="780"/>
        <v>N/A</v>
      </c>
      <c r="W856" s="15" t="str">
        <f t="shared" si="772"/>
        <v>N/A</v>
      </c>
      <c r="X856" s="15" t="str">
        <f t="shared" si="773"/>
        <v>N/A</v>
      </c>
      <c r="Y856" s="14" t="str">
        <f t="shared" ref="Y856:Y919" si="791">IF(SUM(T856:X856)&lt;&gt;Q856, "CHECK", "OK")</f>
        <v>OK</v>
      </c>
      <c r="Z856" s="14" t="str">
        <f t="shared" ref="Z856:Z919" si="792">IF(C856="DM", "No", IF(F856=$B$1, "No", IF(S856=1, "Yes", "No")))</f>
        <v>No</v>
      </c>
      <c r="AA856" s="17" t="str">
        <f>IF(C856="DM", "N/A", IF(Z856="No","N/A",VLOOKUP(B856,'Extension List'!$A$3:$AE$1952,19,FALSE)))</f>
        <v>N/A</v>
      </c>
      <c r="AB856" s="14" t="str">
        <f>IF(C856="DM", "N/A", IF(Z856="No","N/A",VLOOKUP(B856,'Extension List'!$A$3:$AE$1952,21,FALSE)))</f>
        <v>N/A</v>
      </c>
      <c r="AC856" s="14" t="str">
        <f t="shared" si="781"/>
        <v>N/A</v>
      </c>
      <c r="AD856" s="15" t="str">
        <f t="shared" ref="AD856:AD919" si="793">IF(AE856="N/A", "N/A", AA856-AE856)</f>
        <v>N/A</v>
      </c>
      <c r="AE856" s="15" t="str">
        <f t="shared" ref="AE856:AE919" si="794">IF(AA856="N/A", "N/A", IF(AC856&gt;0, IF(AA856&lt;13, ROUNDUP(0.25*AA856,0), IF(AA856&lt;26, ROUNDUP(0.4*AA856,0), IF(AA856&lt;51, ROUNDUP(0.6*AA856,0), ROUNDUP(0.75*AA856,0)))), "N/A"))</f>
        <v>N/A</v>
      </c>
      <c r="AF856" s="15" t="str">
        <f t="shared" ref="AF856:AF919" si="795">IF(AD856="N/A","N/A", (AE856*AC856)+Q856)</f>
        <v>N/A</v>
      </c>
      <c r="AG856" s="15" t="str">
        <f t="shared" si="782"/>
        <v>N/A</v>
      </c>
      <c r="AH856" s="15" t="str">
        <f t="shared" si="782"/>
        <v>N/A</v>
      </c>
      <c r="AI856" s="15" t="str">
        <f t="shared" si="768"/>
        <v>N/A</v>
      </c>
      <c r="AJ856" s="15" t="str">
        <f t="shared" si="769"/>
        <v>N/A</v>
      </c>
      <c r="AK856" s="15" t="str">
        <f t="shared" si="770"/>
        <v>N/A</v>
      </c>
      <c r="AL856" s="15" t="str">
        <f t="shared" ref="AL856:AL919" si="796">IF(AC856="N/A","N/A",IF(AC856&gt;0,IF(SUM(AG856:AK856)&lt;&gt;AF856,"CHECK","OK"),"N/A"))</f>
        <v>N/A</v>
      </c>
      <c r="AM856" s="15" t="e">
        <f t="shared" ref="AM856:AM919" si="797">IF(AD856="N/A", L856+T856, L856+AG856)</f>
        <v>#VALUE!</v>
      </c>
      <c r="AN856" s="15" t="str">
        <f t="shared" ref="AN856:AN919" si="798">IF(AD856="N/A", IF(U856="N/A", "N/A", L856+U856), AD856+AH856)</f>
        <v>N/A</v>
      </c>
      <c r="AO856" s="15" t="str">
        <f t="shared" ref="AO856:AO919" si="799">IF(AD856="N/A", IF(V856="N/A", "N/A", L856+V856), IF(AI856="N/A", "N/A", AD856+AI856))</f>
        <v>N/A</v>
      </c>
      <c r="AP856" s="15" t="str">
        <f t="shared" ref="AP856:AP919" si="800">IF(AD856="N/A", IF(W856="N/A", "N/A", L856+W856), IF(AJ856="N/A", "N/A", AD856+AJ856))</f>
        <v>N/A</v>
      </c>
      <c r="AQ856" s="15" t="str">
        <f t="shared" ref="AQ856:AQ919" si="801">IF(AD856="N/A", IF(X856="N/A", "N/A", L856+X856), IF(AK856="N/A", "N/A", AD856+AK856))</f>
        <v>N/A</v>
      </c>
      <c r="AR856" s="14" t="s">
        <v>40</v>
      </c>
      <c r="AS856" s="14" t="s">
        <v>40</v>
      </c>
      <c r="AT856" s="14" t="s">
        <v>40</v>
      </c>
      <c r="AU856" s="14" t="s">
        <v>40</v>
      </c>
      <c r="AV856" s="14" t="s">
        <v>40</v>
      </c>
      <c r="AW856" s="14" t="s">
        <v>40</v>
      </c>
      <c r="AX856" s="14" t="s">
        <v>40</v>
      </c>
      <c r="AY856" s="14" t="s">
        <v>40</v>
      </c>
      <c r="AZ856" s="14" t="s">
        <v>40</v>
      </c>
      <c r="BA856" s="14" t="s">
        <v>40</v>
      </c>
      <c r="BB856" s="14" t="s">
        <v>40</v>
      </c>
      <c r="BC856" s="14" t="s">
        <v>40</v>
      </c>
      <c r="BD856" s="14" t="s">
        <v>40</v>
      </c>
      <c r="BE856" s="14" t="s">
        <v>40</v>
      </c>
      <c r="BF856" s="14" t="s">
        <v>40</v>
      </c>
      <c r="BG856" s="14" t="s">
        <v>40</v>
      </c>
      <c r="BH856" s="14" t="s">
        <v>40</v>
      </c>
      <c r="BJ856" s="15" t="e">
        <f t="shared" ref="BJ856:BJ919" si="802">IF(AR856="R", $CA856, IF(OR(AR856="P", AR856="T", AR856="N"), 0, IF($C856="DM", $T856, IF(OR(AR856="Y", AR856="IR"),$AM856,IF(AR856="C", IF($BI856="Y", IF($AF856="N/A", $Q856, $AF856), IF($AG856="N/A", $T856,$AG856)))))))</f>
        <v>#VALUE!</v>
      </c>
      <c r="BK856" s="15" t="e">
        <f t="shared" ref="BK856:BK919" si="803">IF(AS856="R", $CA856, IF(OR(AS856="P", AS856="T", AS856="N"), 0, IF($C856="DM", $T856, IF(OR(AS856="Y", AS856="IR"),$AM856,IF(AS856="C", IF($BI856="Y", IF($AF856="N/A", $Q856, $AF856), IF($AG856="N/A", $T856,$AG856)))))))</f>
        <v>#VALUE!</v>
      </c>
      <c r="BL856" s="15" t="e">
        <f t="shared" ref="BL856:BL919" si="804">IF(AT856="R", $CA856, IF(OR(AT856="P", AT856="T", AT856="N"), 0, IF($C856="DM", $T856, IF(OR(AT856="Y", AT856="IR"),$AM856,IF(AT856="C", IF($BI856="Y", IF($AF856="N/A", $Q856, $AF856), IF($AG856="N/A", $T856,$AG856)))))))</f>
        <v>#VALUE!</v>
      </c>
      <c r="BM856" s="15" t="e">
        <f t="shared" ref="BM856:BM919" si="805">IF(AU856="R", $CA856, IF(OR(AU856="P", AU856="T", AU856="N"), 0, IF($C856="DM", $T856, IF(OR(AU856="Y", AU856="IR"),$AM856,IF(AU856="C", IF($BI856="Y", IF($AF856="N/A", $Q856, $AF856), IF($AG856="N/A", $T856,$AG856)))))))</f>
        <v>#VALUE!</v>
      </c>
      <c r="BN856" s="15" t="e">
        <f t="shared" ref="BN856:BN919" si="806">IF(AV856="R", $CA856, IF(OR(AV856="P", AV856="T", AV856="N"), 0, IF($C856="DM", $T856, IF(OR(AV856="Y", AV856="IR"),$AM856,IF(AV856="C", IF($BI856="Y", IF($AF856="N/A", $Q856, $AF856), IF($AG856="N/A", $T856,$AG856)))))))</f>
        <v>#VALUE!</v>
      </c>
      <c r="BO856" s="15" t="e">
        <f t="shared" ref="BO856:BO919" si="807">IF(AW856="R", $CA856, IF(OR(AW856="P", AW856="T", AW856="N"), 0, IF($C856="DM", $T856, IF(OR(AW856="Y", AW856="IR"),$AM856,IF(AW856="C", IF($BI856="Y", IF($AF856="N/A", $Q856, $AF856), IF($AG856="N/A", $T856,$AG856)))))))</f>
        <v>#VALUE!</v>
      </c>
      <c r="BP856" s="15" t="e">
        <f t="shared" ref="BP856:BP919" si="808">IF(AX856="R", $CA856, IF(OR(AX856="P", AX856="T", AX856="N"), 0, IF($C856="DM", $T856, IF(OR(AX856="Y", AX856="IR"),$AM856,IF(AX856="C", IF($BI856="Y", IF($AF856="N/A", $Q856, $AF856), IF($AG856="N/A", $T856,$AG856)))))))</f>
        <v>#VALUE!</v>
      </c>
      <c r="BQ856" s="15" t="e">
        <f t="shared" ref="BQ856:BQ919" si="809">IF(AY856="R", $CA856, IF(OR(AY856="P", AY856="T", AY856="N"), 0, IF($C856="DM", $T856, IF(OR(AY856="Y", AY856="IR"),$AM856,IF(AY856="C", IF($BI856="Y", IF($AF856="N/A", $Q856, $AF856), IF($AG856="N/A", $T856,$AG856)))))))</f>
        <v>#VALUE!</v>
      </c>
      <c r="BR856" s="15" t="e">
        <f t="shared" ref="BR856:BR919" si="810">IF(AZ856="R", $CA856, IF(OR(AZ856="P", AZ856="T", AZ856="N"), 0, IF($C856="DM", $T856, IF(OR(AZ856="Y", AZ856="IR"),$AM856,IF(AZ856="C", IF($BI856="Y", IF($AF856="N/A", $Q856, $AF856), IF($AG856="N/A", $T856,$AG856)))))))</f>
        <v>#VALUE!</v>
      </c>
      <c r="BS856" s="15" t="e">
        <f t="shared" ref="BS856:BS919" si="811">IF(BA856="R", $CA856, IF(OR(BA856="P", BA856="T", BA856="N"), 0, IF($C856="DM", $T856, IF(OR(BA856="Y", BA856="IR"),$AM856,IF(BA856="C", IF($BI856="Y", IF($AF856="N/A", $Q856, $AF856), IF($AG856="N/A", $T856,$AG856)))))))</f>
        <v>#VALUE!</v>
      </c>
      <c r="BT856" s="15" t="e">
        <f t="shared" ref="BT856:BT919" si="812">IF(BB856="R", $CA856, IF(OR(BB856="P", BB856="T", BB856="N"), 0, IF($C856="DM", $T856, IF(OR(BB856="Y", BB856="IR"),$AM856,IF(BB856="C", IF($BI856="Y", IF($BA856="C", IF($AF856="N/A", $Q856, $AF856), IF($AF856="N/A", $T856, $AM856)), IF($AG856="N/A", $T856,$AG856)))))))</f>
        <v>#VALUE!</v>
      </c>
      <c r="BU856" s="15" t="e">
        <f t="shared" ref="BU856:BU919" si="813">IF(BC856="R", $CA856, IF(OR(BC856="P", BC856="T", BC856="N"), 0, IF($C856="DM", $T856, IF(OR(BC856="Y", BC856="IR"),$AM856,IF(BC856="C", IF($BI856="Y", IF($BA856="C", IF($AF856="N/A", $Q856, $AF856), IF($AF856="N/A", $T856, $AM856)), IF($AG856="N/A", $T856,$AG856)))))))</f>
        <v>#VALUE!</v>
      </c>
      <c r="BV856" s="15" t="e">
        <f t="shared" ref="BV856:BV919" si="814">IF(BD856="R", $CA856, IF(OR(BD856="P", BD856="T", BD856="N"), 0, IF($C856="DM", $T856, IF(OR(BD856="Y", BD856="IR"),$AM856,IF(BD856="C", IF($BI856="Y", IF($BA856="C", IF($AF856="N/A", $Q856, $AF856), IF($AF856="N/A", $T856, $AM856)), IF($AG856="N/A", $T856,$AG856)))))))</f>
        <v>#VALUE!</v>
      </c>
      <c r="BW856" s="15" t="e">
        <f t="shared" ref="BW856:BW919" si="815">IF(BE856="R", $CA856, IF(OR(BE856="P", BE856="T", BE856="N"), 0, IF($C856="DM", $T856, IF(OR(BE856="Y", BE856="IR"),$AM856,IF(BE856="C", IF($BI856="Y", IF($BA856="C", IF($AF856="N/A", $Q856, $AF856), IF($AF856="N/A", $T856, $AM856)), IF($AG856="N/A", $T856,$AG856)))))))</f>
        <v>#VALUE!</v>
      </c>
      <c r="BX856" s="15" t="e">
        <f t="shared" ref="BX856:BX919" si="816">IF(BF856="R", $CA856, IF(OR(BF856="P", BF856="T", BF856="N"), 0, IF($C856="DM", $T856, IF(OR(BF856="Y", BF856="IR"),$AM856,IF(BF856="C", IF($BI856="Y", IF($BA856="C", IF($AF856="N/A", $Q856, $AF856), IF($AF856="N/A", $T856, $AM856)), IF($AG856="N/A", $T856,$AG856)))))))</f>
        <v>#VALUE!</v>
      </c>
      <c r="BY856" s="15" t="e">
        <f t="shared" ref="BY856:BY919" si="817">IF(BG856="R", $CA856, IF(OR(BG856="P", BG856="T", BG856="N"), 0, IF($C856="DM", $T856, IF(OR(BG856="Y", BG856="IR"),$AM856,IF(BG856="C", IF($BI856="Y", IF($BA856="C", IF($AF856="N/A", $Q856, $AF856), IF($AF856="N/A", $T856, $AM856)), IF($AG856="N/A", $T856,$AG856)))))))</f>
        <v>#VALUE!</v>
      </c>
      <c r="BZ856" s="15" t="e">
        <f t="shared" ref="BZ856:BZ919" si="818">IF(BH856="R", $CA856, IF(OR(BH856="P", BH856="T", BH856="N"), 0, IF($C856="DM", $T856, IF(OR(BH856="Y", BH856="IR"),$AM856,IF(BH856="C", IF($BI856="Y", IF($BA856="C", IF($AF856="N/A", $Q856, $AF856), IF($AF856="N/A", $T856, $AM856)), IF($AG856="N/A", $T856,$AG856)))))))</f>
        <v>#VALUE!</v>
      </c>
      <c r="CA856" s="14" t="s">
        <v>75</v>
      </c>
      <c r="CB856" s="15" t="e">
        <f t="shared" si="774"/>
        <v>#VALUE!</v>
      </c>
      <c r="CC856" s="14" t="str">
        <f t="shared" si="775"/>
        <v>N/A</v>
      </c>
      <c r="CD856" s="14" t="str">
        <f t="shared" si="776"/>
        <v>N/A</v>
      </c>
      <c r="CE856" s="14" t="str">
        <f t="shared" si="777"/>
        <v>N/A</v>
      </c>
      <c r="CF856" s="14" t="str">
        <f t="shared" si="778"/>
        <v>N/A</v>
      </c>
      <c r="CG856" t="str">
        <f t="shared" ref="CG856:CG919" si="819">IF(AC856="N/A", "S:"&amp;L856&amp;" G:"&amp;M856&amp;" GR:"&amp;Q856, IF(AC856=0, "S:"&amp;L856&amp;" G:"&amp;M856&amp;" GR:"&amp;Q856, "S:"&amp;L856&amp;"/"&amp;AD856&amp;" G:"&amp;AE856&amp;" GR:"&amp;AF856))</f>
        <v>S:0 G:0 GR:0</v>
      </c>
    </row>
    <row r="857" spans="1:85" x14ac:dyDescent="0.25">
      <c r="A857" s="13">
        <v>6749</v>
      </c>
      <c r="B857" s="14"/>
      <c r="C857" s="14"/>
      <c r="D857" s="14"/>
      <c r="E857" s="14" t="e">
        <f>VLOOKUP(B857, 'Rookie Year'!$A$2:$B$55555,2,FALSE)</f>
        <v>#N/A</v>
      </c>
      <c r="F857" s="14">
        <v>2026</v>
      </c>
      <c r="G857" s="14" t="s">
        <v>40</v>
      </c>
      <c r="H857" s="14"/>
      <c r="I857" s="15"/>
      <c r="J857" s="14"/>
      <c r="K857" s="16">
        <f t="shared" si="785"/>
        <v>0</v>
      </c>
      <c r="L857" s="15">
        <f t="shared" si="786"/>
        <v>0</v>
      </c>
      <c r="M857" s="15">
        <f t="shared" si="787"/>
        <v>0</v>
      </c>
      <c r="N857" s="15">
        <f t="shared" si="788"/>
        <v>0</v>
      </c>
      <c r="O857" s="15">
        <v>0</v>
      </c>
      <c r="P857" s="15">
        <v>0</v>
      </c>
      <c r="Q857" s="15">
        <f t="shared" si="789"/>
        <v>0</v>
      </c>
      <c r="R857" s="14" t="s">
        <v>75</v>
      </c>
      <c r="S857" s="14">
        <f t="shared" si="790"/>
        <v>0</v>
      </c>
      <c r="T857" s="15" t="str">
        <f t="shared" si="783"/>
        <v>N/A</v>
      </c>
      <c r="U857" s="15" t="str">
        <f t="shared" si="784"/>
        <v>N/A</v>
      </c>
      <c r="V857" s="15" t="str">
        <f t="shared" si="780"/>
        <v>N/A</v>
      </c>
      <c r="W857" s="15" t="str">
        <f t="shared" si="772"/>
        <v>N/A</v>
      </c>
      <c r="X857" s="15" t="str">
        <f t="shared" si="773"/>
        <v>N/A</v>
      </c>
      <c r="Y857" s="14" t="str">
        <f t="shared" si="791"/>
        <v>OK</v>
      </c>
      <c r="Z857" s="14" t="str">
        <f t="shared" si="792"/>
        <v>No</v>
      </c>
      <c r="AA857" s="17" t="str">
        <f>IF(C857="DM", "N/A", IF(Z857="No","N/A",VLOOKUP(B857,'Extension List'!$A$3:$AE$1952,19,FALSE)))</f>
        <v>N/A</v>
      </c>
      <c r="AB857" s="14" t="str">
        <f>IF(C857="DM", "N/A", IF(Z857="No","N/A",VLOOKUP(B857,'Extension List'!$A$3:$AE$1952,21,FALSE)))</f>
        <v>N/A</v>
      </c>
      <c r="AC857" s="14" t="str">
        <f t="shared" si="781"/>
        <v>N/A</v>
      </c>
      <c r="AD857" s="15" t="str">
        <f t="shared" si="793"/>
        <v>N/A</v>
      </c>
      <c r="AE857" s="15" t="str">
        <f t="shared" si="794"/>
        <v>N/A</v>
      </c>
      <c r="AF857" s="15" t="str">
        <f t="shared" si="795"/>
        <v>N/A</v>
      </c>
      <c r="AG857" s="15" t="str">
        <f t="shared" si="782"/>
        <v>N/A</v>
      </c>
      <c r="AH857" s="15" t="str">
        <f t="shared" si="782"/>
        <v>N/A</v>
      </c>
      <c r="AI857" s="15" t="str">
        <f t="shared" si="768"/>
        <v>N/A</v>
      </c>
      <c r="AJ857" s="15" t="str">
        <f t="shared" si="769"/>
        <v>N/A</v>
      </c>
      <c r="AK857" s="15" t="str">
        <f t="shared" si="770"/>
        <v>N/A</v>
      </c>
      <c r="AL857" s="15" t="str">
        <f t="shared" si="796"/>
        <v>N/A</v>
      </c>
      <c r="AM857" s="15" t="e">
        <f t="shared" si="797"/>
        <v>#VALUE!</v>
      </c>
      <c r="AN857" s="15" t="str">
        <f t="shared" si="798"/>
        <v>N/A</v>
      </c>
      <c r="AO857" s="15" t="str">
        <f t="shared" si="799"/>
        <v>N/A</v>
      </c>
      <c r="AP857" s="15" t="str">
        <f t="shared" si="800"/>
        <v>N/A</v>
      </c>
      <c r="AQ857" s="15" t="str">
        <f t="shared" si="801"/>
        <v>N/A</v>
      </c>
      <c r="AR857" s="14" t="s">
        <v>40</v>
      </c>
      <c r="AS857" s="14" t="s">
        <v>40</v>
      </c>
      <c r="AT857" s="14" t="s">
        <v>40</v>
      </c>
      <c r="AU857" s="14" t="s">
        <v>40</v>
      </c>
      <c r="AV857" s="14" t="s">
        <v>40</v>
      </c>
      <c r="AW857" s="14" t="s">
        <v>40</v>
      </c>
      <c r="AX857" s="14" t="s">
        <v>40</v>
      </c>
      <c r="AY857" s="14" t="s">
        <v>40</v>
      </c>
      <c r="AZ857" s="14" t="s">
        <v>40</v>
      </c>
      <c r="BA857" s="14" t="s">
        <v>40</v>
      </c>
      <c r="BB857" s="14" t="s">
        <v>40</v>
      </c>
      <c r="BC857" s="14" t="s">
        <v>40</v>
      </c>
      <c r="BD857" s="14" t="s">
        <v>40</v>
      </c>
      <c r="BE857" s="14" t="s">
        <v>40</v>
      </c>
      <c r="BF857" s="14" t="s">
        <v>40</v>
      </c>
      <c r="BG857" s="14" t="s">
        <v>40</v>
      </c>
      <c r="BH857" s="14" t="s">
        <v>40</v>
      </c>
      <c r="BJ857" s="15" t="e">
        <f t="shared" si="802"/>
        <v>#VALUE!</v>
      </c>
      <c r="BK857" s="15" t="e">
        <f t="shared" si="803"/>
        <v>#VALUE!</v>
      </c>
      <c r="BL857" s="15" t="e">
        <f t="shared" si="804"/>
        <v>#VALUE!</v>
      </c>
      <c r="BM857" s="15" t="e">
        <f t="shared" si="805"/>
        <v>#VALUE!</v>
      </c>
      <c r="BN857" s="15" t="e">
        <f t="shared" si="806"/>
        <v>#VALUE!</v>
      </c>
      <c r="BO857" s="15" t="e">
        <f t="shared" si="807"/>
        <v>#VALUE!</v>
      </c>
      <c r="BP857" s="15" t="e">
        <f t="shared" si="808"/>
        <v>#VALUE!</v>
      </c>
      <c r="BQ857" s="15" t="e">
        <f t="shared" si="809"/>
        <v>#VALUE!</v>
      </c>
      <c r="BR857" s="15" t="e">
        <f t="shared" si="810"/>
        <v>#VALUE!</v>
      </c>
      <c r="BS857" s="15" t="e">
        <f t="shared" si="811"/>
        <v>#VALUE!</v>
      </c>
      <c r="BT857" s="15" t="e">
        <f t="shared" si="812"/>
        <v>#VALUE!</v>
      </c>
      <c r="BU857" s="15" t="e">
        <f t="shared" si="813"/>
        <v>#VALUE!</v>
      </c>
      <c r="BV857" s="15" t="e">
        <f t="shared" si="814"/>
        <v>#VALUE!</v>
      </c>
      <c r="BW857" s="15" t="e">
        <f t="shared" si="815"/>
        <v>#VALUE!</v>
      </c>
      <c r="BX857" s="15" t="e">
        <f t="shared" si="816"/>
        <v>#VALUE!</v>
      </c>
      <c r="BY857" s="15" t="e">
        <f t="shared" si="817"/>
        <v>#VALUE!</v>
      </c>
      <c r="BZ857" s="15" t="e">
        <f t="shared" si="818"/>
        <v>#VALUE!</v>
      </c>
      <c r="CA857" s="14" t="s">
        <v>75</v>
      </c>
      <c r="CB857" s="15" t="e">
        <f t="shared" si="774"/>
        <v>#VALUE!</v>
      </c>
      <c r="CC857" s="14" t="str">
        <f t="shared" si="775"/>
        <v>N/A</v>
      </c>
      <c r="CD857" s="14" t="str">
        <f t="shared" si="776"/>
        <v>N/A</v>
      </c>
      <c r="CE857" s="14" t="str">
        <f t="shared" si="777"/>
        <v>N/A</v>
      </c>
      <c r="CF857" s="14" t="str">
        <f t="shared" si="778"/>
        <v>N/A</v>
      </c>
      <c r="CG857" t="str">
        <f t="shared" si="819"/>
        <v>S:0 G:0 GR:0</v>
      </c>
    </row>
    <row r="858" spans="1:85" x14ac:dyDescent="0.25">
      <c r="A858" s="13">
        <v>6750</v>
      </c>
      <c r="B858" s="14"/>
      <c r="C858" s="14"/>
      <c r="D858" s="14"/>
      <c r="E858" s="14" t="e">
        <f>VLOOKUP(B858, 'Rookie Year'!$A$2:$B$55555,2,FALSE)</f>
        <v>#N/A</v>
      </c>
      <c r="F858" s="14">
        <v>2026</v>
      </c>
      <c r="G858" s="14" t="s">
        <v>40</v>
      </c>
      <c r="H858" s="14"/>
      <c r="I858" s="15"/>
      <c r="J858" s="14"/>
      <c r="K858" s="16">
        <f t="shared" si="785"/>
        <v>0</v>
      </c>
      <c r="L858" s="15">
        <f t="shared" si="786"/>
        <v>0</v>
      </c>
      <c r="M858" s="15">
        <f t="shared" si="787"/>
        <v>0</v>
      </c>
      <c r="N858" s="15">
        <f t="shared" si="788"/>
        <v>0</v>
      </c>
      <c r="O858" s="15">
        <v>0</v>
      </c>
      <c r="P858" s="15">
        <v>0</v>
      </c>
      <c r="Q858" s="15">
        <f t="shared" si="789"/>
        <v>0</v>
      </c>
      <c r="R858" s="14" t="s">
        <v>75</v>
      </c>
      <c r="S858" s="14">
        <f t="shared" si="790"/>
        <v>0</v>
      </c>
      <c r="T858" s="15" t="str">
        <f t="shared" si="783"/>
        <v>N/A</v>
      </c>
      <c r="U858" s="15" t="str">
        <f t="shared" si="784"/>
        <v>N/A</v>
      </c>
      <c r="V858" s="15" t="str">
        <f t="shared" si="780"/>
        <v>N/A</v>
      </c>
      <c r="W858" s="15" t="str">
        <f t="shared" si="772"/>
        <v>N/A</v>
      </c>
      <c r="X858" s="15" t="str">
        <f t="shared" si="773"/>
        <v>N/A</v>
      </c>
      <c r="Y858" s="14" t="str">
        <f t="shared" si="791"/>
        <v>OK</v>
      </c>
      <c r="Z858" s="14" t="str">
        <f t="shared" si="792"/>
        <v>No</v>
      </c>
      <c r="AA858" s="17" t="str">
        <f>IF(C858="DM", "N/A", IF(Z858="No","N/A",VLOOKUP(B858,'Extension List'!$A$3:$AE$1952,19,FALSE)))</f>
        <v>N/A</v>
      </c>
      <c r="AB858" s="14" t="str">
        <f>IF(C858="DM", "N/A", IF(Z858="No","N/A",VLOOKUP(B858,'Extension List'!$A$3:$AE$1952,21,FALSE)))</f>
        <v>N/A</v>
      </c>
      <c r="AC858" s="14" t="str">
        <f t="shared" si="781"/>
        <v>N/A</v>
      </c>
      <c r="AD858" s="15" t="str">
        <f t="shared" si="793"/>
        <v>N/A</v>
      </c>
      <c r="AE858" s="15" t="str">
        <f t="shared" si="794"/>
        <v>N/A</v>
      </c>
      <c r="AF858" s="15" t="str">
        <f t="shared" si="795"/>
        <v>N/A</v>
      </c>
      <c r="AG858" s="15" t="str">
        <f t="shared" si="782"/>
        <v>N/A</v>
      </c>
      <c r="AH858" s="15" t="str">
        <f t="shared" si="782"/>
        <v>N/A</v>
      </c>
      <c r="AI858" s="15" t="str">
        <f t="shared" ref="AI858:AI921" si="820">IF($AF858="N/A","N/A",IF(AC858&gt;1,"TBC","N/A"))</f>
        <v>N/A</v>
      </c>
      <c r="AJ858" s="15" t="str">
        <f t="shared" ref="AJ858:AJ921" si="821">IF($AF858="N/A","N/A",IF(AC858&gt;2,"TBC","N/A"))</f>
        <v>N/A</v>
      </c>
      <c r="AK858" s="15" t="str">
        <f t="shared" ref="AK858:AK921" si="822">IF($AF858="N/A","N/A",IF(AC858&gt;3,"TBC","N/A"))</f>
        <v>N/A</v>
      </c>
      <c r="AL858" s="15" t="str">
        <f t="shared" si="796"/>
        <v>N/A</v>
      </c>
      <c r="AM858" s="15" t="e">
        <f t="shared" si="797"/>
        <v>#VALUE!</v>
      </c>
      <c r="AN858" s="15" t="str">
        <f t="shared" si="798"/>
        <v>N/A</v>
      </c>
      <c r="AO858" s="15" t="str">
        <f t="shared" si="799"/>
        <v>N/A</v>
      </c>
      <c r="AP858" s="15" t="str">
        <f t="shared" si="800"/>
        <v>N/A</v>
      </c>
      <c r="AQ858" s="15" t="str">
        <f t="shared" si="801"/>
        <v>N/A</v>
      </c>
      <c r="AR858" s="14" t="s">
        <v>40</v>
      </c>
      <c r="AS858" s="14" t="s">
        <v>40</v>
      </c>
      <c r="AT858" s="14" t="s">
        <v>40</v>
      </c>
      <c r="AU858" s="14" t="s">
        <v>40</v>
      </c>
      <c r="AV858" s="14" t="s">
        <v>40</v>
      </c>
      <c r="AW858" s="14" t="s">
        <v>40</v>
      </c>
      <c r="AX858" s="14" t="s">
        <v>40</v>
      </c>
      <c r="AY858" s="14" t="s">
        <v>40</v>
      </c>
      <c r="AZ858" s="14" t="s">
        <v>40</v>
      </c>
      <c r="BA858" s="14" t="s">
        <v>40</v>
      </c>
      <c r="BB858" s="14" t="s">
        <v>40</v>
      </c>
      <c r="BC858" s="14" t="s">
        <v>40</v>
      </c>
      <c r="BD858" s="14" t="s">
        <v>40</v>
      </c>
      <c r="BE858" s="14" t="s">
        <v>40</v>
      </c>
      <c r="BF858" s="14" t="s">
        <v>40</v>
      </c>
      <c r="BG858" s="14" t="s">
        <v>40</v>
      </c>
      <c r="BH858" s="14" t="s">
        <v>40</v>
      </c>
      <c r="BJ858" s="15" t="e">
        <f t="shared" si="802"/>
        <v>#VALUE!</v>
      </c>
      <c r="BK858" s="15" t="e">
        <f t="shared" si="803"/>
        <v>#VALUE!</v>
      </c>
      <c r="BL858" s="15" t="e">
        <f t="shared" si="804"/>
        <v>#VALUE!</v>
      </c>
      <c r="BM858" s="15" t="e">
        <f t="shared" si="805"/>
        <v>#VALUE!</v>
      </c>
      <c r="BN858" s="15" t="e">
        <f t="shared" si="806"/>
        <v>#VALUE!</v>
      </c>
      <c r="BO858" s="15" t="e">
        <f t="shared" si="807"/>
        <v>#VALUE!</v>
      </c>
      <c r="BP858" s="15" t="e">
        <f t="shared" si="808"/>
        <v>#VALUE!</v>
      </c>
      <c r="BQ858" s="15" t="e">
        <f t="shared" si="809"/>
        <v>#VALUE!</v>
      </c>
      <c r="BR858" s="15" t="e">
        <f t="shared" si="810"/>
        <v>#VALUE!</v>
      </c>
      <c r="BS858" s="15" t="e">
        <f t="shared" si="811"/>
        <v>#VALUE!</v>
      </c>
      <c r="BT858" s="15" t="e">
        <f t="shared" si="812"/>
        <v>#VALUE!</v>
      </c>
      <c r="BU858" s="15" t="e">
        <f t="shared" si="813"/>
        <v>#VALUE!</v>
      </c>
      <c r="BV858" s="15" t="e">
        <f t="shared" si="814"/>
        <v>#VALUE!</v>
      </c>
      <c r="BW858" s="15" t="e">
        <f t="shared" si="815"/>
        <v>#VALUE!</v>
      </c>
      <c r="BX858" s="15" t="e">
        <f t="shared" si="816"/>
        <v>#VALUE!</v>
      </c>
      <c r="BY858" s="15" t="e">
        <f t="shared" si="817"/>
        <v>#VALUE!</v>
      </c>
      <c r="BZ858" s="15" t="e">
        <f t="shared" si="818"/>
        <v>#VALUE!</v>
      </c>
      <c r="CA858" s="14" t="s">
        <v>75</v>
      </c>
      <c r="CB858" s="15" t="e">
        <f t="shared" si="774"/>
        <v>#VALUE!</v>
      </c>
      <c r="CC858" s="14" t="str">
        <f t="shared" si="775"/>
        <v>N/A</v>
      </c>
      <c r="CD858" s="14" t="str">
        <f t="shared" si="776"/>
        <v>N/A</v>
      </c>
      <c r="CE858" s="14" t="str">
        <f t="shared" si="777"/>
        <v>N/A</v>
      </c>
      <c r="CF858" s="14" t="str">
        <f t="shared" si="778"/>
        <v>N/A</v>
      </c>
      <c r="CG858" t="str">
        <f t="shared" si="819"/>
        <v>S:0 G:0 GR:0</v>
      </c>
    </row>
    <row r="859" spans="1:85" x14ac:dyDescent="0.25">
      <c r="A859" s="13">
        <v>6751</v>
      </c>
      <c r="B859" s="14"/>
      <c r="C859" s="14"/>
      <c r="D859" s="14"/>
      <c r="E859" s="14" t="e">
        <f>VLOOKUP(B859, 'Rookie Year'!$A$2:$B$55555,2,FALSE)</f>
        <v>#N/A</v>
      </c>
      <c r="F859" s="14">
        <v>2026</v>
      </c>
      <c r="G859" s="14" t="s">
        <v>40</v>
      </c>
      <c r="H859" s="14"/>
      <c r="I859" s="15"/>
      <c r="J859" s="14"/>
      <c r="K859" s="16">
        <f t="shared" si="785"/>
        <v>0</v>
      </c>
      <c r="L859" s="15">
        <f t="shared" si="786"/>
        <v>0</v>
      </c>
      <c r="M859" s="15">
        <f t="shared" si="787"/>
        <v>0</v>
      </c>
      <c r="N859" s="15">
        <f t="shared" si="788"/>
        <v>0</v>
      </c>
      <c r="O859" s="15">
        <v>0</v>
      </c>
      <c r="P859" s="15">
        <v>0</v>
      </c>
      <c r="Q859" s="15">
        <f t="shared" si="789"/>
        <v>0</v>
      </c>
      <c r="R859" s="14" t="s">
        <v>75</v>
      </c>
      <c r="S859" s="14">
        <f t="shared" si="790"/>
        <v>0</v>
      </c>
      <c r="T859" s="15" t="str">
        <f t="shared" si="783"/>
        <v>N/A</v>
      </c>
      <c r="U859" s="15" t="str">
        <f t="shared" si="784"/>
        <v>N/A</v>
      </c>
      <c r="V859" s="15" t="str">
        <f t="shared" si="780"/>
        <v>N/A</v>
      </c>
      <c r="W859" s="15" t="str">
        <f t="shared" si="772"/>
        <v>N/A</v>
      </c>
      <c r="X859" s="15" t="str">
        <f t="shared" si="773"/>
        <v>N/A</v>
      </c>
      <c r="Y859" s="14" t="str">
        <f t="shared" si="791"/>
        <v>OK</v>
      </c>
      <c r="Z859" s="14" t="str">
        <f t="shared" si="792"/>
        <v>No</v>
      </c>
      <c r="AA859" s="17" t="str">
        <f>IF(C859="DM", "N/A", IF(Z859="No","N/A",VLOOKUP(B859,'Extension List'!$A$3:$AE$1952,19,FALSE)))</f>
        <v>N/A</v>
      </c>
      <c r="AB859" s="14" t="str">
        <f>IF(C859="DM", "N/A", IF(Z859="No","N/A",VLOOKUP(B859,'Extension List'!$A$3:$AE$1952,21,FALSE)))</f>
        <v>N/A</v>
      </c>
      <c r="AC859" s="14" t="str">
        <f t="shared" si="781"/>
        <v>N/A</v>
      </c>
      <c r="AD859" s="15" t="str">
        <f t="shared" si="793"/>
        <v>N/A</v>
      </c>
      <c r="AE859" s="15" t="str">
        <f t="shared" si="794"/>
        <v>N/A</v>
      </c>
      <c r="AF859" s="15" t="str">
        <f t="shared" si="795"/>
        <v>N/A</v>
      </c>
      <c r="AG859" s="15" t="str">
        <f t="shared" si="782"/>
        <v>N/A</v>
      </c>
      <c r="AH859" s="15" t="str">
        <f t="shared" si="782"/>
        <v>N/A</v>
      </c>
      <c r="AI859" s="15" t="str">
        <f t="shared" si="820"/>
        <v>N/A</v>
      </c>
      <c r="AJ859" s="15" t="str">
        <f t="shared" si="821"/>
        <v>N/A</v>
      </c>
      <c r="AK859" s="15" t="str">
        <f t="shared" si="822"/>
        <v>N/A</v>
      </c>
      <c r="AL859" s="15" t="str">
        <f t="shared" si="796"/>
        <v>N/A</v>
      </c>
      <c r="AM859" s="15" t="e">
        <f t="shared" si="797"/>
        <v>#VALUE!</v>
      </c>
      <c r="AN859" s="15" t="str">
        <f t="shared" si="798"/>
        <v>N/A</v>
      </c>
      <c r="AO859" s="15" t="str">
        <f t="shared" si="799"/>
        <v>N/A</v>
      </c>
      <c r="AP859" s="15" t="str">
        <f t="shared" si="800"/>
        <v>N/A</v>
      </c>
      <c r="AQ859" s="15" t="str">
        <f t="shared" si="801"/>
        <v>N/A</v>
      </c>
      <c r="AR859" s="14" t="s">
        <v>40</v>
      </c>
      <c r="AS859" s="14" t="s">
        <v>40</v>
      </c>
      <c r="AT859" s="14" t="s">
        <v>40</v>
      </c>
      <c r="AU859" s="14" t="s">
        <v>40</v>
      </c>
      <c r="AV859" s="14" t="s">
        <v>40</v>
      </c>
      <c r="AW859" s="14" t="s">
        <v>40</v>
      </c>
      <c r="AX859" s="14" t="s">
        <v>40</v>
      </c>
      <c r="AY859" s="14" t="s">
        <v>40</v>
      </c>
      <c r="AZ859" s="14" t="s">
        <v>40</v>
      </c>
      <c r="BA859" s="14" t="s">
        <v>40</v>
      </c>
      <c r="BB859" s="14" t="s">
        <v>40</v>
      </c>
      <c r="BC859" s="14" t="s">
        <v>40</v>
      </c>
      <c r="BD859" s="14" t="s">
        <v>40</v>
      </c>
      <c r="BE859" s="14" t="s">
        <v>40</v>
      </c>
      <c r="BF859" s="14" t="s">
        <v>40</v>
      </c>
      <c r="BG859" s="14" t="s">
        <v>40</v>
      </c>
      <c r="BH859" s="14" t="s">
        <v>40</v>
      </c>
      <c r="BJ859" s="15" t="e">
        <f t="shared" si="802"/>
        <v>#VALUE!</v>
      </c>
      <c r="BK859" s="15" t="e">
        <f t="shared" si="803"/>
        <v>#VALUE!</v>
      </c>
      <c r="BL859" s="15" t="e">
        <f t="shared" si="804"/>
        <v>#VALUE!</v>
      </c>
      <c r="BM859" s="15" t="e">
        <f t="shared" si="805"/>
        <v>#VALUE!</v>
      </c>
      <c r="BN859" s="15" t="e">
        <f t="shared" si="806"/>
        <v>#VALUE!</v>
      </c>
      <c r="BO859" s="15" t="e">
        <f t="shared" si="807"/>
        <v>#VALUE!</v>
      </c>
      <c r="BP859" s="15" t="e">
        <f t="shared" si="808"/>
        <v>#VALUE!</v>
      </c>
      <c r="BQ859" s="15" t="e">
        <f t="shared" si="809"/>
        <v>#VALUE!</v>
      </c>
      <c r="BR859" s="15" t="e">
        <f t="shared" si="810"/>
        <v>#VALUE!</v>
      </c>
      <c r="BS859" s="15" t="e">
        <f t="shared" si="811"/>
        <v>#VALUE!</v>
      </c>
      <c r="BT859" s="15" t="e">
        <f t="shared" si="812"/>
        <v>#VALUE!</v>
      </c>
      <c r="BU859" s="15" t="e">
        <f t="shared" si="813"/>
        <v>#VALUE!</v>
      </c>
      <c r="BV859" s="15" t="e">
        <f t="shared" si="814"/>
        <v>#VALUE!</v>
      </c>
      <c r="BW859" s="15" t="e">
        <f t="shared" si="815"/>
        <v>#VALUE!</v>
      </c>
      <c r="BX859" s="15" t="e">
        <f t="shared" si="816"/>
        <v>#VALUE!</v>
      </c>
      <c r="BY859" s="15" t="e">
        <f t="shared" si="817"/>
        <v>#VALUE!</v>
      </c>
      <c r="BZ859" s="15" t="e">
        <f t="shared" si="818"/>
        <v>#VALUE!</v>
      </c>
      <c r="CA859" s="14" t="s">
        <v>75</v>
      </c>
      <c r="CB859" s="15" t="e">
        <f t="shared" si="774"/>
        <v>#VALUE!</v>
      </c>
      <c r="CC859" s="14" t="str">
        <f t="shared" si="775"/>
        <v>N/A</v>
      </c>
      <c r="CD859" s="14" t="str">
        <f t="shared" si="776"/>
        <v>N/A</v>
      </c>
      <c r="CE859" s="14" t="str">
        <f t="shared" si="777"/>
        <v>N/A</v>
      </c>
      <c r="CF859" s="14" t="str">
        <f t="shared" si="778"/>
        <v>N/A</v>
      </c>
      <c r="CG859" t="str">
        <f t="shared" si="819"/>
        <v>S:0 G:0 GR:0</v>
      </c>
    </row>
    <row r="860" spans="1:85" x14ac:dyDescent="0.25">
      <c r="A860" s="13">
        <v>6752</v>
      </c>
      <c r="B860" s="14"/>
      <c r="C860" s="14"/>
      <c r="D860" s="14"/>
      <c r="E860" s="14" t="e">
        <f>VLOOKUP(B860, 'Rookie Year'!$A$2:$B$55555,2,FALSE)</f>
        <v>#N/A</v>
      </c>
      <c r="F860" s="14">
        <v>2026</v>
      </c>
      <c r="G860" s="14" t="s">
        <v>40</v>
      </c>
      <c r="H860" s="14"/>
      <c r="I860" s="15"/>
      <c r="J860" s="14"/>
      <c r="K860" s="16">
        <f t="shared" si="785"/>
        <v>0</v>
      </c>
      <c r="L860" s="15">
        <f t="shared" si="786"/>
        <v>0</v>
      </c>
      <c r="M860" s="15">
        <f t="shared" si="787"/>
        <v>0</v>
      </c>
      <c r="N860" s="15">
        <f t="shared" si="788"/>
        <v>0</v>
      </c>
      <c r="O860" s="15">
        <v>0</v>
      </c>
      <c r="P860" s="15">
        <v>0</v>
      </c>
      <c r="Q860" s="15">
        <f t="shared" si="789"/>
        <v>0</v>
      </c>
      <c r="R860" s="14" t="s">
        <v>75</v>
      </c>
      <c r="S860" s="14">
        <f t="shared" si="790"/>
        <v>0</v>
      </c>
      <c r="T860" s="15" t="str">
        <f t="shared" si="783"/>
        <v>N/A</v>
      </c>
      <c r="U860" s="15" t="str">
        <f t="shared" si="784"/>
        <v>N/A</v>
      </c>
      <c r="V860" s="15" t="str">
        <f t="shared" si="780"/>
        <v>N/A</v>
      </c>
      <c r="W860" s="15" t="str">
        <f t="shared" si="772"/>
        <v>N/A</v>
      </c>
      <c r="X860" s="15" t="str">
        <f t="shared" si="773"/>
        <v>N/A</v>
      </c>
      <c r="Y860" s="14" t="str">
        <f t="shared" si="791"/>
        <v>OK</v>
      </c>
      <c r="Z860" s="14" t="str">
        <f t="shared" si="792"/>
        <v>No</v>
      </c>
      <c r="AA860" s="17" t="str">
        <f>IF(C860="DM", "N/A", IF(Z860="No","N/A",VLOOKUP(B860,'Extension List'!$A$3:$AE$1952,19,FALSE)))</f>
        <v>N/A</v>
      </c>
      <c r="AB860" s="14" t="str">
        <f>IF(C860="DM", "N/A", IF(Z860="No","N/A",VLOOKUP(B860,'Extension List'!$A$3:$AE$1952,21,FALSE)))</f>
        <v>N/A</v>
      </c>
      <c r="AC860" s="14" t="str">
        <f t="shared" si="781"/>
        <v>N/A</v>
      </c>
      <c r="AD860" s="15" t="str">
        <f t="shared" si="793"/>
        <v>N/A</v>
      </c>
      <c r="AE860" s="15" t="str">
        <f t="shared" si="794"/>
        <v>N/A</v>
      </c>
      <c r="AF860" s="15" t="str">
        <f t="shared" si="795"/>
        <v>N/A</v>
      </c>
      <c r="AG860" s="15" t="str">
        <f t="shared" si="782"/>
        <v>N/A</v>
      </c>
      <c r="AH860" s="15" t="str">
        <f t="shared" si="782"/>
        <v>N/A</v>
      </c>
      <c r="AI860" s="15" t="str">
        <f t="shared" si="820"/>
        <v>N/A</v>
      </c>
      <c r="AJ860" s="15" t="str">
        <f t="shared" si="821"/>
        <v>N/A</v>
      </c>
      <c r="AK860" s="15" t="str">
        <f t="shared" si="822"/>
        <v>N/A</v>
      </c>
      <c r="AL860" s="15" t="str">
        <f t="shared" si="796"/>
        <v>N/A</v>
      </c>
      <c r="AM860" s="15" t="e">
        <f t="shared" si="797"/>
        <v>#VALUE!</v>
      </c>
      <c r="AN860" s="15" t="str">
        <f t="shared" si="798"/>
        <v>N/A</v>
      </c>
      <c r="AO860" s="15" t="str">
        <f t="shared" si="799"/>
        <v>N/A</v>
      </c>
      <c r="AP860" s="15" t="str">
        <f t="shared" si="800"/>
        <v>N/A</v>
      </c>
      <c r="AQ860" s="15" t="str">
        <f t="shared" si="801"/>
        <v>N/A</v>
      </c>
      <c r="AR860" s="14" t="s">
        <v>40</v>
      </c>
      <c r="AS860" s="14" t="s">
        <v>40</v>
      </c>
      <c r="AT860" s="14" t="s">
        <v>40</v>
      </c>
      <c r="AU860" s="14" t="s">
        <v>40</v>
      </c>
      <c r="AV860" s="14" t="s">
        <v>40</v>
      </c>
      <c r="AW860" s="14" t="s">
        <v>40</v>
      </c>
      <c r="AX860" s="14" t="s">
        <v>40</v>
      </c>
      <c r="AY860" s="14" t="s">
        <v>40</v>
      </c>
      <c r="AZ860" s="14" t="s">
        <v>40</v>
      </c>
      <c r="BA860" s="14" t="s">
        <v>40</v>
      </c>
      <c r="BB860" s="14" t="s">
        <v>40</v>
      </c>
      <c r="BC860" s="14" t="s">
        <v>40</v>
      </c>
      <c r="BD860" s="14" t="s">
        <v>40</v>
      </c>
      <c r="BE860" s="14" t="s">
        <v>40</v>
      </c>
      <c r="BF860" s="14" t="s">
        <v>40</v>
      </c>
      <c r="BG860" s="14" t="s">
        <v>40</v>
      </c>
      <c r="BH860" s="14" t="s">
        <v>40</v>
      </c>
      <c r="BJ860" s="15" t="e">
        <f t="shared" si="802"/>
        <v>#VALUE!</v>
      </c>
      <c r="BK860" s="15" t="e">
        <f t="shared" si="803"/>
        <v>#VALUE!</v>
      </c>
      <c r="BL860" s="15" t="e">
        <f t="shared" si="804"/>
        <v>#VALUE!</v>
      </c>
      <c r="BM860" s="15" t="e">
        <f t="shared" si="805"/>
        <v>#VALUE!</v>
      </c>
      <c r="BN860" s="15" t="e">
        <f t="shared" si="806"/>
        <v>#VALUE!</v>
      </c>
      <c r="BO860" s="15" t="e">
        <f t="shared" si="807"/>
        <v>#VALUE!</v>
      </c>
      <c r="BP860" s="15" t="e">
        <f t="shared" si="808"/>
        <v>#VALUE!</v>
      </c>
      <c r="BQ860" s="15" t="e">
        <f t="shared" si="809"/>
        <v>#VALUE!</v>
      </c>
      <c r="BR860" s="15" t="e">
        <f t="shared" si="810"/>
        <v>#VALUE!</v>
      </c>
      <c r="BS860" s="15" t="e">
        <f t="shared" si="811"/>
        <v>#VALUE!</v>
      </c>
      <c r="BT860" s="15" t="e">
        <f t="shared" si="812"/>
        <v>#VALUE!</v>
      </c>
      <c r="BU860" s="15" t="e">
        <f t="shared" si="813"/>
        <v>#VALUE!</v>
      </c>
      <c r="BV860" s="15" t="e">
        <f t="shared" si="814"/>
        <v>#VALUE!</v>
      </c>
      <c r="BW860" s="15" t="e">
        <f t="shared" si="815"/>
        <v>#VALUE!</v>
      </c>
      <c r="BX860" s="15" t="e">
        <f t="shared" si="816"/>
        <v>#VALUE!</v>
      </c>
      <c r="BY860" s="15" t="e">
        <f t="shared" si="817"/>
        <v>#VALUE!</v>
      </c>
      <c r="BZ860" s="15" t="e">
        <f t="shared" si="818"/>
        <v>#VALUE!</v>
      </c>
      <c r="CA860" s="14" t="s">
        <v>75</v>
      </c>
      <c r="CB860" s="15" t="e">
        <f t="shared" si="774"/>
        <v>#VALUE!</v>
      </c>
      <c r="CC860" s="14" t="str">
        <f t="shared" si="775"/>
        <v>N/A</v>
      </c>
      <c r="CD860" s="14" t="str">
        <f t="shared" si="776"/>
        <v>N/A</v>
      </c>
      <c r="CE860" s="14" t="str">
        <f t="shared" si="777"/>
        <v>N/A</v>
      </c>
      <c r="CF860" s="14" t="str">
        <f t="shared" si="778"/>
        <v>N/A</v>
      </c>
      <c r="CG860" t="str">
        <f t="shared" si="819"/>
        <v>S:0 G:0 GR:0</v>
      </c>
    </row>
    <row r="861" spans="1:85" x14ac:dyDescent="0.25">
      <c r="A861" s="13">
        <v>6753</v>
      </c>
      <c r="B861" s="14"/>
      <c r="C861" s="14"/>
      <c r="D861" s="14"/>
      <c r="E861" s="14" t="e">
        <f>VLOOKUP(B861, 'Rookie Year'!$A$2:$B$55555,2,FALSE)</f>
        <v>#N/A</v>
      </c>
      <c r="F861" s="14">
        <v>2026</v>
      </c>
      <c r="G861" s="14" t="s">
        <v>40</v>
      </c>
      <c r="H861" s="14"/>
      <c r="I861" s="15"/>
      <c r="J861" s="14"/>
      <c r="K861" s="16">
        <f t="shared" si="785"/>
        <v>0</v>
      </c>
      <c r="L861" s="15">
        <f t="shared" si="786"/>
        <v>0</v>
      </c>
      <c r="M861" s="15">
        <f t="shared" si="787"/>
        <v>0</v>
      </c>
      <c r="N861" s="15">
        <f t="shared" si="788"/>
        <v>0</v>
      </c>
      <c r="O861" s="15">
        <v>0</v>
      </c>
      <c r="P861" s="15">
        <v>0</v>
      </c>
      <c r="Q861" s="15">
        <f t="shared" si="789"/>
        <v>0</v>
      </c>
      <c r="R861" s="14" t="s">
        <v>75</v>
      </c>
      <c r="S861" s="14">
        <f t="shared" si="790"/>
        <v>0</v>
      </c>
      <c r="T861" s="15" t="str">
        <f t="shared" si="783"/>
        <v>N/A</v>
      </c>
      <c r="U861" s="15" t="str">
        <f t="shared" si="784"/>
        <v>N/A</v>
      </c>
      <c r="V861" s="15" t="str">
        <f t="shared" si="780"/>
        <v>N/A</v>
      </c>
      <c r="W861" s="15" t="str">
        <f t="shared" si="772"/>
        <v>N/A</v>
      </c>
      <c r="X861" s="15" t="str">
        <f t="shared" si="773"/>
        <v>N/A</v>
      </c>
      <c r="Y861" s="14" t="str">
        <f t="shared" si="791"/>
        <v>OK</v>
      </c>
      <c r="Z861" s="14" t="str">
        <f t="shared" si="792"/>
        <v>No</v>
      </c>
      <c r="AA861" s="17" t="str">
        <f>IF(C861="DM", "N/A", IF(Z861="No","N/A",VLOOKUP(B861,'Extension List'!$A$3:$AE$1952,19,FALSE)))</f>
        <v>N/A</v>
      </c>
      <c r="AB861" s="14" t="str">
        <f>IF(C861="DM", "N/A", IF(Z861="No","N/A",VLOOKUP(B861,'Extension List'!$A$3:$AE$1952,21,FALSE)))</f>
        <v>N/A</v>
      </c>
      <c r="AC861" s="14" t="str">
        <f t="shared" si="781"/>
        <v>N/A</v>
      </c>
      <c r="AD861" s="15" t="str">
        <f t="shared" si="793"/>
        <v>N/A</v>
      </c>
      <c r="AE861" s="15" t="str">
        <f t="shared" si="794"/>
        <v>N/A</v>
      </c>
      <c r="AF861" s="15" t="str">
        <f t="shared" si="795"/>
        <v>N/A</v>
      </c>
      <c r="AG861" s="15" t="str">
        <f t="shared" ref="AG861:AH880" si="823">IF($AF861="N/A", "N/A", "TBC")</f>
        <v>N/A</v>
      </c>
      <c r="AH861" s="15" t="str">
        <f t="shared" si="823"/>
        <v>N/A</v>
      </c>
      <c r="AI861" s="15" t="str">
        <f t="shared" si="820"/>
        <v>N/A</v>
      </c>
      <c r="AJ861" s="15" t="str">
        <f t="shared" si="821"/>
        <v>N/A</v>
      </c>
      <c r="AK861" s="15" t="str">
        <f t="shared" si="822"/>
        <v>N/A</v>
      </c>
      <c r="AL861" s="15" t="str">
        <f t="shared" si="796"/>
        <v>N/A</v>
      </c>
      <c r="AM861" s="15" t="e">
        <f t="shared" si="797"/>
        <v>#VALUE!</v>
      </c>
      <c r="AN861" s="15" t="str">
        <f t="shared" si="798"/>
        <v>N/A</v>
      </c>
      <c r="AO861" s="15" t="str">
        <f t="shared" si="799"/>
        <v>N/A</v>
      </c>
      <c r="AP861" s="15" t="str">
        <f t="shared" si="800"/>
        <v>N/A</v>
      </c>
      <c r="AQ861" s="15" t="str">
        <f t="shared" si="801"/>
        <v>N/A</v>
      </c>
      <c r="AR861" s="14" t="s">
        <v>40</v>
      </c>
      <c r="AS861" s="14" t="s">
        <v>40</v>
      </c>
      <c r="AT861" s="14" t="s">
        <v>40</v>
      </c>
      <c r="AU861" s="14" t="s">
        <v>40</v>
      </c>
      <c r="AV861" s="14" t="s">
        <v>40</v>
      </c>
      <c r="AW861" s="14" t="s">
        <v>40</v>
      </c>
      <c r="AX861" s="14" t="s">
        <v>40</v>
      </c>
      <c r="AY861" s="14" t="s">
        <v>40</v>
      </c>
      <c r="AZ861" s="14" t="s">
        <v>40</v>
      </c>
      <c r="BA861" s="14" t="s">
        <v>40</v>
      </c>
      <c r="BB861" s="14" t="s">
        <v>40</v>
      </c>
      <c r="BC861" s="14" t="s">
        <v>40</v>
      </c>
      <c r="BD861" s="14" t="s">
        <v>40</v>
      </c>
      <c r="BE861" s="14" t="s">
        <v>40</v>
      </c>
      <c r="BF861" s="14" t="s">
        <v>40</v>
      </c>
      <c r="BG861" s="14" t="s">
        <v>40</v>
      </c>
      <c r="BH861" s="14" t="s">
        <v>40</v>
      </c>
      <c r="BJ861" s="15" t="e">
        <f t="shared" si="802"/>
        <v>#VALUE!</v>
      </c>
      <c r="BK861" s="15" t="e">
        <f t="shared" si="803"/>
        <v>#VALUE!</v>
      </c>
      <c r="BL861" s="15" t="e">
        <f t="shared" si="804"/>
        <v>#VALUE!</v>
      </c>
      <c r="BM861" s="15" t="e">
        <f t="shared" si="805"/>
        <v>#VALUE!</v>
      </c>
      <c r="BN861" s="15" t="e">
        <f t="shared" si="806"/>
        <v>#VALUE!</v>
      </c>
      <c r="BO861" s="15" t="e">
        <f t="shared" si="807"/>
        <v>#VALUE!</v>
      </c>
      <c r="BP861" s="15" t="e">
        <f t="shared" si="808"/>
        <v>#VALUE!</v>
      </c>
      <c r="BQ861" s="15" t="e">
        <f t="shared" si="809"/>
        <v>#VALUE!</v>
      </c>
      <c r="BR861" s="15" t="e">
        <f t="shared" si="810"/>
        <v>#VALUE!</v>
      </c>
      <c r="BS861" s="15" t="e">
        <f t="shared" si="811"/>
        <v>#VALUE!</v>
      </c>
      <c r="BT861" s="15" t="e">
        <f t="shared" si="812"/>
        <v>#VALUE!</v>
      </c>
      <c r="BU861" s="15" t="e">
        <f t="shared" si="813"/>
        <v>#VALUE!</v>
      </c>
      <c r="BV861" s="15" t="e">
        <f t="shared" si="814"/>
        <v>#VALUE!</v>
      </c>
      <c r="BW861" s="15" t="e">
        <f t="shared" si="815"/>
        <v>#VALUE!</v>
      </c>
      <c r="BX861" s="15" t="e">
        <f t="shared" si="816"/>
        <v>#VALUE!</v>
      </c>
      <c r="BY861" s="15" t="e">
        <f t="shared" si="817"/>
        <v>#VALUE!</v>
      </c>
      <c r="BZ861" s="15" t="e">
        <f t="shared" si="818"/>
        <v>#VALUE!</v>
      </c>
      <c r="CA861" s="14" t="s">
        <v>75</v>
      </c>
      <c r="CB861" s="15" t="e">
        <f t="shared" si="774"/>
        <v>#VALUE!</v>
      </c>
      <c r="CC861" s="14" t="str">
        <f t="shared" si="775"/>
        <v>N/A</v>
      </c>
      <c r="CD861" s="14" t="str">
        <f t="shared" si="776"/>
        <v>N/A</v>
      </c>
      <c r="CE861" s="14" t="str">
        <f t="shared" si="777"/>
        <v>N/A</v>
      </c>
      <c r="CF861" s="14" t="str">
        <f t="shared" si="778"/>
        <v>N/A</v>
      </c>
      <c r="CG861" t="str">
        <f t="shared" si="819"/>
        <v>S:0 G:0 GR:0</v>
      </c>
    </row>
    <row r="862" spans="1:85" x14ac:dyDescent="0.25">
      <c r="A862" s="13">
        <v>6754</v>
      </c>
      <c r="B862" s="14"/>
      <c r="C862" s="14"/>
      <c r="D862" s="14"/>
      <c r="E862" s="14" t="e">
        <f>VLOOKUP(B862, 'Rookie Year'!$A$2:$B$55555,2,FALSE)</f>
        <v>#N/A</v>
      </c>
      <c r="F862" s="14">
        <v>2026</v>
      </c>
      <c r="G862" s="14" t="s">
        <v>40</v>
      </c>
      <c r="H862" s="14"/>
      <c r="I862" s="15"/>
      <c r="J862" s="14"/>
      <c r="K862" s="16">
        <f t="shared" si="785"/>
        <v>0</v>
      </c>
      <c r="L862" s="15">
        <f t="shared" si="786"/>
        <v>0</v>
      </c>
      <c r="M862" s="15">
        <f t="shared" si="787"/>
        <v>0</v>
      </c>
      <c r="N862" s="15">
        <f t="shared" si="788"/>
        <v>0</v>
      </c>
      <c r="O862" s="15">
        <v>0</v>
      </c>
      <c r="P862" s="15">
        <v>0</v>
      </c>
      <c r="Q862" s="15">
        <f t="shared" si="789"/>
        <v>0</v>
      </c>
      <c r="R862" s="14" t="s">
        <v>75</v>
      </c>
      <c r="S862" s="14">
        <f t="shared" si="790"/>
        <v>0</v>
      </c>
      <c r="T862" s="15" t="str">
        <f t="shared" si="783"/>
        <v>N/A</v>
      </c>
      <c r="U862" s="15" t="str">
        <f t="shared" si="784"/>
        <v>N/A</v>
      </c>
      <c r="V862" s="15" t="str">
        <f t="shared" si="780"/>
        <v>N/A</v>
      </c>
      <c r="W862" s="15" t="str">
        <f t="shared" si="772"/>
        <v>N/A</v>
      </c>
      <c r="X862" s="15" t="str">
        <f t="shared" si="773"/>
        <v>N/A</v>
      </c>
      <c r="Y862" s="14" t="str">
        <f t="shared" si="791"/>
        <v>OK</v>
      </c>
      <c r="Z862" s="14" t="str">
        <f t="shared" si="792"/>
        <v>No</v>
      </c>
      <c r="AA862" s="17" t="str">
        <f>IF(C862="DM", "N/A", IF(Z862="No","N/A",VLOOKUP(B862,'Extension List'!$A$3:$AE$1952,19,FALSE)))</f>
        <v>N/A</v>
      </c>
      <c r="AB862" s="14" t="str">
        <f>IF(C862="DM", "N/A", IF(Z862="No","N/A",VLOOKUP(B862,'Extension List'!$A$3:$AE$1952,21,FALSE)))</f>
        <v>N/A</v>
      </c>
      <c r="AC862" s="14" t="str">
        <f t="shared" si="781"/>
        <v>N/A</v>
      </c>
      <c r="AD862" s="15" t="str">
        <f t="shared" si="793"/>
        <v>N/A</v>
      </c>
      <c r="AE862" s="15" t="str">
        <f t="shared" si="794"/>
        <v>N/A</v>
      </c>
      <c r="AF862" s="15" t="str">
        <f t="shared" si="795"/>
        <v>N/A</v>
      </c>
      <c r="AG862" s="15" t="str">
        <f t="shared" si="823"/>
        <v>N/A</v>
      </c>
      <c r="AH862" s="15" t="str">
        <f t="shared" si="823"/>
        <v>N/A</v>
      </c>
      <c r="AI862" s="15" t="str">
        <f t="shared" si="820"/>
        <v>N/A</v>
      </c>
      <c r="AJ862" s="15" t="str">
        <f t="shared" si="821"/>
        <v>N/A</v>
      </c>
      <c r="AK862" s="15" t="str">
        <f t="shared" si="822"/>
        <v>N/A</v>
      </c>
      <c r="AL862" s="15" t="str">
        <f t="shared" si="796"/>
        <v>N/A</v>
      </c>
      <c r="AM862" s="15" t="e">
        <f t="shared" si="797"/>
        <v>#VALUE!</v>
      </c>
      <c r="AN862" s="15" t="str">
        <f t="shared" si="798"/>
        <v>N/A</v>
      </c>
      <c r="AO862" s="15" t="str">
        <f t="shared" si="799"/>
        <v>N/A</v>
      </c>
      <c r="AP862" s="15" t="str">
        <f t="shared" si="800"/>
        <v>N/A</v>
      </c>
      <c r="AQ862" s="15" t="str">
        <f t="shared" si="801"/>
        <v>N/A</v>
      </c>
      <c r="AR862" s="14" t="s">
        <v>40</v>
      </c>
      <c r="AS862" s="14" t="s">
        <v>40</v>
      </c>
      <c r="AT862" s="14" t="s">
        <v>40</v>
      </c>
      <c r="AU862" s="14" t="s">
        <v>40</v>
      </c>
      <c r="AV862" s="14" t="s">
        <v>40</v>
      </c>
      <c r="AW862" s="14" t="s">
        <v>40</v>
      </c>
      <c r="AX862" s="14" t="s">
        <v>40</v>
      </c>
      <c r="AY862" s="14" t="s">
        <v>40</v>
      </c>
      <c r="AZ862" s="14" t="s">
        <v>40</v>
      </c>
      <c r="BA862" s="14" t="s">
        <v>40</v>
      </c>
      <c r="BB862" s="14" t="s">
        <v>40</v>
      </c>
      <c r="BC862" s="14" t="s">
        <v>40</v>
      </c>
      <c r="BD862" s="14" t="s">
        <v>40</v>
      </c>
      <c r="BE862" s="14" t="s">
        <v>40</v>
      </c>
      <c r="BF862" s="14" t="s">
        <v>40</v>
      </c>
      <c r="BG862" s="14" t="s">
        <v>40</v>
      </c>
      <c r="BH862" s="14" t="s">
        <v>40</v>
      </c>
      <c r="BJ862" s="15" t="e">
        <f t="shared" si="802"/>
        <v>#VALUE!</v>
      </c>
      <c r="BK862" s="15" t="e">
        <f t="shared" si="803"/>
        <v>#VALUE!</v>
      </c>
      <c r="BL862" s="15" t="e">
        <f t="shared" si="804"/>
        <v>#VALUE!</v>
      </c>
      <c r="BM862" s="15" t="e">
        <f t="shared" si="805"/>
        <v>#VALUE!</v>
      </c>
      <c r="BN862" s="15" t="e">
        <f t="shared" si="806"/>
        <v>#VALUE!</v>
      </c>
      <c r="BO862" s="15" t="e">
        <f t="shared" si="807"/>
        <v>#VALUE!</v>
      </c>
      <c r="BP862" s="15" t="e">
        <f t="shared" si="808"/>
        <v>#VALUE!</v>
      </c>
      <c r="BQ862" s="15" t="e">
        <f t="shared" si="809"/>
        <v>#VALUE!</v>
      </c>
      <c r="BR862" s="15" t="e">
        <f t="shared" si="810"/>
        <v>#VALUE!</v>
      </c>
      <c r="BS862" s="15" t="e">
        <f t="shared" si="811"/>
        <v>#VALUE!</v>
      </c>
      <c r="BT862" s="15" t="e">
        <f t="shared" si="812"/>
        <v>#VALUE!</v>
      </c>
      <c r="BU862" s="15" t="e">
        <f t="shared" si="813"/>
        <v>#VALUE!</v>
      </c>
      <c r="BV862" s="15" t="e">
        <f t="shared" si="814"/>
        <v>#VALUE!</v>
      </c>
      <c r="BW862" s="15" t="e">
        <f t="shared" si="815"/>
        <v>#VALUE!</v>
      </c>
      <c r="BX862" s="15" t="e">
        <f t="shared" si="816"/>
        <v>#VALUE!</v>
      </c>
      <c r="BY862" s="15" t="e">
        <f t="shared" si="817"/>
        <v>#VALUE!</v>
      </c>
      <c r="BZ862" s="15" t="e">
        <f t="shared" si="818"/>
        <v>#VALUE!</v>
      </c>
      <c r="CA862" s="14" t="s">
        <v>75</v>
      </c>
      <c r="CB862" s="15" t="e">
        <f t="shared" si="774"/>
        <v>#VALUE!</v>
      </c>
      <c r="CC862" s="14" t="str">
        <f t="shared" si="775"/>
        <v>N/A</v>
      </c>
      <c r="CD862" s="14" t="str">
        <f t="shared" si="776"/>
        <v>N/A</v>
      </c>
      <c r="CE862" s="14" t="str">
        <f t="shared" si="777"/>
        <v>N/A</v>
      </c>
      <c r="CF862" s="14" t="str">
        <f t="shared" si="778"/>
        <v>N/A</v>
      </c>
      <c r="CG862" t="str">
        <f t="shared" si="819"/>
        <v>S:0 G:0 GR:0</v>
      </c>
    </row>
    <row r="863" spans="1:85" x14ac:dyDescent="0.25">
      <c r="A863" s="13">
        <v>6755</v>
      </c>
      <c r="B863" s="14"/>
      <c r="C863" s="14"/>
      <c r="D863" s="14"/>
      <c r="E863" s="14" t="e">
        <f>VLOOKUP(B863, 'Rookie Year'!$A$2:$B$55555,2,FALSE)</f>
        <v>#N/A</v>
      </c>
      <c r="F863" s="14">
        <v>2026</v>
      </c>
      <c r="G863" s="14" t="s">
        <v>40</v>
      </c>
      <c r="H863" s="14"/>
      <c r="I863" s="15"/>
      <c r="J863" s="14"/>
      <c r="K863" s="16">
        <f t="shared" si="785"/>
        <v>0</v>
      </c>
      <c r="L863" s="15">
        <f t="shared" si="786"/>
        <v>0</v>
      </c>
      <c r="M863" s="15">
        <f t="shared" si="787"/>
        <v>0</v>
      </c>
      <c r="N863" s="15">
        <f t="shared" si="788"/>
        <v>0</v>
      </c>
      <c r="O863" s="15">
        <v>0</v>
      </c>
      <c r="P863" s="15">
        <v>0</v>
      </c>
      <c r="Q863" s="15">
        <f t="shared" si="789"/>
        <v>0</v>
      </c>
      <c r="R863" s="14" t="s">
        <v>75</v>
      </c>
      <c r="S863" s="14">
        <f t="shared" si="790"/>
        <v>0</v>
      </c>
      <c r="T863" s="15" t="str">
        <f t="shared" si="783"/>
        <v>N/A</v>
      </c>
      <c r="U863" s="15" t="str">
        <f t="shared" si="784"/>
        <v>N/A</v>
      </c>
      <c r="V863" s="15" t="str">
        <f t="shared" si="780"/>
        <v>N/A</v>
      </c>
      <c r="W863" s="15" t="str">
        <f t="shared" si="772"/>
        <v>N/A</v>
      </c>
      <c r="X863" s="15" t="str">
        <f t="shared" si="773"/>
        <v>N/A</v>
      </c>
      <c r="Y863" s="14" t="str">
        <f t="shared" si="791"/>
        <v>OK</v>
      </c>
      <c r="Z863" s="14" t="str">
        <f t="shared" si="792"/>
        <v>No</v>
      </c>
      <c r="AA863" s="17" t="str">
        <f>IF(C863="DM", "N/A", IF(Z863="No","N/A",VLOOKUP(B863,'Extension List'!$A$3:$AE$1952,19,FALSE)))</f>
        <v>N/A</v>
      </c>
      <c r="AB863" s="14" t="str">
        <f>IF(C863="DM", "N/A", IF(Z863="No","N/A",VLOOKUP(B863,'Extension List'!$A$3:$AE$1952,21,FALSE)))</f>
        <v>N/A</v>
      </c>
      <c r="AC863" s="14" t="str">
        <f t="shared" si="781"/>
        <v>N/A</v>
      </c>
      <c r="AD863" s="15" t="str">
        <f t="shared" si="793"/>
        <v>N/A</v>
      </c>
      <c r="AE863" s="15" t="str">
        <f t="shared" si="794"/>
        <v>N/A</v>
      </c>
      <c r="AF863" s="15" t="str">
        <f t="shared" si="795"/>
        <v>N/A</v>
      </c>
      <c r="AG863" s="15" t="str">
        <f t="shared" si="823"/>
        <v>N/A</v>
      </c>
      <c r="AH863" s="15" t="str">
        <f t="shared" si="823"/>
        <v>N/A</v>
      </c>
      <c r="AI863" s="15" t="str">
        <f t="shared" si="820"/>
        <v>N/A</v>
      </c>
      <c r="AJ863" s="15" t="str">
        <f t="shared" si="821"/>
        <v>N/A</v>
      </c>
      <c r="AK863" s="15" t="str">
        <f t="shared" si="822"/>
        <v>N/A</v>
      </c>
      <c r="AL863" s="15" t="str">
        <f t="shared" si="796"/>
        <v>N/A</v>
      </c>
      <c r="AM863" s="15" t="e">
        <f t="shared" si="797"/>
        <v>#VALUE!</v>
      </c>
      <c r="AN863" s="15" t="str">
        <f t="shared" si="798"/>
        <v>N/A</v>
      </c>
      <c r="AO863" s="15" t="str">
        <f t="shared" si="799"/>
        <v>N/A</v>
      </c>
      <c r="AP863" s="15" t="str">
        <f t="shared" si="800"/>
        <v>N/A</v>
      </c>
      <c r="AQ863" s="15" t="str">
        <f t="shared" si="801"/>
        <v>N/A</v>
      </c>
      <c r="AR863" s="14" t="s">
        <v>40</v>
      </c>
      <c r="AS863" s="14" t="s">
        <v>40</v>
      </c>
      <c r="AT863" s="14" t="s">
        <v>40</v>
      </c>
      <c r="AU863" s="14" t="s">
        <v>40</v>
      </c>
      <c r="AV863" s="14" t="s">
        <v>40</v>
      </c>
      <c r="AW863" s="14" t="s">
        <v>40</v>
      </c>
      <c r="AX863" s="14" t="s">
        <v>40</v>
      </c>
      <c r="AY863" s="14" t="s">
        <v>40</v>
      </c>
      <c r="AZ863" s="14" t="s">
        <v>40</v>
      </c>
      <c r="BA863" s="14" t="s">
        <v>40</v>
      </c>
      <c r="BB863" s="14" t="s">
        <v>40</v>
      </c>
      <c r="BC863" s="14" t="s">
        <v>40</v>
      </c>
      <c r="BD863" s="14" t="s">
        <v>40</v>
      </c>
      <c r="BE863" s="14" t="s">
        <v>40</v>
      </c>
      <c r="BF863" s="14" t="s">
        <v>40</v>
      </c>
      <c r="BG863" s="14" t="s">
        <v>40</v>
      </c>
      <c r="BH863" s="14" t="s">
        <v>40</v>
      </c>
      <c r="BJ863" s="15" t="e">
        <f t="shared" si="802"/>
        <v>#VALUE!</v>
      </c>
      <c r="BK863" s="15" t="e">
        <f t="shared" si="803"/>
        <v>#VALUE!</v>
      </c>
      <c r="BL863" s="15" t="e">
        <f t="shared" si="804"/>
        <v>#VALUE!</v>
      </c>
      <c r="BM863" s="15" t="e">
        <f t="shared" si="805"/>
        <v>#VALUE!</v>
      </c>
      <c r="BN863" s="15" t="e">
        <f t="shared" si="806"/>
        <v>#VALUE!</v>
      </c>
      <c r="BO863" s="15" t="e">
        <f t="shared" si="807"/>
        <v>#VALUE!</v>
      </c>
      <c r="BP863" s="15" t="e">
        <f t="shared" si="808"/>
        <v>#VALUE!</v>
      </c>
      <c r="BQ863" s="15" t="e">
        <f t="shared" si="809"/>
        <v>#VALUE!</v>
      </c>
      <c r="BR863" s="15" t="e">
        <f t="shared" si="810"/>
        <v>#VALUE!</v>
      </c>
      <c r="BS863" s="15" t="e">
        <f t="shared" si="811"/>
        <v>#VALUE!</v>
      </c>
      <c r="BT863" s="15" t="e">
        <f t="shared" si="812"/>
        <v>#VALUE!</v>
      </c>
      <c r="BU863" s="15" t="e">
        <f t="shared" si="813"/>
        <v>#VALUE!</v>
      </c>
      <c r="BV863" s="15" t="e">
        <f t="shared" si="814"/>
        <v>#VALUE!</v>
      </c>
      <c r="BW863" s="15" t="e">
        <f t="shared" si="815"/>
        <v>#VALUE!</v>
      </c>
      <c r="BX863" s="15" t="e">
        <f t="shared" si="816"/>
        <v>#VALUE!</v>
      </c>
      <c r="BY863" s="15" t="e">
        <f t="shared" si="817"/>
        <v>#VALUE!</v>
      </c>
      <c r="BZ863" s="15" t="e">
        <f t="shared" si="818"/>
        <v>#VALUE!</v>
      </c>
      <c r="CA863" s="14" t="s">
        <v>75</v>
      </c>
      <c r="CB863" s="15" t="e">
        <f t="shared" si="774"/>
        <v>#VALUE!</v>
      </c>
      <c r="CC863" s="14" t="str">
        <f t="shared" si="775"/>
        <v>N/A</v>
      </c>
      <c r="CD863" s="14" t="str">
        <f t="shared" si="776"/>
        <v>N/A</v>
      </c>
      <c r="CE863" s="14" t="str">
        <f t="shared" si="777"/>
        <v>N/A</v>
      </c>
      <c r="CF863" s="14" t="str">
        <f t="shared" si="778"/>
        <v>N/A</v>
      </c>
      <c r="CG863" t="str">
        <f t="shared" si="819"/>
        <v>S:0 G:0 GR:0</v>
      </c>
    </row>
    <row r="864" spans="1:85" x14ac:dyDescent="0.25">
      <c r="A864" s="13">
        <v>6756</v>
      </c>
      <c r="B864" s="14"/>
      <c r="C864" s="14"/>
      <c r="D864" s="14"/>
      <c r="E864" s="14" t="e">
        <f>VLOOKUP(B864, 'Rookie Year'!$A$2:$B$55555,2,FALSE)</f>
        <v>#N/A</v>
      </c>
      <c r="F864" s="14">
        <v>2026</v>
      </c>
      <c r="G864" s="14" t="s">
        <v>40</v>
      </c>
      <c r="H864" s="14"/>
      <c r="I864" s="15"/>
      <c r="J864" s="14"/>
      <c r="K864" s="16">
        <f t="shared" si="785"/>
        <v>0</v>
      </c>
      <c r="L864" s="15">
        <f t="shared" si="786"/>
        <v>0</v>
      </c>
      <c r="M864" s="15">
        <f t="shared" si="787"/>
        <v>0</v>
      </c>
      <c r="N864" s="15">
        <f t="shared" si="788"/>
        <v>0</v>
      </c>
      <c r="O864" s="15">
        <v>0</v>
      </c>
      <c r="P864" s="15">
        <v>0</v>
      </c>
      <c r="Q864" s="15">
        <f t="shared" si="789"/>
        <v>0</v>
      </c>
      <c r="R864" s="14" t="s">
        <v>75</v>
      </c>
      <c r="S864" s="14">
        <f t="shared" si="790"/>
        <v>0</v>
      </c>
      <c r="T864" s="15" t="str">
        <f t="shared" si="783"/>
        <v>N/A</v>
      </c>
      <c r="U864" s="15" t="str">
        <f t="shared" si="784"/>
        <v>N/A</v>
      </c>
      <c r="V864" s="15" t="str">
        <f t="shared" si="780"/>
        <v>N/A</v>
      </c>
      <c r="W864" s="15" t="str">
        <f t="shared" si="772"/>
        <v>N/A</v>
      </c>
      <c r="X864" s="15" t="str">
        <f t="shared" si="773"/>
        <v>N/A</v>
      </c>
      <c r="Y864" s="14" t="str">
        <f t="shared" si="791"/>
        <v>OK</v>
      </c>
      <c r="Z864" s="14" t="str">
        <f t="shared" si="792"/>
        <v>No</v>
      </c>
      <c r="AA864" s="17" t="str">
        <f>IF(C864="DM", "N/A", IF(Z864="No","N/A",VLOOKUP(B864,'Extension List'!$A$3:$AE$1952,19,FALSE)))</f>
        <v>N/A</v>
      </c>
      <c r="AB864" s="14" t="str">
        <f>IF(C864="DM", "N/A", IF(Z864="No","N/A",VLOOKUP(B864,'Extension List'!$A$3:$AE$1952,21,FALSE)))</f>
        <v>N/A</v>
      </c>
      <c r="AC864" s="14" t="str">
        <f t="shared" si="781"/>
        <v>N/A</v>
      </c>
      <c r="AD864" s="15" t="str">
        <f t="shared" si="793"/>
        <v>N/A</v>
      </c>
      <c r="AE864" s="15" t="str">
        <f t="shared" si="794"/>
        <v>N/A</v>
      </c>
      <c r="AF864" s="15" t="str">
        <f t="shared" si="795"/>
        <v>N/A</v>
      </c>
      <c r="AG864" s="15" t="str">
        <f t="shared" si="823"/>
        <v>N/A</v>
      </c>
      <c r="AH864" s="15" t="str">
        <f t="shared" si="823"/>
        <v>N/A</v>
      </c>
      <c r="AI864" s="15" t="str">
        <f t="shared" si="820"/>
        <v>N/A</v>
      </c>
      <c r="AJ864" s="15" t="str">
        <f t="shared" si="821"/>
        <v>N/A</v>
      </c>
      <c r="AK864" s="15" t="str">
        <f t="shared" si="822"/>
        <v>N/A</v>
      </c>
      <c r="AL864" s="15" t="str">
        <f t="shared" si="796"/>
        <v>N/A</v>
      </c>
      <c r="AM864" s="15" t="e">
        <f t="shared" si="797"/>
        <v>#VALUE!</v>
      </c>
      <c r="AN864" s="15" t="str">
        <f t="shared" si="798"/>
        <v>N/A</v>
      </c>
      <c r="AO864" s="15" t="str">
        <f t="shared" si="799"/>
        <v>N/A</v>
      </c>
      <c r="AP864" s="15" t="str">
        <f t="shared" si="800"/>
        <v>N/A</v>
      </c>
      <c r="AQ864" s="15" t="str">
        <f t="shared" si="801"/>
        <v>N/A</v>
      </c>
      <c r="AR864" s="14" t="s">
        <v>40</v>
      </c>
      <c r="AS864" s="14" t="s">
        <v>40</v>
      </c>
      <c r="AT864" s="14" t="s">
        <v>40</v>
      </c>
      <c r="AU864" s="14" t="s">
        <v>40</v>
      </c>
      <c r="AV864" s="14" t="s">
        <v>40</v>
      </c>
      <c r="AW864" s="14" t="s">
        <v>40</v>
      </c>
      <c r="AX864" s="14" t="s">
        <v>40</v>
      </c>
      <c r="AY864" s="14" t="s">
        <v>40</v>
      </c>
      <c r="AZ864" s="14" t="s">
        <v>40</v>
      </c>
      <c r="BA864" s="14" t="s">
        <v>40</v>
      </c>
      <c r="BB864" s="14" t="s">
        <v>40</v>
      </c>
      <c r="BC864" s="14" t="s">
        <v>40</v>
      </c>
      <c r="BD864" s="14" t="s">
        <v>40</v>
      </c>
      <c r="BE864" s="14" t="s">
        <v>40</v>
      </c>
      <c r="BF864" s="14" t="s">
        <v>40</v>
      </c>
      <c r="BG864" s="14" t="s">
        <v>40</v>
      </c>
      <c r="BH864" s="14" t="s">
        <v>40</v>
      </c>
      <c r="BJ864" s="15" t="e">
        <f t="shared" si="802"/>
        <v>#VALUE!</v>
      </c>
      <c r="BK864" s="15" t="e">
        <f t="shared" si="803"/>
        <v>#VALUE!</v>
      </c>
      <c r="BL864" s="15" t="e">
        <f t="shared" si="804"/>
        <v>#VALUE!</v>
      </c>
      <c r="BM864" s="15" t="e">
        <f t="shared" si="805"/>
        <v>#VALUE!</v>
      </c>
      <c r="BN864" s="15" t="e">
        <f t="shared" si="806"/>
        <v>#VALUE!</v>
      </c>
      <c r="BO864" s="15" t="e">
        <f t="shared" si="807"/>
        <v>#VALUE!</v>
      </c>
      <c r="BP864" s="15" t="e">
        <f t="shared" si="808"/>
        <v>#VALUE!</v>
      </c>
      <c r="BQ864" s="15" t="e">
        <f t="shared" si="809"/>
        <v>#VALUE!</v>
      </c>
      <c r="BR864" s="15" t="e">
        <f t="shared" si="810"/>
        <v>#VALUE!</v>
      </c>
      <c r="BS864" s="15" t="e">
        <f t="shared" si="811"/>
        <v>#VALUE!</v>
      </c>
      <c r="BT864" s="15" t="e">
        <f t="shared" si="812"/>
        <v>#VALUE!</v>
      </c>
      <c r="BU864" s="15" t="e">
        <f t="shared" si="813"/>
        <v>#VALUE!</v>
      </c>
      <c r="BV864" s="15" t="e">
        <f t="shared" si="814"/>
        <v>#VALUE!</v>
      </c>
      <c r="BW864" s="15" t="e">
        <f t="shared" si="815"/>
        <v>#VALUE!</v>
      </c>
      <c r="BX864" s="15" t="e">
        <f t="shared" si="816"/>
        <v>#VALUE!</v>
      </c>
      <c r="BY864" s="15" t="e">
        <f t="shared" si="817"/>
        <v>#VALUE!</v>
      </c>
      <c r="BZ864" s="15" t="e">
        <f t="shared" si="818"/>
        <v>#VALUE!</v>
      </c>
      <c r="CA864" s="14" t="s">
        <v>75</v>
      </c>
      <c r="CB864" s="15" t="e">
        <f t="shared" si="774"/>
        <v>#VALUE!</v>
      </c>
      <c r="CC864" s="14" t="str">
        <f t="shared" si="775"/>
        <v>N/A</v>
      </c>
      <c r="CD864" s="14" t="str">
        <f t="shared" si="776"/>
        <v>N/A</v>
      </c>
      <c r="CE864" s="14" t="str">
        <f t="shared" si="777"/>
        <v>N/A</v>
      </c>
      <c r="CF864" s="14" t="str">
        <f t="shared" si="778"/>
        <v>N/A</v>
      </c>
      <c r="CG864" t="str">
        <f t="shared" si="819"/>
        <v>S:0 G:0 GR:0</v>
      </c>
    </row>
    <row r="865" spans="1:85" x14ac:dyDescent="0.25">
      <c r="A865" s="13">
        <v>6757</v>
      </c>
      <c r="B865" s="14"/>
      <c r="C865" s="14"/>
      <c r="D865" s="14"/>
      <c r="E865" s="14" t="e">
        <f>VLOOKUP(B865, 'Rookie Year'!$A$2:$B$55555,2,FALSE)</f>
        <v>#N/A</v>
      </c>
      <c r="F865" s="14">
        <v>2026</v>
      </c>
      <c r="G865" s="14" t="s">
        <v>40</v>
      </c>
      <c r="H865" s="14"/>
      <c r="I865" s="15"/>
      <c r="J865" s="14"/>
      <c r="K865" s="16">
        <f t="shared" si="785"/>
        <v>0</v>
      </c>
      <c r="L865" s="15">
        <f t="shared" si="786"/>
        <v>0</v>
      </c>
      <c r="M865" s="15">
        <f t="shared" si="787"/>
        <v>0</v>
      </c>
      <c r="N865" s="15">
        <f t="shared" si="788"/>
        <v>0</v>
      </c>
      <c r="O865" s="15">
        <v>0</v>
      </c>
      <c r="P865" s="15">
        <v>0</v>
      </c>
      <c r="Q865" s="15">
        <f t="shared" si="789"/>
        <v>0</v>
      </c>
      <c r="R865" s="14" t="s">
        <v>75</v>
      </c>
      <c r="S865" s="14">
        <f t="shared" si="790"/>
        <v>0</v>
      </c>
      <c r="T865" s="15" t="str">
        <f t="shared" si="783"/>
        <v>N/A</v>
      </c>
      <c r="U865" s="15" t="str">
        <f t="shared" si="784"/>
        <v>N/A</v>
      </c>
      <c r="V865" s="15" t="str">
        <f t="shared" si="780"/>
        <v>N/A</v>
      </c>
      <c r="W865" s="15" t="str">
        <f t="shared" si="772"/>
        <v>N/A</v>
      </c>
      <c r="X865" s="15" t="str">
        <f t="shared" si="773"/>
        <v>N/A</v>
      </c>
      <c r="Y865" s="14" t="str">
        <f t="shared" si="791"/>
        <v>OK</v>
      </c>
      <c r="Z865" s="14" t="str">
        <f t="shared" si="792"/>
        <v>No</v>
      </c>
      <c r="AA865" s="17" t="str">
        <f>IF(C865="DM", "N/A", IF(Z865="No","N/A",VLOOKUP(B865,'Extension List'!$A$3:$AE$1952,19,FALSE)))</f>
        <v>N/A</v>
      </c>
      <c r="AB865" s="14" t="str">
        <f>IF(C865="DM", "N/A", IF(Z865="No","N/A",VLOOKUP(B865,'Extension List'!$A$3:$AE$1952,21,FALSE)))</f>
        <v>N/A</v>
      </c>
      <c r="AC865" s="14" t="str">
        <f t="shared" si="781"/>
        <v>N/A</v>
      </c>
      <c r="AD865" s="15" t="str">
        <f t="shared" si="793"/>
        <v>N/A</v>
      </c>
      <c r="AE865" s="15" t="str">
        <f t="shared" si="794"/>
        <v>N/A</v>
      </c>
      <c r="AF865" s="15" t="str">
        <f t="shared" si="795"/>
        <v>N/A</v>
      </c>
      <c r="AG865" s="15" t="str">
        <f t="shared" si="823"/>
        <v>N/A</v>
      </c>
      <c r="AH865" s="15" t="str">
        <f t="shared" si="823"/>
        <v>N/A</v>
      </c>
      <c r="AI865" s="15" t="str">
        <f t="shared" si="820"/>
        <v>N/A</v>
      </c>
      <c r="AJ865" s="15" t="str">
        <f t="shared" si="821"/>
        <v>N/A</v>
      </c>
      <c r="AK865" s="15" t="str">
        <f t="shared" si="822"/>
        <v>N/A</v>
      </c>
      <c r="AL865" s="15" t="str">
        <f t="shared" si="796"/>
        <v>N/A</v>
      </c>
      <c r="AM865" s="15" t="e">
        <f t="shared" si="797"/>
        <v>#VALUE!</v>
      </c>
      <c r="AN865" s="15" t="str">
        <f t="shared" si="798"/>
        <v>N/A</v>
      </c>
      <c r="AO865" s="15" t="str">
        <f t="shared" si="799"/>
        <v>N/A</v>
      </c>
      <c r="AP865" s="15" t="str">
        <f t="shared" si="800"/>
        <v>N/A</v>
      </c>
      <c r="AQ865" s="15" t="str">
        <f t="shared" si="801"/>
        <v>N/A</v>
      </c>
      <c r="AR865" s="14" t="s">
        <v>40</v>
      </c>
      <c r="AS865" s="14" t="s">
        <v>40</v>
      </c>
      <c r="AT865" s="14" t="s">
        <v>40</v>
      </c>
      <c r="AU865" s="14" t="s">
        <v>40</v>
      </c>
      <c r="AV865" s="14" t="s">
        <v>40</v>
      </c>
      <c r="AW865" s="14" t="s">
        <v>40</v>
      </c>
      <c r="AX865" s="14" t="s">
        <v>40</v>
      </c>
      <c r="AY865" s="14" t="s">
        <v>40</v>
      </c>
      <c r="AZ865" s="14" t="s">
        <v>40</v>
      </c>
      <c r="BA865" s="14" t="s">
        <v>40</v>
      </c>
      <c r="BB865" s="14" t="s">
        <v>40</v>
      </c>
      <c r="BC865" s="14" t="s">
        <v>40</v>
      </c>
      <c r="BD865" s="14" t="s">
        <v>40</v>
      </c>
      <c r="BE865" s="14" t="s">
        <v>40</v>
      </c>
      <c r="BF865" s="14" t="s">
        <v>40</v>
      </c>
      <c r="BG865" s="14" t="s">
        <v>40</v>
      </c>
      <c r="BH865" s="14" t="s">
        <v>40</v>
      </c>
      <c r="BJ865" s="15" t="e">
        <f t="shared" si="802"/>
        <v>#VALUE!</v>
      </c>
      <c r="BK865" s="15" t="e">
        <f t="shared" si="803"/>
        <v>#VALUE!</v>
      </c>
      <c r="BL865" s="15" t="e">
        <f t="shared" si="804"/>
        <v>#VALUE!</v>
      </c>
      <c r="BM865" s="15" t="e">
        <f t="shared" si="805"/>
        <v>#VALUE!</v>
      </c>
      <c r="BN865" s="15" t="e">
        <f t="shared" si="806"/>
        <v>#VALUE!</v>
      </c>
      <c r="BO865" s="15" t="e">
        <f t="shared" si="807"/>
        <v>#VALUE!</v>
      </c>
      <c r="BP865" s="15" t="e">
        <f t="shared" si="808"/>
        <v>#VALUE!</v>
      </c>
      <c r="BQ865" s="15" t="e">
        <f t="shared" si="809"/>
        <v>#VALUE!</v>
      </c>
      <c r="BR865" s="15" t="e">
        <f t="shared" si="810"/>
        <v>#VALUE!</v>
      </c>
      <c r="BS865" s="15" t="e">
        <f t="shared" si="811"/>
        <v>#VALUE!</v>
      </c>
      <c r="BT865" s="15" t="e">
        <f t="shared" si="812"/>
        <v>#VALUE!</v>
      </c>
      <c r="BU865" s="15" t="e">
        <f t="shared" si="813"/>
        <v>#VALUE!</v>
      </c>
      <c r="BV865" s="15" t="e">
        <f t="shared" si="814"/>
        <v>#VALUE!</v>
      </c>
      <c r="BW865" s="15" t="e">
        <f t="shared" si="815"/>
        <v>#VALUE!</v>
      </c>
      <c r="BX865" s="15" t="e">
        <f t="shared" si="816"/>
        <v>#VALUE!</v>
      </c>
      <c r="BY865" s="15" t="e">
        <f t="shared" si="817"/>
        <v>#VALUE!</v>
      </c>
      <c r="BZ865" s="15" t="e">
        <f t="shared" si="818"/>
        <v>#VALUE!</v>
      </c>
      <c r="CA865" s="14" t="s">
        <v>75</v>
      </c>
      <c r="CB865" s="15" t="e">
        <f t="shared" si="774"/>
        <v>#VALUE!</v>
      </c>
      <c r="CC865" s="14" t="str">
        <f t="shared" si="775"/>
        <v>N/A</v>
      </c>
      <c r="CD865" s="14" t="str">
        <f t="shared" si="776"/>
        <v>N/A</v>
      </c>
      <c r="CE865" s="14" t="str">
        <f t="shared" si="777"/>
        <v>N/A</v>
      </c>
      <c r="CF865" s="14" t="str">
        <f t="shared" si="778"/>
        <v>N/A</v>
      </c>
      <c r="CG865" t="str">
        <f t="shared" si="819"/>
        <v>S:0 G:0 GR:0</v>
      </c>
    </row>
    <row r="866" spans="1:85" x14ac:dyDescent="0.25">
      <c r="A866" s="13">
        <v>6758</v>
      </c>
      <c r="B866" s="14"/>
      <c r="C866" s="14"/>
      <c r="D866" s="14"/>
      <c r="E866" s="14" t="e">
        <f>VLOOKUP(B866, 'Rookie Year'!$A$2:$B$55555,2,FALSE)</f>
        <v>#N/A</v>
      </c>
      <c r="F866" s="14">
        <v>2026</v>
      </c>
      <c r="G866" s="14" t="s">
        <v>40</v>
      </c>
      <c r="H866" s="14"/>
      <c r="I866" s="15"/>
      <c r="J866" s="14"/>
      <c r="K866" s="16">
        <f t="shared" si="785"/>
        <v>0</v>
      </c>
      <c r="L866" s="15">
        <f t="shared" si="786"/>
        <v>0</v>
      </c>
      <c r="M866" s="15">
        <f t="shared" si="787"/>
        <v>0</v>
      </c>
      <c r="N866" s="15">
        <f t="shared" si="788"/>
        <v>0</v>
      </c>
      <c r="O866" s="15">
        <v>0</v>
      </c>
      <c r="P866" s="15">
        <v>0</v>
      </c>
      <c r="Q866" s="15">
        <f t="shared" si="789"/>
        <v>0</v>
      </c>
      <c r="R866" s="14" t="s">
        <v>75</v>
      </c>
      <c r="S866" s="14">
        <f t="shared" si="790"/>
        <v>0</v>
      </c>
      <c r="T866" s="15" t="str">
        <f t="shared" si="783"/>
        <v>N/A</v>
      </c>
      <c r="U866" s="15" t="str">
        <f t="shared" si="784"/>
        <v>N/A</v>
      </c>
      <c r="V866" s="15" t="str">
        <f t="shared" si="780"/>
        <v>N/A</v>
      </c>
      <c r="W866" s="15" t="str">
        <f t="shared" si="772"/>
        <v>N/A</v>
      </c>
      <c r="X866" s="15" t="str">
        <f t="shared" si="773"/>
        <v>N/A</v>
      </c>
      <c r="Y866" s="14" t="str">
        <f t="shared" si="791"/>
        <v>OK</v>
      </c>
      <c r="Z866" s="14" t="str">
        <f t="shared" si="792"/>
        <v>No</v>
      </c>
      <c r="AA866" s="17" t="str">
        <f>IF(C866="DM", "N/A", IF(Z866="No","N/A",VLOOKUP(B866,'Extension List'!$A$3:$AE$1952,19,FALSE)))</f>
        <v>N/A</v>
      </c>
      <c r="AB866" s="14" t="str">
        <f>IF(C866="DM", "N/A", IF(Z866="No","N/A",VLOOKUP(B866,'Extension List'!$A$3:$AE$1952,21,FALSE)))</f>
        <v>N/A</v>
      </c>
      <c r="AC866" s="14" t="str">
        <f t="shared" si="781"/>
        <v>N/A</v>
      </c>
      <c r="AD866" s="15" t="str">
        <f t="shared" si="793"/>
        <v>N/A</v>
      </c>
      <c r="AE866" s="15" t="str">
        <f t="shared" si="794"/>
        <v>N/A</v>
      </c>
      <c r="AF866" s="15" t="str">
        <f t="shared" si="795"/>
        <v>N/A</v>
      </c>
      <c r="AG866" s="15" t="str">
        <f t="shared" si="823"/>
        <v>N/A</v>
      </c>
      <c r="AH866" s="15" t="str">
        <f t="shared" si="823"/>
        <v>N/A</v>
      </c>
      <c r="AI866" s="15" t="str">
        <f t="shared" si="820"/>
        <v>N/A</v>
      </c>
      <c r="AJ866" s="15" t="str">
        <f t="shared" si="821"/>
        <v>N/A</v>
      </c>
      <c r="AK866" s="15" t="str">
        <f t="shared" si="822"/>
        <v>N/A</v>
      </c>
      <c r="AL866" s="15" t="str">
        <f t="shared" si="796"/>
        <v>N/A</v>
      </c>
      <c r="AM866" s="15" t="e">
        <f t="shared" si="797"/>
        <v>#VALUE!</v>
      </c>
      <c r="AN866" s="15" t="str">
        <f t="shared" si="798"/>
        <v>N/A</v>
      </c>
      <c r="AO866" s="15" t="str">
        <f t="shared" si="799"/>
        <v>N/A</v>
      </c>
      <c r="AP866" s="15" t="str">
        <f t="shared" si="800"/>
        <v>N/A</v>
      </c>
      <c r="AQ866" s="15" t="str">
        <f t="shared" si="801"/>
        <v>N/A</v>
      </c>
      <c r="AR866" s="14" t="s">
        <v>40</v>
      </c>
      <c r="AS866" s="14" t="s">
        <v>40</v>
      </c>
      <c r="AT866" s="14" t="s">
        <v>40</v>
      </c>
      <c r="AU866" s="14" t="s">
        <v>40</v>
      </c>
      <c r="AV866" s="14" t="s">
        <v>40</v>
      </c>
      <c r="AW866" s="14" t="s">
        <v>40</v>
      </c>
      <c r="AX866" s="14" t="s">
        <v>40</v>
      </c>
      <c r="AY866" s="14" t="s">
        <v>40</v>
      </c>
      <c r="AZ866" s="14" t="s">
        <v>40</v>
      </c>
      <c r="BA866" s="14" t="s">
        <v>40</v>
      </c>
      <c r="BB866" s="14" t="s">
        <v>40</v>
      </c>
      <c r="BC866" s="14" t="s">
        <v>40</v>
      </c>
      <c r="BD866" s="14" t="s">
        <v>40</v>
      </c>
      <c r="BE866" s="14" t="s">
        <v>40</v>
      </c>
      <c r="BF866" s="14" t="s">
        <v>40</v>
      </c>
      <c r="BG866" s="14" t="s">
        <v>40</v>
      </c>
      <c r="BH866" s="14" t="s">
        <v>40</v>
      </c>
      <c r="BJ866" s="15" t="e">
        <f t="shared" si="802"/>
        <v>#VALUE!</v>
      </c>
      <c r="BK866" s="15" t="e">
        <f t="shared" si="803"/>
        <v>#VALUE!</v>
      </c>
      <c r="BL866" s="15" t="e">
        <f t="shared" si="804"/>
        <v>#VALUE!</v>
      </c>
      <c r="BM866" s="15" t="e">
        <f t="shared" si="805"/>
        <v>#VALUE!</v>
      </c>
      <c r="BN866" s="15" t="e">
        <f t="shared" si="806"/>
        <v>#VALUE!</v>
      </c>
      <c r="BO866" s="15" t="e">
        <f t="shared" si="807"/>
        <v>#VALUE!</v>
      </c>
      <c r="BP866" s="15" t="e">
        <f t="shared" si="808"/>
        <v>#VALUE!</v>
      </c>
      <c r="BQ866" s="15" t="e">
        <f t="shared" si="809"/>
        <v>#VALUE!</v>
      </c>
      <c r="BR866" s="15" t="e">
        <f t="shared" si="810"/>
        <v>#VALUE!</v>
      </c>
      <c r="BS866" s="15" t="e">
        <f t="shared" si="811"/>
        <v>#VALUE!</v>
      </c>
      <c r="BT866" s="15" t="e">
        <f t="shared" si="812"/>
        <v>#VALUE!</v>
      </c>
      <c r="BU866" s="15" t="e">
        <f t="shared" si="813"/>
        <v>#VALUE!</v>
      </c>
      <c r="BV866" s="15" t="e">
        <f t="shared" si="814"/>
        <v>#VALUE!</v>
      </c>
      <c r="BW866" s="15" t="e">
        <f t="shared" si="815"/>
        <v>#VALUE!</v>
      </c>
      <c r="BX866" s="15" t="e">
        <f t="shared" si="816"/>
        <v>#VALUE!</v>
      </c>
      <c r="BY866" s="15" t="e">
        <f t="shared" si="817"/>
        <v>#VALUE!</v>
      </c>
      <c r="BZ866" s="15" t="e">
        <f t="shared" si="818"/>
        <v>#VALUE!</v>
      </c>
      <c r="CA866" s="14" t="s">
        <v>75</v>
      </c>
      <c r="CB866" s="15" t="e">
        <f t="shared" si="774"/>
        <v>#VALUE!</v>
      </c>
      <c r="CC866" s="14" t="str">
        <f t="shared" si="775"/>
        <v>N/A</v>
      </c>
      <c r="CD866" s="14" t="str">
        <f t="shared" si="776"/>
        <v>N/A</v>
      </c>
      <c r="CE866" s="14" t="str">
        <f t="shared" si="777"/>
        <v>N/A</v>
      </c>
      <c r="CF866" s="14" t="str">
        <f t="shared" si="778"/>
        <v>N/A</v>
      </c>
      <c r="CG866" t="str">
        <f t="shared" si="819"/>
        <v>S:0 G:0 GR:0</v>
      </c>
    </row>
    <row r="867" spans="1:85" x14ac:dyDescent="0.25">
      <c r="A867" s="13">
        <v>6759</v>
      </c>
      <c r="B867" s="14"/>
      <c r="C867" s="14"/>
      <c r="D867" s="14"/>
      <c r="E867" s="14" t="e">
        <f>VLOOKUP(B867, 'Rookie Year'!$A$2:$B$55555,2,FALSE)</f>
        <v>#N/A</v>
      </c>
      <c r="F867" s="14">
        <v>2026</v>
      </c>
      <c r="G867" s="14" t="s">
        <v>40</v>
      </c>
      <c r="H867" s="14"/>
      <c r="I867" s="15"/>
      <c r="J867" s="14"/>
      <c r="K867" s="16">
        <f t="shared" si="785"/>
        <v>0</v>
      </c>
      <c r="L867" s="15">
        <f t="shared" si="786"/>
        <v>0</v>
      </c>
      <c r="M867" s="15">
        <f t="shared" si="787"/>
        <v>0</v>
      </c>
      <c r="N867" s="15">
        <f t="shared" si="788"/>
        <v>0</v>
      </c>
      <c r="O867" s="15">
        <v>0</v>
      </c>
      <c r="P867" s="15">
        <v>0</v>
      </c>
      <c r="Q867" s="15">
        <f t="shared" si="789"/>
        <v>0</v>
      </c>
      <c r="R867" s="14" t="s">
        <v>75</v>
      </c>
      <c r="S867" s="14">
        <f t="shared" si="790"/>
        <v>0</v>
      </c>
      <c r="T867" s="15" t="str">
        <f t="shared" si="783"/>
        <v>N/A</v>
      </c>
      <c r="U867" s="15" t="str">
        <f t="shared" si="784"/>
        <v>N/A</v>
      </c>
      <c r="V867" s="15" t="str">
        <f t="shared" si="780"/>
        <v>N/A</v>
      </c>
      <c r="W867" s="15" t="str">
        <f t="shared" si="772"/>
        <v>N/A</v>
      </c>
      <c r="X867" s="15" t="str">
        <f t="shared" si="773"/>
        <v>N/A</v>
      </c>
      <c r="Y867" s="14" t="str">
        <f t="shared" si="791"/>
        <v>OK</v>
      </c>
      <c r="Z867" s="14" t="str">
        <f t="shared" si="792"/>
        <v>No</v>
      </c>
      <c r="AA867" s="17" t="str">
        <f>IF(C867="DM", "N/A", IF(Z867="No","N/A",VLOOKUP(B867,'Extension List'!$A$3:$AE$1952,19,FALSE)))</f>
        <v>N/A</v>
      </c>
      <c r="AB867" s="14" t="str">
        <f>IF(C867="DM", "N/A", IF(Z867="No","N/A",VLOOKUP(B867,'Extension List'!$A$3:$AE$1952,21,FALSE)))</f>
        <v>N/A</v>
      </c>
      <c r="AC867" s="14" t="str">
        <f t="shared" si="781"/>
        <v>N/A</v>
      </c>
      <c r="AD867" s="15" t="str">
        <f t="shared" si="793"/>
        <v>N/A</v>
      </c>
      <c r="AE867" s="15" t="str">
        <f t="shared" si="794"/>
        <v>N/A</v>
      </c>
      <c r="AF867" s="15" t="str">
        <f t="shared" si="795"/>
        <v>N/A</v>
      </c>
      <c r="AG867" s="15" t="str">
        <f t="shared" si="823"/>
        <v>N/A</v>
      </c>
      <c r="AH867" s="15" t="str">
        <f t="shared" si="823"/>
        <v>N/A</v>
      </c>
      <c r="AI867" s="15" t="str">
        <f t="shared" si="820"/>
        <v>N/A</v>
      </c>
      <c r="AJ867" s="15" t="str">
        <f t="shared" si="821"/>
        <v>N/A</v>
      </c>
      <c r="AK867" s="15" t="str">
        <f t="shared" si="822"/>
        <v>N/A</v>
      </c>
      <c r="AL867" s="15" t="str">
        <f t="shared" si="796"/>
        <v>N/A</v>
      </c>
      <c r="AM867" s="15" t="e">
        <f t="shared" si="797"/>
        <v>#VALUE!</v>
      </c>
      <c r="AN867" s="15" t="str">
        <f t="shared" si="798"/>
        <v>N/A</v>
      </c>
      <c r="AO867" s="15" t="str">
        <f t="shared" si="799"/>
        <v>N/A</v>
      </c>
      <c r="AP867" s="15" t="str">
        <f t="shared" si="800"/>
        <v>N/A</v>
      </c>
      <c r="AQ867" s="15" t="str">
        <f t="shared" si="801"/>
        <v>N/A</v>
      </c>
      <c r="AR867" s="14" t="s">
        <v>40</v>
      </c>
      <c r="AS867" s="14" t="s">
        <v>40</v>
      </c>
      <c r="AT867" s="14" t="s">
        <v>40</v>
      </c>
      <c r="AU867" s="14" t="s">
        <v>40</v>
      </c>
      <c r="AV867" s="14" t="s">
        <v>40</v>
      </c>
      <c r="AW867" s="14" t="s">
        <v>40</v>
      </c>
      <c r="AX867" s="14" t="s">
        <v>40</v>
      </c>
      <c r="AY867" s="14" t="s">
        <v>40</v>
      </c>
      <c r="AZ867" s="14" t="s">
        <v>40</v>
      </c>
      <c r="BA867" s="14" t="s">
        <v>40</v>
      </c>
      <c r="BB867" s="14" t="s">
        <v>40</v>
      </c>
      <c r="BC867" s="14" t="s">
        <v>40</v>
      </c>
      <c r="BD867" s="14" t="s">
        <v>40</v>
      </c>
      <c r="BE867" s="14" t="s">
        <v>40</v>
      </c>
      <c r="BF867" s="14" t="s">
        <v>40</v>
      </c>
      <c r="BG867" s="14" t="s">
        <v>40</v>
      </c>
      <c r="BH867" s="14" t="s">
        <v>40</v>
      </c>
      <c r="BJ867" s="15" t="e">
        <f t="shared" si="802"/>
        <v>#VALUE!</v>
      </c>
      <c r="BK867" s="15" t="e">
        <f t="shared" si="803"/>
        <v>#VALUE!</v>
      </c>
      <c r="BL867" s="15" t="e">
        <f t="shared" si="804"/>
        <v>#VALUE!</v>
      </c>
      <c r="BM867" s="15" t="e">
        <f t="shared" si="805"/>
        <v>#VALUE!</v>
      </c>
      <c r="BN867" s="15" t="e">
        <f t="shared" si="806"/>
        <v>#VALUE!</v>
      </c>
      <c r="BO867" s="15" t="e">
        <f t="shared" si="807"/>
        <v>#VALUE!</v>
      </c>
      <c r="BP867" s="15" t="e">
        <f t="shared" si="808"/>
        <v>#VALUE!</v>
      </c>
      <c r="BQ867" s="15" t="e">
        <f t="shared" si="809"/>
        <v>#VALUE!</v>
      </c>
      <c r="BR867" s="15" t="e">
        <f t="shared" si="810"/>
        <v>#VALUE!</v>
      </c>
      <c r="BS867" s="15" t="e">
        <f t="shared" si="811"/>
        <v>#VALUE!</v>
      </c>
      <c r="BT867" s="15" t="e">
        <f t="shared" si="812"/>
        <v>#VALUE!</v>
      </c>
      <c r="BU867" s="15" t="e">
        <f t="shared" si="813"/>
        <v>#VALUE!</v>
      </c>
      <c r="BV867" s="15" t="e">
        <f t="shared" si="814"/>
        <v>#VALUE!</v>
      </c>
      <c r="BW867" s="15" t="e">
        <f t="shared" si="815"/>
        <v>#VALUE!</v>
      </c>
      <c r="BX867" s="15" t="e">
        <f t="shared" si="816"/>
        <v>#VALUE!</v>
      </c>
      <c r="BY867" s="15" t="e">
        <f t="shared" si="817"/>
        <v>#VALUE!</v>
      </c>
      <c r="BZ867" s="15" t="e">
        <f t="shared" si="818"/>
        <v>#VALUE!</v>
      </c>
      <c r="CA867" s="14" t="s">
        <v>75</v>
      </c>
      <c r="CB867" s="15" t="e">
        <f t="shared" si="774"/>
        <v>#VALUE!</v>
      </c>
      <c r="CC867" s="14" t="str">
        <f t="shared" si="775"/>
        <v>N/A</v>
      </c>
      <c r="CD867" s="14" t="str">
        <f t="shared" si="776"/>
        <v>N/A</v>
      </c>
      <c r="CE867" s="14" t="str">
        <f t="shared" si="777"/>
        <v>N/A</v>
      </c>
      <c r="CF867" s="14" t="str">
        <f t="shared" si="778"/>
        <v>N/A</v>
      </c>
      <c r="CG867" t="str">
        <f t="shared" si="819"/>
        <v>S:0 G:0 GR:0</v>
      </c>
    </row>
    <row r="868" spans="1:85" x14ac:dyDescent="0.25">
      <c r="A868" s="13">
        <v>6760</v>
      </c>
      <c r="B868" s="14"/>
      <c r="C868" s="14"/>
      <c r="D868" s="14"/>
      <c r="E868" s="14" t="e">
        <f>VLOOKUP(B868, 'Rookie Year'!$A$2:$B$55555,2,FALSE)</f>
        <v>#N/A</v>
      </c>
      <c r="F868" s="14">
        <v>2026</v>
      </c>
      <c r="G868" s="14" t="s">
        <v>40</v>
      </c>
      <c r="H868" s="14"/>
      <c r="I868" s="15"/>
      <c r="J868" s="14"/>
      <c r="K868" s="16">
        <f t="shared" si="785"/>
        <v>0</v>
      </c>
      <c r="L868" s="15">
        <f t="shared" si="786"/>
        <v>0</v>
      </c>
      <c r="M868" s="15">
        <f t="shared" si="787"/>
        <v>0</v>
      </c>
      <c r="N868" s="15">
        <f t="shared" si="788"/>
        <v>0</v>
      </c>
      <c r="O868" s="15">
        <v>0</v>
      </c>
      <c r="P868" s="15">
        <v>0</v>
      </c>
      <c r="Q868" s="15">
        <f t="shared" si="789"/>
        <v>0</v>
      </c>
      <c r="R868" s="14" t="s">
        <v>75</v>
      </c>
      <c r="S868" s="14">
        <f t="shared" si="790"/>
        <v>0</v>
      </c>
      <c r="T868" s="15" t="str">
        <f t="shared" si="783"/>
        <v>N/A</v>
      </c>
      <c r="U868" s="15" t="str">
        <f t="shared" si="784"/>
        <v>N/A</v>
      </c>
      <c r="V868" s="15" t="str">
        <f t="shared" si="780"/>
        <v>N/A</v>
      </c>
      <c r="W868" s="15" t="str">
        <f t="shared" si="772"/>
        <v>N/A</v>
      </c>
      <c r="X868" s="15" t="str">
        <f t="shared" si="773"/>
        <v>N/A</v>
      </c>
      <c r="Y868" s="14" t="str">
        <f t="shared" si="791"/>
        <v>OK</v>
      </c>
      <c r="Z868" s="14" t="str">
        <f t="shared" si="792"/>
        <v>No</v>
      </c>
      <c r="AA868" s="17" t="str">
        <f>IF(C868="DM", "N/A", IF(Z868="No","N/A",VLOOKUP(B868,'Extension List'!$A$3:$AE$1952,19,FALSE)))</f>
        <v>N/A</v>
      </c>
      <c r="AB868" s="14" t="str">
        <f>IF(C868="DM", "N/A", IF(Z868="No","N/A",VLOOKUP(B868,'Extension List'!$A$3:$AE$1952,21,FALSE)))</f>
        <v>N/A</v>
      </c>
      <c r="AC868" s="14" t="str">
        <f t="shared" si="781"/>
        <v>N/A</v>
      </c>
      <c r="AD868" s="15" t="str">
        <f t="shared" si="793"/>
        <v>N/A</v>
      </c>
      <c r="AE868" s="15" t="str">
        <f t="shared" si="794"/>
        <v>N/A</v>
      </c>
      <c r="AF868" s="15" t="str">
        <f t="shared" si="795"/>
        <v>N/A</v>
      </c>
      <c r="AG868" s="15" t="str">
        <f t="shared" si="823"/>
        <v>N/A</v>
      </c>
      <c r="AH868" s="15" t="str">
        <f t="shared" si="823"/>
        <v>N/A</v>
      </c>
      <c r="AI868" s="15" t="str">
        <f t="shared" si="820"/>
        <v>N/A</v>
      </c>
      <c r="AJ868" s="15" t="str">
        <f t="shared" si="821"/>
        <v>N/A</v>
      </c>
      <c r="AK868" s="15" t="str">
        <f t="shared" si="822"/>
        <v>N/A</v>
      </c>
      <c r="AL868" s="15" t="str">
        <f t="shared" si="796"/>
        <v>N/A</v>
      </c>
      <c r="AM868" s="15" t="e">
        <f t="shared" si="797"/>
        <v>#VALUE!</v>
      </c>
      <c r="AN868" s="15" t="str">
        <f t="shared" si="798"/>
        <v>N/A</v>
      </c>
      <c r="AO868" s="15" t="str">
        <f t="shared" si="799"/>
        <v>N/A</v>
      </c>
      <c r="AP868" s="15" t="str">
        <f t="shared" si="800"/>
        <v>N/A</v>
      </c>
      <c r="AQ868" s="15" t="str">
        <f t="shared" si="801"/>
        <v>N/A</v>
      </c>
      <c r="AR868" s="14" t="s">
        <v>40</v>
      </c>
      <c r="AS868" s="14" t="s">
        <v>40</v>
      </c>
      <c r="AT868" s="14" t="s">
        <v>40</v>
      </c>
      <c r="AU868" s="14" t="s">
        <v>40</v>
      </c>
      <c r="AV868" s="14" t="s">
        <v>40</v>
      </c>
      <c r="AW868" s="14" t="s">
        <v>40</v>
      </c>
      <c r="AX868" s="14" t="s">
        <v>40</v>
      </c>
      <c r="AY868" s="14" t="s">
        <v>40</v>
      </c>
      <c r="AZ868" s="14" t="s">
        <v>40</v>
      </c>
      <c r="BA868" s="14" t="s">
        <v>40</v>
      </c>
      <c r="BB868" s="14" t="s">
        <v>40</v>
      </c>
      <c r="BC868" s="14" t="s">
        <v>40</v>
      </c>
      <c r="BD868" s="14" t="s">
        <v>40</v>
      </c>
      <c r="BE868" s="14" t="s">
        <v>40</v>
      </c>
      <c r="BF868" s="14" t="s">
        <v>40</v>
      </c>
      <c r="BG868" s="14" t="s">
        <v>40</v>
      </c>
      <c r="BH868" s="14" t="s">
        <v>40</v>
      </c>
      <c r="BJ868" s="15" t="e">
        <f t="shared" si="802"/>
        <v>#VALUE!</v>
      </c>
      <c r="BK868" s="15" t="e">
        <f t="shared" si="803"/>
        <v>#VALUE!</v>
      </c>
      <c r="BL868" s="15" t="e">
        <f t="shared" si="804"/>
        <v>#VALUE!</v>
      </c>
      <c r="BM868" s="15" t="e">
        <f t="shared" si="805"/>
        <v>#VALUE!</v>
      </c>
      <c r="BN868" s="15" t="e">
        <f t="shared" si="806"/>
        <v>#VALUE!</v>
      </c>
      <c r="BO868" s="15" t="e">
        <f t="shared" si="807"/>
        <v>#VALUE!</v>
      </c>
      <c r="BP868" s="15" t="e">
        <f t="shared" si="808"/>
        <v>#VALUE!</v>
      </c>
      <c r="BQ868" s="15" t="e">
        <f t="shared" si="809"/>
        <v>#VALUE!</v>
      </c>
      <c r="BR868" s="15" t="e">
        <f t="shared" si="810"/>
        <v>#VALUE!</v>
      </c>
      <c r="BS868" s="15" t="e">
        <f t="shared" si="811"/>
        <v>#VALUE!</v>
      </c>
      <c r="BT868" s="15" t="e">
        <f t="shared" si="812"/>
        <v>#VALUE!</v>
      </c>
      <c r="BU868" s="15" t="e">
        <f t="shared" si="813"/>
        <v>#VALUE!</v>
      </c>
      <c r="BV868" s="15" t="e">
        <f t="shared" si="814"/>
        <v>#VALUE!</v>
      </c>
      <c r="BW868" s="15" t="e">
        <f t="shared" si="815"/>
        <v>#VALUE!</v>
      </c>
      <c r="BX868" s="15" t="e">
        <f t="shared" si="816"/>
        <v>#VALUE!</v>
      </c>
      <c r="BY868" s="15" t="e">
        <f t="shared" si="817"/>
        <v>#VALUE!</v>
      </c>
      <c r="BZ868" s="15" t="e">
        <f t="shared" si="818"/>
        <v>#VALUE!</v>
      </c>
      <c r="CA868" s="14" t="s">
        <v>75</v>
      </c>
      <c r="CB868" s="15" t="e">
        <f t="shared" si="774"/>
        <v>#VALUE!</v>
      </c>
      <c r="CC868" s="14" t="str">
        <f t="shared" si="775"/>
        <v>N/A</v>
      </c>
      <c r="CD868" s="14" t="str">
        <f t="shared" si="776"/>
        <v>N/A</v>
      </c>
      <c r="CE868" s="14" t="str">
        <f t="shared" si="777"/>
        <v>N/A</v>
      </c>
      <c r="CF868" s="14" t="str">
        <f t="shared" si="778"/>
        <v>N/A</v>
      </c>
      <c r="CG868" t="str">
        <f t="shared" si="819"/>
        <v>S:0 G:0 GR:0</v>
      </c>
    </row>
    <row r="869" spans="1:85" x14ac:dyDescent="0.25">
      <c r="A869" s="13">
        <v>6761</v>
      </c>
      <c r="B869" s="14"/>
      <c r="C869" s="14"/>
      <c r="D869" s="14"/>
      <c r="E869" s="14" t="e">
        <f>VLOOKUP(B869, 'Rookie Year'!$A$2:$B$55555,2,FALSE)</f>
        <v>#N/A</v>
      </c>
      <c r="F869" s="14">
        <v>2026</v>
      </c>
      <c r="G869" s="14" t="s">
        <v>40</v>
      </c>
      <c r="H869" s="14"/>
      <c r="I869" s="15"/>
      <c r="J869" s="14"/>
      <c r="K869" s="16">
        <f t="shared" si="785"/>
        <v>0</v>
      </c>
      <c r="L869" s="15">
        <f t="shared" si="786"/>
        <v>0</v>
      </c>
      <c r="M869" s="15">
        <f t="shared" si="787"/>
        <v>0</v>
      </c>
      <c r="N869" s="15">
        <f t="shared" si="788"/>
        <v>0</v>
      </c>
      <c r="O869" s="15">
        <v>0</v>
      </c>
      <c r="P869" s="15">
        <v>0</v>
      </c>
      <c r="Q869" s="15">
        <f t="shared" si="789"/>
        <v>0</v>
      </c>
      <c r="R869" s="14" t="s">
        <v>75</v>
      </c>
      <c r="S869" s="14">
        <f t="shared" si="790"/>
        <v>0</v>
      </c>
      <c r="T869" s="15" t="str">
        <f t="shared" si="783"/>
        <v>N/A</v>
      </c>
      <c r="U869" s="15" t="str">
        <f t="shared" si="784"/>
        <v>N/A</v>
      </c>
      <c r="V869" s="15" t="str">
        <f t="shared" si="780"/>
        <v>N/A</v>
      </c>
      <c r="W869" s="15" t="str">
        <f t="shared" si="772"/>
        <v>N/A</v>
      </c>
      <c r="X869" s="15" t="str">
        <f t="shared" si="773"/>
        <v>N/A</v>
      </c>
      <c r="Y869" s="14" t="str">
        <f t="shared" si="791"/>
        <v>OK</v>
      </c>
      <c r="Z869" s="14" t="str">
        <f t="shared" si="792"/>
        <v>No</v>
      </c>
      <c r="AA869" s="17" t="str">
        <f>IF(C869="DM", "N/A", IF(Z869="No","N/A",VLOOKUP(B869,'Extension List'!$A$3:$AE$1952,19,FALSE)))</f>
        <v>N/A</v>
      </c>
      <c r="AB869" s="14" t="str">
        <f>IF(C869="DM", "N/A", IF(Z869="No","N/A",VLOOKUP(B869,'Extension List'!$A$3:$AE$1952,21,FALSE)))</f>
        <v>N/A</v>
      </c>
      <c r="AC869" s="14" t="str">
        <f t="shared" si="781"/>
        <v>N/A</v>
      </c>
      <c r="AD869" s="15" t="str">
        <f t="shared" si="793"/>
        <v>N/A</v>
      </c>
      <c r="AE869" s="15" t="str">
        <f t="shared" si="794"/>
        <v>N/A</v>
      </c>
      <c r="AF869" s="15" t="str">
        <f t="shared" si="795"/>
        <v>N/A</v>
      </c>
      <c r="AG869" s="15" t="str">
        <f t="shared" si="823"/>
        <v>N/A</v>
      </c>
      <c r="AH869" s="15" t="str">
        <f t="shared" si="823"/>
        <v>N/A</v>
      </c>
      <c r="AI869" s="15" t="str">
        <f t="shared" si="820"/>
        <v>N/A</v>
      </c>
      <c r="AJ869" s="15" t="str">
        <f t="shared" si="821"/>
        <v>N/A</v>
      </c>
      <c r="AK869" s="15" t="str">
        <f t="shared" si="822"/>
        <v>N/A</v>
      </c>
      <c r="AL869" s="15" t="str">
        <f t="shared" si="796"/>
        <v>N/A</v>
      </c>
      <c r="AM869" s="15" t="e">
        <f t="shared" si="797"/>
        <v>#VALUE!</v>
      </c>
      <c r="AN869" s="15" t="str">
        <f t="shared" si="798"/>
        <v>N/A</v>
      </c>
      <c r="AO869" s="15" t="str">
        <f t="shared" si="799"/>
        <v>N/A</v>
      </c>
      <c r="AP869" s="15" t="str">
        <f t="shared" si="800"/>
        <v>N/A</v>
      </c>
      <c r="AQ869" s="15" t="str">
        <f t="shared" si="801"/>
        <v>N/A</v>
      </c>
      <c r="AR869" s="14" t="s">
        <v>40</v>
      </c>
      <c r="AS869" s="14" t="s">
        <v>40</v>
      </c>
      <c r="AT869" s="14" t="s">
        <v>40</v>
      </c>
      <c r="AU869" s="14" t="s">
        <v>40</v>
      </c>
      <c r="AV869" s="14" t="s">
        <v>40</v>
      </c>
      <c r="AW869" s="14" t="s">
        <v>40</v>
      </c>
      <c r="AX869" s="14" t="s">
        <v>40</v>
      </c>
      <c r="AY869" s="14" t="s">
        <v>40</v>
      </c>
      <c r="AZ869" s="14" t="s">
        <v>40</v>
      </c>
      <c r="BA869" s="14" t="s">
        <v>40</v>
      </c>
      <c r="BB869" s="14" t="s">
        <v>40</v>
      </c>
      <c r="BC869" s="14" t="s">
        <v>40</v>
      </c>
      <c r="BD869" s="14" t="s">
        <v>40</v>
      </c>
      <c r="BE869" s="14" t="s">
        <v>40</v>
      </c>
      <c r="BF869" s="14" t="s">
        <v>40</v>
      </c>
      <c r="BG869" s="14" t="s">
        <v>40</v>
      </c>
      <c r="BH869" s="14" t="s">
        <v>40</v>
      </c>
      <c r="BJ869" s="15" t="e">
        <f t="shared" si="802"/>
        <v>#VALUE!</v>
      </c>
      <c r="BK869" s="15" t="e">
        <f t="shared" si="803"/>
        <v>#VALUE!</v>
      </c>
      <c r="BL869" s="15" t="e">
        <f t="shared" si="804"/>
        <v>#VALUE!</v>
      </c>
      <c r="BM869" s="15" t="e">
        <f t="shared" si="805"/>
        <v>#VALUE!</v>
      </c>
      <c r="BN869" s="15" t="e">
        <f t="shared" si="806"/>
        <v>#VALUE!</v>
      </c>
      <c r="BO869" s="15" t="e">
        <f t="shared" si="807"/>
        <v>#VALUE!</v>
      </c>
      <c r="BP869" s="15" t="e">
        <f t="shared" si="808"/>
        <v>#VALUE!</v>
      </c>
      <c r="BQ869" s="15" t="e">
        <f t="shared" si="809"/>
        <v>#VALUE!</v>
      </c>
      <c r="BR869" s="15" t="e">
        <f t="shared" si="810"/>
        <v>#VALUE!</v>
      </c>
      <c r="BS869" s="15" t="e">
        <f t="shared" si="811"/>
        <v>#VALUE!</v>
      </c>
      <c r="BT869" s="15" t="e">
        <f t="shared" si="812"/>
        <v>#VALUE!</v>
      </c>
      <c r="BU869" s="15" t="e">
        <f t="shared" si="813"/>
        <v>#VALUE!</v>
      </c>
      <c r="BV869" s="15" t="e">
        <f t="shared" si="814"/>
        <v>#VALUE!</v>
      </c>
      <c r="BW869" s="15" t="e">
        <f t="shared" si="815"/>
        <v>#VALUE!</v>
      </c>
      <c r="BX869" s="15" t="e">
        <f t="shared" si="816"/>
        <v>#VALUE!</v>
      </c>
      <c r="BY869" s="15" t="e">
        <f t="shared" si="817"/>
        <v>#VALUE!</v>
      </c>
      <c r="BZ869" s="15" t="e">
        <f t="shared" si="818"/>
        <v>#VALUE!</v>
      </c>
      <c r="CA869" s="14" t="s">
        <v>75</v>
      </c>
      <c r="CB869" s="15" t="e">
        <f t="shared" si="774"/>
        <v>#VALUE!</v>
      </c>
      <c r="CC869" s="14" t="str">
        <f t="shared" si="775"/>
        <v>N/A</v>
      </c>
      <c r="CD869" s="14" t="str">
        <f t="shared" si="776"/>
        <v>N/A</v>
      </c>
      <c r="CE869" s="14" t="str">
        <f t="shared" si="777"/>
        <v>N/A</v>
      </c>
      <c r="CF869" s="14" t="str">
        <f t="shared" si="778"/>
        <v>N/A</v>
      </c>
      <c r="CG869" t="str">
        <f t="shared" si="819"/>
        <v>S:0 G:0 GR:0</v>
      </c>
    </row>
    <row r="870" spans="1:85" x14ac:dyDescent="0.25">
      <c r="A870" s="13">
        <v>6762</v>
      </c>
      <c r="B870" s="14"/>
      <c r="C870" s="14"/>
      <c r="D870" s="14"/>
      <c r="E870" s="14" t="e">
        <f>VLOOKUP(B870, 'Rookie Year'!$A$2:$B$55555,2,FALSE)</f>
        <v>#N/A</v>
      </c>
      <c r="F870" s="14">
        <v>2026</v>
      </c>
      <c r="G870" s="14" t="s">
        <v>40</v>
      </c>
      <c r="H870" s="14"/>
      <c r="I870" s="15"/>
      <c r="J870" s="14"/>
      <c r="K870" s="16">
        <f t="shared" si="785"/>
        <v>0</v>
      </c>
      <c r="L870" s="15">
        <f t="shared" si="786"/>
        <v>0</v>
      </c>
      <c r="M870" s="15">
        <f t="shared" si="787"/>
        <v>0</v>
      </c>
      <c r="N870" s="15">
        <f t="shared" si="788"/>
        <v>0</v>
      </c>
      <c r="O870" s="15">
        <v>0</v>
      </c>
      <c r="P870" s="15">
        <v>0</v>
      </c>
      <c r="Q870" s="15">
        <f t="shared" si="789"/>
        <v>0</v>
      </c>
      <c r="R870" s="14" t="s">
        <v>75</v>
      </c>
      <c r="S870" s="14">
        <f t="shared" si="790"/>
        <v>0</v>
      </c>
      <c r="T870" s="15" t="str">
        <f t="shared" si="783"/>
        <v>N/A</v>
      </c>
      <c r="U870" s="15" t="str">
        <f t="shared" si="784"/>
        <v>N/A</v>
      </c>
      <c r="V870" s="15" t="str">
        <f t="shared" si="780"/>
        <v>N/A</v>
      </c>
      <c r="W870" s="15" t="str">
        <f t="shared" si="772"/>
        <v>N/A</v>
      </c>
      <c r="X870" s="15" t="str">
        <f t="shared" si="773"/>
        <v>N/A</v>
      </c>
      <c r="Y870" s="14" t="str">
        <f t="shared" si="791"/>
        <v>OK</v>
      </c>
      <c r="Z870" s="14" t="str">
        <f t="shared" si="792"/>
        <v>No</v>
      </c>
      <c r="AA870" s="17" t="str">
        <f>IF(C870="DM", "N/A", IF(Z870="No","N/A",VLOOKUP(B870,'Extension List'!$A$3:$AE$1952,19,FALSE)))</f>
        <v>N/A</v>
      </c>
      <c r="AB870" s="14" t="str">
        <f>IF(C870="DM", "N/A", IF(Z870="No","N/A",VLOOKUP(B870,'Extension List'!$A$3:$AE$1952,21,FALSE)))</f>
        <v>N/A</v>
      </c>
      <c r="AC870" s="14" t="str">
        <f t="shared" si="781"/>
        <v>N/A</v>
      </c>
      <c r="AD870" s="15" t="str">
        <f t="shared" si="793"/>
        <v>N/A</v>
      </c>
      <c r="AE870" s="15" t="str">
        <f t="shared" si="794"/>
        <v>N/A</v>
      </c>
      <c r="AF870" s="15" t="str">
        <f t="shared" si="795"/>
        <v>N/A</v>
      </c>
      <c r="AG870" s="15" t="str">
        <f t="shared" si="823"/>
        <v>N/A</v>
      </c>
      <c r="AH870" s="15" t="str">
        <f t="shared" si="823"/>
        <v>N/A</v>
      </c>
      <c r="AI870" s="15" t="str">
        <f t="shared" si="820"/>
        <v>N/A</v>
      </c>
      <c r="AJ870" s="15" t="str">
        <f t="shared" si="821"/>
        <v>N/A</v>
      </c>
      <c r="AK870" s="15" t="str">
        <f t="shared" si="822"/>
        <v>N/A</v>
      </c>
      <c r="AL870" s="15" t="str">
        <f t="shared" si="796"/>
        <v>N/A</v>
      </c>
      <c r="AM870" s="15" t="e">
        <f t="shared" si="797"/>
        <v>#VALUE!</v>
      </c>
      <c r="AN870" s="15" t="str">
        <f t="shared" si="798"/>
        <v>N/A</v>
      </c>
      <c r="AO870" s="15" t="str">
        <f t="shared" si="799"/>
        <v>N/A</v>
      </c>
      <c r="AP870" s="15" t="str">
        <f t="shared" si="800"/>
        <v>N/A</v>
      </c>
      <c r="AQ870" s="15" t="str">
        <f t="shared" si="801"/>
        <v>N/A</v>
      </c>
      <c r="AR870" s="14" t="s">
        <v>40</v>
      </c>
      <c r="AS870" s="14" t="s">
        <v>40</v>
      </c>
      <c r="AT870" s="14" t="s">
        <v>40</v>
      </c>
      <c r="AU870" s="14" t="s">
        <v>40</v>
      </c>
      <c r="AV870" s="14" t="s">
        <v>40</v>
      </c>
      <c r="AW870" s="14" t="s">
        <v>40</v>
      </c>
      <c r="AX870" s="14" t="s">
        <v>40</v>
      </c>
      <c r="AY870" s="14" t="s">
        <v>40</v>
      </c>
      <c r="AZ870" s="14" t="s">
        <v>40</v>
      </c>
      <c r="BA870" s="14" t="s">
        <v>40</v>
      </c>
      <c r="BB870" s="14" t="s">
        <v>40</v>
      </c>
      <c r="BC870" s="14" t="s">
        <v>40</v>
      </c>
      <c r="BD870" s="14" t="s">
        <v>40</v>
      </c>
      <c r="BE870" s="14" t="s">
        <v>40</v>
      </c>
      <c r="BF870" s="14" t="s">
        <v>40</v>
      </c>
      <c r="BG870" s="14" t="s">
        <v>40</v>
      </c>
      <c r="BH870" s="14" t="s">
        <v>40</v>
      </c>
      <c r="BJ870" s="15" t="e">
        <f t="shared" si="802"/>
        <v>#VALUE!</v>
      </c>
      <c r="BK870" s="15" t="e">
        <f t="shared" si="803"/>
        <v>#VALUE!</v>
      </c>
      <c r="BL870" s="15" t="e">
        <f t="shared" si="804"/>
        <v>#VALUE!</v>
      </c>
      <c r="BM870" s="15" t="e">
        <f t="shared" si="805"/>
        <v>#VALUE!</v>
      </c>
      <c r="BN870" s="15" t="e">
        <f t="shared" si="806"/>
        <v>#VALUE!</v>
      </c>
      <c r="BO870" s="15" t="e">
        <f t="shared" si="807"/>
        <v>#VALUE!</v>
      </c>
      <c r="BP870" s="15" t="e">
        <f t="shared" si="808"/>
        <v>#VALUE!</v>
      </c>
      <c r="BQ870" s="15" t="e">
        <f t="shared" si="809"/>
        <v>#VALUE!</v>
      </c>
      <c r="BR870" s="15" t="e">
        <f t="shared" si="810"/>
        <v>#VALUE!</v>
      </c>
      <c r="BS870" s="15" t="e">
        <f t="shared" si="811"/>
        <v>#VALUE!</v>
      </c>
      <c r="BT870" s="15" t="e">
        <f t="shared" si="812"/>
        <v>#VALUE!</v>
      </c>
      <c r="BU870" s="15" t="e">
        <f t="shared" si="813"/>
        <v>#VALUE!</v>
      </c>
      <c r="BV870" s="15" t="e">
        <f t="shared" si="814"/>
        <v>#VALUE!</v>
      </c>
      <c r="BW870" s="15" t="e">
        <f t="shared" si="815"/>
        <v>#VALUE!</v>
      </c>
      <c r="BX870" s="15" t="e">
        <f t="shared" si="816"/>
        <v>#VALUE!</v>
      </c>
      <c r="BY870" s="15" t="e">
        <f t="shared" si="817"/>
        <v>#VALUE!</v>
      </c>
      <c r="BZ870" s="15" t="e">
        <f t="shared" si="818"/>
        <v>#VALUE!</v>
      </c>
      <c r="CA870" s="14" t="s">
        <v>75</v>
      </c>
      <c r="CB870" s="15" t="e">
        <f t="shared" si="774"/>
        <v>#VALUE!</v>
      </c>
      <c r="CC870" s="14" t="str">
        <f t="shared" si="775"/>
        <v>N/A</v>
      </c>
      <c r="CD870" s="14" t="str">
        <f t="shared" si="776"/>
        <v>N/A</v>
      </c>
      <c r="CE870" s="14" t="str">
        <f t="shared" si="777"/>
        <v>N/A</v>
      </c>
      <c r="CF870" s="14" t="str">
        <f t="shared" si="778"/>
        <v>N/A</v>
      </c>
      <c r="CG870" t="str">
        <f t="shared" si="819"/>
        <v>S:0 G:0 GR:0</v>
      </c>
    </row>
    <row r="871" spans="1:85" x14ac:dyDescent="0.25">
      <c r="A871" s="13">
        <v>6763</v>
      </c>
      <c r="B871" s="14"/>
      <c r="C871" s="14"/>
      <c r="D871" s="14"/>
      <c r="E871" s="14" t="e">
        <f>VLOOKUP(B871, 'Rookie Year'!$A$2:$B$55555,2,FALSE)</f>
        <v>#N/A</v>
      </c>
      <c r="F871" s="14">
        <v>2026</v>
      </c>
      <c r="G871" s="14" t="s">
        <v>40</v>
      </c>
      <c r="H871" s="14"/>
      <c r="I871" s="15"/>
      <c r="J871" s="14"/>
      <c r="K871" s="16">
        <f t="shared" si="785"/>
        <v>0</v>
      </c>
      <c r="L871" s="15">
        <f t="shared" si="786"/>
        <v>0</v>
      </c>
      <c r="M871" s="15">
        <f t="shared" si="787"/>
        <v>0</v>
      </c>
      <c r="N871" s="15">
        <f t="shared" si="788"/>
        <v>0</v>
      </c>
      <c r="O871" s="15">
        <v>0</v>
      </c>
      <c r="P871" s="15">
        <v>0</v>
      </c>
      <c r="Q871" s="15">
        <f t="shared" si="789"/>
        <v>0</v>
      </c>
      <c r="R871" s="14" t="s">
        <v>75</v>
      </c>
      <c r="S871" s="14">
        <f t="shared" si="790"/>
        <v>0</v>
      </c>
      <c r="T871" s="15" t="str">
        <f t="shared" si="783"/>
        <v>N/A</v>
      </c>
      <c r="U871" s="15" t="str">
        <f t="shared" si="784"/>
        <v>N/A</v>
      </c>
      <c r="V871" s="15" t="str">
        <f t="shared" si="780"/>
        <v>N/A</v>
      </c>
      <c r="W871" s="15" t="str">
        <f t="shared" si="772"/>
        <v>N/A</v>
      </c>
      <c r="X871" s="15" t="str">
        <f t="shared" si="773"/>
        <v>N/A</v>
      </c>
      <c r="Y871" s="14" t="str">
        <f t="shared" si="791"/>
        <v>OK</v>
      </c>
      <c r="Z871" s="14" t="str">
        <f t="shared" si="792"/>
        <v>No</v>
      </c>
      <c r="AA871" s="17" t="str">
        <f>IF(C871="DM", "N/A", IF(Z871="No","N/A",VLOOKUP(B871,'Extension List'!$A$3:$AE$1952,19,FALSE)))</f>
        <v>N/A</v>
      </c>
      <c r="AB871" s="14" t="str">
        <f>IF(C871="DM", "N/A", IF(Z871="No","N/A",VLOOKUP(B871,'Extension List'!$A$3:$AE$1952,21,FALSE)))</f>
        <v>N/A</v>
      </c>
      <c r="AC871" s="14" t="str">
        <f t="shared" si="781"/>
        <v>N/A</v>
      </c>
      <c r="AD871" s="15" t="str">
        <f t="shared" si="793"/>
        <v>N/A</v>
      </c>
      <c r="AE871" s="15" t="str">
        <f t="shared" si="794"/>
        <v>N/A</v>
      </c>
      <c r="AF871" s="15" t="str">
        <f t="shared" si="795"/>
        <v>N/A</v>
      </c>
      <c r="AG871" s="15" t="str">
        <f t="shared" si="823"/>
        <v>N/A</v>
      </c>
      <c r="AH871" s="15" t="str">
        <f t="shared" si="823"/>
        <v>N/A</v>
      </c>
      <c r="AI871" s="15" t="str">
        <f t="shared" si="820"/>
        <v>N/A</v>
      </c>
      <c r="AJ871" s="15" t="str">
        <f t="shared" si="821"/>
        <v>N/A</v>
      </c>
      <c r="AK871" s="15" t="str">
        <f t="shared" si="822"/>
        <v>N/A</v>
      </c>
      <c r="AL871" s="15" t="str">
        <f t="shared" si="796"/>
        <v>N/A</v>
      </c>
      <c r="AM871" s="15" t="e">
        <f t="shared" si="797"/>
        <v>#VALUE!</v>
      </c>
      <c r="AN871" s="15" t="str">
        <f t="shared" si="798"/>
        <v>N/A</v>
      </c>
      <c r="AO871" s="15" t="str">
        <f t="shared" si="799"/>
        <v>N/A</v>
      </c>
      <c r="AP871" s="15" t="str">
        <f t="shared" si="800"/>
        <v>N/A</v>
      </c>
      <c r="AQ871" s="15" t="str">
        <f t="shared" si="801"/>
        <v>N/A</v>
      </c>
      <c r="AR871" s="14" t="s">
        <v>40</v>
      </c>
      <c r="AS871" s="14" t="s">
        <v>40</v>
      </c>
      <c r="AT871" s="14" t="s">
        <v>40</v>
      </c>
      <c r="AU871" s="14" t="s">
        <v>40</v>
      </c>
      <c r="AV871" s="14" t="s">
        <v>40</v>
      </c>
      <c r="AW871" s="14" t="s">
        <v>40</v>
      </c>
      <c r="AX871" s="14" t="s">
        <v>40</v>
      </c>
      <c r="AY871" s="14" t="s">
        <v>40</v>
      </c>
      <c r="AZ871" s="14" t="s">
        <v>40</v>
      </c>
      <c r="BA871" s="14" t="s">
        <v>40</v>
      </c>
      <c r="BB871" s="14" t="s">
        <v>40</v>
      </c>
      <c r="BC871" s="14" t="s">
        <v>40</v>
      </c>
      <c r="BD871" s="14" t="s">
        <v>40</v>
      </c>
      <c r="BE871" s="14" t="s">
        <v>40</v>
      </c>
      <c r="BF871" s="14" t="s">
        <v>40</v>
      </c>
      <c r="BG871" s="14" t="s">
        <v>40</v>
      </c>
      <c r="BH871" s="14" t="s">
        <v>40</v>
      </c>
      <c r="BJ871" s="15" t="e">
        <f t="shared" si="802"/>
        <v>#VALUE!</v>
      </c>
      <c r="BK871" s="15" t="e">
        <f t="shared" si="803"/>
        <v>#VALUE!</v>
      </c>
      <c r="BL871" s="15" t="e">
        <f t="shared" si="804"/>
        <v>#VALUE!</v>
      </c>
      <c r="BM871" s="15" t="e">
        <f t="shared" si="805"/>
        <v>#VALUE!</v>
      </c>
      <c r="BN871" s="15" t="e">
        <f t="shared" si="806"/>
        <v>#VALUE!</v>
      </c>
      <c r="BO871" s="15" t="e">
        <f t="shared" si="807"/>
        <v>#VALUE!</v>
      </c>
      <c r="BP871" s="15" t="e">
        <f t="shared" si="808"/>
        <v>#VALUE!</v>
      </c>
      <c r="BQ871" s="15" t="e">
        <f t="shared" si="809"/>
        <v>#VALUE!</v>
      </c>
      <c r="BR871" s="15" t="e">
        <f t="shared" si="810"/>
        <v>#VALUE!</v>
      </c>
      <c r="BS871" s="15" t="e">
        <f t="shared" si="811"/>
        <v>#VALUE!</v>
      </c>
      <c r="BT871" s="15" t="e">
        <f t="shared" si="812"/>
        <v>#VALUE!</v>
      </c>
      <c r="BU871" s="15" t="e">
        <f t="shared" si="813"/>
        <v>#VALUE!</v>
      </c>
      <c r="BV871" s="15" t="e">
        <f t="shared" si="814"/>
        <v>#VALUE!</v>
      </c>
      <c r="BW871" s="15" t="e">
        <f t="shared" si="815"/>
        <v>#VALUE!</v>
      </c>
      <c r="BX871" s="15" t="e">
        <f t="shared" si="816"/>
        <v>#VALUE!</v>
      </c>
      <c r="BY871" s="15" t="e">
        <f t="shared" si="817"/>
        <v>#VALUE!</v>
      </c>
      <c r="BZ871" s="15" t="e">
        <f t="shared" si="818"/>
        <v>#VALUE!</v>
      </c>
      <c r="CA871" s="14" t="s">
        <v>75</v>
      </c>
      <c r="CB871" s="15" t="e">
        <f t="shared" si="774"/>
        <v>#VALUE!</v>
      </c>
      <c r="CC871" s="14" t="str">
        <f t="shared" si="775"/>
        <v>N/A</v>
      </c>
      <c r="CD871" s="14" t="str">
        <f t="shared" si="776"/>
        <v>N/A</v>
      </c>
      <c r="CE871" s="14" t="str">
        <f t="shared" si="777"/>
        <v>N/A</v>
      </c>
      <c r="CF871" s="14" t="str">
        <f t="shared" si="778"/>
        <v>N/A</v>
      </c>
      <c r="CG871" t="str">
        <f t="shared" si="819"/>
        <v>S:0 G:0 GR:0</v>
      </c>
    </row>
    <row r="872" spans="1:85" x14ac:dyDescent="0.25">
      <c r="A872" s="13">
        <v>6764</v>
      </c>
      <c r="B872" s="14"/>
      <c r="C872" s="14"/>
      <c r="D872" s="14"/>
      <c r="E872" s="14" t="e">
        <f>VLOOKUP(B872, 'Rookie Year'!$A$2:$B$55555,2,FALSE)</f>
        <v>#N/A</v>
      </c>
      <c r="F872" s="14">
        <v>2026</v>
      </c>
      <c r="G872" s="14" t="s">
        <v>40</v>
      </c>
      <c r="H872" s="14"/>
      <c r="I872" s="15"/>
      <c r="J872" s="14"/>
      <c r="K872" s="16">
        <f t="shared" si="785"/>
        <v>0</v>
      </c>
      <c r="L872" s="15">
        <f t="shared" si="786"/>
        <v>0</v>
      </c>
      <c r="M872" s="15">
        <f t="shared" si="787"/>
        <v>0</v>
      </c>
      <c r="N872" s="15">
        <f t="shared" si="788"/>
        <v>0</v>
      </c>
      <c r="O872" s="15">
        <v>0</v>
      </c>
      <c r="P872" s="15">
        <v>0</v>
      </c>
      <c r="Q872" s="15">
        <f t="shared" si="789"/>
        <v>0</v>
      </c>
      <c r="R872" s="14" t="s">
        <v>75</v>
      </c>
      <c r="S872" s="14">
        <f t="shared" si="790"/>
        <v>0</v>
      </c>
      <c r="T872" s="15" t="str">
        <f t="shared" si="783"/>
        <v>N/A</v>
      </c>
      <c r="U872" s="15" t="str">
        <f t="shared" si="784"/>
        <v>N/A</v>
      </c>
      <c r="V872" s="15" t="str">
        <f t="shared" si="780"/>
        <v>N/A</v>
      </c>
      <c r="W872" s="15" t="str">
        <f t="shared" si="772"/>
        <v>N/A</v>
      </c>
      <c r="X872" s="15" t="str">
        <f t="shared" si="773"/>
        <v>N/A</v>
      </c>
      <c r="Y872" s="14" t="str">
        <f t="shared" si="791"/>
        <v>OK</v>
      </c>
      <c r="Z872" s="14" t="str">
        <f t="shared" si="792"/>
        <v>No</v>
      </c>
      <c r="AA872" s="17" t="str">
        <f>IF(C872="DM", "N/A", IF(Z872="No","N/A",VLOOKUP(B872,'Extension List'!$A$3:$AE$1952,19,FALSE)))</f>
        <v>N/A</v>
      </c>
      <c r="AB872" s="14" t="str">
        <f>IF(C872="DM", "N/A", IF(Z872="No","N/A",VLOOKUP(B872,'Extension List'!$A$3:$AE$1952,21,FALSE)))</f>
        <v>N/A</v>
      </c>
      <c r="AC872" s="14" t="str">
        <f t="shared" si="781"/>
        <v>N/A</v>
      </c>
      <c r="AD872" s="15" t="str">
        <f t="shared" si="793"/>
        <v>N/A</v>
      </c>
      <c r="AE872" s="15" t="str">
        <f t="shared" si="794"/>
        <v>N/A</v>
      </c>
      <c r="AF872" s="15" t="str">
        <f t="shared" si="795"/>
        <v>N/A</v>
      </c>
      <c r="AG872" s="15" t="str">
        <f t="shared" si="823"/>
        <v>N/A</v>
      </c>
      <c r="AH872" s="15" t="str">
        <f t="shared" si="823"/>
        <v>N/A</v>
      </c>
      <c r="AI872" s="15" t="str">
        <f t="shared" si="820"/>
        <v>N/A</v>
      </c>
      <c r="AJ872" s="15" t="str">
        <f t="shared" si="821"/>
        <v>N/A</v>
      </c>
      <c r="AK872" s="15" t="str">
        <f t="shared" si="822"/>
        <v>N/A</v>
      </c>
      <c r="AL872" s="15" t="str">
        <f t="shared" si="796"/>
        <v>N/A</v>
      </c>
      <c r="AM872" s="15" t="e">
        <f t="shared" si="797"/>
        <v>#VALUE!</v>
      </c>
      <c r="AN872" s="15" t="str">
        <f t="shared" si="798"/>
        <v>N/A</v>
      </c>
      <c r="AO872" s="15" t="str">
        <f t="shared" si="799"/>
        <v>N/A</v>
      </c>
      <c r="AP872" s="15" t="str">
        <f t="shared" si="800"/>
        <v>N/A</v>
      </c>
      <c r="AQ872" s="15" t="str">
        <f t="shared" si="801"/>
        <v>N/A</v>
      </c>
      <c r="AR872" s="14" t="s">
        <v>40</v>
      </c>
      <c r="AS872" s="14" t="s">
        <v>40</v>
      </c>
      <c r="AT872" s="14" t="s">
        <v>40</v>
      </c>
      <c r="AU872" s="14" t="s">
        <v>40</v>
      </c>
      <c r="AV872" s="14" t="s">
        <v>40</v>
      </c>
      <c r="AW872" s="14" t="s">
        <v>40</v>
      </c>
      <c r="AX872" s="14" t="s">
        <v>40</v>
      </c>
      <c r="AY872" s="14" t="s">
        <v>40</v>
      </c>
      <c r="AZ872" s="14" t="s">
        <v>40</v>
      </c>
      <c r="BA872" s="14" t="s">
        <v>40</v>
      </c>
      <c r="BB872" s="14" t="s">
        <v>40</v>
      </c>
      <c r="BC872" s="14" t="s">
        <v>40</v>
      </c>
      <c r="BD872" s="14" t="s">
        <v>40</v>
      </c>
      <c r="BE872" s="14" t="s">
        <v>40</v>
      </c>
      <c r="BF872" s="14" t="s">
        <v>40</v>
      </c>
      <c r="BG872" s="14" t="s">
        <v>40</v>
      </c>
      <c r="BH872" s="14" t="s">
        <v>40</v>
      </c>
      <c r="BJ872" s="15" t="e">
        <f t="shared" si="802"/>
        <v>#VALUE!</v>
      </c>
      <c r="BK872" s="15" t="e">
        <f t="shared" si="803"/>
        <v>#VALUE!</v>
      </c>
      <c r="BL872" s="15" t="e">
        <f t="shared" si="804"/>
        <v>#VALUE!</v>
      </c>
      <c r="BM872" s="15" t="e">
        <f t="shared" si="805"/>
        <v>#VALUE!</v>
      </c>
      <c r="BN872" s="15" t="e">
        <f t="shared" si="806"/>
        <v>#VALUE!</v>
      </c>
      <c r="BO872" s="15" t="e">
        <f t="shared" si="807"/>
        <v>#VALUE!</v>
      </c>
      <c r="BP872" s="15" t="e">
        <f t="shared" si="808"/>
        <v>#VALUE!</v>
      </c>
      <c r="BQ872" s="15" t="e">
        <f t="shared" si="809"/>
        <v>#VALUE!</v>
      </c>
      <c r="BR872" s="15" t="e">
        <f t="shared" si="810"/>
        <v>#VALUE!</v>
      </c>
      <c r="BS872" s="15" t="e">
        <f t="shared" si="811"/>
        <v>#VALUE!</v>
      </c>
      <c r="BT872" s="15" t="e">
        <f t="shared" si="812"/>
        <v>#VALUE!</v>
      </c>
      <c r="BU872" s="15" t="e">
        <f t="shared" si="813"/>
        <v>#VALUE!</v>
      </c>
      <c r="BV872" s="15" t="e">
        <f t="shared" si="814"/>
        <v>#VALUE!</v>
      </c>
      <c r="BW872" s="15" t="e">
        <f t="shared" si="815"/>
        <v>#VALUE!</v>
      </c>
      <c r="BX872" s="15" t="e">
        <f t="shared" si="816"/>
        <v>#VALUE!</v>
      </c>
      <c r="BY872" s="15" t="e">
        <f t="shared" si="817"/>
        <v>#VALUE!</v>
      </c>
      <c r="BZ872" s="15" t="e">
        <f t="shared" si="818"/>
        <v>#VALUE!</v>
      </c>
      <c r="CA872" s="14" t="s">
        <v>75</v>
      </c>
      <c r="CB872" s="15" t="e">
        <f t="shared" si="774"/>
        <v>#VALUE!</v>
      </c>
      <c r="CC872" s="14" t="str">
        <f t="shared" si="775"/>
        <v>N/A</v>
      </c>
      <c r="CD872" s="14" t="str">
        <f t="shared" si="776"/>
        <v>N/A</v>
      </c>
      <c r="CE872" s="14" t="str">
        <f t="shared" si="777"/>
        <v>N/A</v>
      </c>
      <c r="CF872" s="14" t="str">
        <f t="shared" si="778"/>
        <v>N/A</v>
      </c>
      <c r="CG872" t="str">
        <f t="shared" si="819"/>
        <v>S:0 G:0 GR:0</v>
      </c>
    </row>
    <row r="873" spans="1:85" x14ac:dyDescent="0.25">
      <c r="A873" s="13">
        <v>6765</v>
      </c>
      <c r="B873" s="14"/>
      <c r="C873" s="14"/>
      <c r="D873" s="14"/>
      <c r="E873" s="14" t="e">
        <f>VLOOKUP(B873, 'Rookie Year'!$A$2:$B$55555,2,FALSE)</f>
        <v>#N/A</v>
      </c>
      <c r="F873" s="14">
        <v>2026</v>
      </c>
      <c r="G873" s="14" t="s">
        <v>40</v>
      </c>
      <c r="H873" s="14"/>
      <c r="I873" s="15"/>
      <c r="J873" s="14"/>
      <c r="K873" s="16">
        <f t="shared" si="785"/>
        <v>0</v>
      </c>
      <c r="L873" s="15">
        <f t="shared" si="786"/>
        <v>0</v>
      </c>
      <c r="M873" s="15">
        <f t="shared" si="787"/>
        <v>0</v>
      </c>
      <c r="N873" s="15">
        <f t="shared" si="788"/>
        <v>0</v>
      </c>
      <c r="O873" s="15">
        <v>0</v>
      </c>
      <c r="P873" s="15">
        <v>0</v>
      </c>
      <c r="Q873" s="15">
        <f t="shared" si="789"/>
        <v>0</v>
      </c>
      <c r="R873" s="14" t="s">
        <v>75</v>
      </c>
      <c r="S873" s="14">
        <f t="shared" si="790"/>
        <v>0</v>
      </c>
      <c r="T873" s="15" t="str">
        <f t="shared" si="783"/>
        <v>N/A</v>
      </c>
      <c r="U873" s="15" t="str">
        <f t="shared" si="784"/>
        <v>N/A</v>
      </c>
      <c r="V873" s="15" t="str">
        <f t="shared" si="780"/>
        <v>N/A</v>
      </c>
      <c r="W873" s="15" t="str">
        <f t="shared" si="772"/>
        <v>N/A</v>
      </c>
      <c r="X873" s="15" t="str">
        <f t="shared" si="773"/>
        <v>N/A</v>
      </c>
      <c r="Y873" s="14" t="str">
        <f t="shared" si="791"/>
        <v>OK</v>
      </c>
      <c r="Z873" s="14" t="str">
        <f t="shared" si="792"/>
        <v>No</v>
      </c>
      <c r="AA873" s="17" t="str">
        <f>IF(C873="DM", "N/A", IF(Z873="No","N/A",VLOOKUP(B873,'Extension List'!$A$3:$AE$1952,19,FALSE)))</f>
        <v>N/A</v>
      </c>
      <c r="AB873" s="14" t="str">
        <f>IF(C873="DM", "N/A", IF(Z873="No","N/A",VLOOKUP(B873,'Extension List'!$A$3:$AE$1952,21,FALSE)))</f>
        <v>N/A</v>
      </c>
      <c r="AC873" s="14" t="str">
        <f t="shared" si="781"/>
        <v>N/A</v>
      </c>
      <c r="AD873" s="15" t="str">
        <f t="shared" si="793"/>
        <v>N/A</v>
      </c>
      <c r="AE873" s="15" t="str">
        <f t="shared" si="794"/>
        <v>N/A</v>
      </c>
      <c r="AF873" s="15" t="str">
        <f t="shared" si="795"/>
        <v>N/A</v>
      </c>
      <c r="AG873" s="15" t="str">
        <f t="shared" si="823"/>
        <v>N/A</v>
      </c>
      <c r="AH873" s="15" t="str">
        <f t="shared" si="823"/>
        <v>N/A</v>
      </c>
      <c r="AI873" s="15" t="str">
        <f t="shared" si="820"/>
        <v>N/A</v>
      </c>
      <c r="AJ873" s="15" t="str">
        <f t="shared" si="821"/>
        <v>N/A</v>
      </c>
      <c r="AK873" s="15" t="str">
        <f t="shared" si="822"/>
        <v>N/A</v>
      </c>
      <c r="AL873" s="15" t="str">
        <f t="shared" si="796"/>
        <v>N/A</v>
      </c>
      <c r="AM873" s="15" t="e">
        <f t="shared" si="797"/>
        <v>#VALUE!</v>
      </c>
      <c r="AN873" s="15" t="str">
        <f t="shared" si="798"/>
        <v>N/A</v>
      </c>
      <c r="AO873" s="15" t="str">
        <f t="shared" si="799"/>
        <v>N/A</v>
      </c>
      <c r="AP873" s="15" t="str">
        <f t="shared" si="800"/>
        <v>N/A</v>
      </c>
      <c r="AQ873" s="15" t="str">
        <f t="shared" si="801"/>
        <v>N/A</v>
      </c>
      <c r="AR873" s="14" t="s">
        <v>40</v>
      </c>
      <c r="AS873" s="14" t="s">
        <v>40</v>
      </c>
      <c r="AT873" s="14" t="s">
        <v>40</v>
      </c>
      <c r="AU873" s="14" t="s">
        <v>40</v>
      </c>
      <c r="AV873" s="14" t="s">
        <v>40</v>
      </c>
      <c r="AW873" s="14" t="s">
        <v>40</v>
      </c>
      <c r="AX873" s="14" t="s">
        <v>40</v>
      </c>
      <c r="AY873" s="14" t="s">
        <v>40</v>
      </c>
      <c r="AZ873" s="14" t="s">
        <v>40</v>
      </c>
      <c r="BA873" s="14" t="s">
        <v>40</v>
      </c>
      <c r="BB873" s="14" t="s">
        <v>40</v>
      </c>
      <c r="BC873" s="14" t="s">
        <v>40</v>
      </c>
      <c r="BD873" s="14" t="s">
        <v>40</v>
      </c>
      <c r="BE873" s="14" t="s">
        <v>40</v>
      </c>
      <c r="BF873" s="14" t="s">
        <v>40</v>
      </c>
      <c r="BG873" s="14" t="s">
        <v>40</v>
      </c>
      <c r="BH873" s="14" t="s">
        <v>40</v>
      </c>
      <c r="BJ873" s="15" t="e">
        <f t="shared" si="802"/>
        <v>#VALUE!</v>
      </c>
      <c r="BK873" s="15" t="e">
        <f t="shared" si="803"/>
        <v>#VALUE!</v>
      </c>
      <c r="BL873" s="15" t="e">
        <f t="shared" si="804"/>
        <v>#VALUE!</v>
      </c>
      <c r="BM873" s="15" t="e">
        <f t="shared" si="805"/>
        <v>#VALUE!</v>
      </c>
      <c r="BN873" s="15" t="e">
        <f t="shared" si="806"/>
        <v>#VALUE!</v>
      </c>
      <c r="BO873" s="15" t="e">
        <f t="shared" si="807"/>
        <v>#VALUE!</v>
      </c>
      <c r="BP873" s="15" t="e">
        <f t="shared" si="808"/>
        <v>#VALUE!</v>
      </c>
      <c r="BQ873" s="15" t="e">
        <f t="shared" si="809"/>
        <v>#VALUE!</v>
      </c>
      <c r="BR873" s="15" t="e">
        <f t="shared" si="810"/>
        <v>#VALUE!</v>
      </c>
      <c r="BS873" s="15" t="e">
        <f t="shared" si="811"/>
        <v>#VALUE!</v>
      </c>
      <c r="BT873" s="15" t="e">
        <f t="shared" si="812"/>
        <v>#VALUE!</v>
      </c>
      <c r="BU873" s="15" t="e">
        <f t="shared" si="813"/>
        <v>#VALUE!</v>
      </c>
      <c r="BV873" s="15" t="e">
        <f t="shared" si="814"/>
        <v>#VALUE!</v>
      </c>
      <c r="BW873" s="15" t="e">
        <f t="shared" si="815"/>
        <v>#VALUE!</v>
      </c>
      <c r="BX873" s="15" t="e">
        <f t="shared" si="816"/>
        <v>#VALUE!</v>
      </c>
      <c r="BY873" s="15" t="e">
        <f t="shared" si="817"/>
        <v>#VALUE!</v>
      </c>
      <c r="BZ873" s="15" t="e">
        <f t="shared" si="818"/>
        <v>#VALUE!</v>
      </c>
      <c r="CA873" s="14" t="s">
        <v>75</v>
      </c>
      <c r="CB873" s="15" t="e">
        <f t="shared" si="774"/>
        <v>#VALUE!</v>
      </c>
      <c r="CC873" s="14" t="str">
        <f t="shared" si="775"/>
        <v>N/A</v>
      </c>
      <c r="CD873" s="14" t="str">
        <f t="shared" si="776"/>
        <v>N/A</v>
      </c>
      <c r="CE873" s="14" t="str">
        <f t="shared" si="777"/>
        <v>N/A</v>
      </c>
      <c r="CF873" s="14" t="str">
        <f t="shared" si="778"/>
        <v>N/A</v>
      </c>
      <c r="CG873" t="str">
        <f t="shared" si="819"/>
        <v>S:0 G:0 GR:0</v>
      </c>
    </row>
    <row r="874" spans="1:85" x14ac:dyDescent="0.25">
      <c r="A874" s="13">
        <v>6766</v>
      </c>
      <c r="B874" s="14"/>
      <c r="C874" s="14"/>
      <c r="D874" s="14"/>
      <c r="E874" s="14" t="e">
        <f>VLOOKUP(B874, 'Rookie Year'!$A$2:$B$55555,2,FALSE)</f>
        <v>#N/A</v>
      </c>
      <c r="F874" s="14">
        <v>2026</v>
      </c>
      <c r="G874" s="14" t="s">
        <v>40</v>
      </c>
      <c r="H874" s="14"/>
      <c r="I874" s="15"/>
      <c r="J874" s="14"/>
      <c r="K874" s="16">
        <f t="shared" si="785"/>
        <v>0</v>
      </c>
      <c r="L874" s="15">
        <f t="shared" si="786"/>
        <v>0</v>
      </c>
      <c r="M874" s="15">
        <f t="shared" si="787"/>
        <v>0</v>
      </c>
      <c r="N874" s="15">
        <f t="shared" si="788"/>
        <v>0</v>
      </c>
      <c r="O874" s="15">
        <v>0</v>
      </c>
      <c r="P874" s="15">
        <v>0</v>
      </c>
      <c r="Q874" s="15">
        <f t="shared" si="789"/>
        <v>0</v>
      </c>
      <c r="R874" s="14" t="s">
        <v>75</v>
      </c>
      <c r="S874" s="14">
        <f t="shared" si="790"/>
        <v>0</v>
      </c>
      <c r="T874" s="15" t="str">
        <f t="shared" si="783"/>
        <v>N/A</v>
      </c>
      <c r="U874" s="15" t="str">
        <f t="shared" si="784"/>
        <v>N/A</v>
      </c>
      <c r="V874" s="15" t="str">
        <f t="shared" si="780"/>
        <v>N/A</v>
      </c>
      <c r="W874" s="15" t="str">
        <f t="shared" si="772"/>
        <v>N/A</v>
      </c>
      <c r="X874" s="15" t="str">
        <f t="shared" si="773"/>
        <v>N/A</v>
      </c>
      <c r="Y874" s="14" t="str">
        <f t="shared" si="791"/>
        <v>OK</v>
      </c>
      <c r="Z874" s="14" t="str">
        <f t="shared" si="792"/>
        <v>No</v>
      </c>
      <c r="AA874" s="17" t="str">
        <f>IF(C874="DM", "N/A", IF(Z874="No","N/A",VLOOKUP(B874,'Extension List'!$A$3:$AE$1952,19,FALSE)))</f>
        <v>N/A</v>
      </c>
      <c r="AB874" s="14" t="str">
        <f>IF(C874="DM", "N/A", IF(Z874="No","N/A",VLOOKUP(B874,'Extension List'!$A$3:$AE$1952,21,FALSE)))</f>
        <v>N/A</v>
      </c>
      <c r="AC874" s="14" t="str">
        <f t="shared" si="781"/>
        <v>N/A</v>
      </c>
      <c r="AD874" s="15" t="str">
        <f t="shared" si="793"/>
        <v>N/A</v>
      </c>
      <c r="AE874" s="15" t="str">
        <f t="shared" si="794"/>
        <v>N/A</v>
      </c>
      <c r="AF874" s="15" t="str">
        <f t="shared" si="795"/>
        <v>N/A</v>
      </c>
      <c r="AG874" s="15" t="str">
        <f t="shared" si="823"/>
        <v>N/A</v>
      </c>
      <c r="AH874" s="15" t="str">
        <f t="shared" si="823"/>
        <v>N/A</v>
      </c>
      <c r="AI874" s="15" t="str">
        <f t="shared" si="820"/>
        <v>N/A</v>
      </c>
      <c r="AJ874" s="15" t="str">
        <f t="shared" si="821"/>
        <v>N/A</v>
      </c>
      <c r="AK874" s="15" t="str">
        <f t="shared" si="822"/>
        <v>N/A</v>
      </c>
      <c r="AL874" s="15" t="str">
        <f t="shared" si="796"/>
        <v>N/A</v>
      </c>
      <c r="AM874" s="15" t="e">
        <f t="shared" si="797"/>
        <v>#VALUE!</v>
      </c>
      <c r="AN874" s="15" t="str">
        <f t="shared" si="798"/>
        <v>N/A</v>
      </c>
      <c r="AO874" s="15" t="str">
        <f t="shared" si="799"/>
        <v>N/A</v>
      </c>
      <c r="AP874" s="15" t="str">
        <f t="shared" si="800"/>
        <v>N/A</v>
      </c>
      <c r="AQ874" s="15" t="str">
        <f t="shared" si="801"/>
        <v>N/A</v>
      </c>
      <c r="AR874" s="14" t="s">
        <v>40</v>
      </c>
      <c r="AS874" s="14" t="s">
        <v>40</v>
      </c>
      <c r="AT874" s="14" t="s">
        <v>40</v>
      </c>
      <c r="AU874" s="14" t="s">
        <v>40</v>
      </c>
      <c r="AV874" s="14" t="s">
        <v>40</v>
      </c>
      <c r="AW874" s="14" t="s">
        <v>40</v>
      </c>
      <c r="AX874" s="14" t="s">
        <v>40</v>
      </c>
      <c r="AY874" s="14" t="s">
        <v>40</v>
      </c>
      <c r="AZ874" s="14" t="s">
        <v>40</v>
      </c>
      <c r="BA874" s="14" t="s">
        <v>40</v>
      </c>
      <c r="BB874" s="14" t="s">
        <v>40</v>
      </c>
      <c r="BC874" s="14" t="s">
        <v>40</v>
      </c>
      <c r="BD874" s="14" t="s">
        <v>40</v>
      </c>
      <c r="BE874" s="14" t="s">
        <v>40</v>
      </c>
      <c r="BF874" s="14" t="s">
        <v>40</v>
      </c>
      <c r="BG874" s="14" t="s">
        <v>40</v>
      </c>
      <c r="BH874" s="14" t="s">
        <v>40</v>
      </c>
      <c r="BJ874" s="15" t="e">
        <f t="shared" si="802"/>
        <v>#VALUE!</v>
      </c>
      <c r="BK874" s="15" t="e">
        <f t="shared" si="803"/>
        <v>#VALUE!</v>
      </c>
      <c r="BL874" s="15" t="e">
        <f t="shared" si="804"/>
        <v>#VALUE!</v>
      </c>
      <c r="BM874" s="15" t="e">
        <f t="shared" si="805"/>
        <v>#VALUE!</v>
      </c>
      <c r="BN874" s="15" t="e">
        <f t="shared" si="806"/>
        <v>#VALUE!</v>
      </c>
      <c r="BO874" s="15" t="e">
        <f t="shared" si="807"/>
        <v>#VALUE!</v>
      </c>
      <c r="BP874" s="15" t="e">
        <f t="shared" si="808"/>
        <v>#VALUE!</v>
      </c>
      <c r="BQ874" s="15" t="e">
        <f t="shared" si="809"/>
        <v>#VALUE!</v>
      </c>
      <c r="BR874" s="15" t="e">
        <f t="shared" si="810"/>
        <v>#VALUE!</v>
      </c>
      <c r="BS874" s="15" t="e">
        <f t="shared" si="811"/>
        <v>#VALUE!</v>
      </c>
      <c r="BT874" s="15" t="e">
        <f t="shared" si="812"/>
        <v>#VALUE!</v>
      </c>
      <c r="BU874" s="15" t="e">
        <f t="shared" si="813"/>
        <v>#VALUE!</v>
      </c>
      <c r="BV874" s="15" t="e">
        <f t="shared" si="814"/>
        <v>#VALUE!</v>
      </c>
      <c r="BW874" s="15" t="e">
        <f t="shared" si="815"/>
        <v>#VALUE!</v>
      </c>
      <c r="BX874" s="15" t="e">
        <f t="shared" si="816"/>
        <v>#VALUE!</v>
      </c>
      <c r="BY874" s="15" t="e">
        <f t="shared" si="817"/>
        <v>#VALUE!</v>
      </c>
      <c r="BZ874" s="15" t="e">
        <f t="shared" si="818"/>
        <v>#VALUE!</v>
      </c>
      <c r="CA874" s="14" t="s">
        <v>75</v>
      </c>
      <c r="CB874" s="15" t="e">
        <f t="shared" si="774"/>
        <v>#VALUE!</v>
      </c>
      <c r="CC874" s="14" t="str">
        <f t="shared" si="775"/>
        <v>N/A</v>
      </c>
      <c r="CD874" s="14" t="str">
        <f t="shared" si="776"/>
        <v>N/A</v>
      </c>
      <c r="CE874" s="14" t="str">
        <f t="shared" si="777"/>
        <v>N/A</v>
      </c>
      <c r="CF874" s="14" t="str">
        <f t="shared" si="778"/>
        <v>N/A</v>
      </c>
      <c r="CG874" t="str">
        <f t="shared" si="819"/>
        <v>S:0 G:0 GR:0</v>
      </c>
    </row>
    <row r="875" spans="1:85" x14ac:dyDescent="0.25">
      <c r="A875" s="13">
        <v>6767</v>
      </c>
      <c r="B875" s="14"/>
      <c r="C875" s="14"/>
      <c r="D875" s="14"/>
      <c r="E875" s="14" t="e">
        <f>VLOOKUP(B875, 'Rookie Year'!$A$2:$B$55555,2,FALSE)</f>
        <v>#N/A</v>
      </c>
      <c r="F875" s="14">
        <v>2026</v>
      </c>
      <c r="G875" s="14" t="s">
        <v>40</v>
      </c>
      <c r="H875" s="14"/>
      <c r="I875" s="15"/>
      <c r="J875" s="14"/>
      <c r="K875" s="16">
        <f t="shared" si="785"/>
        <v>0</v>
      </c>
      <c r="L875" s="15">
        <f t="shared" si="786"/>
        <v>0</v>
      </c>
      <c r="M875" s="15">
        <f t="shared" si="787"/>
        <v>0</v>
      </c>
      <c r="N875" s="15">
        <f t="shared" si="788"/>
        <v>0</v>
      </c>
      <c r="O875" s="15">
        <v>0</v>
      </c>
      <c r="P875" s="15">
        <v>0</v>
      </c>
      <c r="Q875" s="15">
        <f t="shared" si="789"/>
        <v>0</v>
      </c>
      <c r="R875" s="14" t="s">
        <v>75</v>
      </c>
      <c r="S875" s="14">
        <f t="shared" si="790"/>
        <v>0</v>
      </c>
      <c r="T875" s="15" t="str">
        <f t="shared" si="783"/>
        <v>N/A</v>
      </c>
      <c r="U875" s="15" t="str">
        <f t="shared" si="784"/>
        <v>N/A</v>
      </c>
      <c r="V875" s="15" t="str">
        <f t="shared" si="780"/>
        <v>N/A</v>
      </c>
      <c r="W875" s="15" t="str">
        <f t="shared" ref="W875:W938" si="824">IF($S875&lt;4, "N/A", $M875)</f>
        <v>N/A</v>
      </c>
      <c r="X875" s="15" t="str">
        <f t="shared" ref="X875:X938" si="825">IF($S875&lt;5, "N/A", $M875)</f>
        <v>N/A</v>
      </c>
      <c r="Y875" s="14" t="str">
        <f t="shared" si="791"/>
        <v>OK</v>
      </c>
      <c r="Z875" s="14" t="str">
        <f t="shared" si="792"/>
        <v>No</v>
      </c>
      <c r="AA875" s="17" t="str">
        <f>IF(C875="DM", "N/A", IF(Z875="No","N/A",VLOOKUP(B875,'Extension List'!$A$3:$AE$1952,19,FALSE)))</f>
        <v>N/A</v>
      </c>
      <c r="AB875" s="14" t="str">
        <f>IF(C875="DM", "N/A", IF(Z875="No","N/A",VLOOKUP(B875,'Extension List'!$A$3:$AE$1952,21,FALSE)))</f>
        <v>N/A</v>
      </c>
      <c r="AC875" s="14" t="str">
        <f t="shared" si="781"/>
        <v>N/A</v>
      </c>
      <c r="AD875" s="15" t="str">
        <f t="shared" si="793"/>
        <v>N/A</v>
      </c>
      <c r="AE875" s="15" t="str">
        <f t="shared" si="794"/>
        <v>N/A</v>
      </c>
      <c r="AF875" s="15" t="str">
        <f t="shared" si="795"/>
        <v>N/A</v>
      </c>
      <c r="AG875" s="15" t="str">
        <f t="shared" si="823"/>
        <v>N/A</v>
      </c>
      <c r="AH875" s="15" t="str">
        <f t="shared" si="823"/>
        <v>N/A</v>
      </c>
      <c r="AI875" s="15" t="str">
        <f t="shared" si="820"/>
        <v>N/A</v>
      </c>
      <c r="AJ875" s="15" t="str">
        <f t="shared" si="821"/>
        <v>N/A</v>
      </c>
      <c r="AK875" s="15" t="str">
        <f t="shared" si="822"/>
        <v>N/A</v>
      </c>
      <c r="AL875" s="15" t="str">
        <f t="shared" si="796"/>
        <v>N/A</v>
      </c>
      <c r="AM875" s="15" t="e">
        <f t="shared" si="797"/>
        <v>#VALUE!</v>
      </c>
      <c r="AN875" s="15" t="str">
        <f t="shared" si="798"/>
        <v>N/A</v>
      </c>
      <c r="AO875" s="15" t="str">
        <f t="shared" si="799"/>
        <v>N/A</v>
      </c>
      <c r="AP875" s="15" t="str">
        <f t="shared" si="800"/>
        <v>N/A</v>
      </c>
      <c r="AQ875" s="15" t="str">
        <f t="shared" si="801"/>
        <v>N/A</v>
      </c>
      <c r="AR875" s="14" t="s">
        <v>40</v>
      </c>
      <c r="AS875" s="14" t="s">
        <v>40</v>
      </c>
      <c r="AT875" s="14" t="s">
        <v>40</v>
      </c>
      <c r="AU875" s="14" t="s">
        <v>40</v>
      </c>
      <c r="AV875" s="14" t="s">
        <v>40</v>
      </c>
      <c r="AW875" s="14" t="s">
        <v>40</v>
      </c>
      <c r="AX875" s="14" t="s">
        <v>40</v>
      </c>
      <c r="AY875" s="14" t="s">
        <v>40</v>
      </c>
      <c r="AZ875" s="14" t="s">
        <v>40</v>
      </c>
      <c r="BA875" s="14" t="s">
        <v>40</v>
      </c>
      <c r="BB875" s="14" t="s">
        <v>40</v>
      </c>
      <c r="BC875" s="14" t="s">
        <v>40</v>
      </c>
      <c r="BD875" s="14" t="s">
        <v>40</v>
      </c>
      <c r="BE875" s="14" t="s">
        <v>40</v>
      </c>
      <c r="BF875" s="14" t="s">
        <v>40</v>
      </c>
      <c r="BG875" s="14" t="s">
        <v>40</v>
      </c>
      <c r="BH875" s="14" t="s">
        <v>40</v>
      </c>
      <c r="BJ875" s="15" t="e">
        <f t="shared" si="802"/>
        <v>#VALUE!</v>
      </c>
      <c r="BK875" s="15" t="e">
        <f t="shared" si="803"/>
        <v>#VALUE!</v>
      </c>
      <c r="BL875" s="15" t="e">
        <f t="shared" si="804"/>
        <v>#VALUE!</v>
      </c>
      <c r="BM875" s="15" t="e">
        <f t="shared" si="805"/>
        <v>#VALUE!</v>
      </c>
      <c r="BN875" s="15" t="e">
        <f t="shared" si="806"/>
        <v>#VALUE!</v>
      </c>
      <c r="BO875" s="15" t="e">
        <f t="shared" si="807"/>
        <v>#VALUE!</v>
      </c>
      <c r="BP875" s="15" t="e">
        <f t="shared" si="808"/>
        <v>#VALUE!</v>
      </c>
      <c r="BQ875" s="15" t="e">
        <f t="shared" si="809"/>
        <v>#VALUE!</v>
      </c>
      <c r="BR875" s="15" t="e">
        <f t="shared" si="810"/>
        <v>#VALUE!</v>
      </c>
      <c r="BS875" s="15" t="e">
        <f t="shared" si="811"/>
        <v>#VALUE!</v>
      </c>
      <c r="BT875" s="15" t="e">
        <f t="shared" si="812"/>
        <v>#VALUE!</v>
      </c>
      <c r="BU875" s="15" t="e">
        <f t="shared" si="813"/>
        <v>#VALUE!</v>
      </c>
      <c r="BV875" s="15" t="e">
        <f t="shared" si="814"/>
        <v>#VALUE!</v>
      </c>
      <c r="BW875" s="15" t="e">
        <f t="shared" si="815"/>
        <v>#VALUE!</v>
      </c>
      <c r="BX875" s="15" t="e">
        <f t="shared" si="816"/>
        <v>#VALUE!</v>
      </c>
      <c r="BY875" s="15" t="e">
        <f t="shared" si="817"/>
        <v>#VALUE!</v>
      </c>
      <c r="BZ875" s="15" t="e">
        <f t="shared" si="818"/>
        <v>#VALUE!</v>
      </c>
      <c r="CA875" s="14" t="s">
        <v>75</v>
      </c>
      <c r="CB875" s="15" t="e">
        <f t="shared" si="774"/>
        <v>#VALUE!</v>
      </c>
      <c r="CC875" s="14" t="str">
        <f t="shared" si="775"/>
        <v>N/A</v>
      </c>
      <c r="CD875" s="14" t="str">
        <f t="shared" si="776"/>
        <v>N/A</v>
      </c>
      <c r="CE875" s="14" t="str">
        <f t="shared" si="777"/>
        <v>N/A</v>
      </c>
      <c r="CF875" s="14" t="str">
        <f t="shared" si="778"/>
        <v>N/A</v>
      </c>
      <c r="CG875" t="str">
        <f t="shared" si="819"/>
        <v>S:0 G:0 GR:0</v>
      </c>
    </row>
    <row r="876" spans="1:85" x14ac:dyDescent="0.25">
      <c r="A876" s="13">
        <v>6768</v>
      </c>
      <c r="B876" s="14"/>
      <c r="C876" s="14"/>
      <c r="D876" s="14"/>
      <c r="E876" s="14" t="e">
        <f>VLOOKUP(B876, 'Rookie Year'!$A$2:$B$55555,2,FALSE)</f>
        <v>#N/A</v>
      </c>
      <c r="F876" s="14">
        <v>2026</v>
      </c>
      <c r="G876" s="14" t="s">
        <v>40</v>
      </c>
      <c r="H876" s="14"/>
      <c r="I876" s="15"/>
      <c r="J876" s="14"/>
      <c r="K876" s="16">
        <f t="shared" si="785"/>
        <v>0</v>
      </c>
      <c r="L876" s="15">
        <f t="shared" si="786"/>
        <v>0</v>
      </c>
      <c r="M876" s="15">
        <f t="shared" si="787"/>
        <v>0</v>
      </c>
      <c r="N876" s="15">
        <f t="shared" si="788"/>
        <v>0</v>
      </c>
      <c r="O876" s="15">
        <v>0</v>
      </c>
      <c r="P876" s="15">
        <v>0</v>
      </c>
      <c r="Q876" s="15">
        <f t="shared" si="789"/>
        <v>0</v>
      </c>
      <c r="R876" s="14" t="s">
        <v>75</v>
      </c>
      <c r="S876" s="14">
        <f t="shared" si="790"/>
        <v>0</v>
      </c>
      <c r="T876" s="15" t="str">
        <f t="shared" si="783"/>
        <v>N/A</v>
      </c>
      <c r="U876" s="15" t="str">
        <f t="shared" si="784"/>
        <v>N/A</v>
      </c>
      <c r="V876" s="15" t="str">
        <f t="shared" si="780"/>
        <v>N/A</v>
      </c>
      <c r="W876" s="15" t="str">
        <f t="shared" si="824"/>
        <v>N/A</v>
      </c>
      <c r="X876" s="15" t="str">
        <f t="shared" si="825"/>
        <v>N/A</v>
      </c>
      <c r="Y876" s="14" t="str">
        <f t="shared" si="791"/>
        <v>OK</v>
      </c>
      <c r="Z876" s="14" t="str">
        <f t="shared" si="792"/>
        <v>No</v>
      </c>
      <c r="AA876" s="17" t="str">
        <f>IF(C876="DM", "N/A", IF(Z876="No","N/A",VLOOKUP(B876,'Extension List'!$A$3:$AE$1952,19,FALSE)))</f>
        <v>N/A</v>
      </c>
      <c r="AB876" s="14" t="str">
        <f>IF(C876="DM", "N/A", IF(Z876="No","N/A",VLOOKUP(B876,'Extension List'!$A$3:$AE$1952,21,FALSE)))</f>
        <v>N/A</v>
      </c>
      <c r="AC876" s="14" t="str">
        <f t="shared" si="781"/>
        <v>N/A</v>
      </c>
      <c r="AD876" s="15" t="str">
        <f t="shared" si="793"/>
        <v>N/A</v>
      </c>
      <c r="AE876" s="15" t="str">
        <f t="shared" si="794"/>
        <v>N/A</v>
      </c>
      <c r="AF876" s="15" t="str">
        <f t="shared" si="795"/>
        <v>N/A</v>
      </c>
      <c r="AG876" s="15" t="str">
        <f t="shared" si="823"/>
        <v>N/A</v>
      </c>
      <c r="AH876" s="15" t="str">
        <f t="shared" si="823"/>
        <v>N/A</v>
      </c>
      <c r="AI876" s="15" t="str">
        <f t="shared" si="820"/>
        <v>N/A</v>
      </c>
      <c r="AJ876" s="15" t="str">
        <f t="shared" si="821"/>
        <v>N/A</v>
      </c>
      <c r="AK876" s="15" t="str">
        <f t="shared" si="822"/>
        <v>N/A</v>
      </c>
      <c r="AL876" s="15" t="str">
        <f t="shared" si="796"/>
        <v>N/A</v>
      </c>
      <c r="AM876" s="15" t="e">
        <f t="shared" si="797"/>
        <v>#VALUE!</v>
      </c>
      <c r="AN876" s="15" t="str">
        <f t="shared" si="798"/>
        <v>N/A</v>
      </c>
      <c r="AO876" s="15" t="str">
        <f t="shared" si="799"/>
        <v>N/A</v>
      </c>
      <c r="AP876" s="15" t="str">
        <f t="shared" si="800"/>
        <v>N/A</v>
      </c>
      <c r="AQ876" s="15" t="str">
        <f t="shared" si="801"/>
        <v>N/A</v>
      </c>
      <c r="AR876" s="14" t="s">
        <v>40</v>
      </c>
      <c r="AS876" s="14" t="s">
        <v>40</v>
      </c>
      <c r="AT876" s="14" t="s">
        <v>40</v>
      </c>
      <c r="AU876" s="14" t="s">
        <v>40</v>
      </c>
      <c r="AV876" s="14" t="s">
        <v>40</v>
      </c>
      <c r="AW876" s="14" t="s">
        <v>40</v>
      </c>
      <c r="AX876" s="14" t="s">
        <v>40</v>
      </c>
      <c r="AY876" s="14" t="s">
        <v>40</v>
      </c>
      <c r="AZ876" s="14" t="s">
        <v>40</v>
      </c>
      <c r="BA876" s="14" t="s">
        <v>40</v>
      </c>
      <c r="BB876" s="14" t="s">
        <v>40</v>
      </c>
      <c r="BC876" s="14" t="s">
        <v>40</v>
      </c>
      <c r="BD876" s="14" t="s">
        <v>40</v>
      </c>
      <c r="BE876" s="14" t="s">
        <v>40</v>
      </c>
      <c r="BF876" s="14" t="s">
        <v>40</v>
      </c>
      <c r="BG876" s="14" t="s">
        <v>40</v>
      </c>
      <c r="BH876" s="14" t="s">
        <v>40</v>
      </c>
      <c r="BJ876" s="15" t="e">
        <f t="shared" si="802"/>
        <v>#VALUE!</v>
      </c>
      <c r="BK876" s="15" t="e">
        <f t="shared" si="803"/>
        <v>#VALUE!</v>
      </c>
      <c r="BL876" s="15" t="e">
        <f t="shared" si="804"/>
        <v>#VALUE!</v>
      </c>
      <c r="BM876" s="15" t="e">
        <f t="shared" si="805"/>
        <v>#VALUE!</v>
      </c>
      <c r="BN876" s="15" t="e">
        <f t="shared" si="806"/>
        <v>#VALUE!</v>
      </c>
      <c r="BO876" s="15" t="e">
        <f t="shared" si="807"/>
        <v>#VALUE!</v>
      </c>
      <c r="BP876" s="15" t="e">
        <f t="shared" si="808"/>
        <v>#VALUE!</v>
      </c>
      <c r="BQ876" s="15" t="e">
        <f t="shared" si="809"/>
        <v>#VALUE!</v>
      </c>
      <c r="BR876" s="15" t="e">
        <f t="shared" si="810"/>
        <v>#VALUE!</v>
      </c>
      <c r="BS876" s="15" t="e">
        <f t="shared" si="811"/>
        <v>#VALUE!</v>
      </c>
      <c r="BT876" s="15" t="e">
        <f t="shared" si="812"/>
        <v>#VALUE!</v>
      </c>
      <c r="BU876" s="15" t="e">
        <f t="shared" si="813"/>
        <v>#VALUE!</v>
      </c>
      <c r="BV876" s="15" t="e">
        <f t="shared" si="814"/>
        <v>#VALUE!</v>
      </c>
      <c r="BW876" s="15" t="e">
        <f t="shared" si="815"/>
        <v>#VALUE!</v>
      </c>
      <c r="BX876" s="15" t="e">
        <f t="shared" si="816"/>
        <v>#VALUE!</v>
      </c>
      <c r="BY876" s="15" t="e">
        <f t="shared" si="817"/>
        <v>#VALUE!</v>
      </c>
      <c r="BZ876" s="15" t="e">
        <f t="shared" si="818"/>
        <v>#VALUE!</v>
      </c>
      <c r="CA876" s="14" t="s">
        <v>75</v>
      </c>
      <c r="CB876" s="15" t="e">
        <f t="shared" si="774"/>
        <v>#VALUE!</v>
      </c>
      <c r="CC876" s="14" t="str">
        <f t="shared" si="775"/>
        <v>N/A</v>
      </c>
      <c r="CD876" s="14" t="str">
        <f t="shared" si="776"/>
        <v>N/A</v>
      </c>
      <c r="CE876" s="14" t="str">
        <f t="shared" si="777"/>
        <v>N/A</v>
      </c>
      <c r="CF876" s="14" t="str">
        <f t="shared" si="778"/>
        <v>N/A</v>
      </c>
      <c r="CG876" t="str">
        <f t="shared" si="819"/>
        <v>S:0 G:0 GR:0</v>
      </c>
    </row>
    <row r="877" spans="1:85" x14ac:dyDescent="0.25">
      <c r="A877" s="13">
        <v>6769</v>
      </c>
      <c r="B877" s="14"/>
      <c r="C877" s="14"/>
      <c r="D877" s="14"/>
      <c r="E877" s="14" t="e">
        <f>VLOOKUP(B877, 'Rookie Year'!$A$2:$B$55555,2,FALSE)</f>
        <v>#N/A</v>
      </c>
      <c r="F877" s="14">
        <v>2026</v>
      </c>
      <c r="G877" s="14" t="s">
        <v>40</v>
      </c>
      <c r="H877" s="14"/>
      <c r="I877" s="15"/>
      <c r="J877" s="14"/>
      <c r="K877" s="16">
        <f t="shared" si="785"/>
        <v>0</v>
      </c>
      <c r="L877" s="15">
        <f t="shared" si="786"/>
        <v>0</v>
      </c>
      <c r="M877" s="15">
        <f t="shared" si="787"/>
        <v>0</v>
      </c>
      <c r="N877" s="15">
        <f t="shared" si="788"/>
        <v>0</v>
      </c>
      <c r="O877" s="15">
        <v>0</v>
      </c>
      <c r="P877" s="15">
        <v>0</v>
      </c>
      <c r="Q877" s="15">
        <f t="shared" si="789"/>
        <v>0</v>
      </c>
      <c r="R877" s="14" t="s">
        <v>75</v>
      </c>
      <c r="S877" s="14">
        <f t="shared" si="790"/>
        <v>0</v>
      </c>
      <c r="T877" s="15" t="str">
        <f t="shared" si="783"/>
        <v>N/A</v>
      </c>
      <c r="U877" s="15" t="str">
        <f t="shared" si="784"/>
        <v>N/A</v>
      </c>
      <c r="V877" s="15" t="str">
        <f t="shared" si="780"/>
        <v>N/A</v>
      </c>
      <c r="W877" s="15" t="str">
        <f t="shared" si="824"/>
        <v>N/A</v>
      </c>
      <c r="X877" s="15" t="str">
        <f t="shared" si="825"/>
        <v>N/A</v>
      </c>
      <c r="Y877" s="14" t="str">
        <f t="shared" si="791"/>
        <v>OK</v>
      </c>
      <c r="Z877" s="14" t="str">
        <f t="shared" si="792"/>
        <v>No</v>
      </c>
      <c r="AA877" s="17" t="str">
        <f>IF(C877="DM", "N/A", IF(Z877="No","N/A",VLOOKUP(B877,'Extension List'!$A$3:$AE$1952,19,FALSE)))</f>
        <v>N/A</v>
      </c>
      <c r="AB877" s="14" t="str">
        <f>IF(C877="DM", "N/A", IF(Z877="No","N/A",VLOOKUP(B877,'Extension List'!$A$3:$AE$1952,21,FALSE)))</f>
        <v>N/A</v>
      </c>
      <c r="AC877" s="14" t="str">
        <f t="shared" si="781"/>
        <v>N/A</v>
      </c>
      <c r="AD877" s="15" t="str">
        <f t="shared" si="793"/>
        <v>N/A</v>
      </c>
      <c r="AE877" s="15" t="str">
        <f t="shared" si="794"/>
        <v>N/A</v>
      </c>
      <c r="AF877" s="15" t="str">
        <f t="shared" si="795"/>
        <v>N/A</v>
      </c>
      <c r="AG877" s="15" t="str">
        <f t="shared" si="823"/>
        <v>N/A</v>
      </c>
      <c r="AH877" s="15" t="str">
        <f t="shared" si="823"/>
        <v>N/A</v>
      </c>
      <c r="AI877" s="15" t="str">
        <f t="shared" si="820"/>
        <v>N/A</v>
      </c>
      <c r="AJ877" s="15" t="str">
        <f t="shared" si="821"/>
        <v>N/A</v>
      </c>
      <c r="AK877" s="15" t="str">
        <f t="shared" si="822"/>
        <v>N/A</v>
      </c>
      <c r="AL877" s="15" t="str">
        <f t="shared" si="796"/>
        <v>N/A</v>
      </c>
      <c r="AM877" s="15" t="e">
        <f t="shared" si="797"/>
        <v>#VALUE!</v>
      </c>
      <c r="AN877" s="15" t="str">
        <f t="shared" si="798"/>
        <v>N/A</v>
      </c>
      <c r="AO877" s="15" t="str">
        <f t="shared" si="799"/>
        <v>N/A</v>
      </c>
      <c r="AP877" s="15" t="str">
        <f t="shared" si="800"/>
        <v>N/A</v>
      </c>
      <c r="AQ877" s="15" t="str">
        <f t="shared" si="801"/>
        <v>N/A</v>
      </c>
      <c r="AR877" s="14" t="s">
        <v>40</v>
      </c>
      <c r="AS877" s="14" t="s">
        <v>40</v>
      </c>
      <c r="AT877" s="14" t="s">
        <v>40</v>
      </c>
      <c r="AU877" s="14" t="s">
        <v>40</v>
      </c>
      <c r="AV877" s="14" t="s">
        <v>40</v>
      </c>
      <c r="AW877" s="14" t="s">
        <v>40</v>
      </c>
      <c r="AX877" s="14" t="s">
        <v>40</v>
      </c>
      <c r="AY877" s="14" t="s">
        <v>40</v>
      </c>
      <c r="AZ877" s="14" t="s">
        <v>40</v>
      </c>
      <c r="BA877" s="14" t="s">
        <v>40</v>
      </c>
      <c r="BB877" s="14" t="s">
        <v>40</v>
      </c>
      <c r="BC877" s="14" t="s">
        <v>40</v>
      </c>
      <c r="BD877" s="14" t="s">
        <v>40</v>
      </c>
      <c r="BE877" s="14" t="s">
        <v>40</v>
      </c>
      <c r="BF877" s="14" t="s">
        <v>40</v>
      </c>
      <c r="BG877" s="14" t="s">
        <v>40</v>
      </c>
      <c r="BH877" s="14" t="s">
        <v>40</v>
      </c>
      <c r="BJ877" s="15" t="e">
        <f t="shared" si="802"/>
        <v>#VALUE!</v>
      </c>
      <c r="BK877" s="15" t="e">
        <f t="shared" si="803"/>
        <v>#VALUE!</v>
      </c>
      <c r="BL877" s="15" t="e">
        <f t="shared" si="804"/>
        <v>#VALUE!</v>
      </c>
      <c r="BM877" s="15" t="e">
        <f t="shared" si="805"/>
        <v>#VALUE!</v>
      </c>
      <c r="BN877" s="15" t="e">
        <f t="shared" si="806"/>
        <v>#VALUE!</v>
      </c>
      <c r="BO877" s="15" t="e">
        <f t="shared" si="807"/>
        <v>#VALUE!</v>
      </c>
      <c r="BP877" s="15" t="e">
        <f t="shared" si="808"/>
        <v>#VALUE!</v>
      </c>
      <c r="BQ877" s="15" t="e">
        <f t="shared" si="809"/>
        <v>#VALUE!</v>
      </c>
      <c r="BR877" s="15" t="e">
        <f t="shared" si="810"/>
        <v>#VALUE!</v>
      </c>
      <c r="BS877" s="15" t="e">
        <f t="shared" si="811"/>
        <v>#VALUE!</v>
      </c>
      <c r="BT877" s="15" t="e">
        <f t="shared" si="812"/>
        <v>#VALUE!</v>
      </c>
      <c r="BU877" s="15" t="e">
        <f t="shared" si="813"/>
        <v>#VALUE!</v>
      </c>
      <c r="BV877" s="15" t="e">
        <f t="shared" si="814"/>
        <v>#VALUE!</v>
      </c>
      <c r="BW877" s="15" t="e">
        <f t="shared" si="815"/>
        <v>#VALUE!</v>
      </c>
      <c r="BX877" s="15" t="e">
        <f t="shared" si="816"/>
        <v>#VALUE!</v>
      </c>
      <c r="BY877" s="15" t="e">
        <f t="shared" si="817"/>
        <v>#VALUE!</v>
      </c>
      <c r="BZ877" s="15" t="e">
        <f t="shared" si="818"/>
        <v>#VALUE!</v>
      </c>
      <c r="CA877" s="14" t="s">
        <v>75</v>
      </c>
      <c r="CB877" s="15" t="e">
        <f t="shared" si="774"/>
        <v>#VALUE!</v>
      </c>
      <c r="CC877" s="14" t="str">
        <f t="shared" si="775"/>
        <v>N/A</v>
      </c>
      <c r="CD877" s="14" t="str">
        <f t="shared" si="776"/>
        <v>N/A</v>
      </c>
      <c r="CE877" s="14" t="str">
        <f t="shared" si="777"/>
        <v>N/A</v>
      </c>
      <c r="CF877" s="14" t="str">
        <f t="shared" si="778"/>
        <v>N/A</v>
      </c>
      <c r="CG877" t="str">
        <f t="shared" si="819"/>
        <v>S:0 G:0 GR:0</v>
      </c>
    </row>
    <row r="878" spans="1:85" x14ac:dyDescent="0.25">
      <c r="A878" s="13">
        <v>6770</v>
      </c>
      <c r="B878" s="14"/>
      <c r="C878" s="14"/>
      <c r="D878" s="14"/>
      <c r="E878" s="14" t="e">
        <f>VLOOKUP(B878, 'Rookie Year'!$A$2:$B$55555,2,FALSE)</f>
        <v>#N/A</v>
      </c>
      <c r="F878" s="14">
        <v>2026</v>
      </c>
      <c r="G878" s="14" t="s">
        <v>40</v>
      </c>
      <c r="H878" s="14"/>
      <c r="I878" s="15"/>
      <c r="J878" s="14"/>
      <c r="K878" s="16">
        <f t="shared" si="785"/>
        <v>0</v>
      </c>
      <c r="L878" s="15">
        <f t="shared" si="786"/>
        <v>0</v>
      </c>
      <c r="M878" s="15">
        <f t="shared" si="787"/>
        <v>0</v>
      </c>
      <c r="N878" s="15">
        <f t="shared" si="788"/>
        <v>0</v>
      </c>
      <c r="O878" s="15">
        <v>0</v>
      </c>
      <c r="P878" s="15">
        <v>0</v>
      </c>
      <c r="Q878" s="15">
        <f t="shared" si="789"/>
        <v>0</v>
      </c>
      <c r="R878" s="14" t="s">
        <v>75</v>
      </c>
      <c r="S878" s="14">
        <f t="shared" si="790"/>
        <v>0</v>
      </c>
      <c r="T878" s="15" t="str">
        <f t="shared" si="783"/>
        <v>N/A</v>
      </c>
      <c r="U878" s="15" t="str">
        <f t="shared" si="784"/>
        <v>N/A</v>
      </c>
      <c r="V878" s="15" t="str">
        <f t="shared" si="780"/>
        <v>N/A</v>
      </c>
      <c r="W878" s="15" t="str">
        <f t="shared" si="824"/>
        <v>N/A</v>
      </c>
      <c r="X878" s="15" t="str">
        <f t="shared" si="825"/>
        <v>N/A</v>
      </c>
      <c r="Y878" s="14" t="str">
        <f t="shared" si="791"/>
        <v>OK</v>
      </c>
      <c r="Z878" s="14" t="str">
        <f t="shared" si="792"/>
        <v>No</v>
      </c>
      <c r="AA878" s="17" t="str">
        <f>IF(C878="DM", "N/A", IF(Z878="No","N/A",VLOOKUP(B878,'Extension List'!$A$3:$AE$1952,19,FALSE)))</f>
        <v>N/A</v>
      </c>
      <c r="AB878" s="14" t="str">
        <f>IF(C878="DM", "N/A", IF(Z878="No","N/A",VLOOKUP(B878,'Extension List'!$A$3:$AE$1952,21,FALSE)))</f>
        <v>N/A</v>
      </c>
      <c r="AC878" s="14" t="str">
        <f t="shared" si="781"/>
        <v>N/A</v>
      </c>
      <c r="AD878" s="15" t="str">
        <f t="shared" si="793"/>
        <v>N/A</v>
      </c>
      <c r="AE878" s="15" t="str">
        <f t="shared" si="794"/>
        <v>N/A</v>
      </c>
      <c r="AF878" s="15" t="str">
        <f t="shared" si="795"/>
        <v>N/A</v>
      </c>
      <c r="AG878" s="15" t="str">
        <f t="shared" si="823"/>
        <v>N/A</v>
      </c>
      <c r="AH878" s="15" t="str">
        <f t="shared" si="823"/>
        <v>N/A</v>
      </c>
      <c r="AI878" s="15" t="str">
        <f t="shared" si="820"/>
        <v>N/A</v>
      </c>
      <c r="AJ878" s="15" t="str">
        <f t="shared" si="821"/>
        <v>N/A</v>
      </c>
      <c r="AK878" s="15" t="str">
        <f t="shared" si="822"/>
        <v>N/A</v>
      </c>
      <c r="AL878" s="15" t="str">
        <f t="shared" si="796"/>
        <v>N/A</v>
      </c>
      <c r="AM878" s="15" t="e">
        <f t="shared" si="797"/>
        <v>#VALUE!</v>
      </c>
      <c r="AN878" s="15" t="str">
        <f t="shared" si="798"/>
        <v>N/A</v>
      </c>
      <c r="AO878" s="15" t="str">
        <f t="shared" si="799"/>
        <v>N/A</v>
      </c>
      <c r="AP878" s="15" t="str">
        <f t="shared" si="800"/>
        <v>N/A</v>
      </c>
      <c r="AQ878" s="15" t="str">
        <f t="shared" si="801"/>
        <v>N/A</v>
      </c>
      <c r="AR878" s="14" t="s">
        <v>40</v>
      </c>
      <c r="AS878" s="14" t="s">
        <v>40</v>
      </c>
      <c r="AT878" s="14" t="s">
        <v>40</v>
      </c>
      <c r="AU878" s="14" t="s">
        <v>40</v>
      </c>
      <c r="AV878" s="14" t="s">
        <v>40</v>
      </c>
      <c r="AW878" s="14" t="s">
        <v>40</v>
      </c>
      <c r="AX878" s="14" t="s">
        <v>40</v>
      </c>
      <c r="AY878" s="14" t="s">
        <v>40</v>
      </c>
      <c r="AZ878" s="14" t="s">
        <v>40</v>
      </c>
      <c r="BA878" s="14" t="s">
        <v>40</v>
      </c>
      <c r="BB878" s="14" t="s">
        <v>40</v>
      </c>
      <c r="BC878" s="14" t="s">
        <v>40</v>
      </c>
      <c r="BD878" s="14" t="s">
        <v>40</v>
      </c>
      <c r="BE878" s="14" t="s">
        <v>40</v>
      </c>
      <c r="BF878" s="14" t="s">
        <v>40</v>
      </c>
      <c r="BG878" s="14" t="s">
        <v>40</v>
      </c>
      <c r="BH878" s="14" t="s">
        <v>40</v>
      </c>
      <c r="BJ878" s="15" t="e">
        <f t="shared" si="802"/>
        <v>#VALUE!</v>
      </c>
      <c r="BK878" s="15" t="e">
        <f t="shared" si="803"/>
        <v>#VALUE!</v>
      </c>
      <c r="BL878" s="15" t="e">
        <f t="shared" si="804"/>
        <v>#VALUE!</v>
      </c>
      <c r="BM878" s="15" t="e">
        <f t="shared" si="805"/>
        <v>#VALUE!</v>
      </c>
      <c r="BN878" s="15" t="e">
        <f t="shared" si="806"/>
        <v>#VALUE!</v>
      </c>
      <c r="BO878" s="15" t="e">
        <f t="shared" si="807"/>
        <v>#VALUE!</v>
      </c>
      <c r="BP878" s="15" t="e">
        <f t="shared" si="808"/>
        <v>#VALUE!</v>
      </c>
      <c r="BQ878" s="15" t="e">
        <f t="shared" si="809"/>
        <v>#VALUE!</v>
      </c>
      <c r="BR878" s="15" t="e">
        <f t="shared" si="810"/>
        <v>#VALUE!</v>
      </c>
      <c r="BS878" s="15" t="e">
        <f t="shared" si="811"/>
        <v>#VALUE!</v>
      </c>
      <c r="BT878" s="15" t="e">
        <f t="shared" si="812"/>
        <v>#VALUE!</v>
      </c>
      <c r="BU878" s="15" t="e">
        <f t="shared" si="813"/>
        <v>#VALUE!</v>
      </c>
      <c r="BV878" s="15" t="e">
        <f t="shared" si="814"/>
        <v>#VALUE!</v>
      </c>
      <c r="BW878" s="15" t="e">
        <f t="shared" si="815"/>
        <v>#VALUE!</v>
      </c>
      <c r="BX878" s="15" t="e">
        <f t="shared" si="816"/>
        <v>#VALUE!</v>
      </c>
      <c r="BY878" s="15" t="e">
        <f t="shared" si="817"/>
        <v>#VALUE!</v>
      </c>
      <c r="BZ878" s="15" t="e">
        <f t="shared" si="818"/>
        <v>#VALUE!</v>
      </c>
      <c r="CA878" s="14" t="s">
        <v>75</v>
      </c>
      <c r="CB878" s="15" t="e">
        <f t="shared" si="774"/>
        <v>#VALUE!</v>
      </c>
      <c r="CC878" s="14" t="str">
        <f t="shared" si="775"/>
        <v>N/A</v>
      </c>
      <c r="CD878" s="14" t="str">
        <f t="shared" si="776"/>
        <v>N/A</v>
      </c>
      <c r="CE878" s="14" t="str">
        <f t="shared" si="777"/>
        <v>N/A</v>
      </c>
      <c r="CF878" s="14" t="str">
        <f t="shared" si="778"/>
        <v>N/A</v>
      </c>
      <c r="CG878" t="str">
        <f t="shared" si="819"/>
        <v>S:0 G:0 GR:0</v>
      </c>
    </row>
    <row r="879" spans="1:85" x14ac:dyDescent="0.25">
      <c r="A879" s="13">
        <v>6771</v>
      </c>
      <c r="B879" s="14"/>
      <c r="C879" s="14"/>
      <c r="D879" s="14"/>
      <c r="E879" s="14" t="e">
        <f>VLOOKUP(B879, 'Rookie Year'!$A$2:$B$55555,2,FALSE)</f>
        <v>#N/A</v>
      </c>
      <c r="F879" s="14">
        <v>2026</v>
      </c>
      <c r="G879" s="14" t="s">
        <v>40</v>
      </c>
      <c r="H879" s="14"/>
      <c r="I879" s="15"/>
      <c r="J879" s="14"/>
      <c r="K879" s="16">
        <f t="shared" si="785"/>
        <v>0</v>
      </c>
      <c r="L879" s="15">
        <f t="shared" si="786"/>
        <v>0</v>
      </c>
      <c r="M879" s="15">
        <f t="shared" si="787"/>
        <v>0</v>
      </c>
      <c r="N879" s="15">
        <f t="shared" si="788"/>
        <v>0</v>
      </c>
      <c r="O879" s="15">
        <v>0</v>
      </c>
      <c r="P879" s="15">
        <v>0</v>
      </c>
      <c r="Q879" s="15">
        <f t="shared" si="789"/>
        <v>0</v>
      </c>
      <c r="R879" s="14" t="s">
        <v>75</v>
      </c>
      <c r="S879" s="14">
        <f t="shared" si="790"/>
        <v>0</v>
      </c>
      <c r="T879" s="15" t="str">
        <f t="shared" si="783"/>
        <v>N/A</v>
      </c>
      <c r="U879" s="15" t="str">
        <f t="shared" si="784"/>
        <v>N/A</v>
      </c>
      <c r="V879" s="15" t="str">
        <f t="shared" si="780"/>
        <v>N/A</v>
      </c>
      <c r="W879" s="15" t="str">
        <f t="shared" si="824"/>
        <v>N/A</v>
      </c>
      <c r="X879" s="15" t="str">
        <f t="shared" si="825"/>
        <v>N/A</v>
      </c>
      <c r="Y879" s="14" t="str">
        <f t="shared" si="791"/>
        <v>OK</v>
      </c>
      <c r="Z879" s="14" t="str">
        <f t="shared" si="792"/>
        <v>No</v>
      </c>
      <c r="AA879" s="17" t="str">
        <f>IF(C879="DM", "N/A", IF(Z879="No","N/A",VLOOKUP(B879,'Extension List'!$A$3:$AE$1952,19,FALSE)))</f>
        <v>N/A</v>
      </c>
      <c r="AB879" s="14" t="str">
        <f>IF(C879="DM", "N/A", IF(Z879="No","N/A",VLOOKUP(B879,'Extension List'!$A$3:$AE$1952,21,FALSE)))</f>
        <v>N/A</v>
      </c>
      <c r="AC879" s="14" t="str">
        <f t="shared" si="781"/>
        <v>N/A</v>
      </c>
      <c r="AD879" s="15" t="str">
        <f t="shared" si="793"/>
        <v>N/A</v>
      </c>
      <c r="AE879" s="15" t="str">
        <f t="shared" si="794"/>
        <v>N/A</v>
      </c>
      <c r="AF879" s="15" t="str">
        <f t="shared" si="795"/>
        <v>N/A</v>
      </c>
      <c r="AG879" s="15" t="str">
        <f t="shared" si="823"/>
        <v>N/A</v>
      </c>
      <c r="AH879" s="15" t="str">
        <f t="shared" si="823"/>
        <v>N/A</v>
      </c>
      <c r="AI879" s="15" t="str">
        <f t="shared" si="820"/>
        <v>N/A</v>
      </c>
      <c r="AJ879" s="15" t="str">
        <f t="shared" si="821"/>
        <v>N/A</v>
      </c>
      <c r="AK879" s="15" t="str">
        <f t="shared" si="822"/>
        <v>N/A</v>
      </c>
      <c r="AL879" s="15" t="str">
        <f t="shared" si="796"/>
        <v>N/A</v>
      </c>
      <c r="AM879" s="15" t="e">
        <f t="shared" si="797"/>
        <v>#VALUE!</v>
      </c>
      <c r="AN879" s="15" t="str">
        <f t="shared" si="798"/>
        <v>N/A</v>
      </c>
      <c r="AO879" s="15" t="str">
        <f t="shared" si="799"/>
        <v>N/A</v>
      </c>
      <c r="AP879" s="15" t="str">
        <f t="shared" si="800"/>
        <v>N/A</v>
      </c>
      <c r="AQ879" s="15" t="str">
        <f t="shared" si="801"/>
        <v>N/A</v>
      </c>
      <c r="AR879" s="14" t="s">
        <v>40</v>
      </c>
      <c r="AS879" s="14" t="s">
        <v>40</v>
      </c>
      <c r="AT879" s="14" t="s">
        <v>40</v>
      </c>
      <c r="AU879" s="14" t="s">
        <v>40</v>
      </c>
      <c r="AV879" s="14" t="s">
        <v>40</v>
      </c>
      <c r="AW879" s="14" t="s">
        <v>40</v>
      </c>
      <c r="AX879" s="14" t="s">
        <v>40</v>
      </c>
      <c r="AY879" s="14" t="s">
        <v>40</v>
      </c>
      <c r="AZ879" s="14" t="s">
        <v>40</v>
      </c>
      <c r="BA879" s="14" t="s">
        <v>40</v>
      </c>
      <c r="BB879" s="14" t="s">
        <v>40</v>
      </c>
      <c r="BC879" s="14" t="s">
        <v>40</v>
      </c>
      <c r="BD879" s="14" t="s">
        <v>40</v>
      </c>
      <c r="BE879" s="14" t="s">
        <v>40</v>
      </c>
      <c r="BF879" s="14" t="s">
        <v>40</v>
      </c>
      <c r="BG879" s="14" t="s">
        <v>40</v>
      </c>
      <c r="BH879" s="14" t="s">
        <v>40</v>
      </c>
      <c r="BJ879" s="15" t="e">
        <f t="shared" si="802"/>
        <v>#VALUE!</v>
      </c>
      <c r="BK879" s="15" t="e">
        <f t="shared" si="803"/>
        <v>#VALUE!</v>
      </c>
      <c r="BL879" s="15" t="e">
        <f t="shared" si="804"/>
        <v>#VALUE!</v>
      </c>
      <c r="BM879" s="15" t="e">
        <f t="shared" si="805"/>
        <v>#VALUE!</v>
      </c>
      <c r="BN879" s="15" t="e">
        <f t="shared" si="806"/>
        <v>#VALUE!</v>
      </c>
      <c r="BO879" s="15" t="e">
        <f t="shared" si="807"/>
        <v>#VALUE!</v>
      </c>
      <c r="BP879" s="15" t="e">
        <f t="shared" si="808"/>
        <v>#VALUE!</v>
      </c>
      <c r="BQ879" s="15" t="e">
        <f t="shared" si="809"/>
        <v>#VALUE!</v>
      </c>
      <c r="BR879" s="15" t="e">
        <f t="shared" si="810"/>
        <v>#VALUE!</v>
      </c>
      <c r="BS879" s="15" t="e">
        <f t="shared" si="811"/>
        <v>#VALUE!</v>
      </c>
      <c r="BT879" s="15" t="e">
        <f t="shared" si="812"/>
        <v>#VALUE!</v>
      </c>
      <c r="BU879" s="15" t="e">
        <f t="shared" si="813"/>
        <v>#VALUE!</v>
      </c>
      <c r="BV879" s="15" t="e">
        <f t="shared" si="814"/>
        <v>#VALUE!</v>
      </c>
      <c r="BW879" s="15" t="e">
        <f t="shared" si="815"/>
        <v>#VALUE!</v>
      </c>
      <c r="BX879" s="15" t="e">
        <f t="shared" si="816"/>
        <v>#VALUE!</v>
      </c>
      <c r="BY879" s="15" t="e">
        <f t="shared" si="817"/>
        <v>#VALUE!</v>
      </c>
      <c r="BZ879" s="15" t="e">
        <f t="shared" si="818"/>
        <v>#VALUE!</v>
      </c>
      <c r="CA879" s="14" t="s">
        <v>75</v>
      </c>
      <c r="CB879" s="15" t="e">
        <f t="shared" si="774"/>
        <v>#VALUE!</v>
      </c>
      <c r="CC879" s="14" t="str">
        <f t="shared" si="775"/>
        <v>N/A</v>
      </c>
      <c r="CD879" s="14" t="str">
        <f t="shared" si="776"/>
        <v>N/A</v>
      </c>
      <c r="CE879" s="14" t="str">
        <f t="shared" si="777"/>
        <v>N/A</v>
      </c>
      <c r="CF879" s="14" t="str">
        <f t="shared" si="778"/>
        <v>N/A</v>
      </c>
      <c r="CG879" t="str">
        <f t="shared" si="819"/>
        <v>S:0 G:0 GR:0</v>
      </c>
    </row>
    <row r="880" spans="1:85" x14ac:dyDescent="0.25">
      <c r="A880" s="13">
        <v>6772</v>
      </c>
      <c r="B880" s="14"/>
      <c r="C880" s="14"/>
      <c r="D880" s="14"/>
      <c r="E880" s="14" t="e">
        <f>VLOOKUP(B880, 'Rookie Year'!$A$2:$B$55555,2,FALSE)</f>
        <v>#N/A</v>
      </c>
      <c r="F880" s="14">
        <v>2026</v>
      </c>
      <c r="G880" s="14" t="s">
        <v>40</v>
      </c>
      <c r="H880" s="14"/>
      <c r="I880" s="15"/>
      <c r="J880" s="14"/>
      <c r="K880" s="16">
        <f t="shared" si="785"/>
        <v>0</v>
      </c>
      <c r="L880" s="15">
        <f t="shared" si="786"/>
        <v>0</v>
      </c>
      <c r="M880" s="15">
        <f t="shared" si="787"/>
        <v>0</v>
      </c>
      <c r="N880" s="15">
        <f t="shared" si="788"/>
        <v>0</v>
      </c>
      <c r="O880" s="15">
        <v>0</v>
      </c>
      <c r="P880" s="15">
        <v>0</v>
      </c>
      <c r="Q880" s="15">
        <f t="shared" si="789"/>
        <v>0</v>
      </c>
      <c r="R880" s="14" t="s">
        <v>75</v>
      </c>
      <c r="S880" s="14">
        <f t="shared" si="790"/>
        <v>0</v>
      </c>
      <c r="T880" s="15" t="str">
        <f t="shared" si="783"/>
        <v>N/A</v>
      </c>
      <c r="U880" s="15" t="str">
        <f t="shared" si="784"/>
        <v>N/A</v>
      </c>
      <c r="V880" s="15" t="str">
        <f t="shared" si="780"/>
        <v>N/A</v>
      </c>
      <c r="W880" s="15" t="str">
        <f t="shared" si="824"/>
        <v>N/A</v>
      </c>
      <c r="X880" s="15" t="str">
        <f t="shared" si="825"/>
        <v>N/A</v>
      </c>
      <c r="Y880" s="14" t="str">
        <f t="shared" si="791"/>
        <v>OK</v>
      </c>
      <c r="Z880" s="14" t="str">
        <f t="shared" si="792"/>
        <v>No</v>
      </c>
      <c r="AA880" s="17" t="str">
        <f>IF(C880="DM", "N/A", IF(Z880="No","N/A",VLOOKUP(B880,'Extension List'!$A$3:$AE$1952,19,FALSE)))</f>
        <v>N/A</v>
      </c>
      <c r="AB880" s="14" t="str">
        <f>IF(C880="DM", "N/A", IF(Z880="No","N/A",VLOOKUP(B880,'Extension List'!$A$3:$AE$1952,21,FALSE)))</f>
        <v>N/A</v>
      </c>
      <c r="AC880" s="14" t="str">
        <f t="shared" si="781"/>
        <v>N/A</v>
      </c>
      <c r="AD880" s="15" t="str">
        <f t="shared" si="793"/>
        <v>N/A</v>
      </c>
      <c r="AE880" s="15" t="str">
        <f t="shared" si="794"/>
        <v>N/A</v>
      </c>
      <c r="AF880" s="15" t="str">
        <f t="shared" si="795"/>
        <v>N/A</v>
      </c>
      <c r="AG880" s="15" t="str">
        <f t="shared" si="823"/>
        <v>N/A</v>
      </c>
      <c r="AH880" s="15" t="str">
        <f t="shared" si="823"/>
        <v>N/A</v>
      </c>
      <c r="AI880" s="15" t="str">
        <f t="shared" si="820"/>
        <v>N/A</v>
      </c>
      <c r="AJ880" s="15" t="str">
        <f t="shared" si="821"/>
        <v>N/A</v>
      </c>
      <c r="AK880" s="15" t="str">
        <f t="shared" si="822"/>
        <v>N/A</v>
      </c>
      <c r="AL880" s="15" t="str">
        <f t="shared" si="796"/>
        <v>N/A</v>
      </c>
      <c r="AM880" s="15" t="e">
        <f t="shared" si="797"/>
        <v>#VALUE!</v>
      </c>
      <c r="AN880" s="15" t="str">
        <f t="shared" si="798"/>
        <v>N/A</v>
      </c>
      <c r="AO880" s="15" t="str">
        <f t="shared" si="799"/>
        <v>N/A</v>
      </c>
      <c r="AP880" s="15" t="str">
        <f t="shared" si="800"/>
        <v>N/A</v>
      </c>
      <c r="AQ880" s="15" t="str">
        <f t="shared" si="801"/>
        <v>N/A</v>
      </c>
      <c r="AR880" s="14" t="s">
        <v>40</v>
      </c>
      <c r="AS880" s="14" t="s">
        <v>40</v>
      </c>
      <c r="AT880" s="14" t="s">
        <v>40</v>
      </c>
      <c r="AU880" s="14" t="s">
        <v>40</v>
      </c>
      <c r="AV880" s="14" t="s">
        <v>40</v>
      </c>
      <c r="AW880" s="14" t="s">
        <v>40</v>
      </c>
      <c r="AX880" s="14" t="s">
        <v>40</v>
      </c>
      <c r="AY880" s="14" t="s">
        <v>40</v>
      </c>
      <c r="AZ880" s="14" t="s">
        <v>40</v>
      </c>
      <c r="BA880" s="14" t="s">
        <v>40</v>
      </c>
      <c r="BB880" s="14" t="s">
        <v>40</v>
      </c>
      <c r="BC880" s="14" t="s">
        <v>40</v>
      </c>
      <c r="BD880" s="14" t="s">
        <v>40</v>
      </c>
      <c r="BE880" s="14" t="s">
        <v>40</v>
      </c>
      <c r="BF880" s="14" t="s">
        <v>40</v>
      </c>
      <c r="BG880" s="14" t="s">
        <v>40</v>
      </c>
      <c r="BH880" s="14" t="s">
        <v>40</v>
      </c>
      <c r="BJ880" s="15" t="e">
        <f t="shared" si="802"/>
        <v>#VALUE!</v>
      </c>
      <c r="BK880" s="15" t="e">
        <f t="shared" si="803"/>
        <v>#VALUE!</v>
      </c>
      <c r="BL880" s="15" t="e">
        <f t="shared" si="804"/>
        <v>#VALUE!</v>
      </c>
      <c r="BM880" s="15" t="e">
        <f t="shared" si="805"/>
        <v>#VALUE!</v>
      </c>
      <c r="BN880" s="15" t="e">
        <f t="shared" si="806"/>
        <v>#VALUE!</v>
      </c>
      <c r="BO880" s="15" t="e">
        <f t="shared" si="807"/>
        <v>#VALUE!</v>
      </c>
      <c r="BP880" s="15" t="e">
        <f t="shared" si="808"/>
        <v>#VALUE!</v>
      </c>
      <c r="BQ880" s="15" t="e">
        <f t="shared" si="809"/>
        <v>#VALUE!</v>
      </c>
      <c r="BR880" s="15" t="e">
        <f t="shared" si="810"/>
        <v>#VALUE!</v>
      </c>
      <c r="BS880" s="15" t="e">
        <f t="shared" si="811"/>
        <v>#VALUE!</v>
      </c>
      <c r="BT880" s="15" t="e">
        <f t="shared" si="812"/>
        <v>#VALUE!</v>
      </c>
      <c r="BU880" s="15" t="e">
        <f t="shared" si="813"/>
        <v>#VALUE!</v>
      </c>
      <c r="BV880" s="15" t="e">
        <f t="shared" si="814"/>
        <v>#VALUE!</v>
      </c>
      <c r="BW880" s="15" t="e">
        <f t="shared" si="815"/>
        <v>#VALUE!</v>
      </c>
      <c r="BX880" s="15" t="e">
        <f t="shared" si="816"/>
        <v>#VALUE!</v>
      </c>
      <c r="BY880" s="15" t="e">
        <f t="shared" si="817"/>
        <v>#VALUE!</v>
      </c>
      <c r="BZ880" s="15" t="e">
        <f t="shared" si="818"/>
        <v>#VALUE!</v>
      </c>
      <c r="CA880" s="14" t="s">
        <v>75</v>
      </c>
      <c r="CB880" s="15" t="e">
        <f t="shared" si="774"/>
        <v>#VALUE!</v>
      </c>
      <c r="CC880" s="14" t="str">
        <f t="shared" si="775"/>
        <v>N/A</v>
      </c>
      <c r="CD880" s="14" t="str">
        <f t="shared" si="776"/>
        <v>N/A</v>
      </c>
      <c r="CE880" s="14" t="str">
        <f t="shared" si="777"/>
        <v>N/A</v>
      </c>
      <c r="CF880" s="14" t="str">
        <f t="shared" si="778"/>
        <v>N/A</v>
      </c>
      <c r="CG880" t="str">
        <f t="shared" si="819"/>
        <v>S:0 G:0 GR:0</v>
      </c>
    </row>
    <row r="881" spans="1:85" x14ac:dyDescent="0.25">
      <c r="A881" s="13">
        <v>6773</v>
      </c>
      <c r="B881" s="14"/>
      <c r="C881" s="14"/>
      <c r="D881" s="14"/>
      <c r="E881" s="14" t="e">
        <f>VLOOKUP(B881, 'Rookie Year'!$A$2:$B$55555,2,FALSE)</f>
        <v>#N/A</v>
      </c>
      <c r="F881" s="14">
        <v>2026</v>
      </c>
      <c r="G881" s="14" t="s">
        <v>40</v>
      </c>
      <c r="H881" s="14"/>
      <c r="I881" s="15"/>
      <c r="J881" s="14"/>
      <c r="K881" s="16">
        <f t="shared" si="785"/>
        <v>0</v>
      </c>
      <c r="L881" s="15">
        <f t="shared" si="786"/>
        <v>0</v>
      </c>
      <c r="M881" s="15">
        <f t="shared" si="787"/>
        <v>0</v>
      </c>
      <c r="N881" s="15">
        <f t="shared" si="788"/>
        <v>0</v>
      </c>
      <c r="O881" s="15">
        <v>0</v>
      </c>
      <c r="P881" s="15">
        <v>0</v>
      </c>
      <c r="Q881" s="15">
        <f t="shared" si="789"/>
        <v>0</v>
      </c>
      <c r="R881" s="14" t="s">
        <v>75</v>
      </c>
      <c r="S881" s="14">
        <f t="shared" si="790"/>
        <v>0</v>
      </c>
      <c r="T881" s="15" t="str">
        <f t="shared" si="783"/>
        <v>N/A</v>
      </c>
      <c r="U881" s="15" t="str">
        <f t="shared" si="784"/>
        <v>N/A</v>
      </c>
      <c r="V881" s="15" t="str">
        <f t="shared" si="780"/>
        <v>N/A</v>
      </c>
      <c r="W881" s="15" t="str">
        <f t="shared" si="824"/>
        <v>N/A</v>
      </c>
      <c r="X881" s="15" t="str">
        <f t="shared" si="825"/>
        <v>N/A</v>
      </c>
      <c r="Y881" s="14" t="str">
        <f t="shared" si="791"/>
        <v>OK</v>
      </c>
      <c r="Z881" s="14" t="str">
        <f t="shared" si="792"/>
        <v>No</v>
      </c>
      <c r="AA881" s="17" t="str">
        <f>IF(C881="DM", "N/A", IF(Z881="No","N/A",VLOOKUP(B881,'Extension List'!$A$3:$AE$1952,19,FALSE)))</f>
        <v>N/A</v>
      </c>
      <c r="AB881" s="14" t="str">
        <f>IF(C881="DM", "N/A", IF(Z881="No","N/A",VLOOKUP(B881,'Extension List'!$A$3:$AE$1952,21,FALSE)))</f>
        <v>N/A</v>
      </c>
      <c r="AC881" s="14" t="str">
        <f t="shared" si="781"/>
        <v>N/A</v>
      </c>
      <c r="AD881" s="15" t="str">
        <f t="shared" si="793"/>
        <v>N/A</v>
      </c>
      <c r="AE881" s="15" t="str">
        <f t="shared" si="794"/>
        <v>N/A</v>
      </c>
      <c r="AF881" s="15" t="str">
        <f t="shared" si="795"/>
        <v>N/A</v>
      </c>
      <c r="AG881" s="15" t="str">
        <f t="shared" ref="AG881:AH900" si="826">IF($AF881="N/A", "N/A", "TBC")</f>
        <v>N/A</v>
      </c>
      <c r="AH881" s="15" t="str">
        <f t="shared" si="826"/>
        <v>N/A</v>
      </c>
      <c r="AI881" s="15" t="str">
        <f t="shared" si="820"/>
        <v>N/A</v>
      </c>
      <c r="AJ881" s="15" t="str">
        <f t="shared" si="821"/>
        <v>N/A</v>
      </c>
      <c r="AK881" s="15" t="str">
        <f t="shared" si="822"/>
        <v>N/A</v>
      </c>
      <c r="AL881" s="15" t="str">
        <f t="shared" si="796"/>
        <v>N/A</v>
      </c>
      <c r="AM881" s="15" t="e">
        <f t="shared" si="797"/>
        <v>#VALUE!</v>
      </c>
      <c r="AN881" s="15" t="str">
        <f t="shared" si="798"/>
        <v>N/A</v>
      </c>
      <c r="AO881" s="15" t="str">
        <f t="shared" si="799"/>
        <v>N/A</v>
      </c>
      <c r="AP881" s="15" t="str">
        <f t="shared" si="800"/>
        <v>N/A</v>
      </c>
      <c r="AQ881" s="15" t="str">
        <f t="shared" si="801"/>
        <v>N/A</v>
      </c>
      <c r="AR881" s="14" t="s">
        <v>40</v>
      </c>
      <c r="AS881" s="14" t="s">
        <v>40</v>
      </c>
      <c r="AT881" s="14" t="s">
        <v>40</v>
      </c>
      <c r="AU881" s="14" t="s">
        <v>40</v>
      </c>
      <c r="AV881" s="14" t="s">
        <v>40</v>
      </c>
      <c r="AW881" s="14" t="s">
        <v>40</v>
      </c>
      <c r="AX881" s="14" t="s">
        <v>40</v>
      </c>
      <c r="AY881" s="14" t="s">
        <v>40</v>
      </c>
      <c r="AZ881" s="14" t="s">
        <v>40</v>
      </c>
      <c r="BA881" s="14" t="s">
        <v>40</v>
      </c>
      <c r="BB881" s="14" t="s">
        <v>40</v>
      </c>
      <c r="BC881" s="14" t="s">
        <v>40</v>
      </c>
      <c r="BD881" s="14" t="s">
        <v>40</v>
      </c>
      <c r="BE881" s="14" t="s">
        <v>40</v>
      </c>
      <c r="BF881" s="14" t="s">
        <v>40</v>
      </c>
      <c r="BG881" s="14" t="s">
        <v>40</v>
      </c>
      <c r="BH881" s="14" t="s">
        <v>40</v>
      </c>
      <c r="BJ881" s="15" t="e">
        <f t="shared" si="802"/>
        <v>#VALUE!</v>
      </c>
      <c r="BK881" s="15" t="e">
        <f t="shared" si="803"/>
        <v>#VALUE!</v>
      </c>
      <c r="BL881" s="15" t="e">
        <f t="shared" si="804"/>
        <v>#VALUE!</v>
      </c>
      <c r="BM881" s="15" t="e">
        <f t="shared" si="805"/>
        <v>#VALUE!</v>
      </c>
      <c r="BN881" s="15" t="e">
        <f t="shared" si="806"/>
        <v>#VALUE!</v>
      </c>
      <c r="BO881" s="15" t="e">
        <f t="shared" si="807"/>
        <v>#VALUE!</v>
      </c>
      <c r="BP881" s="15" t="e">
        <f t="shared" si="808"/>
        <v>#VALUE!</v>
      </c>
      <c r="BQ881" s="15" t="e">
        <f t="shared" si="809"/>
        <v>#VALUE!</v>
      </c>
      <c r="BR881" s="15" t="e">
        <f t="shared" si="810"/>
        <v>#VALUE!</v>
      </c>
      <c r="BS881" s="15" t="e">
        <f t="shared" si="811"/>
        <v>#VALUE!</v>
      </c>
      <c r="BT881" s="15" t="e">
        <f t="shared" si="812"/>
        <v>#VALUE!</v>
      </c>
      <c r="BU881" s="15" t="e">
        <f t="shared" si="813"/>
        <v>#VALUE!</v>
      </c>
      <c r="BV881" s="15" t="e">
        <f t="shared" si="814"/>
        <v>#VALUE!</v>
      </c>
      <c r="BW881" s="15" t="e">
        <f t="shared" si="815"/>
        <v>#VALUE!</v>
      </c>
      <c r="BX881" s="15" t="e">
        <f t="shared" si="816"/>
        <v>#VALUE!</v>
      </c>
      <c r="BY881" s="15" t="e">
        <f t="shared" si="817"/>
        <v>#VALUE!</v>
      </c>
      <c r="BZ881" s="15" t="e">
        <f t="shared" si="818"/>
        <v>#VALUE!</v>
      </c>
      <c r="CA881" s="14" t="s">
        <v>75</v>
      </c>
      <c r="CB881" s="15" t="e">
        <f t="shared" si="774"/>
        <v>#VALUE!</v>
      </c>
      <c r="CC881" s="14" t="str">
        <f t="shared" si="775"/>
        <v>N/A</v>
      </c>
      <c r="CD881" s="14" t="str">
        <f t="shared" si="776"/>
        <v>N/A</v>
      </c>
      <c r="CE881" s="14" t="str">
        <f t="shared" si="777"/>
        <v>N/A</v>
      </c>
      <c r="CF881" s="14" t="str">
        <f t="shared" si="778"/>
        <v>N/A</v>
      </c>
      <c r="CG881" t="str">
        <f t="shared" si="819"/>
        <v>S:0 G:0 GR:0</v>
      </c>
    </row>
    <row r="882" spans="1:85" x14ac:dyDescent="0.25">
      <c r="A882" s="13">
        <v>6774</v>
      </c>
      <c r="B882" s="14"/>
      <c r="C882" s="14"/>
      <c r="D882" s="14"/>
      <c r="E882" s="14" t="e">
        <f>VLOOKUP(B882, 'Rookie Year'!$A$2:$B$55555,2,FALSE)</f>
        <v>#N/A</v>
      </c>
      <c r="F882" s="14">
        <v>2026</v>
      </c>
      <c r="G882" s="14" t="s">
        <v>40</v>
      </c>
      <c r="H882" s="14"/>
      <c r="I882" s="15"/>
      <c r="J882" s="14"/>
      <c r="K882" s="16">
        <f t="shared" si="785"/>
        <v>0</v>
      </c>
      <c r="L882" s="15">
        <f t="shared" si="786"/>
        <v>0</v>
      </c>
      <c r="M882" s="15">
        <f t="shared" si="787"/>
        <v>0</v>
      </c>
      <c r="N882" s="15">
        <f t="shared" si="788"/>
        <v>0</v>
      </c>
      <c r="O882" s="15">
        <v>0</v>
      </c>
      <c r="P882" s="15">
        <v>0</v>
      </c>
      <c r="Q882" s="15">
        <f t="shared" si="789"/>
        <v>0</v>
      </c>
      <c r="R882" s="14" t="s">
        <v>75</v>
      </c>
      <c r="S882" s="14">
        <f t="shared" si="790"/>
        <v>0</v>
      </c>
      <c r="T882" s="15" t="str">
        <f t="shared" si="783"/>
        <v>N/A</v>
      </c>
      <c r="U882" s="15" t="str">
        <f t="shared" si="784"/>
        <v>N/A</v>
      </c>
      <c r="V882" s="15" t="str">
        <f t="shared" si="780"/>
        <v>N/A</v>
      </c>
      <c r="W882" s="15" t="str">
        <f t="shared" si="824"/>
        <v>N/A</v>
      </c>
      <c r="X882" s="15" t="str">
        <f t="shared" si="825"/>
        <v>N/A</v>
      </c>
      <c r="Y882" s="14" t="str">
        <f t="shared" si="791"/>
        <v>OK</v>
      </c>
      <c r="Z882" s="14" t="str">
        <f t="shared" si="792"/>
        <v>No</v>
      </c>
      <c r="AA882" s="17" t="str">
        <f>IF(C882="DM", "N/A", IF(Z882="No","N/A",VLOOKUP(B882,'Extension List'!$A$3:$AE$1952,19,FALSE)))</f>
        <v>N/A</v>
      </c>
      <c r="AB882" s="14" t="str">
        <f>IF(C882="DM", "N/A", IF(Z882="No","N/A",VLOOKUP(B882,'Extension List'!$A$3:$AE$1952,21,FALSE)))</f>
        <v>N/A</v>
      </c>
      <c r="AC882" s="14" t="str">
        <f t="shared" si="781"/>
        <v>N/A</v>
      </c>
      <c r="AD882" s="15" t="str">
        <f t="shared" si="793"/>
        <v>N/A</v>
      </c>
      <c r="AE882" s="15" t="str">
        <f t="shared" si="794"/>
        <v>N/A</v>
      </c>
      <c r="AF882" s="15" t="str">
        <f t="shared" si="795"/>
        <v>N/A</v>
      </c>
      <c r="AG882" s="15" t="str">
        <f t="shared" si="826"/>
        <v>N/A</v>
      </c>
      <c r="AH882" s="15" t="str">
        <f t="shared" si="826"/>
        <v>N/A</v>
      </c>
      <c r="AI882" s="15" t="str">
        <f t="shared" si="820"/>
        <v>N/A</v>
      </c>
      <c r="AJ882" s="15" t="str">
        <f t="shared" si="821"/>
        <v>N/A</v>
      </c>
      <c r="AK882" s="15" t="str">
        <f t="shared" si="822"/>
        <v>N/A</v>
      </c>
      <c r="AL882" s="15" t="str">
        <f t="shared" si="796"/>
        <v>N/A</v>
      </c>
      <c r="AM882" s="15" t="e">
        <f t="shared" si="797"/>
        <v>#VALUE!</v>
      </c>
      <c r="AN882" s="15" t="str">
        <f t="shared" si="798"/>
        <v>N/A</v>
      </c>
      <c r="AO882" s="15" t="str">
        <f t="shared" si="799"/>
        <v>N/A</v>
      </c>
      <c r="AP882" s="15" t="str">
        <f t="shared" si="800"/>
        <v>N/A</v>
      </c>
      <c r="AQ882" s="15" t="str">
        <f t="shared" si="801"/>
        <v>N/A</v>
      </c>
      <c r="AR882" s="14" t="s">
        <v>40</v>
      </c>
      <c r="AS882" s="14" t="s">
        <v>40</v>
      </c>
      <c r="AT882" s="14" t="s">
        <v>40</v>
      </c>
      <c r="AU882" s="14" t="s">
        <v>40</v>
      </c>
      <c r="AV882" s="14" t="s">
        <v>40</v>
      </c>
      <c r="AW882" s="14" t="s">
        <v>40</v>
      </c>
      <c r="AX882" s="14" t="s">
        <v>40</v>
      </c>
      <c r="AY882" s="14" t="s">
        <v>40</v>
      </c>
      <c r="AZ882" s="14" t="s">
        <v>40</v>
      </c>
      <c r="BA882" s="14" t="s">
        <v>40</v>
      </c>
      <c r="BB882" s="14" t="s">
        <v>40</v>
      </c>
      <c r="BC882" s="14" t="s">
        <v>40</v>
      </c>
      <c r="BD882" s="14" t="s">
        <v>40</v>
      </c>
      <c r="BE882" s="14" t="s">
        <v>40</v>
      </c>
      <c r="BF882" s="14" t="s">
        <v>40</v>
      </c>
      <c r="BG882" s="14" t="s">
        <v>40</v>
      </c>
      <c r="BH882" s="14" t="s">
        <v>40</v>
      </c>
      <c r="BJ882" s="15" t="e">
        <f t="shared" si="802"/>
        <v>#VALUE!</v>
      </c>
      <c r="BK882" s="15" t="e">
        <f t="shared" si="803"/>
        <v>#VALUE!</v>
      </c>
      <c r="BL882" s="15" t="e">
        <f t="shared" si="804"/>
        <v>#VALUE!</v>
      </c>
      <c r="BM882" s="15" t="e">
        <f t="shared" si="805"/>
        <v>#VALUE!</v>
      </c>
      <c r="BN882" s="15" t="e">
        <f t="shared" si="806"/>
        <v>#VALUE!</v>
      </c>
      <c r="BO882" s="15" t="e">
        <f t="shared" si="807"/>
        <v>#VALUE!</v>
      </c>
      <c r="BP882" s="15" t="e">
        <f t="shared" si="808"/>
        <v>#VALUE!</v>
      </c>
      <c r="BQ882" s="15" t="e">
        <f t="shared" si="809"/>
        <v>#VALUE!</v>
      </c>
      <c r="BR882" s="15" t="e">
        <f t="shared" si="810"/>
        <v>#VALUE!</v>
      </c>
      <c r="BS882" s="15" t="e">
        <f t="shared" si="811"/>
        <v>#VALUE!</v>
      </c>
      <c r="BT882" s="15" t="e">
        <f t="shared" si="812"/>
        <v>#VALUE!</v>
      </c>
      <c r="BU882" s="15" t="e">
        <f t="shared" si="813"/>
        <v>#VALUE!</v>
      </c>
      <c r="BV882" s="15" t="e">
        <f t="shared" si="814"/>
        <v>#VALUE!</v>
      </c>
      <c r="BW882" s="15" t="e">
        <f t="shared" si="815"/>
        <v>#VALUE!</v>
      </c>
      <c r="BX882" s="15" t="e">
        <f t="shared" si="816"/>
        <v>#VALUE!</v>
      </c>
      <c r="BY882" s="15" t="e">
        <f t="shared" si="817"/>
        <v>#VALUE!</v>
      </c>
      <c r="BZ882" s="15" t="e">
        <f t="shared" si="818"/>
        <v>#VALUE!</v>
      </c>
      <c r="CA882" s="14" t="s">
        <v>75</v>
      </c>
      <c r="CB882" s="15" t="e">
        <f t="shared" ref="CB882:CB945" si="827">BZ882</f>
        <v>#VALUE!</v>
      </c>
      <c r="CC882" s="14" t="str">
        <f t="shared" ref="CC882:CC945" si="828">IF(OR($BH882="T", $BH882="R"), 0, IF($BH882="C", IF($BI882="Y", IF($BA882="C", 0, IF(AF882="N/A", Q882-T882, AF882-AG882)), IF($AF882="N/A", U882, AH882)), AN882))</f>
        <v>N/A</v>
      </c>
      <c r="CD882" s="14" t="str">
        <f t="shared" ref="CD882:CD945" si="829">IF(OR($BH882="T", $BH882="R"), 0, IF($BH882="C", IF($BI882="Y", 0, IF($AF882="N/A", V882, AI882)), AO882))</f>
        <v>N/A</v>
      </c>
      <c r="CE882" s="14" t="str">
        <f t="shared" ref="CE882:CE945" si="830">IF(OR($BH882="T", $BH882="R"), 0, IF($BH882="C", IF($BI882="Y", 0, IF($AF882="N/A", W882, AJ882)), AP882))</f>
        <v>N/A</v>
      </c>
      <c r="CF882" s="14" t="str">
        <f t="shared" ref="CF882:CF945" si="831">IF(OR($BH882="T", $BH882="R"), 0, IF($BH882="C", IF($BI882="Y", 0, IF($AF882="N/A", X882, AK882)), AQ882))</f>
        <v>N/A</v>
      </c>
      <c r="CG882" t="str">
        <f t="shared" si="819"/>
        <v>S:0 G:0 GR:0</v>
      </c>
    </row>
    <row r="883" spans="1:85" x14ac:dyDescent="0.25">
      <c r="A883" s="13">
        <v>6775</v>
      </c>
      <c r="B883" s="14"/>
      <c r="C883" s="14"/>
      <c r="D883" s="14"/>
      <c r="E883" s="14" t="e">
        <f>VLOOKUP(B883, 'Rookie Year'!$A$2:$B$55555,2,FALSE)</f>
        <v>#N/A</v>
      </c>
      <c r="F883" s="14">
        <v>2026</v>
      </c>
      <c r="G883" s="14" t="s">
        <v>40</v>
      </c>
      <c r="H883" s="14"/>
      <c r="I883" s="15"/>
      <c r="J883" s="14"/>
      <c r="K883" s="16">
        <f t="shared" si="785"/>
        <v>0</v>
      </c>
      <c r="L883" s="15">
        <f t="shared" si="786"/>
        <v>0</v>
      </c>
      <c r="M883" s="15">
        <f t="shared" si="787"/>
        <v>0</v>
      </c>
      <c r="N883" s="15">
        <f t="shared" si="788"/>
        <v>0</v>
      </c>
      <c r="O883" s="15">
        <v>0</v>
      </c>
      <c r="P883" s="15">
        <v>0</v>
      </c>
      <c r="Q883" s="15">
        <f t="shared" si="789"/>
        <v>0</v>
      </c>
      <c r="R883" s="14" t="s">
        <v>75</v>
      </c>
      <c r="S883" s="14">
        <f t="shared" si="790"/>
        <v>0</v>
      </c>
      <c r="T883" s="15" t="str">
        <f t="shared" si="783"/>
        <v>N/A</v>
      </c>
      <c r="U883" s="15" t="str">
        <f t="shared" si="784"/>
        <v>N/A</v>
      </c>
      <c r="V883" s="15" t="str">
        <f t="shared" si="780"/>
        <v>N/A</v>
      </c>
      <c r="W883" s="15" t="str">
        <f t="shared" si="824"/>
        <v>N/A</v>
      </c>
      <c r="X883" s="15" t="str">
        <f t="shared" si="825"/>
        <v>N/A</v>
      </c>
      <c r="Y883" s="14" t="str">
        <f t="shared" si="791"/>
        <v>OK</v>
      </c>
      <c r="Z883" s="14" t="str">
        <f t="shared" si="792"/>
        <v>No</v>
      </c>
      <c r="AA883" s="17" t="str">
        <f>IF(C883="DM", "N/A", IF(Z883="No","N/A",VLOOKUP(B883,'Extension List'!$A$3:$AE$1952,19,FALSE)))</f>
        <v>N/A</v>
      </c>
      <c r="AB883" s="14" t="str">
        <f>IF(C883="DM", "N/A", IF(Z883="No","N/A",VLOOKUP(B883,'Extension List'!$A$3:$AE$1952,21,FALSE)))</f>
        <v>N/A</v>
      </c>
      <c r="AC883" s="14" t="str">
        <f t="shared" si="781"/>
        <v>N/A</v>
      </c>
      <c r="AD883" s="15" t="str">
        <f t="shared" si="793"/>
        <v>N/A</v>
      </c>
      <c r="AE883" s="15" t="str">
        <f t="shared" si="794"/>
        <v>N/A</v>
      </c>
      <c r="AF883" s="15" t="str">
        <f t="shared" si="795"/>
        <v>N/A</v>
      </c>
      <c r="AG883" s="15" t="str">
        <f t="shared" si="826"/>
        <v>N/A</v>
      </c>
      <c r="AH883" s="15" t="str">
        <f t="shared" si="826"/>
        <v>N/A</v>
      </c>
      <c r="AI883" s="15" t="str">
        <f t="shared" si="820"/>
        <v>N/A</v>
      </c>
      <c r="AJ883" s="15" t="str">
        <f t="shared" si="821"/>
        <v>N/A</v>
      </c>
      <c r="AK883" s="15" t="str">
        <f t="shared" si="822"/>
        <v>N/A</v>
      </c>
      <c r="AL883" s="15" t="str">
        <f t="shared" si="796"/>
        <v>N/A</v>
      </c>
      <c r="AM883" s="15" t="e">
        <f t="shared" si="797"/>
        <v>#VALUE!</v>
      </c>
      <c r="AN883" s="15" t="str">
        <f t="shared" si="798"/>
        <v>N/A</v>
      </c>
      <c r="AO883" s="15" t="str">
        <f t="shared" si="799"/>
        <v>N/A</v>
      </c>
      <c r="AP883" s="15" t="str">
        <f t="shared" si="800"/>
        <v>N/A</v>
      </c>
      <c r="AQ883" s="15" t="str">
        <f t="shared" si="801"/>
        <v>N/A</v>
      </c>
      <c r="AR883" s="14" t="s">
        <v>40</v>
      </c>
      <c r="AS883" s="14" t="s">
        <v>40</v>
      </c>
      <c r="AT883" s="14" t="s">
        <v>40</v>
      </c>
      <c r="AU883" s="14" t="s">
        <v>40</v>
      </c>
      <c r="AV883" s="14" t="s">
        <v>40</v>
      </c>
      <c r="AW883" s="14" t="s">
        <v>40</v>
      </c>
      <c r="AX883" s="14" t="s">
        <v>40</v>
      </c>
      <c r="AY883" s="14" t="s">
        <v>40</v>
      </c>
      <c r="AZ883" s="14" t="s">
        <v>40</v>
      </c>
      <c r="BA883" s="14" t="s">
        <v>40</v>
      </c>
      <c r="BB883" s="14" t="s">
        <v>40</v>
      </c>
      <c r="BC883" s="14" t="s">
        <v>40</v>
      </c>
      <c r="BD883" s="14" t="s">
        <v>40</v>
      </c>
      <c r="BE883" s="14" t="s">
        <v>40</v>
      </c>
      <c r="BF883" s="14" t="s">
        <v>40</v>
      </c>
      <c r="BG883" s="14" t="s">
        <v>40</v>
      </c>
      <c r="BH883" s="14" t="s">
        <v>40</v>
      </c>
      <c r="BJ883" s="15" t="e">
        <f t="shared" si="802"/>
        <v>#VALUE!</v>
      </c>
      <c r="BK883" s="15" t="e">
        <f t="shared" si="803"/>
        <v>#VALUE!</v>
      </c>
      <c r="BL883" s="15" t="e">
        <f t="shared" si="804"/>
        <v>#VALUE!</v>
      </c>
      <c r="BM883" s="15" t="e">
        <f t="shared" si="805"/>
        <v>#VALUE!</v>
      </c>
      <c r="BN883" s="15" t="e">
        <f t="shared" si="806"/>
        <v>#VALUE!</v>
      </c>
      <c r="BO883" s="15" t="e">
        <f t="shared" si="807"/>
        <v>#VALUE!</v>
      </c>
      <c r="BP883" s="15" t="e">
        <f t="shared" si="808"/>
        <v>#VALUE!</v>
      </c>
      <c r="BQ883" s="15" t="e">
        <f t="shared" si="809"/>
        <v>#VALUE!</v>
      </c>
      <c r="BR883" s="15" t="e">
        <f t="shared" si="810"/>
        <v>#VALUE!</v>
      </c>
      <c r="BS883" s="15" t="e">
        <f t="shared" si="811"/>
        <v>#VALUE!</v>
      </c>
      <c r="BT883" s="15" t="e">
        <f t="shared" si="812"/>
        <v>#VALUE!</v>
      </c>
      <c r="BU883" s="15" t="e">
        <f t="shared" si="813"/>
        <v>#VALUE!</v>
      </c>
      <c r="BV883" s="15" t="e">
        <f t="shared" si="814"/>
        <v>#VALUE!</v>
      </c>
      <c r="BW883" s="15" t="e">
        <f t="shared" si="815"/>
        <v>#VALUE!</v>
      </c>
      <c r="BX883" s="15" t="e">
        <f t="shared" si="816"/>
        <v>#VALUE!</v>
      </c>
      <c r="BY883" s="15" t="e">
        <f t="shared" si="817"/>
        <v>#VALUE!</v>
      </c>
      <c r="BZ883" s="15" t="e">
        <f t="shared" si="818"/>
        <v>#VALUE!</v>
      </c>
      <c r="CA883" s="14" t="s">
        <v>75</v>
      </c>
      <c r="CB883" s="15" t="e">
        <f t="shared" si="827"/>
        <v>#VALUE!</v>
      </c>
      <c r="CC883" s="14" t="str">
        <f t="shared" si="828"/>
        <v>N/A</v>
      </c>
      <c r="CD883" s="14" t="str">
        <f t="shared" si="829"/>
        <v>N/A</v>
      </c>
      <c r="CE883" s="14" t="str">
        <f t="shared" si="830"/>
        <v>N/A</v>
      </c>
      <c r="CF883" s="14" t="str">
        <f t="shared" si="831"/>
        <v>N/A</v>
      </c>
      <c r="CG883" t="str">
        <f t="shared" si="819"/>
        <v>S:0 G:0 GR:0</v>
      </c>
    </row>
    <row r="884" spans="1:85" x14ac:dyDescent="0.25">
      <c r="A884" s="13">
        <v>6776</v>
      </c>
      <c r="B884" s="14"/>
      <c r="C884" s="14"/>
      <c r="D884" s="14"/>
      <c r="E884" s="14" t="e">
        <f>VLOOKUP(B884, 'Rookie Year'!$A$2:$B$55555,2,FALSE)</f>
        <v>#N/A</v>
      </c>
      <c r="F884" s="14">
        <v>2026</v>
      </c>
      <c r="G884" s="14" t="s">
        <v>40</v>
      </c>
      <c r="H884" s="14"/>
      <c r="I884" s="15"/>
      <c r="J884" s="14"/>
      <c r="K884" s="16">
        <f t="shared" si="785"/>
        <v>0</v>
      </c>
      <c r="L884" s="15">
        <f t="shared" si="786"/>
        <v>0</v>
      </c>
      <c r="M884" s="15">
        <f t="shared" si="787"/>
        <v>0</v>
      </c>
      <c r="N884" s="15">
        <f t="shared" si="788"/>
        <v>0</v>
      </c>
      <c r="O884" s="15">
        <v>0</v>
      </c>
      <c r="P884" s="15">
        <v>0</v>
      </c>
      <c r="Q884" s="15">
        <f t="shared" si="789"/>
        <v>0</v>
      </c>
      <c r="R884" s="14" t="s">
        <v>75</v>
      </c>
      <c r="S884" s="14">
        <f t="shared" si="790"/>
        <v>0</v>
      </c>
      <c r="T884" s="15" t="str">
        <f t="shared" si="783"/>
        <v>N/A</v>
      </c>
      <c r="U884" s="15" t="str">
        <f t="shared" si="784"/>
        <v>N/A</v>
      </c>
      <c r="V884" s="15" t="str">
        <f t="shared" si="780"/>
        <v>N/A</v>
      </c>
      <c r="W884" s="15" t="str">
        <f t="shared" si="824"/>
        <v>N/A</v>
      </c>
      <c r="X884" s="15" t="str">
        <f t="shared" si="825"/>
        <v>N/A</v>
      </c>
      <c r="Y884" s="14" t="str">
        <f t="shared" si="791"/>
        <v>OK</v>
      </c>
      <c r="Z884" s="14" t="str">
        <f t="shared" si="792"/>
        <v>No</v>
      </c>
      <c r="AA884" s="17" t="str">
        <f>IF(C884="DM", "N/A", IF(Z884="No","N/A",VLOOKUP(B884,'Extension List'!$A$3:$AE$1952,19,FALSE)))</f>
        <v>N/A</v>
      </c>
      <c r="AB884" s="14" t="str">
        <f>IF(C884="DM", "N/A", IF(Z884="No","N/A",VLOOKUP(B884,'Extension List'!$A$3:$AE$1952,21,FALSE)))</f>
        <v>N/A</v>
      </c>
      <c r="AC884" s="14" t="str">
        <f t="shared" si="781"/>
        <v>N/A</v>
      </c>
      <c r="AD884" s="15" t="str">
        <f t="shared" si="793"/>
        <v>N/A</v>
      </c>
      <c r="AE884" s="15" t="str">
        <f t="shared" si="794"/>
        <v>N/A</v>
      </c>
      <c r="AF884" s="15" t="str">
        <f t="shared" si="795"/>
        <v>N/A</v>
      </c>
      <c r="AG884" s="15" t="str">
        <f t="shared" si="826"/>
        <v>N/A</v>
      </c>
      <c r="AH884" s="15" t="str">
        <f t="shared" si="826"/>
        <v>N/A</v>
      </c>
      <c r="AI884" s="15" t="str">
        <f t="shared" si="820"/>
        <v>N/A</v>
      </c>
      <c r="AJ884" s="15" t="str">
        <f t="shared" si="821"/>
        <v>N/A</v>
      </c>
      <c r="AK884" s="15" t="str">
        <f t="shared" si="822"/>
        <v>N/A</v>
      </c>
      <c r="AL884" s="15" t="str">
        <f t="shared" si="796"/>
        <v>N/A</v>
      </c>
      <c r="AM884" s="15" t="e">
        <f t="shared" si="797"/>
        <v>#VALUE!</v>
      </c>
      <c r="AN884" s="15" t="str">
        <f t="shared" si="798"/>
        <v>N/A</v>
      </c>
      <c r="AO884" s="15" t="str">
        <f t="shared" si="799"/>
        <v>N/A</v>
      </c>
      <c r="AP884" s="15" t="str">
        <f t="shared" si="800"/>
        <v>N/A</v>
      </c>
      <c r="AQ884" s="15" t="str">
        <f t="shared" si="801"/>
        <v>N/A</v>
      </c>
      <c r="AR884" s="14" t="s">
        <v>40</v>
      </c>
      <c r="AS884" s="14" t="s">
        <v>40</v>
      </c>
      <c r="AT884" s="14" t="s">
        <v>40</v>
      </c>
      <c r="AU884" s="14" t="s">
        <v>40</v>
      </c>
      <c r="AV884" s="14" t="s">
        <v>40</v>
      </c>
      <c r="AW884" s="14" t="s">
        <v>40</v>
      </c>
      <c r="AX884" s="14" t="s">
        <v>40</v>
      </c>
      <c r="AY884" s="14" t="s">
        <v>40</v>
      </c>
      <c r="AZ884" s="14" t="s">
        <v>40</v>
      </c>
      <c r="BA884" s="14" t="s">
        <v>40</v>
      </c>
      <c r="BB884" s="14" t="s">
        <v>40</v>
      </c>
      <c r="BC884" s="14" t="s">
        <v>40</v>
      </c>
      <c r="BD884" s="14" t="s">
        <v>40</v>
      </c>
      <c r="BE884" s="14" t="s">
        <v>40</v>
      </c>
      <c r="BF884" s="14" t="s">
        <v>40</v>
      </c>
      <c r="BG884" s="14" t="s">
        <v>40</v>
      </c>
      <c r="BH884" s="14" t="s">
        <v>40</v>
      </c>
      <c r="BJ884" s="15" t="e">
        <f t="shared" si="802"/>
        <v>#VALUE!</v>
      </c>
      <c r="BK884" s="15" t="e">
        <f t="shared" si="803"/>
        <v>#VALUE!</v>
      </c>
      <c r="BL884" s="15" t="e">
        <f t="shared" si="804"/>
        <v>#VALUE!</v>
      </c>
      <c r="BM884" s="15" t="e">
        <f t="shared" si="805"/>
        <v>#VALUE!</v>
      </c>
      <c r="BN884" s="15" t="e">
        <f t="shared" si="806"/>
        <v>#VALUE!</v>
      </c>
      <c r="BO884" s="15" t="e">
        <f t="shared" si="807"/>
        <v>#VALUE!</v>
      </c>
      <c r="BP884" s="15" t="e">
        <f t="shared" si="808"/>
        <v>#VALUE!</v>
      </c>
      <c r="BQ884" s="15" t="e">
        <f t="shared" si="809"/>
        <v>#VALUE!</v>
      </c>
      <c r="BR884" s="15" t="e">
        <f t="shared" si="810"/>
        <v>#VALUE!</v>
      </c>
      <c r="BS884" s="15" t="e">
        <f t="shared" si="811"/>
        <v>#VALUE!</v>
      </c>
      <c r="BT884" s="15" t="e">
        <f t="shared" si="812"/>
        <v>#VALUE!</v>
      </c>
      <c r="BU884" s="15" t="e">
        <f t="shared" si="813"/>
        <v>#VALUE!</v>
      </c>
      <c r="BV884" s="15" t="e">
        <f t="shared" si="814"/>
        <v>#VALUE!</v>
      </c>
      <c r="BW884" s="15" t="e">
        <f t="shared" si="815"/>
        <v>#VALUE!</v>
      </c>
      <c r="BX884" s="15" t="e">
        <f t="shared" si="816"/>
        <v>#VALUE!</v>
      </c>
      <c r="BY884" s="15" t="e">
        <f t="shared" si="817"/>
        <v>#VALUE!</v>
      </c>
      <c r="BZ884" s="15" t="e">
        <f t="shared" si="818"/>
        <v>#VALUE!</v>
      </c>
      <c r="CA884" s="14" t="s">
        <v>75</v>
      </c>
      <c r="CB884" s="15" t="e">
        <f t="shared" si="827"/>
        <v>#VALUE!</v>
      </c>
      <c r="CC884" s="14" t="str">
        <f t="shared" si="828"/>
        <v>N/A</v>
      </c>
      <c r="CD884" s="14" t="str">
        <f t="shared" si="829"/>
        <v>N/A</v>
      </c>
      <c r="CE884" s="14" t="str">
        <f t="shared" si="830"/>
        <v>N/A</v>
      </c>
      <c r="CF884" s="14" t="str">
        <f t="shared" si="831"/>
        <v>N/A</v>
      </c>
      <c r="CG884" t="str">
        <f t="shared" si="819"/>
        <v>S:0 G:0 GR:0</v>
      </c>
    </row>
    <row r="885" spans="1:85" x14ac:dyDescent="0.25">
      <c r="A885" s="13">
        <v>6777</v>
      </c>
      <c r="B885" s="14"/>
      <c r="C885" s="14"/>
      <c r="D885" s="14"/>
      <c r="E885" s="14" t="e">
        <f>VLOOKUP(B885, 'Rookie Year'!$A$2:$B$55555,2,FALSE)</f>
        <v>#N/A</v>
      </c>
      <c r="F885" s="14">
        <v>2026</v>
      </c>
      <c r="G885" s="14" t="s">
        <v>40</v>
      </c>
      <c r="H885" s="14"/>
      <c r="I885" s="15"/>
      <c r="J885" s="14"/>
      <c r="K885" s="16">
        <f t="shared" si="785"/>
        <v>0</v>
      </c>
      <c r="L885" s="15">
        <f t="shared" si="786"/>
        <v>0</v>
      </c>
      <c r="M885" s="15">
        <f t="shared" si="787"/>
        <v>0</v>
      </c>
      <c r="N885" s="15">
        <f t="shared" si="788"/>
        <v>0</v>
      </c>
      <c r="O885" s="15">
        <v>0</v>
      </c>
      <c r="P885" s="15">
        <v>0</v>
      </c>
      <c r="Q885" s="15">
        <f t="shared" si="789"/>
        <v>0</v>
      </c>
      <c r="R885" s="14" t="s">
        <v>75</v>
      </c>
      <c r="S885" s="14">
        <f t="shared" si="790"/>
        <v>0</v>
      </c>
      <c r="T885" s="15" t="str">
        <f t="shared" si="783"/>
        <v>N/A</v>
      </c>
      <c r="U885" s="15" t="str">
        <f t="shared" si="784"/>
        <v>N/A</v>
      </c>
      <c r="V885" s="15" t="str">
        <f t="shared" si="780"/>
        <v>N/A</v>
      </c>
      <c r="W885" s="15" t="str">
        <f t="shared" si="824"/>
        <v>N/A</v>
      </c>
      <c r="X885" s="15" t="str">
        <f t="shared" si="825"/>
        <v>N/A</v>
      </c>
      <c r="Y885" s="14" t="str">
        <f t="shared" si="791"/>
        <v>OK</v>
      </c>
      <c r="Z885" s="14" t="str">
        <f t="shared" si="792"/>
        <v>No</v>
      </c>
      <c r="AA885" s="17" t="str">
        <f>IF(C885="DM", "N/A", IF(Z885="No","N/A",VLOOKUP(B885,'Extension List'!$A$3:$AE$1952,19,FALSE)))</f>
        <v>N/A</v>
      </c>
      <c r="AB885" s="14" t="str">
        <f>IF(C885="DM", "N/A", IF(Z885="No","N/A",VLOOKUP(B885,'Extension List'!$A$3:$AE$1952,21,FALSE)))</f>
        <v>N/A</v>
      </c>
      <c r="AC885" s="14" t="str">
        <f t="shared" si="781"/>
        <v>N/A</v>
      </c>
      <c r="AD885" s="15" t="str">
        <f t="shared" si="793"/>
        <v>N/A</v>
      </c>
      <c r="AE885" s="15" t="str">
        <f t="shared" si="794"/>
        <v>N/A</v>
      </c>
      <c r="AF885" s="15" t="str">
        <f t="shared" si="795"/>
        <v>N/A</v>
      </c>
      <c r="AG885" s="15" t="str">
        <f t="shared" si="826"/>
        <v>N/A</v>
      </c>
      <c r="AH885" s="15" t="str">
        <f t="shared" si="826"/>
        <v>N/A</v>
      </c>
      <c r="AI885" s="15" t="str">
        <f t="shared" si="820"/>
        <v>N/A</v>
      </c>
      <c r="AJ885" s="15" t="str">
        <f t="shared" si="821"/>
        <v>N/A</v>
      </c>
      <c r="AK885" s="15" t="str">
        <f t="shared" si="822"/>
        <v>N/A</v>
      </c>
      <c r="AL885" s="15" t="str">
        <f t="shared" si="796"/>
        <v>N/A</v>
      </c>
      <c r="AM885" s="15" t="e">
        <f t="shared" si="797"/>
        <v>#VALUE!</v>
      </c>
      <c r="AN885" s="15" t="str">
        <f t="shared" si="798"/>
        <v>N/A</v>
      </c>
      <c r="AO885" s="15" t="str">
        <f t="shared" si="799"/>
        <v>N/A</v>
      </c>
      <c r="AP885" s="15" t="str">
        <f t="shared" si="800"/>
        <v>N/A</v>
      </c>
      <c r="AQ885" s="15" t="str">
        <f t="shared" si="801"/>
        <v>N/A</v>
      </c>
      <c r="AR885" s="14" t="s">
        <v>40</v>
      </c>
      <c r="AS885" s="14" t="s">
        <v>40</v>
      </c>
      <c r="AT885" s="14" t="s">
        <v>40</v>
      </c>
      <c r="AU885" s="14" t="s">
        <v>40</v>
      </c>
      <c r="AV885" s="14" t="s">
        <v>40</v>
      </c>
      <c r="AW885" s="14" t="s">
        <v>40</v>
      </c>
      <c r="AX885" s="14" t="s">
        <v>40</v>
      </c>
      <c r="AY885" s="14" t="s">
        <v>40</v>
      </c>
      <c r="AZ885" s="14" t="s">
        <v>40</v>
      </c>
      <c r="BA885" s="14" t="s">
        <v>40</v>
      </c>
      <c r="BB885" s="14" t="s">
        <v>40</v>
      </c>
      <c r="BC885" s="14" t="s">
        <v>40</v>
      </c>
      <c r="BD885" s="14" t="s">
        <v>40</v>
      </c>
      <c r="BE885" s="14" t="s">
        <v>40</v>
      </c>
      <c r="BF885" s="14" t="s">
        <v>40</v>
      </c>
      <c r="BG885" s="14" t="s">
        <v>40</v>
      </c>
      <c r="BH885" s="14" t="s">
        <v>40</v>
      </c>
      <c r="BJ885" s="15" t="e">
        <f t="shared" si="802"/>
        <v>#VALUE!</v>
      </c>
      <c r="BK885" s="15" t="e">
        <f t="shared" si="803"/>
        <v>#VALUE!</v>
      </c>
      <c r="BL885" s="15" t="e">
        <f t="shared" si="804"/>
        <v>#VALUE!</v>
      </c>
      <c r="BM885" s="15" t="e">
        <f t="shared" si="805"/>
        <v>#VALUE!</v>
      </c>
      <c r="BN885" s="15" t="e">
        <f t="shared" si="806"/>
        <v>#VALUE!</v>
      </c>
      <c r="BO885" s="15" t="e">
        <f t="shared" si="807"/>
        <v>#VALUE!</v>
      </c>
      <c r="BP885" s="15" t="e">
        <f t="shared" si="808"/>
        <v>#VALUE!</v>
      </c>
      <c r="BQ885" s="15" t="e">
        <f t="shared" si="809"/>
        <v>#VALUE!</v>
      </c>
      <c r="BR885" s="15" t="e">
        <f t="shared" si="810"/>
        <v>#VALUE!</v>
      </c>
      <c r="BS885" s="15" t="e">
        <f t="shared" si="811"/>
        <v>#VALUE!</v>
      </c>
      <c r="BT885" s="15" t="e">
        <f t="shared" si="812"/>
        <v>#VALUE!</v>
      </c>
      <c r="BU885" s="15" t="e">
        <f t="shared" si="813"/>
        <v>#VALUE!</v>
      </c>
      <c r="BV885" s="15" t="e">
        <f t="shared" si="814"/>
        <v>#VALUE!</v>
      </c>
      <c r="BW885" s="15" t="e">
        <f t="shared" si="815"/>
        <v>#VALUE!</v>
      </c>
      <c r="BX885" s="15" t="e">
        <f t="shared" si="816"/>
        <v>#VALUE!</v>
      </c>
      <c r="BY885" s="15" t="e">
        <f t="shared" si="817"/>
        <v>#VALUE!</v>
      </c>
      <c r="BZ885" s="15" t="e">
        <f t="shared" si="818"/>
        <v>#VALUE!</v>
      </c>
      <c r="CA885" s="14" t="s">
        <v>75</v>
      </c>
      <c r="CB885" s="15" t="e">
        <f t="shared" si="827"/>
        <v>#VALUE!</v>
      </c>
      <c r="CC885" s="14" t="str">
        <f t="shared" si="828"/>
        <v>N/A</v>
      </c>
      <c r="CD885" s="14" t="str">
        <f t="shared" si="829"/>
        <v>N/A</v>
      </c>
      <c r="CE885" s="14" t="str">
        <f t="shared" si="830"/>
        <v>N/A</v>
      </c>
      <c r="CF885" s="14" t="str">
        <f t="shared" si="831"/>
        <v>N/A</v>
      </c>
      <c r="CG885" t="str">
        <f t="shared" si="819"/>
        <v>S:0 G:0 GR:0</v>
      </c>
    </row>
    <row r="886" spans="1:85" x14ac:dyDescent="0.25">
      <c r="A886" s="13">
        <v>6778</v>
      </c>
      <c r="B886" s="14"/>
      <c r="C886" s="14"/>
      <c r="D886" s="14"/>
      <c r="E886" s="14" t="e">
        <f>VLOOKUP(B886, 'Rookie Year'!$A$2:$B$55555,2,FALSE)</f>
        <v>#N/A</v>
      </c>
      <c r="F886" s="14">
        <v>2026</v>
      </c>
      <c r="G886" s="14" t="s">
        <v>40</v>
      </c>
      <c r="H886" s="14"/>
      <c r="I886" s="15"/>
      <c r="J886" s="14"/>
      <c r="K886" s="16">
        <f t="shared" si="785"/>
        <v>0</v>
      </c>
      <c r="L886" s="15">
        <f t="shared" si="786"/>
        <v>0</v>
      </c>
      <c r="M886" s="15">
        <f t="shared" si="787"/>
        <v>0</v>
      </c>
      <c r="N886" s="15">
        <f t="shared" si="788"/>
        <v>0</v>
      </c>
      <c r="O886" s="15">
        <v>0</v>
      </c>
      <c r="P886" s="15">
        <v>0</v>
      </c>
      <c r="Q886" s="15">
        <f t="shared" si="789"/>
        <v>0</v>
      </c>
      <c r="R886" s="14" t="s">
        <v>75</v>
      </c>
      <c r="S886" s="14">
        <f t="shared" si="790"/>
        <v>0</v>
      </c>
      <c r="T886" s="15" t="str">
        <f t="shared" si="783"/>
        <v>N/A</v>
      </c>
      <c r="U886" s="15" t="str">
        <f t="shared" si="784"/>
        <v>N/A</v>
      </c>
      <c r="V886" s="15" t="str">
        <f t="shared" si="780"/>
        <v>N/A</v>
      </c>
      <c r="W886" s="15" t="str">
        <f t="shared" si="824"/>
        <v>N/A</v>
      </c>
      <c r="X886" s="15" t="str">
        <f t="shared" si="825"/>
        <v>N/A</v>
      </c>
      <c r="Y886" s="14" t="str">
        <f t="shared" si="791"/>
        <v>OK</v>
      </c>
      <c r="Z886" s="14" t="str">
        <f t="shared" si="792"/>
        <v>No</v>
      </c>
      <c r="AA886" s="17" t="str">
        <f>IF(C886="DM", "N/A", IF(Z886="No","N/A",VLOOKUP(B886,'Extension List'!$A$3:$AE$1952,19,FALSE)))</f>
        <v>N/A</v>
      </c>
      <c r="AB886" s="14" t="str">
        <f>IF(C886="DM", "N/A", IF(Z886="No","N/A",VLOOKUP(B886,'Extension List'!$A$3:$AE$1952,21,FALSE)))</f>
        <v>N/A</v>
      </c>
      <c r="AC886" s="14" t="str">
        <f t="shared" si="781"/>
        <v>N/A</v>
      </c>
      <c r="AD886" s="15" t="str">
        <f t="shared" si="793"/>
        <v>N/A</v>
      </c>
      <c r="AE886" s="15" t="str">
        <f t="shared" si="794"/>
        <v>N/A</v>
      </c>
      <c r="AF886" s="15" t="str">
        <f t="shared" si="795"/>
        <v>N/A</v>
      </c>
      <c r="AG886" s="15" t="str">
        <f t="shared" si="826"/>
        <v>N/A</v>
      </c>
      <c r="AH886" s="15" t="str">
        <f t="shared" si="826"/>
        <v>N/A</v>
      </c>
      <c r="AI886" s="15" t="str">
        <f t="shared" si="820"/>
        <v>N/A</v>
      </c>
      <c r="AJ886" s="15" t="str">
        <f t="shared" si="821"/>
        <v>N/A</v>
      </c>
      <c r="AK886" s="15" t="str">
        <f t="shared" si="822"/>
        <v>N/A</v>
      </c>
      <c r="AL886" s="15" t="str">
        <f t="shared" si="796"/>
        <v>N/A</v>
      </c>
      <c r="AM886" s="15" t="e">
        <f t="shared" si="797"/>
        <v>#VALUE!</v>
      </c>
      <c r="AN886" s="15" t="str">
        <f t="shared" si="798"/>
        <v>N/A</v>
      </c>
      <c r="AO886" s="15" t="str">
        <f t="shared" si="799"/>
        <v>N/A</v>
      </c>
      <c r="AP886" s="15" t="str">
        <f t="shared" si="800"/>
        <v>N/A</v>
      </c>
      <c r="AQ886" s="15" t="str">
        <f t="shared" si="801"/>
        <v>N/A</v>
      </c>
      <c r="AR886" s="14" t="s">
        <v>40</v>
      </c>
      <c r="AS886" s="14" t="s">
        <v>40</v>
      </c>
      <c r="AT886" s="14" t="s">
        <v>40</v>
      </c>
      <c r="AU886" s="14" t="s">
        <v>40</v>
      </c>
      <c r="AV886" s="14" t="s">
        <v>40</v>
      </c>
      <c r="AW886" s="14" t="s">
        <v>40</v>
      </c>
      <c r="AX886" s="14" t="s">
        <v>40</v>
      </c>
      <c r="AY886" s="14" t="s">
        <v>40</v>
      </c>
      <c r="AZ886" s="14" t="s">
        <v>40</v>
      </c>
      <c r="BA886" s="14" t="s">
        <v>40</v>
      </c>
      <c r="BB886" s="14" t="s">
        <v>40</v>
      </c>
      <c r="BC886" s="14" t="s">
        <v>40</v>
      </c>
      <c r="BD886" s="14" t="s">
        <v>40</v>
      </c>
      <c r="BE886" s="14" t="s">
        <v>40</v>
      </c>
      <c r="BF886" s="14" t="s">
        <v>40</v>
      </c>
      <c r="BG886" s="14" t="s">
        <v>40</v>
      </c>
      <c r="BH886" s="14" t="s">
        <v>40</v>
      </c>
      <c r="BJ886" s="15" t="e">
        <f t="shared" si="802"/>
        <v>#VALUE!</v>
      </c>
      <c r="BK886" s="15" t="e">
        <f t="shared" si="803"/>
        <v>#VALUE!</v>
      </c>
      <c r="BL886" s="15" t="e">
        <f t="shared" si="804"/>
        <v>#VALUE!</v>
      </c>
      <c r="BM886" s="15" t="e">
        <f t="shared" si="805"/>
        <v>#VALUE!</v>
      </c>
      <c r="BN886" s="15" t="e">
        <f t="shared" si="806"/>
        <v>#VALUE!</v>
      </c>
      <c r="BO886" s="15" t="e">
        <f t="shared" si="807"/>
        <v>#VALUE!</v>
      </c>
      <c r="BP886" s="15" t="e">
        <f t="shared" si="808"/>
        <v>#VALUE!</v>
      </c>
      <c r="BQ886" s="15" t="e">
        <f t="shared" si="809"/>
        <v>#VALUE!</v>
      </c>
      <c r="BR886" s="15" t="e">
        <f t="shared" si="810"/>
        <v>#VALUE!</v>
      </c>
      <c r="BS886" s="15" t="e">
        <f t="shared" si="811"/>
        <v>#VALUE!</v>
      </c>
      <c r="BT886" s="15" t="e">
        <f t="shared" si="812"/>
        <v>#VALUE!</v>
      </c>
      <c r="BU886" s="15" t="e">
        <f t="shared" si="813"/>
        <v>#VALUE!</v>
      </c>
      <c r="BV886" s="15" t="e">
        <f t="shared" si="814"/>
        <v>#VALUE!</v>
      </c>
      <c r="BW886" s="15" t="e">
        <f t="shared" si="815"/>
        <v>#VALUE!</v>
      </c>
      <c r="BX886" s="15" t="e">
        <f t="shared" si="816"/>
        <v>#VALUE!</v>
      </c>
      <c r="BY886" s="15" t="e">
        <f t="shared" si="817"/>
        <v>#VALUE!</v>
      </c>
      <c r="BZ886" s="15" t="e">
        <f t="shared" si="818"/>
        <v>#VALUE!</v>
      </c>
      <c r="CA886" s="14" t="s">
        <v>75</v>
      </c>
      <c r="CB886" s="15" t="e">
        <f t="shared" si="827"/>
        <v>#VALUE!</v>
      </c>
      <c r="CC886" s="14" t="str">
        <f t="shared" si="828"/>
        <v>N/A</v>
      </c>
      <c r="CD886" s="14" t="str">
        <f t="shared" si="829"/>
        <v>N/A</v>
      </c>
      <c r="CE886" s="14" t="str">
        <f t="shared" si="830"/>
        <v>N/A</v>
      </c>
      <c r="CF886" s="14" t="str">
        <f t="shared" si="831"/>
        <v>N/A</v>
      </c>
      <c r="CG886" t="str">
        <f t="shared" si="819"/>
        <v>S:0 G:0 GR:0</v>
      </c>
    </row>
    <row r="887" spans="1:85" x14ac:dyDescent="0.25">
      <c r="A887" s="13">
        <v>6779</v>
      </c>
      <c r="B887" s="14"/>
      <c r="C887" s="14"/>
      <c r="D887" s="14"/>
      <c r="E887" s="14" t="e">
        <f>VLOOKUP(B887, 'Rookie Year'!$A$2:$B$55555,2,FALSE)</f>
        <v>#N/A</v>
      </c>
      <c r="F887" s="14">
        <v>2026</v>
      </c>
      <c r="G887" s="14" t="s">
        <v>40</v>
      </c>
      <c r="H887" s="14"/>
      <c r="I887" s="15"/>
      <c r="J887" s="14"/>
      <c r="K887" s="16">
        <f t="shared" si="785"/>
        <v>0</v>
      </c>
      <c r="L887" s="15">
        <f t="shared" si="786"/>
        <v>0</v>
      </c>
      <c r="M887" s="15">
        <f t="shared" si="787"/>
        <v>0</v>
      </c>
      <c r="N887" s="15">
        <f t="shared" si="788"/>
        <v>0</v>
      </c>
      <c r="O887" s="15">
        <v>0</v>
      </c>
      <c r="P887" s="15">
        <v>0</v>
      </c>
      <c r="Q887" s="15">
        <f t="shared" si="789"/>
        <v>0</v>
      </c>
      <c r="R887" s="14" t="s">
        <v>75</v>
      </c>
      <c r="S887" s="14">
        <f t="shared" si="790"/>
        <v>0</v>
      </c>
      <c r="T887" s="15" t="str">
        <f t="shared" si="783"/>
        <v>N/A</v>
      </c>
      <c r="U887" s="15" t="str">
        <f t="shared" si="784"/>
        <v>N/A</v>
      </c>
      <c r="V887" s="15" t="str">
        <f t="shared" si="780"/>
        <v>N/A</v>
      </c>
      <c r="W887" s="15" t="str">
        <f t="shared" si="824"/>
        <v>N/A</v>
      </c>
      <c r="X887" s="15" t="str">
        <f t="shared" si="825"/>
        <v>N/A</v>
      </c>
      <c r="Y887" s="14" t="str">
        <f t="shared" si="791"/>
        <v>OK</v>
      </c>
      <c r="Z887" s="14" t="str">
        <f t="shared" si="792"/>
        <v>No</v>
      </c>
      <c r="AA887" s="17" t="str">
        <f>IF(C887="DM", "N/A", IF(Z887="No","N/A",VLOOKUP(B887,'Extension List'!$A$3:$AE$1952,19,FALSE)))</f>
        <v>N/A</v>
      </c>
      <c r="AB887" s="14" t="str">
        <f>IF(C887="DM", "N/A", IF(Z887="No","N/A",VLOOKUP(B887,'Extension List'!$A$3:$AE$1952,21,FALSE)))</f>
        <v>N/A</v>
      </c>
      <c r="AC887" s="14" t="str">
        <f t="shared" si="781"/>
        <v>N/A</v>
      </c>
      <c r="AD887" s="15" t="str">
        <f t="shared" si="793"/>
        <v>N/A</v>
      </c>
      <c r="AE887" s="15" t="str">
        <f t="shared" si="794"/>
        <v>N/A</v>
      </c>
      <c r="AF887" s="15" t="str">
        <f t="shared" si="795"/>
        <v>N/A</v>
      </c>
      <c r="AG887" s="15" t="str">
        <f t="shared" si="826"/>
        <v>N/A</v>
      </c>
      <c r="AH887" s="15" t="str">
        <f t="shared" si="826"/>
        <v>N/A</v>
      </c>
      <c r="AI887" s="15" t="str">
        <f t="shared" si="820"/>
        <v>N/A</v>
      </c>
      <c r="AJ887" s="15" t="str">
        <f t="shared" si="821"/>
        <v>N/A</v>
      </c>
      <c r="AK887" s="15" t="str">
        <f t="shared" si="822"/>
        <v>N/A</v>
      </c>
      <c r="AL887" s="15" t="str">
        <f t="shared" si="796"/>
        <v>N/A</v>
      </c>
      <c r="AM887" s="15" t="e">
        <f t="shared" si="797"/>
        <v>#VALUE!</v>
      </c>
      <c r="AN887" s="15" t="str">
        <f t="shared" si="798"/>
        <v>N/A</v>
      </c>
      <c r="AO887" s="15" t="str">
        <f t="shared" si="799"/>
        <v>N/A</v>
      </c>
      <c r="AP887" s="15" t="str">
        <f t="shared" si="800"/>
        <v>N/A</v>
      </c>
      <c r="AQ887" s="15" t="str">
        <f t="shared" si="801"/>
        <v>N/A</v>
      </c>
      <c r="AR887" s="14" t="s">
        <v>40</v>
      </c>
      <c r="AS887" s="14" t="s">
        <v>40</v>
      </c>
      <c r="AT887" s="14" t="s">
        <v>40</v>
      </c>
      <c r="AU887" s="14" t="s">
        <v>40</v>
      </c>
      <c r="AV887" s="14" t="s">
        <v>40</v>
      </c>
      <c r="AW887" s="14" t="s">
        <v>40</v>
      </c>
      <c r="AX887" s="14" t="s">
        <v>40</v>
      </c>
      <c r="AY887" s="14" t="s">
        <v>40</v>
      </c>
      <c r="AZ887" s="14" t="s">
        <v>40</v>
      </c>
      <c r="BA887" s="14" t="s">
        <v>40</v>
      </c>
      <c r="BB887" s="14" t="s">
        <v>40</v>
      </c>
      <c r="BC887" s="14" t="s">
        <v>40</v>
      </c>
      <c r="BD887" s="14" t="s">
        <v>40</v>
      </c>
      <c r="BE887" s="14" t="s">
        <v>40</v>
      </c>
      <c r="BF887" s="14" t="s">
        <v>40</v>
      </c>
      <c r="BG887" s="14" t="s">
        <v>40</v>
      </c>
      <c r="BH887" s="14" t="s">
        <v>40</v>
      </c>
      <c r="BJ887" s="15" t="e">
        <f t="shared" si="802"/>
        <v>#VALUE!</v>
      </c>
      <c r="BK887" s="15" t="e">
        <f t="shared" si="803"/>
        <v>#VALUE!</v>
      </c>
      <c r="BL887" s="15" t="e">
        <f t="shared" si="804"/>
        <v>#VALUE!</v>
      </c>
      <c r="BM887" s="15" t="e">
        <f t="shared" si="805"/>
        <v>#VALUE!</v>
      </c>
      <c r="BN887" s="15" t="e">
        <f t="shared" si="806"/>
        <v>#VALUE!</v>
      </c>
      <c r="BO887" s="15" t="e">
        <f t="shared" si="807"/>
        <v>#VALUE!</v>
      </c>
      <c r="BP887" s="15" t="e">
        <f t="shared" si="808"/>
        <v>#VALUE!</v>
      </c>
      <c r="BQ887" s="15" t="e">
        <f t="shared" si="809"/>
        <v>#VALUE!</v>
      </c>
      <c r="BR887" s="15" t="e">
        <f t="shared" si="810"/>
        <v>#VALUE!</v>
      </c>
      <c r="BS887" s="15" t="e">
        <f t="shared" si="811"/>
        <v>#VALUE!</v>
      </c>
      <c r="BT887" s="15" t="e">
        <f t="shared" si="812"/>
        <v>#VALUE!</v>
      </c>
      <c r="BU887" s="15" t="e">
        <f t="shared" si="813"/>
        <v>#VALUE!</v>
      </c>
      <c r="BV887" s="15" t="e">
        <f t="shared" si="814"/>
        <v>#VALUE!</v>
      </c>
      <c r="BW887" s="15" t="e">
        <f t="shared" si="815"/>
        <v>#VALUE!</v>
      </c>
      <c r="BX887" s="15" t="e">
        <f t="shared" si="816"/>
        <v>#VALUE!</v>
      </c>
      <c r="BY887" s="15" t="e">
        <f t="shared" si="817"/>
        <v>#VALUE!</v>
      </c>
      <c r="BZ887" s="15" t="e">
        <f t="shared" si="818"/>
        <v>#VALUE!</v>
      </c>
      <c r="CA887" s="14" t="s">
        <v>75</v>
      </c>
      <c r="CB887" s="15" t="e">
        <f t="shared" si="827"/>
        <v>#VALUE!</v>
      </c>
      <c r="CC887" s="14" t="str">
        <f t="shared" si="828"/>
        <v>N/A</v>
      </c>
      <c r="CD887" s="14" t="str">
        <f t="shared" si="829"/>
        <v>N/A</v>
      </c>
      <c r="CE887" s="14" t="str">
        <f t="shared" si="830"/>
        <v>N/A</v>
      </c>
      <c r="CF887" s="14" t="str">
        <f t="shared" si="831"/>
        <v>N/A</v>
      </c>
      <c r="CG887" t="str">
        <f t="shared" si="819"/>
        <v>S:0 G:0 GR:0</v>
      </c>
    </row>
    <row r="888" spans="1:85" x14ac:dyDescent="0.25">
      <c r="A888" s="13">
        <v>6780</v>
      </c>
      <c r="B888" s="14"/>
      <c r="C888" s="14"/>
      <c r="D888" s="14"/>
      <c r="E888" s="14" t="e">
        <f>VLOOKUP(B888, 'Rookie Year'!$A$2:$B$55555,2,FALSE)</f>
        <v>#N/A</v>
      </c>
      <c r="F888" s="14">
        <v>2026</v>
      </c>
      <c r="G888" s="14" t="s">
        <v>40</v>
      </c>
      <c r="H888" s="14"/>
      <c r="I888" s="15"/>
      <c r="J888" s="14"/>
      <c r="K888" s="16">
        <f t="shared" si="785"/>
        <v>0</v>
      </c>
      <c r="L888" s="15">
        <f t="shared" si="786"/>
        <v>0</v>
      </c>
      <c r="M888" s="15">
        <f t="shared" si="787"/>
        <v>0</v>
      </c>
      <c r="N888" s="15">
        <f t="shared" si="788"/>
        <v>0</v>
      </c>
      <c r="O888" s="15">
        <v>0</v>
      </c>
      <c r="P888" s="15">
        <v>0</v>
      </c>
      <c r="Q888" s="15">
        <f t="shared" si="789"/>
        <v>0</v>
      </c>
      <c r="R888" s="14" t="s">
        <v>75</v>
      </c>
      <c r="S888" s="14">
        <f t="shared" si="790"/>
        <v>0</v>
      </c>
      <c r="T888" s="15" t="str">
        <f t="shared" si="783"/>
        <v>N/A</v>
      </c>
      <c r="U888" s="15" t="str">
        <f t="shared" si="784"/>
        <v>N/A</v>
      </c>
      <c r="V888" s="15" t="str">
        <f t="shared" ref="V888:V951" si="832">IF($S888&lt;3, "N/A", $M888)</f>
        <v>N/A</v>
      </c>
      <c r="W888" s="15" t="str">
        <f t="shared" si="824"/>
        <v>N/A</v>
      </c>
      <c r="X888" s="15" t="str">
        <f t="shared" si="825"/>
        <v>N/A</v>
      </c>
      <c r="Y888" s="14" t="str">
        <f t="shared" si="791"/>
        <v>OK</v>
      </c>
      <c r="Z888" s="14" t="str">
        <f t="shared" si="792"/>
        <v>No</v>
      </c>
      <c r="AA888" s="17" t="str">
        <f>IF(C888="DM", "N/A", IF(Z888="No","N/A",VLOOKUP(B888,'Extension List'!$A$3:$AE$1952,19,FALSE)))</f>
        <v>N/A</v>
      </c>
      <c r="AB888" s="14" t="str">
        <f>IF(C888="DM", "N/A", IF(Z888="No","N/A",VLOOKUP(B888,'Extension List'!$A$3:$AE$1952,21,FALSE)))</f>
        <v>N/A</v>
      </c>
      <c r="AC888" s="14" t="str">
        <f t="shared" si="781"/>
        <v>N/A</v>
      </c>
      <c r="AD888" s="15" t="str">
        <f t="shared" si="793"/>
        <v>N/A</v>
      </c>
      <c r="AE888" s="15" t="str">
        <f t="shared" si="794"/>
        <v>N/A</v>
      </c>
      <c r="AF888" s="15" t="str">
        <f t="shared" si="795"/>
        <v>N/A</v>
      </c>
      <c r="AG888" s="15" t="str">
        <f t="shared" si="826"/>
        <v>N/A</v>
      </c>
      <c r="AH888" s="15" t="str">
        <f t="shared" si="826"/>
        <v>N/A</v>
      </c>
      <c r="AI888" s="15" t="str">
        <f t="shared" si="820"/>
        <v>N/A</v>
      </c>
      <c r="AJ888" s="15" t="str">
        <f t="shared" si="821"/>
        <v>N/A</v>
      </c>
      <c r="AK888" s="15" t="str">
        <f t="shared" si="822"/>
        <v>N/A</v>
      </c>
      <c r="AL888" s="15" t="str">
        <f t="shared" si="796"/>
        <v>N/A</v>
      </c>
      <c r="AM888" s="15" t="e">
        <f t="shared" si="797"/>
        <v>#VALUE!</v>
      </c>
      <c r="AN888" s="15" t="str">
        <f t="shared" si="798"/>
        <v>N/A</v>
      </c>
      <c r="AO888" s="15" t="str">
        <f t="shared" si="799"/>
        <v>N/A</v>
      </c>
      <c r="AP888" s="15" t="str">
        <f t="shared" si="800"/>
        <v>N/A</v>
      </c>
      <c r="AQ888" s="15" t="str">
        <f t="shared" si="801"/>
        <v>N/A</v>
      </c>
      <c r="AR888" s="14" t="s">
        <v>40</v>
      </c>
      <c r="AS888" s="14" t="s">
        <v>40</v>
      </c>
      <c r="AT888" s="14" t="s">
        <v>40</v>
      </c>
      <c r="AU888" s="14" t="s">
        <v>40</v>
      </c>
      <c r="AV888" s="14" t="s">
        <v>40</v>
      </c>
      <c r="AW888" s="14" t="s">
        <v>40</v>
      </c>
      <c r="AX888" s="14" t="s">
        <v>40</v>
      </c>
      <c r="AY888" s="14" t="s">
        <v>40</v>
      </c>
      <c r="AZ888" s="14" t="s">
        <v>40</v>
      </c>
      <c r="BA888" s="14" t="s">
        <v>40</v>
      </c>
      <c r="BB888" s="14" t="s">
        <v>40</v>
      </c>
      <c r="BC888" s="14" t="s">
        <v>40</v>
      </c>
      <c r="BD888" s="14" t="s">
        <v>40</v>
      </c>
      <c r="BE888" s="14" t="s">
        <v>40</v>
      </c>
      <c r="BF888" s="14" t="s">
        <v>40</v>
      </c>
      <c r="BG888" s="14" t="s">
        <v>40</v>
      </c>
      <c r="BH888" s="14" t="s">
        <v>40</v>
      </c>
      <c r="BJ888" s="15" t="e">
        <f t="shared" si="802"/>
        <v>#VALUE!</v>
      </c>
      <c r="BK888" s="15" t="e">
        <f t="shared" si="803"/>
        <v>#VALUE!</v>
      </c>
      <c r="BL888" s="15" t="e">
        <f t="shared" si="804"/>
        <v>#VALUE!</v>
      </c>
      <c r="BM888" s="15" t="e">
        <f t="shared" si="805"/>
        <v>#VALUE!</v>
      </c>
      <c r="BN888" s="15" t="e">
        <f t="shared" si="806"/>
        <v>#VALUE!</v>
      </c>
      <c r="BO888" s="15" t="e">
        <f t="shared" si="807"/>
        <v>#VALUE!</v>
      </c>
      <c r="BP888" s="15" t="e">
        <f t="shared" si="808"/>
        <v>#VALUE!</v>
      </c>
      <c r="BQ888" s="15" t="e">
        <f t="shared" si="809"/>
        <v>#VALUE!</v>
      </c>
      <c r="BR888" s="15" t="e">
        <f t="shared" si="810"/>
        <v>#VALUE!</v>
      </c>
      <c r="BS888" s="15" t="e">
        <f t="shared" si="811"/>
        <v>#VALUE!</v>
      </c>
      <c r="BT888" s="15" t="e">
        <f t="shared" si="812"/>
        <v>#VALUE!</v>
      </c>
      <c r="BU888" s="15" t="e">
        <f t="shared" si="813"/>
        <v>#VALUE!</v>
      </c>
      <c r="BV888" s="15" t="e">
        <f t="shared" si="814"/>
        <v>#VALUE!</v>
      </c>
      <c r="BW888" s="15" t="e">
        <f t="shared" si="815"/>
        <v>#VALUE!</v>
      </c>
      <c r="BX888" s="15" t="e">
        <f t="shared" si="816"/>
        <v>#VALUE!</v>
      </c>
      <c r="BY888" s="15" t="e">
        <f t="shared" si="817"/>
        <v>#VALUE!</v>
      </c>
      <c r="BZ888" s="15" t="e">
        <f t="shared" si="818"/>
        <v>#VALUE!</v>
      </c>
      <c r="CA888" s="14" t="s">
        <v>75</v>
      </c>
      <c r="CB888" s="15" t="e">
        <f t="shared" si="827"/>
        <v>#VALUE!</v>
      </c>
      <c r="CC888" s="14" t="str">
        <f t="shared" si="828"/>
        <v>N/A</v>
      </c>
      <c r="CD888" s="14" t="str">
        <f t="shared" si="829"/>
        <v>N/A</v>
      </c>
      <c r="CE888" s="14" t="str">
        <f t="shared" si="830"/>
        <v>N/A</v>
      </c>
      <c r="CF888" s="14" t="str">
        <f t="shared" si="831"/>
        <v>N/A</v>
      </c>
      <c r="CG888" t="str">
        <f t="shared" si="819"/>
        <v>S:0 G:0 GR:0</v>
      </c>
    </row>
    <row r="889" spans="1:85" x14ac:dyDescent="0.25">
      <c r="A889" s="13">
        <v>6781</v>
      </c>
      <c r="B889" s="14"/>
      <c r="C889" s="14"/>
      <c r="D889" s="14"/>
      <c r="E889" s="14" t="e">
        <f>VLOOKUP(B889, 'Rookie Year'!$A$2:$B$55555,2,FALSE)</f>
        <v>#N/A</v>
      </c>
      <c r="F889" s="14">
        <v>2026</v>
      </c>
      <c r="G889" s="14" t="s">
        <v>40</v>
      </c>
      <c r="H889" s="14"/>
      <c r="I889" s="15"/>
      <c r="J889" s="14"/>
      <c r="K889" s="16">
        <f t="shared" si="785"/>
        <v>0</v>
      </c>
      <c r="L889" s="15">
        <f t="shared" si="786"/>
        <v>0</v>
      </c>
      <c r="M889" s="15">
        <f t="shared" si="787"/>
        <v>0</v>
      </c>
      <c r="N889" s="15">
        <f t="shared" si="788"/>
        <v>0</v>
      </c>
      <c r="O889" s="15">
        <v>0</v>
      </c>
      <c r="P889" s="15">
        <v>0</v>
      </c>
      <c r="Q889" s="15">
        <f t="shared" si="789"/>
        <v>0</v>
      </c>
      <c r="R889" s="14" t="s">
        <v>75</v>
      </c>
      <c r="S889" s="14">
        <f t="shared" si="790"/>
        <v>0</v>
      </c>
      <c r="T889" s="15" t="str">
        <f t="shared" si="783"/>
        <v>N/A</v>
      </c>
      <c r="U889" s="15" t="str">
        <f t="shared" si="784"/>
        <v>N/A</v>
      </c>
      <c r="V889" s="15" t="str">
        <f t="shared" si="832"/>
        <v>N/A</v>
      </c>
      <c r="W889" s="15" t="str">
        <f t="shared" si="824"/>
        <v>N/A</v>
      </c>
      <c r="X889" s="15" t="str">
        <f t="shared" si="825"/>
        <v>N/A</v>
      </c>
      <c r="Y889" s="14" t="str">
        <f t="shared" si="791"/>
        <v>OK</v>
      </c>
      <c r="Z889" s="14" t="str">
        <f t="shared" si="792"/>
        <v>No</v>
      </c>
      <c r="AA889" s="17" t="str">
        <f>IF(C889="DM", "N/A", IF(Z889="No","N/A",VLOOKUP(B889,'Extension List'!$A$3:$AE$1952,19,FALSE)))</f>
        <v>N/A</v>
      </c>
      <c r="AB889" s="14" t="str">
        <f>IF(C889="DM", "N/A", IF(Z889="No","N/A",VLOOKUP(B889,'Extension List'!$A$3:$AE$1952,21,FALSE)))</f>
        <v>N/A</v>
      </c>
      <c r="AC889" s="14" t="str">
        <f t="shared" si="781"/>
        <v>N/A</v>
      </c>
      <c r="AD889" s="15" t="str">
        <f t="shared" si="793"/>
        <v>N/A</v>
      </c>
      <c r="AE889" s="15" t="str">
        <f t="shared" si="794"/>
        <v>N/A</v>
      </c>
      <c r="AF889" s="15" t="str">
        <f t="shared" si="795"/>
        <v>N/A</v>
      </c>
      <c r="AG889" s="15" t="str">
        <f t="shared" si="826"/>
        <v>N/A</v>
      </c>
      <c r="AH889" s="15" t="str">
        <f t="shared" si="826"/>
        <v>N/A</v>
      </c>
      <c r="AI889" s="15" t="str">
        <f t="shared" si="820"/>
        <v>N/A</v>
      </c>
      <c r="AJ889" s="15" t="str">
        <f t="shared" si="821"/>
        <v>N/A</v>
      </c>
      <c r="AK889" s="15" t="str">
        <f t="shared" si="822"/>
        <v>N/A</v>
      </c>
      <c r="AL889" s="15" t="str">
        <f t="shared" si="796"/>
        <v>N/A</v>
      </c>
      <c r="AM889" s="15" t="e">
        <f t="shared" si="797"/>
        <v>#VALUE!</v>
      </c>
      <c r="AN889" s="15" t="str">
        <f t="shared" si="798"/>
        <v>N/A</v>
      </c>
      <c r="AO889" s="15" t="str">
        <f t="shared" si="799"/>
        <v>N/A</v>
      </c>
      <c r="AP889" s="15" t="str">
        <f t="shared" si="800"/>
        <v>N/A</v>
      </c>
      <c r="AQ889" s="15" t="str">
        <f t="shared" si="801"/>
        <v>N/A</v>
      </c>
      <c r="AR889" s="14" t="s">
        <v>40</v>
      </c>
      <c r="AS889" s="14" t="s">
        <v>40</v>
      </c>
      <c r="AT889" s="14" t="s">
        <v>40</v>
      </c>
      <c r="AU889" s="14" t="s">
        <v>40</v>
      </c>
      <c r="AV889" s="14" t="s">
        <v>40</v>
      </c>
      <c r="AW889" s="14" t="s">
        <v>40</v>
      </c>
      <c r="AX889" s="14" t="s">
        <v>40</v>
      </c>
      <c r="AY889" s="14" t="s">
        <v>40</v>
      </c>
      <c r="AZ889" s="14" t="s">
        <v>40</v>
      </c>
      <c r="BA889" s="14" t="s">
        <v>40</v>
      </c>
      <c r="BB889" s="14" t="s">
        <v>40</v>
      </c>
      <c r="BC889" s="14" t="s">
        <v>40</v>
      </c>
      <c r="BD889" s="14" t="s">
        <v>40</v>
      </c>
      <c r="BE889" s="14" t="s">
        <v>40</v>
      </c>
      <c r="BF889" s="14" t="s">
        <v>40</v>
      </c>
      <c r="BG889" s="14" t="s">
        <v>40</v>
      </c>
      <c r="BH889" s="14" t="s">
        <v>40</v>
      </c>
      <c r="BJ889" s="15" t="e">
        <f t="shared" si="802"/>
        <v>#VALUE!</v>
      </c>
      <c r="BK889" s="15" t="e">
        <f t="shared" si="803"/>
        <v>#VALUE!</v>
      </c>
      <c r="BL889" s="15" t="e">
        <f t="shared" si="804"/>
        <v>#VALUE!</v>
      </c>
      <c r="BM889" s="15" t="e">
        <f t="shared" si="805"/>
        <v>#VALUE!</v>
      </c>
      <c r="BN889" s="15" t="e">
        <f t="shared" si="806"/>
        <v>#VALUE!</v>
      </c>
      <c r="BO889" s="15" t="e">
        <f t="shared" si="807"/>
        <v>#VALUE!</v>
      </c>
      <c r="BP889" s="15" t="e">
        <f t="shared" si="808"/>
        <v>#VALUE!</v>
      </c>
      <c r="BQ889" s="15" t="e">
        <f t="shared" si="809"/>
        <v>#VALUE!</v>
      </c>
      <c r="BR889" s="15" t="e">
        <f t="shared" si="810"/>
        <v>#VALUE!</v>
      </c>
      <c r="BS889" s="15" t="e">
        <f t="shared" si="811"/>
        <v>#VALUE!</v>
      </c>
      <c r="BT889" s="15" t="e">
        <f t="shared" si="812"/>
        <v>#VALUE!</v>
      </c>
      <c r="BU889" s="15" t="e">
        <f t="shared" si="813"/>
        <v>#VALUE!</v>
      </c>
      <c r="BV889" s="15" t="e">
        <f t="shared" si="814"/>
        <v>#VALUE!</v>
      </c>
      <c r="BW889" s="15" t="e">
        <f t="shared" si="815"/>
        <v>#VALUE!</v>
      </c>
      <c r="BX889" s="15" t="e">
        <f t="shared" si="816"/>
        <v>#VALUE!</v>
      </c>
      <c r="BY889" s="15" t="e">
        <f t="shared" si="817"/>
        <v>#VALUE!</v>
      </c>
      <c r="BZ889" s="15" t="e">
        <f t="shared" si="818"/>
        <v>#VALUE!</v>
      </c>
      <c r="CA889" s="14" t="s">
        <v>75</v>
      </c>
      <c r="CB889" s="15" t="e">
        <f t="shared" si="827"/>
        <v>#VALUE!</v>
      </c>
      <c r="CC889" s="14" t="str">
        <f t="shared" si="828"/>
        <v>N/A</v>
      </c>
      <c r="CD889" s="14" t="str">
        <f t="shared" si="829"/>
        <v>N/A</v>
      </c>
      <c r="CE889" s="14" t="str">
        <f t="shared" si="830"/>
        <v>N/A</v>
      </c>
      <c r="CF889" s="14" t="str">
        <f t="shared" si="831"/>
        <v>N/A</v>
      </c>
      <c r="CG889" t="str">
        <f t="shared" si="819"/>
        <v>S:0 G:0 GR:0</v>
      </c>
    </row>
    <row r="890" spans="1:85" x14ac:dyDescent="0.25">
      <c r="A890" s="13">
        <v>6782</v>
      </c>
      <c r="B890" s="14"/>
      <c r="C890" s="14"/>
      <c r="D890" s="14"/>
      <c r="E890" s="14" t="e">
        <f>VLOOKUP(B890, 'Rookie Year'!$A$2:$B$55555,2,FALSE)</f>
        <v>#N/A</v>
      </c>
      <c r="F890" s="14">
        <v>2026</v>
      </c>
      <c r="G890" s="14" t="s">
        <v>40</v>
      </c>
      <c r="H890" s="14"/>
      <c r="I890" s="15"/>
      <c r="J890" s="14"/>
      <c r="K890" s="16">
        <f t="shared" si="785"/>
        <v>0</v>
      </c>
      <c r="L890" s="15">
        <f t="shared" si="786"/>
        <v>0</v>
      </c>
      <c r="M890" s="15">
        <f t="shared" si="787"/>
        <v>0</v>
      </c>
      <c r="N890" s="15">
        <f t="shared" si="788"/>
        <v>0</v>
      </c>
      <c r="O890" s="15">
        <v>0</v>
      </c>
      <c r="P890" s="15">
        <v>0</v>
      </c>
      <c r="Q890" s="15">
        <f t="shared" si="789"/>
        <v>0</v>
      </c>
      <c r="R890" s="14" t="s">
        <v>75</v>
      </c>
      <c r="S890" s="14">
        <f t="shared" si="790"/>
        <v>0</v>
      </c>
      <c r="T890" s="15" t="str">
        <f t="shared" si="783"/>
        <v>N/A</v>
      </c>
      <c r="U890" s="15" t="str">
        <f t="shared" si="784"/>
        <v>N/A</v>
      </c>
      <c r="V890" s="15" t="str">
        <f t="shared" si="832"/>
        <v>N/A</v>
      </c>
      <c r="W890" s="15" t="str">
        <f t="shared" si="824"/>
        <v>N/A</v>
      </c>
      <c r="X890" s="15" t="str">
        <f t="shared" si="825"/>
        <v>N/A</v>
      </c>
      <c r="Y890" s="14" t="str">
        <f t="shared" si="791"/>
        <v>OK</v>
      </c>
      <c r="Z890" s="14" t="str">
        <f t="shared" si="792"/>
        <v>No</v>
      </c>
      <c r="AA890" s="17" t="str">
        <f>IF(C890="DM", "N/A", IF(Z890="No","N/A",VLOOKUP(B890,'Extension List'!$A$3:$AE$1952,19,FALSE)))</f>
        <v>N/A</v>
      </c>
      <c r="AB890" s="14" t="str">
        <f>IF(C890="DM", "N/A", IF(Z890="No","N/A",VLOOKUP(B890,'Extension List'!$A$3:$AE$1952,21,FALSE)))</f>
        <v>N/A</v>
      </c>
      <c r="AC890" s="14" t="str">
        <f t="shared" si="781"/>
        <v>N/A</v>
      </c>
      <c r="AD890" s="15" t="str">
        <f t="shared" si="793"/>
        <v>N/A</v>
      </c>
      <c r="AE890" s="15" t="str">
        <f t="shared" si="794"/>
        <v>N/A</v>
      </c>
      <c r="AF890" s="15" t="str">
        <f t="shared" si="795"/>
        <v>N/A</v>
      </c>
      <c r="AG890" s="15" t="str">
        <f t="shared" si="826"/>
        <v>N/A</v>
      </c>
      <c r="AH890" s="15" t="str">
        <f t="shared" si="826"/>
        <v>N/A</v>
      </c>
      <c r="AI890" s="15" t="str">
        <f t="shared" si="820"/>
        <v>N/A</v>
      </c>
      <c r="AJ890" s="15" t="str">
        <f t="shared" si="821"/>
        <v>N/A</v>
      </c>
      <c r="AK890" s="15" t="str">
        <f t="shared" si="822"/>
        <v>N/A</v>
      </c>
      <c r="AL890" s="15" t="str">
        <f t="shared" si="796"/>
        <v>N/A</v>
      </c>
      <c r="AM890" s="15" t="e">
        <f t="shared" si="797"/>
        <v>#VALUE!</v>
      </c>
      <c r="AN890" s="15" t="str">
        <f t="shared" si="798"/>
        <v>N/A</v>
      </c>
      <c r="AO890" s="15" t="str">
        <f t="shared" si="799"/>
        <v>N/A</v>
      </c>
      <c r="AP890" s="15" t="str">
        <f t="shared" si="800"/>
        <v>N/A</v>
      </c>
      <c r="AQ890" s="15" t="str">
        <f t="shared" si="801"/>
        <v>N/A</v>
      </c>
      <c r="AR890" s="14" t="s">
        <v>40</v>
      </c>
      <c r="AS890" s="14" t="s">
        <v>40</v>
      </c>
      <c r="AT890" s="14" t="s">
        <v>40</v>
      </c>
      <c r="AU890" s="14" t="s">
        <v>40</v>
      </c>
      <c r="AV890" s="14" t="s">
        <v>40</v>
      </c>
      <c r="AW890" s="14" t="s">
        <v>40</v>
      </c>
      <c r="AX890" s="14" t="s">
        <v>40</v>
      </c>
      <c r="AY890" s="14" t="s">
        <v>40</v>
      </c>
      <c r="AZ890" s="14" t="s">
        <v>40</v>
      </c>
      <c r="BA890" s="14" t="s">
        <v>40</v>
      </c>
      <c r="BB890" s="14" t="s">
        <v>40</v>
      </c>
      <c r="BC890" s="14" t="s">
        <v>40</v>
      </c>
      <c r="BD890" s="14" t="s">
        <v>40</v>
      </c>
      <c r="BE890" s="14" t="s">
        <v>40</v>
      </c>
      <c r="BF890" s="14" t="s">
        <v>40</v>
      </c>
      <c r="BG890" s="14" t="s">
        <v>40</v>
      </c>
      <c r="BH890" s="14" t="s">
        <v>40</v>
      </c>
      <c r="BJ890" s="15" t="e">
        <f t="shared" si="802"/>
        <v>#VALUE!</v>
      </c>
      <c r="BK890" s="15" t="e">
        <f t="shared" si="803"/>
        <v>#VALUE!</v>
      </c>
      <c r="BL890" s="15" t="e">
        <f t="shared" si="804"/>
        <v>#VALUE!</v>
      </c>
      <c r="BM890" s="15" t="e">
        <f t="shared" si="805"/>
        <v>#VALUE!</v>
      </c>
      <c r="BN890" s="15" t="e">
        <f t="shared" si="806"/>
        <v>#VALUE!</v>
      </c>
      <c r="BO890" s="15" t="e">
        <f t="shared" si="807"/>
        <v>#VALUE!</v>
      </c>
      <c r="BP890" s="15" t="e">
        <f t="shared" si="808"/>
        <v>#VALUE!</v>
      </c>
      <c r="BQ890" s="15" t="e">
        <f t="shared" si="809"/>
        <v>#VALUE!</v>
      </c>
      <c r="BR890" s="15" t="e">
        <f t="shared" si="810"/>
        <v>#VALUE!</v>
      </c>
      <c r="BS890" s="15" t="e">
        <f t="shared" si="811"/>
        <v>#VALUE!</v>
      </c>
      <c r="BT890" s="15" t="e">
        <f t="shared" si="812"/>
        <v>#VALUE!</v>
      </c>
      <c r="BU890" s="15" t="e">
        <f t="shared" si="813"/>
        <v>#VALUE!</v>
      </c>
      <c r="BV890" s="15" t="e">
        <f t="shared" si="814"/>
        <v>#VALUE!</v>
      </c>
      <c r="BW890" s="15" t="e">
        <f t="shared" si="815"/>
        <v>#VALUE!</v>
      </c>
      <c r="BX890" s="15" t="e">
        <f t="shared" si="816"/>
        <v>#VALUE!</v>
      </c>
      <c r="BY890" s="15" t="e">
        <f t="shared" si="817"/>
        <v>#VALUE!</v>
      </c>
      <c r="BZ890" s="15" t="e">
        <f t="shared" si="818"/>
        <v>#VALUE!</v>
      </c>
      <c r="CA890" s="14" t="s">
        <v>75</v>
      </c>
      <c r="CB890" s="15" t="e">
        <f t="shared" si="827"/>
        <v>#VALUE!</v>
      </c>
      <c r="CC890" s="14" t="str">
        <f t="shared" si="828"/>
        <v>N/A</v>
      </c>
      <c r="CD890" s="14" t="str">
        <f t="shared" si="829"/>
        <v>N/A</v>
      </c>
      <c r="CE890" s="14" t="str">
        <f t="shared" si="830"/>
        <v>N/A</v>
      </c>
      <c r="CF890" s="14" t="str">
        <f t="shared" si="831"/>
        <v>N/A</v>
      </c>
      <c r="CG890" t="str">
        <f t="shared" si="819"/>
        <v>S:0 G:0 GR:0</v>
      </c>
    </row>
    <row r="891" spans="1:85" x14ac:dyDescent="0.25">
      <c r="A891" s="13">
        <v>6783</v>
      </c>
      <c r="B891" s="14"/>
      <c r="C891" s="14"/>
      <c r="D891" s="14"/>
      <c r="E891" s="14" t="e">
        <f>VLOOKUP(B891, 'Rookie Year'!$A$2:$B$55555,2,FALSE)</f>
        <v>#N/A</v>
      </c>
      <c r="F891" s="14">
        <v>2026</v>
      </c>
      <c r="G891" s="14" t="s">
        <v>40</v>
      </c>
      <c r="H891" s="14"/>
      <c r="I891" s="15"/>
      <c r="J891" s="14"/>
      <c r="K891" s="16">
        <f t="shared" si="785"/>
        <v>0</v>
      </c>
      <c r="L891" s="15">
        <f t="shared" si="786"/>
        <v>0</v>
      </c>
      <c r="M891" s="15">
        <f t="shared" si="787"/>
        <v>0</v>
      </c>
      <c r="N891" s="15">
        <f t="shared" si="788"/>
        <v>0</v>
      </c>
      <c r="O891" s="15">
        <v>0</v>
      </c>
      <c r="P891" s="15">
        <v>0</v>
      </c>
      <c r="Q891" s="15">
        <f t="shared" si="789"/>
        <v>0</v>
      </c>
      <c r="R891" s="14" t="s">
        <v>75</v>
      </c>
      <c r="S891" s="14">
        <f t="shared" si="790"/>
        <v>0</v>
      </c>
      <c r="T891" s="15" t="str">
        <f t="shared" si="783"/>
        <v>N/A</v>
      </c>
      <c r="U891" s="15" t="str">
        <f t="shared" si="784"/>
        <v>N/A</v>
      </c>
      <c r="V891" s="15" t="str">
        <f t="shared" si="832"/>
        <v>N/A</v>
      </c>
      <c r="W891" s="15" t="str">
        <f t="shared" si="824"/>
        <v>N/A</v>
      </c>
      <c r="X891" s="15" t="str">
        <f t="shared" si="825"/>
        <v>N/A</v>
      </c>
      <c r="Y891" s="14" t="str">
        <f t="shared" si="791"/>
        <v>OK</v>
      </c>
      <c r="Z891" s="14" t="str">
        <f t="shared" si="792"/>
        <v>No</v>
      </c>
      <c r="AA891" s="17" t="str">
        <f>IF(C891="DM", "N/A", IF(Z891="No","N/A",VLOOKUP(B891,'Extension List'!$A$3:$AE$1952,19,FALSE)))</f>
        <v>N/A</v>
      </c>
      <c r="AB891" s="14" t="str">
        <f>IF(C891="DM", "N/A", IF(Z891="No","N/A",VLOOKUP(B891,'Extension List'!$A$3:$AE$1952,21,FALSE)))</f>
        <v>N/A</v>
      </c>
      <c r="AC891" s="14" t="str">
        <f t="shared" si="781"/>
        <v>N/A</v>
      </c>
      <c r="AD891" s="15" t="str">
        <f t="shared" si="793"/>
        <v>N/A</v>
      </c>
      <c r="AE891" s="15" t="str">
        <f t="shared" si="794"/>
        <v>N/A</v>
      </c>
      <c r="AF891" s="15" t="str">
        <f t="shared" si="795"/>
        <v>N/A</v>
      </c>
      <c r="AG891" s="15" t="str">
        <f t="shared" si="826"/>
        <v>N/A</v>
      </c>
      <c r="AH891" s="15" t="str">
        <f t="shared" si="826"/>
        <v>N/A</v>
      </c>
      <c r="AI891" s="15" t="str">
        <f t="shared" si="820"/>
        <v>N/A</v>
      </c>
      <c r="AJ891" s="15" t="str">
        <f t="shared" si="821"/>
        <v>N/A</v>
      </c>
      <c r="AK891" s="15" t="str">
        <f t="shared" si="822"/>
        <v>N/A</v>
      </c>
      <c r="AL891" s="15" t="str">
        <f t="shared" si="796"/>
        <v>N/A</v>
      </c>
      <c r="AM891" s="15" t="e">
        <f t="shared" si="797"/>
        <v>#VALUE!</v>
      </c>
      <c r="AN891" s="15" t="str">
        <f t="shared" si="798"/>
        <v>N/A</v>
      </c>
      <c r="AO891" s="15" t="str">
        <f t="shared" si="799"/>
        <v>N/A</v>
      </c>
      <c r="AP891" s="15" t="str">
        <f t="shared" si="800"/>
        <v>N/A</v>
      </c>
      <c r="AQ891" s="15" t="str">
        <f t="shared" si="801"/>
        <v>N/A</v>
      </c>
      <c r="AR891" s="14" t="s">
        <v>40</v>
      </c>
      <c r="AS891" s="14" t="s">
        <v>40</v>
      </c>
      <c r="AT891" s="14" t="s">
        <v>40</v>
      </c>
      <c r="AU891" s="14" t="s">
        <v>40</v>
      </c>
      <c r="AV891" s="14" t="s">
        <v>40</v>
      </c>
      <c r="AW891" s="14" t="s">
        <v>40</v>
      </c>
      <c r="AX891" s="14" t="s">
        <v>40</v>
      </c>
      <c r="AY891" s="14" t="s">
        <v>40</v>
      </c>
      <c r="AZ891" s="14" t="s">
        <v>40</v>
      </c>
      <c r="BA891" s="14" t="s">
        <v>40</v>
      </c>
      <c r="BB891" s="14" t="s">
        <v>40</v>
      </c>
      <c r="BC891" s="14" t="s">
        <v>40</v>
      </c>
      <c r="BD891" s="14" t="s">
        <v>40</v>
      </c>
      <c r="BE891" s="14" t="s">
        <v>40</v>
      </c>
      <c r="BF891" s="14" t="s">
        <v>40</v>
      </c>
      <c r="BG891" s="14" t="s">
        <v>40</v>
      </c>
      <c r="BH891" s="14" t="s">
        <v>40</v>
      </c>
      <c r="BJ891" s="15" t="e">
        <f t="shared" si="802"/>
        <v>#VALUE!</v>
      </c>
      <c r="BK891" s="15" t="e">
        <f t="shared" si="803"/>
        <v>#VALUE!</v>
      </c>
      <c r="BL891" s="15" t="e">
        <f t="shared" si="804"/>
        <v>#VALUE!</v>
      </c>
      <c r="BM891" s="15" t="e">
        <f t="shared" si="805"/>
        <v>#VALUE!</v>
      </c>
      <c r="BN891" s="15" t="e">
        <f t="shared" si="806"/>
        <v>#VALUE!</v>
      </c>
      <c r="BO891" s="15" t="e">
        <f t="shared" si="807"/>
        <v>#VALUE!</v>
      </c>
      <c r="BP891" s="15" t="e">
        <f t="shared" si="808"/>
        <v>#VALUE!</v>
      </c>
      <c r="BQ891" s="15" t="e">
        <f t="shared" si="809"/>
        <v>#VALUE!</v>
      </c>
      <c r="BR891" s="15" t="e">
        <f t="shared" si="810"/>
        <v>#VALUE!</v>
      </c>
      <c r="BS891" s="15" t="e">
        <f t="shared" si="811"/>
        <v>#VALUE!</v>
      </c>
      <c r="BT891" s="15" t="e">
        <f t="shared" si="812"/>
        <v>#VALUE!</v>
      </c>
      <c r="BU891" s="15" t="e">
        <f t="shared" si="813"/>
        <v>#VALUE!</v>
      </c>
      <c r="BV891" s="15" t="e">
        <f t="shared" si="814"/>
        <v>#VALUE!</v>
      </c>
      <c r="BW891" s="15" t="e">
        <f t="shared" si="815"/>
        <v>#VALUE!</v>
      </c>
      <c r="BX891" s="15" t="e">
        <f t="shared" si="816"/>
        <v>#VALUE!</v>
      </c>
      <c r="BY891" s="15" t="e">
        <f t="shared" si="817"/>
        <v>#VALUE!</v>
      </c>
      <c r="BZ891" s="15" t="e">
        <f t="shared" si="818"/>
        <v>#VALUE!</v>
      </c>
      <c r="CA891" s="14" t="s">
        <v>75</v>
      </c>
      <c r="CB891" s="15" t="e">
        <f t="shared" si="827"/>
        <v>#VALUE!</v>
      </c>
      <c r="CC891" s="14" t="str">
        <f t="shared" si="828"/>
        <v>N/A</v>
      </c>
      <c r="CD891" s="14" t="str">
        <f t="shared" si="829"/>
        <v>N/A</v>
      </c>
      <c r="CE891" s="14" t="str">
        <f t="shared" si="830"/>
        <v>N/A</v>
      </c>
      <c r="CF891" s="14" t="str">
        <f t="shared" si="831"/>
        <v>N/A</v>
      </c>
      <c r="CG891" t="str">
        <f t="shared" si="819"/>
        <v>S:0 G:0 GR:0</v>
      </c>
    </row>
    <row r="892" spans="1:85" x14ac:dyDescent="0.25">
      <c r="A892" s="13">
        <v>6784</v>
      </c>
      <c r="B892" s="14"/>
      <c r="C892" s="14"/>
      <c r="D892" s="14"/>
      <c r="E892" s="14" t="e">
        <f>VLOOKUP(B892, 'Rookie Year'!$A$2:$B$55555,2,FALSE)</f>
        <v>#N/A</v>
      </c>
      <c r="F892" s="14">
        <v>2026</v>
      </c>
      <c r="G892" s="14" t="s">
        <v>40</v>
      </c>
      <c r="H892" s="14"/>
      <c r="I892" s="15"/>
      <c r="J892" s="14"/>
      <c r="K892" s="16">
        <f t="shared" si="785"/>
        <v>0</v>
      </c>
      <c r="L892" s="15">
        <f t="shared" si="786"/>
        <v>0</v>
      </c>
      <c r="M892" s="15">
        <f t="shared" si="787"/>
        <v>0</v>
      </c>
      <c r="N892" s="15">
        <f t="shared" si="788"/>
        <v>0</v>
      </c>
      <c r="O892" s="15">
        <v>0</v>
      </c>
      <c r="P892" s="15">
        <v>0</v>
      </c>
      <c r="Q892" s="15">
        <f t="shared" si="789"/>
        <v>0</v>
      </c>
      <c r="R892" s="14" t="s">
        <v>75</v>
      </c>
      <c r="S892" s="14">
        <f t="shared" si="790"/>
        <v>0</v>
      </c>
      <c r="T892" s="15" t="str">
        <f t="shared" si="783"/>
        <v>N/A</v>
      </c>
      <c r="U892" s="15" t="str">
        <f t="shared" si="784"/>
        <v>N/A</v>
      </c>
      <c r="V892" s="15" t="str">
        <f t="shared" si="832"/>
        <v>N/A</v>
      </c>
      <c r="W892" s="15" t="str">
        <f t="shared" si="824"/>
        <v>N/A</v>
      </c>
      <c r="X892" s="15" t="str">
        <f t="shared" si="825"/>
        <v>N/A</v>
      </c>
      <c r="Y892" s="14" t="str">
        <f t="shared" si="791"/>
        <v>OK</v>
      </c>
      <c r="Z892" s="14" t="str">
        <f t="shared" si="792"/>
        <v>No</v>
      </c>
      <c r="AA892" s="17" t="str">
        <f>IF(C892="DM", "N/A", IF(Z892="No","N/A",VLOOKUP(B892,'Extension List'!$A$3:$AE$1952,19,FALSE)))</f>
        <v>N/A</v>
      </c>
      <c r="AB892" s="14" t="str">
        <f>IF(C892="DM", "N/A", IF(Z892="No","N/A",VLOOKUP(B892,'Extension List'!$A$3:$AE$1952,21,FALSE)))</f>
        <v>N/A</v>
      </c>
      <c r="AC892" s="14" t="str">
        <f t="shared" si="781"/>
        <v>N/A</v>
      </c>
      <c r="AD892" s="15" t="str">
        <f t="shared" si="793"/>
        <v>N/A</v>
      </c>
      <c r="AE892" s="15" t="str">
        <f t="shared" si="794"/>
        <v>N/A</v>
      </c>
      <c r="AF892" s="15" t="str">
        <f t="shared" si="795"/>
        <v>N/A</v>
      </c>
      <c r="AG892" s="15" t="str">
        <f t="shared" si="826"/>
        <v>N/A</v>
      </c>
      <c r="AH892" s="15" t="str">
        <f t="shared" si="826"/>
        <v>N/A</v>
      </c>
      <c r="AI892" s="15" t="str">
        <f t="shared" si="820"/>
        <v>N/A</v>
      </c>
      <c r="AJ892" s="15" t="str">
        <f t="shared" si="821"/>
        <v>N/A</v>
      </c>
      <c r="AK892" s="15" t="str">
        <f t="shared" si="822"/>
        <v>N/A</v>
      </c>
      <c r="AL892" s="15" t="str">
        <f t="shared" si="796"/>
        <v>N/A</v>
      </c>
      <c r="AM892" s="15" t="e">
        <f t="shared" si="797"/>
        <v>#VALUE!</v>
      </c>
      <c r="AN892" s="15" t="str">
        <f t="shared" si="798"/>
        <v>N/A</v>
      </c>
      <c r="AO892" s="15" t="str">
        <f t="shared" si="799"/>
        <v>N/A</v>
      </c>
      <c r="AP892" s="15" t="str">
        <f t="shared" si="800"/>
        <v>N/A</v>
      </c>
      <c r="AQ892" s="15" t="str">
        <f t="shared" si="801"/>
        <v>N/A</v>
      </c>
      <c r="AR892" s="14" t="s">
        <v>40</v>
      </c>
      <c r="AS892" s="14" t="s">
        <v>40</v>
      </c>
      <c r="AT892" s="14" t="s">
        <v>40</v>
      </c>
      <c r="AU892" s="14" t="s">
        <v>40</v>
      </c>
      <c r="AV892" s="14" t="s">
        <v>40</v>
      </c>
      <c r="AW892" s="14" t="s">
        <v>40</v>
      </c>
      <c r="AX892" s="14" t="s">
        <v>40</v>
      </c>
      <c r="AY892" s="14" t="s">
        <v>40</v>
      </c>
      <c r="AZ892" s="14" t="s">
        <v>40</v>
      </c>
      <c r="BA892" s="14" t="s">
        <v>40</v>
      </c>
      <c r="BB892" s="14" t="s">
        <v>40</v>
      </c>
      <c r="BC892" s="14" t="s">
        <v>40</v>
      </c>
      <c r="BD892" s="14" t="s">
        <v>40</v>
      </c>
      <c r="BE892" s="14" t="s">
        <v>40</v>
      </c>
      <c r="BF892" s="14" t="s">
        <v>40</v>
      </c>
      <c r="BG892" s="14" t="s">
        <v>40</v>
      </c>
      <c r="BH892" s="14" t="s">
        <v>40</v>
      </c>
      <c r="BJ892" s="15" t="e">
        <f t="shared" si="802"/>
        <v>#VALUE!</v>
      </c>
      <c r="BK892" s="15" t="e">
        <f t="shared" si="803"/>
        <v>#VALUE!</v>
      </c>
      <c r="BL892" s="15" t="e">
        <f t="shared" si="804"/>
        <v>#VALUE!</v>
      </c>
      <c r="BM892" s="15" t="e">
        <f t="shared" si="805"/>
        <v>#VALUE!</v>
      </c>
      <c r="BN892" s="15" t="e">
        <f t="shared" si="806"/>
        <v>#VALUE!</v>
      </c>
      <c r="BO892" s="15" t="e">
        <f t="shared" si="807"/>
        <v>#VALUE!</v>
      </c>
      <c r="BP892" s="15" t="e">
        <f t="shared" si="808"/>
        <v>#VALUE!</v>
      </c>
      <c r="BQ892" s="15" t="e">
        <f t="shared" si="809"/>
        <v>#VALUE!</v>
      </c>
      <c r="BR892" s="15" t="e">
        <f t="shared" si="810"/>
        <v>#VALUE!</v>
      </c>
      <c r="BS892" s="15" t="e">
        <f t="shared" si="811"/>
        <v>#VALUE!</v>
      </c>
      <c r="BT892" s="15" t="e">
        <f t="shared" si="812"/>
        <v>#VALUE!</v>
      </c>
      <c r="BU892" s="15" t="e">
        <f t="shared" si="813"/>
        <v>#VALUE!</v>
      </c>
      <c r="BV892" s="15" t="e">
        <f t="shared" si="814"/>
        <v>#VALUE!</v>
      </c>
      <c r="BW892" s="15" t="e">
        <f t="shared" si="815"/>
        <v>#VALUE!</v>
      </c>
      <c r="BX892" s="15" t="e">
        <f t="shared" si="816"/>
        <v>#VALUE!</v>
      </c>
      <c r="BY892" s="15" t="e">
        <f t="shared" si="817"/>
        <v>#VALUE!</v>
      </c>
      <c r="BZ892" s="15" t="e">
        <f t="shared" si="818"/>
        <v>#VALUE!</v>
      </c>
      <c r="CA892" s="14" t="s">
        <v>75</v>
      </c>
      <c r="CB892" s="15" t="e">
        <f t="shared" si="827"/>
        <v>#VALUE!</v>
      </c>
      <c r="CC892" s="14" t="str">
        <f t="shared" si="828"/>
        <v>N/A</v>
      </c>
      <c r="CD892" s="14" t="str">
        <f t="shared" si="829"/>
        <v>N/A</v>
      </c>
      <c r="CE892" s="14" t="str">
        <f t="shared" si="830"/>
        <v>N/A</v>
      </c>
      <c r="CF892" s="14" t="str">
        <f t="shared" si="831"/>
        <v>N/A</v>
      </c>
      <c r="CG892" t="str">
        <f t="shared" si="819"/>
        <v>S:0 G:0 GR:0</v>
      </c>
    </row>
    <row r="893" spans="1:85" x14ac:dyDescent="0.25">
      <c r="A893" s="13">
        <v>6785</v>
      </c>
      <c r="B893" s="14"/>
      <c r="C893" s="14"/>
      <c r="D893" s="14"/>
      <c r="E893" s="14" t="e">
        <f>VLOOKUP(B893, 'Rookie Year'!$A$2:$B$55555,2,FALSE)</f>
        <v>#N/A</v>
      </c>
      <c r="F893" s="14">
        <v>2026</v>
      </c>
      <c r="G893" s="14" t="s">
        <v>40</v>
      </c>
      <c r="H893" s="14"/>
      <c r="I893" s="15"/>
      <c r="J893" s="14"/>
      <c r="K893" s="16">
        <f t="shared" si="785"/>
        <v>0</v>
      </c>
      <c r="L893" s="15">
        <f t="shared" si="786"/>
        <v>0</v>
      </c>
      <c r="M893" s="15">
        <f t="shared" si="787"/>
        <v>0</v>
      </c>
      <c r="N893" s="15">
        <f t="shared" si="788"/>
        <v>0</v>
      </c>
      <c r="O893" s="15">
        <v>0</v>
      </c>
      <c r="P893" s="15">
        <v>0</v>
      </c>
      <c r="Q893" s="15">
        <f t="shared" si="789"/>
        <v>0</v>
      </c>
      <c r="R893" s="14" t="s">
        <v>75</v>
      </c>
      <c r="S893" s="14">
        <f t="shared" si="790"/>
        <v>0</v>
      </c>
      <c r="T893" s="15" t="str">
        <f t="shared" si="783"/>
        <v>N/A</v>
      </c>
      <c r="U893" s="15" t="str">
        <f t="shared" si="784"/>
        <v>N/A</v>
      </c>
      <c r="V893" s="15" t="str">
        <f t="shared" si="832"/>
        <v>N/A</v>
      </c>
      <c r="W893" s="15" t="str">
        <f t="shared" si="824"/>
        <v>N/A</v>
      </c>
      <c r="X893" s="15" t="str">
        <f t="shared" si="825"/>
        <v>N/A</v>
      </c>
      <c r="Y893" s="14" t="str">
        <f t="shared" si="791"/>
        <v>OK</v>
      </c>
      <c r="Z893" s="14" t="str">
        <f t="shared" si="792"/>
        <v>No</v>
      </c>
      <c r="AA893" s="17" t="str">
        <f>IF(C893="DM", "N/A", IF(Z893="No","N/A",VLOOKUP(B893,'Extension List'!$A$3:$AE$1952,19,FALSE)))</f>
        <v>N/A</v>
      </c>
      <c r="AB893" s="14" t="str">
        <f>IF(C893="DM", "N/A", IF(Z893="No","N/A",VLOOKUP(B893,'Extension List'!$A$3:$AE$1952,21,FALSE)))</f>
        <v>N/A</v>
      </c>
      <c r="AC893" s="14" t="str">
        <f t="shared" ref="AC893:AC956" si="833">IF(AA893="N/A", "N/A", 0)</f>
        <v>N/A</v>
      </c>
      <c r="AD893" s="15" t="str">
        <f t="shared" si="793"/>
        <v>N/A</v>
      </c>
      <c r="AE893" s="15" t="str">
        <f t="shared" si="794"/>
        <v>N/A</v>
      </c>
      <c r="AF893" s="15" t="str">
        <f t="shared" si="795"/>
        <v>N/A</v>
      </c>
      <c r="AG893" s="15" t="str">
        <f t="shared" si="826"/>
        <v>N/A</v>
      </c>
      <c r="AH893" s="15" t="str">
        <f t="shared" si="826"/>
        <v>N/A</v>
      </c>
      <c r="AI893" s="15" t="str">
        <f t="shared" si="820"/>
        <v>N/A</v>
      </c>
      <c r="AJ893" s="15" t="str">
        <f t="shared" si="821"/>
        <v>N/A</v>
      </c>
      <c r="AK893" s="15" t="str">
        <f t="shared" si="822"/>
        <v>N/A</v>
      </c>
      <c r="AL893" s="15" t="str">
        <f t="shared" si="796"/>
        <v>N/A</v>
      </c>
      <c r="AM893" s="15" t="e">
        <f t="shared" si="797"/>
        <v>#VALUE!</v>
      </c>
      <c r="AN893" s="15" t="str">
        <f t="shared" si="798"/>
        <v>N/A</v>
      </c>
      <c r="AO893" s="15" t="str">
        <f t="shared" si="799"/>
        <v>N/A</v>
      </c>
      <c r="AP893" s="15" t="str">
        <f t="shared" si="800"/>
        <v>N/A</v>
      </c>
      <c r="AQ893" s="15" t="str">
        <f t="shared" si="801"/>
        <v>N/A</v>
      </c>
      <c r="AR893" s="14" t="s">
        <v>40</v>
      </c>
      <c r="AS893" s="14" t="s">
        <v>40</v>
      </c>
      <c r="AT893" s="14" t="s">
        <v>40</v>
      </c>
      <c r="AU893" s="14" t="s">
        <v>40</v>
      </c>
      <c r="AV893" s="14" t="s">
        <v>40</v>
      </c>
      <c r="AW893" s="14" t="s">
        <v>40</v>
      </c>
      <c r="AX893" s="14" t="s">
        <v>40</v>
      </c>
      <c r="AY893" s="14" t="s">
        <v>40</v>
      </c>
      <c r="AZ893" s="14" t="s">
        <v>40</v>
      </c>
      <c r="BA893" s="14" t="s">
        <v>40</v>
      </c>
      <c r="BB893" s="14" t="s">
        <v>40</v>
      </c>
      <c r="BC893" s="14" t="s">
        <v>40</v>
      </c>
      <c r="BD893" s="14" t="s">
        <v>40</v>
      </c>
      <c r="BE893" s="14" t="s">
        <v>40</v>
      </c>
      <c r="BF893" s="14" t="s">
        <v>40</v>
      </c>
      <c r="BG893" s="14" t="s">
        <v>40</v>
      </c>
      <c r="BH893" s="14" t="s">
        <v>40</v>
      </c>
      <c r="BJ893" s="15" t="e">
        <f t="shared" si="802"/>
        <v>#VALUE!</v>
      </c>
      <c r="BK893" s="15" t="e">
        <f t="shared" si="803"/>
        <v>#VALUE!</v>
      </c>
      <c r="BL893" s="15" t="e">
        <f t="shared" si="804"/>
        <v>#VALUE!</v>
      </c>
      <c r="BM893" s="15" t="e">
        <f t="shared" si="805"/>
        <v>#VALUE!</v>
      </c>
      <c r="BN893" s="15" t="e">
        <f t="shared" si="806"/>
        <v>#VALUE!</v>
      </c>
      <c r="BO893" s="15" t="e">
        <f t="shared" si="807"/>
        <v>#VALUE!</v>
      </c>
      <c r="BP893" s="15" t="e">
        <f t="shared" si="808"/>
        <v>#VALUE!</v>
      </c>
      <c r="BQ893" s="15" t="e">
        <f t="shared" si="809"/>
        <v>#VALUE!</v>
      </c>
      <c r="BR893" s="15" t="e">
        <f t="shared" si="810"/>
        <v>#VALUE!</v>
      </c>
      <c r="BS893" s="15" t="e">
        <f t="shared" si="811"/>
        <v>#VALUE!</v>
      </c>
      <c r="BT893" s="15" t="e">
        <f t="shared" si="812"/>
        <v>#VALUE!</v>
      </c>
      <c r="BU893" s="15" t="e">
        <f t="shared" si="813"/>
        <v>#VALUE!</v>
      </c>
      <c r="BV893" s="15" t="e">
        <f t="shared" si="814"/>
        <v>#VALUE!</v>
      </c>
      <c r="BW893" s="15" t="e">
        <f t="shared" si="815"/>
        <v>#VALUE!</v>
      </c>
      <c r="BX893" s="15" t="e">
        <f t="shared" si="816"/>
        <v>#VALUE!</v>
      </c>
      <c r="BY893" s="15" t="e">
        <f t="shared" si="817"/>
        <v>#VALUE!</v>
      </c>
      <c r="BZ893" s="15" t="e">
        <f t="shared" si="818"/>
        <v>#VALUE!</v>
      </c>
      <c r="CA893" s="14" t="s">
        <v>75</v>
      </c>
      <c r="CB893" s="15" t="e">
        <f t="shared" si="827"/>
        <v>#VALUE!</v>
      </c>
      <c r="CC893" s="14" t="str">
        <f t="shared" si="828"/>
        <v>N/A</v>
      </c>
      <c r="CD893" s="14" t="str">
        <f t="shared" si="829"/>
        <v>N/A</v>
      </c>
      <c r="CE893" s="14" t="str">
        <f t="shared" si="830"/>
        <v>N/A</v>
      </c>
      <c r="CF893" s="14" t="str">
        <f t="shared" si="831"/>
        <v>N/A</v>
      </c>
      <c r="CG893" t="str">
        <f t="shared" si="819"/>
        <v>S:0 G:0 GR:0</v>
      </c>
    </row>
    <row r="894" spans="1:85" x14ac:dyDescent="0.25">
      <c r="A894" s="13">
        <v>6786</v>
      </c>
      <c r="B894" s="14"/>
      <c r="C894" s="14"/>
      <c r="D894" s="14"/>
      <c r="E894" s="14" t="e">
        <f>VLOOKUP(B894, 'Rookie Year'!$A$2:$B$55555,2,FALSE)</f>
        <v>#N/A</v>
      </c>
      <c r="F894" s="14">
        <v>2026</v>
      </c>
      <c r="G894" s="14" t="s">
        <v>40</v>
      </c>
      <c r="H894" s="14"/>
      <c r="I894" s="15"/>
      <c r="J894" s="14"/>
      <c r="K894" s="16">
        <f t="shared" si="785"/>
        <v>0</v>
      </c>
      <c r="L894" s="15">
        <f t="shared" si="786"/>
        <v>0</v>
      </c>
      <c r="M894" s="15">
        <f t="shared" si="787"/>
        <v>0</v>
      </c>
      <c r="N894" s="15">
        <f t="shared" si="788"/>
        <v>0</v>
      </c>
      <c r="O894" s="15">
        <v>0</v>
      </c>
      <c r="P894" s="15">
        <v>0</v>
      </c>
      <c r="Q894" s="15">
        <f t="shared" si="789"/>
        <v>0</v>
      </c>
      <c r="R894" s="14" t="s">
        <v>75</v>
      </c>
      <c r="S894" s="14">
        <f t="shared" si="790"/>
        <v>0</v>
      </c>
      <c r="T894" s="15" t="str">
        <f t="shared" si="783"/>
        <v>N/A</v>
      </c>
      <c r="U894" s="15" t="str">
        <f t="shared" si="784"/>
        <v>N/A</v>
      </c>
      <c r="V894" s="15" t="str">
        <f t="shared" si="832"/>
        <v>N/A</v>
      </c>
      <c r="W894" s="15" t="str">
        <f t="shared" si="824"/>
        <v>N/A</v>
      </c>
      <c r="X894" s="15" t="str">
        <f t="shared" si="825"/>
        <v>N/A</v>
      </c>
      <c r="Y894" s="14" t="str">
        <f t="shared" si="791"/>
        <v>OK</v>
      </c>
      <c r="Z894" s="14" t="str">
        <f t="shared" si="792"/>
        <v>No</v>
      </c>
      <c r="AA894" s="17" t="str">
        <f>IF(C894="DM", "N/A", IF(Z894="No","N/A",VLOOKUP(B894,'Extension List'!$A$3:$AE$1952,19,FALSE)))</f>
        <v>N/A</v>
      </c>
      <c r="AB894" s="14" t="str">
        <f>IF(C894="DM", "N/A", IF(Z894="No","N/A",VLOOKUP(B894,'Extension List'!$A$3:$AE$1952,21,FALSE)))</f>
        <v>N/A</v>
      </c>
      <c r="AC894" s="14" t="str">
        <f t="shared" si="833"/>
        <v>N/A</v>
      </c>
      <c r="AD894" s="15" t="str">
        <f t="shared" si="793"/>
        <v>N/A</v>
      </c>
      <c r="AE894" s="15" t="str">
        <f t="shared" si="794"/>
        <v>N/A</v>
      </c>
      <c r="AF894" s="15" t="str">
        <f t="shared" si="795"/>
        <v>N/A</v>
      </c>
      <c r="AG894" s="15" t="str">
        <f t="shared" si="826"/>
        <v>N/A</v>
      </c>
      <c r="AH894" s="15" t="str">
        <f t="shared" si="826"/>
        <v>N/A</v>
      </c>
      <c r="AI894" s="15" t="str">
        <f t="shared" si="820"/>
        <v>N/A</v>
      </c>
      <c r="AJ894" s="15" t="str">
        <f t="shared" si="821"/>
        <v>N/A</v>
      </c>
      <c r="AK894" s="15" t="str">
        <f t="shared" si="822"/>
        <v>N/A</v>
      </c>
      <c r="AL894" s="15" t="str">
        <f t="shared" si="796"/>
        <v>N/A</v>
      </c>
      <c r="AM894" s="15" t="e">
        <f t="shared" si="797"/>
        <v>#VALUE!</v>
      </c>
      <c r="AN894" s="15" t="str">
        <f t="shared" si="798"/>
        <v>N/A</v>
      </c>
      <c r="AO894" s="15" t="str">
        <f t="shared" si="799"/>
        <v>N/A</v>
      </c>
      <c r="AP894" s="15" t="str">
        <f t="shared" si="800"/>
        <v>N/A</v>
      </c>
      <c r="AQ894" s="15" t="str">
        <f t="shared" si="801"/>
        <v>N/A</v>
      </c>
      <c r="AR894" s="14" t="s">
        <v>40</v>
      </c>
      <c r="AS894" s="14" t="s">
        <v>40</v>
      </c>
      <c r="AT894" s="14" t="s">
        <v>40</v>
      </c>
      <c r="AU894" s="14" t="s">
        <v>40</v>
      </c>
      <c r="AV894" s="14" t="s">
        <v>40</v>
      </c>
      <c r="AW894" s="14" t="s">
        <v>40</v>
      </c>
      <c r="AX894" s="14" t="s">
        <v>40</v>
      </c>
      <c r="AY894" s="14" t="s">
        <v>40</v>
      </c>
      <c r="AZ894" s="14" t="s">
        <v>40</v>
      </c>
      <c r="BA894" s="14" t="s">
        <v>40</v>
      </c>
      <c r="BB894" s="14" t="s">
        <v>40</v>
      </c>
      <c r="BC894" s="14" t="s">
        <v>40</v>
      </c>
      <c r="BD894" s="14" t="s">
        <v>40</v>
      </c>
      <c r="BE894" s="14" t="s">
        <v>40</v>
      </c>
      <c r="BF894" s="14" t="s">
        <v>40</v>
      </c>
      <c r="BG894" s="14" t="s">
        <v>40</v>
      </c>
      <c r="BH894" s="14" t="s">
        <v>40</v>
      </c>
      <c r="BJ894" s="15" t="e">
        <f t="shared" si="802"/>
        <v>#VALUE!</v>
      </c>
      <c r="BK894" s="15" t="e">
        <f t="shared" si="803"/>
        <v>#VALUE!</v>
      </c>
      <c r="BL894" s="15" t="e">
        <f t="shared" si="804"/>
        <v>#VALUE!</v>
      </c>
      <c r="BM894" s="15" t="e">
        <f t="shared" si="805"/>
        <v>#VALUE!</v>
      </c>
      <c r="BN894" s="15" t="e">
        <f t="shared" si="806"/>
        <v>#VALUE!</v>
      </c>
      <c r="BO894" s="15" t="e">
        <f t="shared" si="807"/>
        <v>#VALUE!</v>
      </c>
      <c r="BP894" s="15" t="e">
        <f t="shared" si="808"/>
        <v>#VALUE!</v>
      </c>
      <c r="BQ894" s="15" t="e">
        <f t="shared" si="809"/>
        <v>#VALUE!</v>
      </c>
      <c r="BR894" s="15" t="e">
        <f t="shared" si="810"/>
        <v>#VALUE!</v>
      </c>
      <c r="BS894" s="15" t="e">
        <f t="shared" si="811"/>
        <v>#VALUE!</v>
      </c>
      <c r="BT894" s="15" t="e">
        <f t="shared" si="812"/>
        <v>#VALUE!</v>
      </c>
      <c r="BU894" s="15" t="e">
        <f t="shared" si="813"/>
        <v>#VALUE!</v>
      </c>
      <c r="BV894" s="15" t="e">
        <f t="shared" si="814"/>
        <v>#VALUE!</v>
      </c>
      <c r="BW894" s="15" t="e">
        <f t="shared" si="815"/>
        <v>#VALUE!</v>
      </c>
      <c r="BX894" s="15" t="e">
        <f t="shared" si="816"/>
        <v>#VALUE!</v>
      </c>
      <c r="BY894" s="15" t="e">
        <f t="shared" si="817"/>
        <v>#VALUE!</v>
      </c>
      <c r="BZ894" s="15" t="e">
        <f t="shared" si="818"/>
        <v>#VALUE!</v>
      </c>
      <c r="CA894" s="14" t="s">
        <v>75</v>
      </c>
      <c r="CB894" s="15" t="e">
        <f t="shared" si="827"/>
        <v>#VALUE!</v>
      </c>
      <c r="CC894" s="14" t="str">
        <f t="shared" si="828"/>
        <v>N/A</v>
      </c>
      <c r="CD894" s="14" t="str">
        <f t="shared" si="829"/>
        <v>N/A</v>
      </c>
      <c r="CE894" s="14" t="str">
        <f t="shared" si="830"/>
        <v>N/A</v>
      </c>
      <c r="CF894" s="14" t="str">
        <f t="shared" si="831"/>
        <v>N/A</v>
      </c>
      <c r="CG894" t="str">
        <f t="shared" si="819"/>
        <v>S:0 G:0 GR:0</v>
      </c>
    </row>
    <row r="895" spans="1:85" x14ac:dyDescent="0.25">
      <c r="A895" s="13">
        <v>6787</v>
      </c>
      <c r="B895" s="14"/>
      <c r="C895" s="14"/>
      <c r="D895" s="14"/>
      <c r="E895" s="14" t="e">
        <f>VLOOKUP(B895, 'Rookie Year'!$A$2:$B$55555,2,FALSE)</f>
        <v>#N/A</v>
      </c>
      <c r="F895" s="14">
        <v>2026</v>
      </c>
      <c r="G895" s="14" t="s">
        <v>40</v>
      </c>
      <c r="H895" s="14"/>
      <c r="I895" s="15"/>
      <c r="J895" s="14"/>
      <c r="K895" s="16">
        <f t="shared" si="785"/>
        <v>0</v>
      </c>
      <c r="L895" s="15">
        <f t="shared" si="786"/>
        <v>0</v>
      </c>
      <c r="M895" s="15">
        <f t="shared" si="787"/>
        <v>0</v>
      </c>
      <c r="N895" s="15">
        <f t="shared" si="788"/>
        <v>0</v>
      </c>
      <c r="O895" s="15">
        <v>0</v>
      </c>
      <c r="P895" s="15">
        <v>0</v>
      </c>
      <c r="Q895" s="15">
        <f t="shared" si="789"/>
        <v>0</v>
      </c>
      <c r="R895" s="14" t="s">
        <v>75</v>
      </c>
      <c r="S895" s="14">
        <f t="shared" si="790"/>
        <v>0</v>
      </c>
      <c r="T895" s="15" t="str">
        <f t="shared" si="783"/>
        <v>N/A</v>
      </c>
      <c r="U895" s="15" t="str">
        <f t="shared" si="784"/>
        <v>N/A</v>
      </c>
      <c r="V895" s="15" t="str">
        <f t="shared" si="832"/>
        <v>N/A</v>
      </c>
      <c r="W895" s="15" t="str">
        <f t="shared" si="824"/>
        <v>N/A</v>
      </c>
      <c r="X895" s="15" t="str">
        <f t="shared" si="825"/>
        <v>N/A</v>
      </c>
      <c r="Y895" s="14" t="str">
        <f t="shared" si="791"/>
        <v>OK</v>
      </c>
      <c r="Z895" s="14" t="str">
        <f t="shared" si="792"/>
        <v>No</v>
      </c>
      <c r="AA895" s="17" t="str">
        <f>IF(C895="DM", "N/A", IF(Z895="No","N/A",VLOOKUP(B895,'Extension List'!$A$3:$AE$1952,19,FALSE)))</f>
        <v>N/A</v>
      </c>
      <c r="AB895" s="14" t="str">
        <f>IF(C895="DM", "N/A", IF(Z895="No","N/A",VLOOKUP(B895,'Extension List'!$A$3:$AE$1952,21,FALSE)))</f>
        <v>N/A</v>
      </c>
      <c r="AC895" s="14" t="str">
        <f t="shared" si="833"/>
        <v>N/A</v>
      </c>
      <c r="AD895" s="15" t="str">
        <f t="shared" si="793"/>
        <v>N/A</v>
      </c>
      <c r="AE895" s="15" t="str">
        <f t="shared" si="794"/>
        <v>N/A</v>
      </c>
      <c r="AF895" s="15" t="str">
        <f t="shared" si="795"/>
        <v>N/A</v>
      </c>
      <c r="AG895" s="15" t="str">
        <f t="shared" si="826"/>
        <v>N/A</v>
      </c>
      <c r="AH895" s="15" t="str">
        <f t="shared" si="826"/>
        <v>N/A</v>
      </c>
      <c r="AI895" s="15" t="str">
        <f t="shared" si="820"/>
        <v>N/A</v>
      </c>
      <c r="AJ895" s="15" t="str">
        <f t="shared" si="821"/>
        <v>N/A</v>
      </c>
      <c r="AK895" s="15" t="str">
        <f t="shared" si="822"/>
        <v>N/A</v>
      </c>
      <c r="AL895" s="15" t="str">
        <f t="shared" si="796"/>
        <v>N/A</v>
      </c>
      <c r="AM895" s="15" t="e">
        <f t="shared" si="797"/>
        <v>#VALUE!</v>
      </c>
      <c r="AN895" s="15" t="str">
        <f t="shared" si="798"/>
        <v>N/A</v>
      </c>
      <c r="AO895" s="15" t="str">
        <f t="shared" si="799"/>
        <v>N/A</v>
      </c>
      <c r="AP895" s="15" t="str">
        <f t="shared" si="800"/>
        <v>N/A</v>
      </c>
      <c r="AQ895" s="15" t="str">
        <f t="shared" si="801"/>
        <v>N/A</v>
      </c>
      <c r="AR895" s="14" t="s">
        <v>40</v>
      </c>
      <c r="AS895" s="14" t="s">
        <v>40</v>
      </c>
      <c r="AT895" s="14" t="s">
        <v>40</v>
      </c>
      <c r="AU895" s="14" t="s">
        <v>40</v>
      </c>
      <c r="AV895" s="14" t="s">
        <v>40</v>
      </c>
      <c r="AW895" s="14" t="s">
        <v>40</v>
      </c>
      <c r="AX895" s="14" t="s">
        <v>40</v>
      </c>
      <c r="AY895" s="14" t="s">
        <v>40</v>
      </c>
      <c r="AZ895" s="14" t="s">
        <v>40</v>
      </c>
      <c r="BA895" s="14" t="s">
        <v>40</v>
      </c>
      <c r="BB895" s="14" t="s">
        <v>40</v>
      </c>
      <c r="BC895" s="14" t="s">
        <v>40</v>
      </c>
      <c r="BD895" s="14" t="s">
        <v>40</v>
      </c>
      <c r="BE895" s="14" t="s">
        <v>40</v>
      </c>
      <c r="BF895" s="14" t="s">
        <v>40</v>
      </c>
      <c r="BG895" s="14" t="s">
        <v>40</v>
      </c>
      <c r="BH895" s="14" t="s">
        <v>40</v>
      </c>
      <c r="BJ895" s="15" t="e">
        <f t="shared" si="802"/>
        <v>#VALUE!</v>
      </c>
      <c r="BK895" s="15" t="e">
        <f t="shared" si="803"/>
        <v>#VALUE!</v>
      </c>
      <c r="BL895" s="15" t="e">
        <f t="shared" si="804"/>
        <v>#VALUE!</v>
      </c>
      <c r="BM895" s="15" t="e">
        <f t="shared" si="805"/>
        <v>#VALUE!</v>
      </c>
      <c r="BN895" s="15" t="e">
        <f t="shared" si="806"/>
        <v>#VALUE!</v>
      </c>
      <c r="BO895" s="15" t="e">
        <f t="shared" si="807"/>
        <v>#VALUE!</v>
      </c>
      <c r="BP895" s="15" t="e">
        <f t="shared" si="808"/>
        <v>#VALUE!</v>
      </c>
      <c r="BQ895" s="15" t="e">
        <f t="shared" si="809"/>
        <v>#VALUE!</v>
      </c>
      <c r="BR895" s="15" t="e">
        <f t="shared" si="810"/>
        <v>#VALUE!</v>
      </c>
      <c r="BS895" s="15" t="e">
        <f t="shared" si="811"/>
        <v>#VALUE!</v>
      </c>
      <c r="BT895" s="15" t="e">
        <f t="shared" si="812"/>
        <v>#VALUE!</v>
      </c>
      <c r="BU895" s="15" t="e">
        <f t="shared" si="813"/>
        <v>#VALUE!</v>
      </c>
      <c r="BV895" s="15" t="e">
        <f t="shared" si="814"/>
        <v>#VALUE!</v>
      </c>
      <c r="BW895" s="15" t="e">
        <f t="shared" si="815"/>
        <v>#VALUE!</v>
      </c>
      <c r="BX895" s="15" t="e">
        <f t="shared" si="816"/>
        <v>#VALUE!</v>
      </c>
      <c r="BY895" s="15" t="e">
        <f t="shared" si="817"/>
        <v>#VALUE!</v>
      </c>
      <c r="BZ895" s="15" t="e">
        <f t="shared" si="818"/>
        <v>#VALUE!</v>
      </c>
      <c r="CA895" s="14" t="s">
        <v>75</v>
      </c>
      <c r="CB895" s="15" t="e">
        <f t="shared" si="827"/>
        <v>#VALUE!</v>
      </c>
      <c r="CC895" s="14" t="str">
        <f t="shared" si="828"/>
        <v>N/A</v>
      </c>
      <c r="CD895" s="14" t="str">
        <f t="shared" si="829"/>
        <v>N/A</v>
      </c>
      <c r="CE895" s="14" t="str">
        <f t="shared" si="830"/>
        <v>N/A</v>
      </c>
      <c r="CF895" s="14" t="str">
        <f t="shared" si="831"/>
        <v>N/A</v>
      </c>
      <c r="CG895" t="str">
        <f t="shared" si="819"/>
        <v>S:0 G:0 GR:0</v>
      </c>
    </row>
    <row r="896" spans="1:85" x14ac:dyDescent="0.25">
      <c r="A896" s="13">
        <v>6788</v>
      </c>
      <c r="B896" s="14"/>
      <c r="C896" s="14"/>
      <c r="D896" s="14"/>
      <c r="E896" s="14" t="e">
        <f>VLOOKUP(B896, 'Rookie Year'!$A$2:$B$55555,2,FALSE)</f>
        <v>#N/A</v>
      </c>
      <c r="F896" s="14">
        <v>2026</v>
      </c>
      <c r="G896" s="14" t="s">
        <v>40</v>
      </c>
      <c r="H896" s="14"/>
      <c r="I896" s="15"/>
      <c r="J896" s="14"/>
      <c r="K896" s="16">
        <f t="shared" si="785"/>
        <v>0</v>
      </c>
      <c r="L896" s="15">
        <f t="shared" si="786"/>
        <v>0</v>
      </c>
      <c r="M896" s="15">
        <f t="shared" si="787"/>
        <v>0</v>
      </c>
      <c r="N896" s="15">
        <f t="shared" si="788"/>
        <v>0</v>
      </c>
      <c r="O896" s="15">
        <v>0</v>
      </c>
      <c r="P896" s="15">
        <v>0</v>
      </c>
      <c r="Q896" s="15">
        <f t="shared" si="789"/>
        <v>0</v>
      </c>
      <c r="R896" s="14" t="s">
        <v>75</v>
      </c>
      <c r="S896" s="14">
        <f t="shared" si="790"/>
        <v>0</v>
      </c>
      <c r="T896" s="15" t="str">
        <f t="shared" si="783"/>
        <v>N/A</v>
      </c>
      <c r="U896" s="15" t="str">
        <f t="shared" si="784"/>
        <v>N/A</v>
      </c>
      <c r="V896" s="15" t="str">
        <f t="shared" si="832"/>
        <v>N/A</v>
      </c>
      <c r="W896" s="15" t="str">
        <f t="shared" si="824"/>
        <v>N/A</v>
      </c>
      <c r="X896" s="15" t="str">
        <f t="shared" si="825"/>
        <v>N/A</v>
      </c>
      <c r="Y896" s="14" t="str">
        <f t="shared" si="791"/>
        <v>OK</v>
      </c>
      <c r="Z896" s="14" t="str">
        <f t="shared" si="792"/>
        <v>No</v>
      </c>
      <c r="AA896" s="17" t="str">
        <f>IF(C896="DM", "N/A", IF(Z896="No","N/A",VLOOKUP(B896,'Extension List'!$A$3:$AE$1952,19,FALSE)))</f>
        <v>N/A</v>
      </c>
      <c r="AB896" s="14" t="str">
        <f>IF(C896="DM", "N/A", IF(Z896="No","N/A",VLOOKUP(B896,'Extension List'!$A$3:$AE$1952,21,FALSE)))</f>
        <v>N/A</v>
      </c>
      <c r="AC896" s="14" t="str">
        <f t="shared" si="833"/>
        <v>N/A</v>
      </c>
      <c r="AD896" s="15" t="str">
        <f t="shared" si="793"/>
        <v>N/A</v>
      </c>
      <c r="AE896" s="15" t="str">
        <f t="shared" si="794"/>
        <v>N/A</v>
      </c>
      <c r="AF896" s="15" t="str">
        <f t="shared" si="795"/>
        <v>N/A</v>
      </c>
      <c r="AG896" s="15" t="str">
        <f t="shared" si="826"/>
        <v>N/A</v>
      </c>
      <c r="AH896" s="15" t="str">
        <f t="shared" si="826"/>
        <v>N/A</v>
      </c>
      <c r="AI896" s="15" t="str">
        <f t="shared" si="820"/>
        <v>N/A</v>
      </c>
      <c r="AJ896" s="15" t="str">
        <f t="shared" si="821"/>
        <v>N/A</v>
      </c>
      <c r="AK896" s="15" t="str">
        <f t="shared" si="822"/>
        <v>N/A</v>
      </c>
      <c r="AL896" s="15" t="str">
        <f t="shared" si="796"/>
        <v>N/A</v>
      </c>
      <c r="AM896" s="15" t="e">
        <f t="shared" si="797"/>
        <v>#VALUE!</v>
      </c>
      <c r="AN896" s="15" t="str">
        <f t="shared" si="798"/>
        <v>N/A</v>
      </c>
      <c r="AO896" s="15" t="str">
        <f t="shared" si="799"/>
        <v>N/A</v>
      </c>
      <c r="AP896" s="15" t="str">
        <f t="shared" si="800"/>
        <v>N/A</v>
      </c>
      <c r="AQ896" s="15" t="str">
        <f t="shared" si="801"/>
        <v>N/A</v>
      </c>
      <c r="AR896" s="14" t="s">
        <v>40</v>
      </c>
      <c r="AS896" s="14" t="s">
        <v>40</v>
      </c>
      <c r="AT896" s="14" t="s">
        <v>40</v>
      </c>
      <c r="AU896" s="14" t="s">
        <v>40</v>
      </c>
      <c r="AV896" s="14" t="s">
        <v>40</v>
      </c>
      <c r="AW896" s="14" t="s">
        <v>40</v>
      </c>
      <c r="AX896" s="14" t="s">
        <v>40</v>
      </c>
      <c r="AY896" s="14" t="s">
        <v>40</v>
      </c>
      <c r="AZ896" s="14" t="s">
        <v>40</v>
      </c>
      <c r="BA896" s="14" t="s">
        <v>40</v>
      </c>
      <c r="BB896" s="14" t="s">
        <v>40</v>
      </c>
      <c r="BC896" s="14" t="s">
        <v>40</v>
      </c>
      <c r="BD896" s="14" t="s">
        <v>40</v>
      </c>
      <c r="BE896" s="14" t="s">
        <v>40</v>
      </c>
      <c r="BF896" s="14" t="s">
        <v>40</v>
      </c>
      <c r="BG896" s="14" t="s">
        <v>40</v>
      </c>
      <c r="BH896" s="14" t="s">
        <v>40</v>
      </c>
      <c r="BJ896" s="15" t="e">
        <f t="shared" si="802"/>
        <v>#VALUE!</v>
      </c>
      <c r="BK896" s="15" t="e">
        <f t="shared" si="803"/>
        <v>#VALUE!</v>
      </c>
      <c r="BL896" s="15" t="e">
        <f t="shared" si="804"/>
        <v>#VALUE!</v>
      </c>
      <c r="BM896" s="15" t="e">
        <f t="shared" si="805"/>
        <v>#VALUE!</v>
      </c>
      <c r="BN896" s="15" t="e">
        <f t="shared" si="806"/>
        <v>#VALUE!</v>
      </c>
      <c r="BO896" s="15" t="e">
        <f t="shared" si="807"/>
        <v>#VALUE!</v>
      </c>
      <c r="BP896" s="15" t="e">
        <f t="shared" si="808"/>
        <v>#VALUE!</v>
      </c>
      <c r="BQ896" s="15" t="e">
        <f t="shared" si="809"/>
        <v>#VALUE!</v>
      </c>
      <c r="BR896" s="15" t="e">
        <f t="shared" si="810"/>
        <v>#VALUE!</v>
      </c>
      <c r="BS896" s="15" t="e">
        <f t="shared" si="811"/>
        <v>#VALUE!</v>
      </c>
      <c r="BT896" s="15" t="e">
        <f t="shared" si="812"/>
        <v>#VALUE!</v>
      </c>
      <c r="BU896" s="15" t="e">
        <f t="shared" si="813"/>
        <v>#VALUE!</v>
      </c>
      <c r="BV896" s="15" t="e">
        <f t="shared" si="814"/>
        <v>#VALUE!</v>
      </c>
      <c r="BW896" s="15" t="e">
        <f t="shared" si="815"/>
        <v>#VALUE!</v>
      </c>
      <c r="BX896" s="15" t="e">
        <f t="shared" si="816"/>
        <v>#VALUE!</v>
      </c>
      <c r="BY896" s="15" t="e">
        <f t="shared" si="817"/>
        <v>#VALUE!</v>
      </c>
      <c r="BZ896" s="15" t="e">
        <f t="shared" si="818"/>
        <v>#VALUE!</v>
      </c>
      <c r="CA896" s="14" t="s">
        <v>75</v>
      </c>
      <c r="CB896" s="15" t="e">
        <f t="shared" si="827"/>
        <v>#VALUE!</v>
      </c>
      <c r="CC896" s="14" t="str">
        <f t="shared" si="828"/>
        <v>N/A</v>
      </c>
      <c r="CD896" s="14" t="str">
        <f t="shared" si="829"/>
        <v>N/A</v>
      </c>
      <c r="CE896" s="14" t="str">
        <f t="shared" si="830"/>
        <v>N/A</v>
      </c>
      <c r="CF896" s="14" t="str">
        <f t="shared" si="831"/>
        <v>N/A</v>
      </c>
      <c r="CG896" t="str">
        <f t="shared" si="819"/>
        <v>S:0 G:0 GR:0</v>
      </c>
    </row>
    <row r="897" spans="1:85" x14ac:dyDescent="0.25">
      <c r="A897" s="13">
        <v>6789</v>
      </c>
      <c r="B897" s="14"/>
      <c r="C897" s="14"/>
      <c r="D897" s="14"/>
      <c r="E897" s="14" t="e">
        <f>VLOOKUP(B897, 'Rookie Year'!$A$2:$B$55555,2,FALSE)</f>
        <v>#N/A</v>
      </c>
      <c r="F897" s="14">
        <v>2026</v>
      </c>
      <c r="G897" s="14" t="s">
        <v>40</v>
      </c>
      <c r="H897" s="14"/>
      <c r="I897" s="15"/>
      <c r="J897" s="14"/>
      <c r="K897" s="16">
        <f t="shared" si="785"/>
        <v>0</v>
      </c>
      <c r="L897" s="15">
        <f t="shared" si="786"/>
        <v>0</v>
      </c>
      <c r="M897" s="15">
        <f t="shared" si="787"/>
        <v>0</v>
      </c>
      <c r="N897" s="15">
        <f t="shared" si="788"/>
        <v>0</v>
      </c>
      <c r="O897" s="15">
        <v>0</v>
      </c>
      <c r="P897" s="15">
        <v>0</v>
      </c>
      <c r="Q897" s="15">
        <f t="shared" si="789"/>
        <v>0</v>
      </c>
      <c r="R897" s="14" t="s">
        <v>75</v>
      </c>
      <c r="S897" s="14">
        <f t="shared" si="790"/>
        <v>0</v>
      </c>
      <c r="T897" s="15" t="str">
        <f t="shared" si="783"/>
        <v>N/A</v>
      </c>
      <c r="U897" s="15" t="str">
        <f t="shared" si="784"/>
        <v>N/A</v>
      </c>
      <c r="V897" s="15" t="str">
        <f t="shared" si="832"/>
        <v>N/A</v>
      </c>
      <c r="W897" s="15" t="str">
        <f t="shared" si="824"/>
        <v>N/A</v>
      </c>
      <c r="X897" s="15" t="str">
        <f t="shared" si="825"/>
        <v>N/A</v>
      </c>
      <c r="Y897" s="14" t="str">
        <f t="shared" si="791"/>
        <v>OK</v>
      </c>
      <c r="Z897" s="14" t="str">
        <f t="shared" si="792"/>
        <v>No</v>
      </c>
      <c r="AA897" s="17" t="str">
        <f>IF(C897="DM", "N/A", IF(Z897="No","N/A",VLOOKUP(B897,'Extension List'!$A$3:$AE$1952,19,FALSE)))</f>
        <v>N/A</v>
      </c>
      <c r="AB897" s="14" t="str">
        <f>IF(C897="DM", "N/A", IF(Z897="No","N/A",VLOOKUP(B897,'Extension List'!$A$3:$AE$1952,21,FALSE)))</f>
        <v>N/A</v>
      </c>
      <c r="AC897" s="14" t="str">
        <f t="shared" si="833"/>
        <v>N/A</v>
      </c>
      <c r="AD897" s="15" t="str">
        <f t="shared" si="793"/>
        <v>N/A</v>
      </c>
      <c r="AE897" s="15" t="str">
        <f t="shared" si="794"/>
        <v>N/A</v>
      </c>
      <c r="AF897" s="15" t="str">
        <f t="shared" si="795"/>
        <v>N/A</v>
      </c>
      <c r="AG897" s="15" t="str">
        <f t="shared" si="826"/>
        <v>N/A</v>
      </c>
      <c r="AH897" s="15" t="str">
        <f t="shared" si="826"/>
        <v>N/A</v>
      </c>
      <c r="AI897" s="15" t="str">
        <f t="shared" si="820"/>
        <v>N/A</v>
      </c>
      <c r="AJ897" s="15" t="str">
        <f t="shared" si="821"/>
        <v>N/A</v>
      </c>
      <c r="AK897" s="15" t="str">
        <f t="shared" si="822"/>
        <v>N/A</v>
      </c>
      <c r="AL897" s="15" t="str">
        <f t="shared" si="796"/>
        <v>N/A</v>
      </c>
      <c r="AM897" s="15" t="e">
        <f t="shared" si="797"/>
        <v>#VALUE!</v>
      </c>
      <c r="AN897" s="15" t="str">
        <f t="shared" si="798"/>
        <v>N/A</v>
      </c>
      <c r="AO897" s="15" t="str">
        <f t="shared" si="799"/>
        <v>N/A</v>
      </c>
      <c r="AP897" s="15" t="str">
        <f t="shared" si="800"/>
        <v>N/A</v>
      </c>
      <c r="AQ897" s="15" t="str">
        <f t="shared" si="801"/>
        <v>N/A</v>
      </c>
      <c r="AR897" s="14" t="s">
        <v>40</v>
      </c>
      <c r="AS897" s="14" t="s">
        <v>40</v>
      </c>
      <c r="AT897" s="14" t="s">
        <v>40</v>
      </c>
      <c r="AU897" s="14" t="s">
        <v>40</v>
      </c>
      <c r="AV897" s="14" t="s">
        <v>40</v>
      </c>
      <c r="AW897" s="14" t="s">
        <v>40</v>
      </c>
      <c r="AX897" s="14" t="s">
        <v>40</v>
      </c>
      <c r="AY897" s="14" t="s">
        <v>40</v>
      </c>
      <c r="AZ897" s="14" t="s">
        <v>40</v>
      </c>
      <c r="BA897" s="14" t="s">
        <v>40</v>
      </c>
      <c r="BB897" s="14" t="s">
        <v>40</v>
      </c>
      <c r="BC897" s="14" t="s">
        <v>40</v>
      </c>
      <c r="BD897" s="14" t="s">
        <v>40</v>
      </c>
      <c r="BE897" s="14" t="s">
        <v>40</v>
      </c>
      <c r="BF897" s="14" t="s">
        <v>40</v>
      </c>
      <c r="BG897" s="14" t="s">
        <v>40</v>
      </c>
      <c r="BH897" s="14" t="s">
        <v>40</v>
      </c>
      <c r="BJ897" s="15" t="e">
        <f t="shared" si="802"/>
        <v>#VALUE!</v>
      </c>
      <c r="BK897" s="15" t="e">
        <f t="shared" si="803"/>
        <v>#VALUE!</v>
      </c>
      <c r="BL897" s="15" t="e">
        <f t="shared" si="804"/>
        <v>#VALUE!</v>
      </c>
      <c r="BM897" s="15" t="e">
        <f t="shared" si="805"/>
        <v>#VALUE!</v>
      </c>
      <c r="BN897" s="15" t="e">
        <f t="shared" si="806"/>
        <v>#VALUE!</v>
      </c>
      <c r="BO897" s="15" t="e">
        <f t="shared" si="807"/>
        <v>#VALUE!</v>
      </c>
      <c r="BP897" s="15" t="e">
        <f t="shared" si="808"/>
        <v>#VALUE!</v>
      </c>
      <c r="BQ897" s="15" t="e">
        <f t="shared" si="809"/>
        <v>#VALUE!</v>
      </c>
      <c r="BR897" s="15" t="e">
        <f t="shared" si="810"/>
        <v>#VALUE!</v>
      </c>
      <c r="BS897" s="15" t="e">
        <f t="shared" si="811"/>
        <v>#VALUE!</v>
      </c>
      <c r="BT897" s="15" t="e">
        <f t="shared" si="812"/>
        <v>#VALUE!</v>
      </c>
      <c r="BU897" s="15" t="e">
        <f t="shared" si="813"/>
        <v>#VALUE!</v>
      </c>
      <c r="BV897" s="15" t="e">
        <f t="shared" si="814"/>
        <v>#VALUE!</v>
      </c>
      <c r="BW897" s="15" t="e">
        <f t="shared" si="815"/>
        <v>#VALUE!</v>
      </c>
      <c r="BX897" s="15" t="e">
        <f t="shared" si="816"/>
        <v>#VALUE!</v>
      </c>
      <c r="BY897" s="15" t="e">
        <f t="shared" si="817"/>
        <v>#VALUE!</v>
      </c>
      <c r="BZ897" s="15" t="e">
        <f t="shared" si="818"/>
        <v>#VALUE!</v>
      </c>
      <c r="CA897" s="14" t="s">
        <v>75</v>
      </c>
      <c r="CB897" s="15" t="e">
        <f t="shared" si="827"/>
        <v>#VALUE!</v>
      </c>
      <c r="CC897" s="14" t="str">
        <f t="shared" si="828"/>
        <v>N/A</v>
      </c>
      <c r="CD897" s="14" t="str">
        <f t="shared" si="829"/>
        <v>N/A</v>
      </c>
      <c r="CE897" s="14" t="str">
        <f t="shared" si="830"/>
        <v>N/A</v>
      </c>
      <c r="CF897" s="14" t="str">
        <f t="shared" si="831"/>
        <v>N/A</v>
      </c>
      <c r="CG897" t="str">
        <f t="shared" si="819"/>
        <v>S:0 G:0 GR:0</v>
      </c>
    </row>
    <row r="898" spans="1:85" x14ac:dyDescent="0.25">
      <c r="A898" s="13">
        <v>6790</v>
      </c>
      <c r="B898" s="14"/>
      <c r="C898" s="14"/>
      <c r="D898" s="14"/>
      <c r="E898" s="14" t="e">
        <f>VLOOKUP(B898, 'Rookie Year'!$A$2:$B$55555,2,FALSE)</f>
        <v>#N/A</v>
      </c>
      <c r="F898" s="14">
        <v>2026</v>
      </c>
      <c r="G898" s="14" t="s">
        <v>40</v>
      </c>
      <c r="H898" s="14"/>
      <c r="I898" s="15"/>
      <c r="J898" s="14"/>
      <c r="K898" s="16">
        <f t="shared" si="785"/>
        <v>0</v>
      </c>
      <c r="L898" s="15">
        <f t="shared" si="786"/>
        <v>0</v>
      </c>
      <c r="M898" s="15">
        <f t="shared" si="787"/>
        <v>0</v>
      </c>
      <c r="N898" s="15">
        <f t="shared" si="788"/>
        <v>0</v>
      </c>
      <c r="O898" s="15">
        <v>0</v>
      </c>
      <c r="P898" s="15">
        <v>0</v>
      </c>
      <c r="Q898" s="15">
        <f t="shared" si="789"/>
        <v>0</v>
      </c>
      <c r="R898" s="14" t="s">
        <v>75</v>
      </c>
      <c r="S898" s="14">
        <f t="shared" si="790"/>
        <v>0</v>
      </c>
      <c r="T898" s="15" t="str">
        <f t="shared" si="783"/>
        <v>N/A</v>
      </c>
      <c r="U898" s="15" t="str">
        <f t="shared" si="784"/>
        <v>N/A</v>
      </c>
      <c r="V898" s="15" t="str">
        <f t="shared" si="832"/>
        <v>N/A</v>
      </c>
      <c r="W898" s="15" t="str">
        <f t="shared" si="824"/>
        <v>N/A</v>
      </c>
      <c r="X898" s="15" t="str">
        <f t="shared" si="825"/>
        <v>N/A</v>
      </c>
      <c r="Y898" s="14" t="str">
        <f t="shared" si="791"/>
        <v>OK</v>
      </c>
      <c r="Z898" s="14" t="str">
        <f t="shared" si="792"/>
        <v>No</v>
      </c>
      <c r="AA898" s="17" t="str">
        <f>IF(C898="DM", "N/A", IF(Z898="No","N/A",VLOOKUP(B898,'Extension List'!$A$3:$AE$1952,19,FALSE)))</f>
        <v>N/A</v>
      </c>
      <c r="AB898" s="14" t="str">
        <f>IF(C898="DM", "N/A", IF(Z898="No","N/A",VLOOKUP(B898,'Extension List'!$A$3:$AE$1952,21,FALSE)))</f>
        <v>N/A</v>
      </c>
      <c r="AC898" s="14" t="str">
        <f t="shared" si="833"/>
        <v>N/A</v>
      </c>
      <c r="AD898" s="15" t="str">
        <f t="shared" si="793"/>
        <v>N/A</v>
      </c>
      <c r="AE898" s="15" t="str">
        <f t="shared" si="794"/>
        <v>N/A</v>
      </c>
      <c r="AF898" s="15" t="str">
        <f t="shared" si="795"/>
        <v>N/A</v>
      </c>
      <c r="AG898" s="15" t="str">
        <f t="shared" si="826"/>
        <v>N/A</v>
      </c>
      <c r="AH898" s="15" t="str">
        <f t="shared" si="826"/>
        <v>N/A</v>
      </c>
      <c r="AI898" s="15" t="str">
        <f t="shared" si="820"/>
        <v>N/A</v>
      </c>
      <c r="AJ898" s="15" t="str">
        <f t="shared" si="821"/>
        <v>N/A</v>
      </c>
      <c r="AK898" s="15" t="str">
        <f t="shared" si="822"/>
        <v>N/A</v>
      </c>
      <c r="AL898" s="15" t="str">
        <f t="shared" si="796"/>
        <v>N/A</v>
      </c>
      <c r="AM898" s="15" t="e">
        <f t="shared" si="797"/>
        <v>#VALUE!</v>
      </c>
      <c r="AN898" s="15" t="str">
        <f t="shared" si="798"/>
        <v>N/A</v>
      </c>
      <c r="AO898" s="15" t="str">
        <f t="shared" si="799"/>
        <v>N/A</v>
      </c>
      <c r="AP898" s="15" t="str">
        <f t="shared" si="800"/>
        <v>N/A</v>
      </c>
      <c r="AQ898" s="15" t="str">
        <f t="shared" si="801"/>
        <v>N/A</v>
      </c>
      <c r="AR898" s="14" t="s">
        <v>40</v>
      </c>
      <c r="AS898" s="14" t="s">
        <v>40</v>
      </c>
      <c r="AT898" s="14" t="s">
        <v>40</v>
      </c>
      <c r="AU898" s="14" t="s">
        <v>40</v>
      </c>
      <c r="AV898" s="14" t="s">
        <v>40</v>
      </c>
      <c r="AW898" s="14" t="s">
        <v>40</v>
      </c>
      <c r="AX898" s="14" t="s">
        <v>40</v>
      </c>
      <c r="AY898" s="14" t="s">
        <v>40</v>
      </c>
      <c r="AZ898" s="14" t="s">
        <v>40</v>
      </c>
      <c r="BA898" s="14" t="s">
        <v>40</v>
      </c>
      <c r="BB898" s="14" t="s">
        <v>40</v>
      </c>
      <c r="BC898" s="14" t="s">
        <v>40</v>
      </c>
      <c r="BD898" s="14" t="s">
        <v>40</v>
      </c>
      <c r="BE898" s="14" t="s">
        <v>40</v>
      </c>
      <c r="BF898" s="14" t="s">
        <v>40</v>
      </c>
      <c r="BG898" s="14" t="s">
        <v>40</v>
      </c>
      <c r="BH898" s="14" t="s">
        <v>40</v>
      </c>
      <c r="BJ898" s="15" t="e">
        <f t="shared" si="802"/>
        <v>#VALUE!</v>
      </c>
      <c r="BK898" s="15" t="e">
        <f t="shared" si="803"/>
        <v>#VALUE!</v>
      </c>
      <c r="BL898" s="15" t="e">
        <f t="shared" si="804"/>
        <v>#VALUE!</v>
      </c>
      <c r="BM898" s="15" t="e">
        <f t="shared" si="805"/>
        <v>#VALUE!</v>
      </c>
      <c r="BN898" s="15" t="e">
        <f t="shared" si="806"/>
        <v>#VALUE!</v>
      </c>
      <c r="BO898" s="15" t="e">
        <f t="shared" si="807"/>
        <v>#VALUE!</v>
      </c>
      <c r="BP898" s="15" t="e">
        <f t="shared" si="808"/>
        <v>#VALUE!</v>
      </c>
      <c r="BQ898" s="15" t="e">
        <f t="shared" si="809"/>
        <v>#VALUE!</v>
      </c>
      <c r="BR898" s="15" t="e">
        <f t="shared" si="810"/>
        <v>#VALUE!</v>
      </c>
      <c r="BS898" s="15" t="e">
        <f t="shared" si="811"/>
        <v>#VALUE!</v>
      </c>
      <c r="BT898" s="15" t="e">
        <f t="shared" si="812"/>
        <v>#VALUE!</v>
      </c>
      <c r="BU898" s="15" t="e">
        <f t="shared" si="813"/>
        <v>#VALUE!</v>
      </c>
      <c r="BV898" s="15" t="e">
        <f t="shared" si="814"/>
        <v>#VALUE!</v>
      </c>
      <c r="BW898" s="15" t="e">
        <f t="shared" si="815"/>
        <v>#VALUE!</v>
      </c>
      <c r="BX898" s="15" t="e">
        <f t="shared" si="816"/>
        <v>#VALUE!</v>
      </c>
      <c r="BY898" s="15" t="e">
        <f t="shared" si="817"/>
        <v>#VALUE!</v>
      </c>
      <c r="BZ898" s="15" t="e">
        <f t="shared" si="818"/>
        <v>#VALUE!</v>
      </c>
      <c r="CA898" s="14" t="s">
        <v>75</v>
      </c>
      <c r="CB898" s="15" t="e">
        <f t="shared" si="827"/>
        <v>#VALUE!</v>
      </c>
      <c r="CC898" s="14" t="str">
        <f t="shared" si="828"/>
        <v>N/A</v>
      </c>
      <c r="CD898" s="14" t="str">
        <f t="shared" si="829"/>
        <v>N/A</v>
      </c>
      <c r="CE898" s="14" t="str">
        <f t="shared" si="830"/>
        <v>N/A</v>
      </c>
      <c r="CF898" s="14" t="str">
        <f t="shared" si="831"/>
        <v>N/A</v>
      </c>
      <c r="CG898" t="str">
        <f t="shared" si="819"/>
        <v>S:0 G:0 GR:0</v>
      </c>
    </row>
    <row r="899" spans="1:85" x14ac:dyDescent="0.25">
      <c r="A899" s="13">
        <v>6791</v>
      </c>
      <c r="B899" s="14"/>
      <c r="C899" s="14"/>
      <c r="D899" s="14"/>
      <c r="E899" s="14" t="e">
        <f>VLOOKUP(B899, 'Rookie Year'!$A$2:$B$55555,2,FALSE)</f>
        <v>#N/A</v>
      </c>
      <c r="F899" s="14">
        <v>2026</v>
      </c>
      <c r="G899" s="14" t="s">
        <v>40</v>
      </c>
      <c r="H899" s="14"/>
      <c r="I899" s="15"/>
      <c r="J899" s="14"/>
      <c r="K899" s="16">
        <f t="shared" si="785"/>
        <v>0</v>
      </c>
      <c r="L899" s="15">
        <f t="shared" si="786"/>
        <v>0</v>
      </c>
      <c r="M899" s="15">
        <f t="shared" si="787"/>
        <v>0</v>
      </c>
      <c r="N899" s="15">
        <f t="shared" si="788"/>
        <v>0</v>
      </c>
      <c r="O899" s="15">
        <v>0</v>
      </c>
      <c r="P899" s="15">
        <v>0</v>
      </c>
      <c r="Q899" s="15">
        <f t="shared" si="789"/>
        <v>0</v>
      </c>
      <c r="R899" s="14" t="s">
        <v>75</v>
      </c>
      <c r="S899" s="14">
        <f t="shared" si="790"/>
        <v>0</v>
      </c>
      <c r="T899" s="15" t="str">
        <f t="shared" si="783"/>
        <v>N/A</v>
      </c>
      <c r="U899" s="15" t="str">
        <f t="shared" si="784"/>
        <v>N/A</v>
      </c>
      <c r="V899" s="15" t="str">
        <f t="shared" si="832"/>
        <v>N/A</v>
      </c>
      <c r="W899" s="15" t="str">
        <f t="shared" si="824"/>
        <v>N/A</v>
      </c>
      <c r="X899" s="15" t="str">
        <f t="shared" si="825"/>
        <v>N/A</v>
      </c>
      <c r="Y899" s="14" t="str">
        <f t="shared" si="791"/>
        <v>OK</v>
      </c>
      <c r="Z899" s="14" t="str">
        <f t="shared" si="792"/>
        <v>No</v>
      </c>
      <c r="AA899" s="17" t="str">
        <f>IF(C899="DM", "N/A", IF(Z899="No","N/A",VLOOKUP(B899,'Extension List'!$A$3:$AE$1952,19,FALSE)))</f>
        <v>N/A</v>
      </c>
      <c r="AB899" s="14" t="str">
        <f>IF(C899="DM", "N/A", IF(Z899="No","N/A",VLOOKUP(B899,'Extension List'!$A$3:$AE$1952,21,FALSE)))</f>
        <v>N/A</v>
      </c>
      <c r="AC899" s="14" t="str">
        <f t="shared" si="833"/>
        <v>N/A</v>
      </c>
      <c r="AD899" s="15" t="str">
        <f t="shared" si="793"/>
        <v>N/A</v>
      </c>
      <c r="AE899" s="15" t="str">
        <f t="shared" si="794"/>
        <v>N/A</v>
      </c>
      <c r="AF899" s="15" t="str">
        <f t="shared" si="795"/>
        <v>N/A</v>
      </c>
      <c r="AG899" s="15" t="str">
        <f t="shared" si="826"/>
        <v>N/A</v>
      </c>
      <c r="AH899" s="15" t="str">
        <f t="shared" si="826"/>
        <v>N/A</v>
      </c>
      <c r="AI899" s="15" t="str">
        <f t="shared" si="820"/>
        <v>N/A</v>
      </c>
      <c r="AJ899" s="15" t="str">
        <f t="shared" si="821"/>
        <v>N/A</v>
      </c>
      <c r="AK899" s="15" t="str">
        <f t="shared" si="822"/>
        <v>N/A</v>
      </c>
      <c r="AL899" s="15" t="str">
        <f t="shared" si="796"/>
        <v>N/A</v>
      </c>
      <c r="AM899" s="15" t="e">
        <f t="shared" si="797"/>
        <v>#VALUE!</v>
      </c>
      <c r="AN899" s="15" t="str">
        <f t="shared" si="798"/>
        <v>N/A</v>
      </c>
      <c r="AO899" s="15" t="str">
        <f t="shared" si="799"/>
        <v>N/A</v>
      </c>
      <c r="AP899" s="15" t="str">
        <f t="shared" si="800"/>
        <v>N/A</v>
      </c>
      <c r="AQ899" s="15" t="str">
        <f t="shared" si="801"/>
        <v>N/A</v>
      </c>
      <c r="AR899" s="14" t="s">
        <v>40</v>
      </c>
      <c r="AS899" s="14" t="s">
        <v>40</v>
      </c>
      <c r="AT899" s="14" t="s">
        <v>40</v>
      </c>
      <c r="AU899" s="14" t="s">
        <v>40</v>
      </c>
      <c r="AV899" s="14" t="s">
        <v>40</v>
      </c>
      <c r="AW899" s="14" t="s">
        <v>40</v>
      </c>
      <c r="AX899" s="14" t="s">
        <v>40</v>
      </c>
      <c r="AY899" s="14" t="s">
        <v>40</v>
      </c>
      <c r="AZ899" s="14" t="s">
        <v>40</v>
      </c>
      <c r="BA899" s="14" t="s">
        <v>40</v>
      </c>
      <c r="BB899" s="14" t="s">
        <v>40</v>
      </c>
      <c r="BC899" s="14" t="s">
        <v>40</v>
      </c>
      <c r="BD899" s="14" t="s">
        <v>40</v>
      </c>
      <c r="BE899" s="14" t="s">
        <v>40</v>
      </c>
      <c r="BF899" s="14" t="s">
        <v>40</v>
      </c>
      <c r="BG899" s="14" t="s">
        <v>40</v>
      </c>
      <c r="BH899" s="14" t="s">
        <v>40</v>
      </c>
      <c r="BJ899" s="15" t="e">
        <f t="shared" si="802"/>
        <v>#VALUE!</v>
      </c>
      <c r="BK899" s="15" t="e">
        <f t="shared" si="803"/>
        <v>#VALUE!</v>
      </c>
      <c r="BL899" s="15" t="e">
        <f t="shared" si="804"/>
        <v>#VALUE!</v>
      </c>
      <c r="BM899" s="15" t="e">
        <f t="shared" si="805"/>
        <v>#VALUE!</v>
      </c>
      <c r="BN899" s="15" t="e">
        <f t="shared" si="806"/>
        <v>#VALUE!</v>
      </c>
      <c r="BO899" s="15" t="e">
        <f t="shared" si="807"/>
        <v>#VALUE!</v>
      </c>
      <c r="BP899" s="15" t="e">
        <f t="shared" si="808"/>
        <v>#VALUE!</v>
      </c>
      <c r="BQ899" s="15" t="e">
        <f t="shared" si="809"/>
        <v>#VALUE!</v>
      </c>
      <c r="BR899" s="15" t="e">
        <f t="shared" si="810"/>
        <v>#VALUE!</v>
      </c>
      <c r="BS899" s="15" t="e">
        <f t="shared" si="811"/>
        <v>#VALUE!</v>
      </c>
      <c r="BT899" s="15" t="e">
        <f t="shared" si="812"/>
        <v>#VALUE!</v>
      </c>
      <c r="BU899" s="15" t="e">
        <f t="shared" si="813"/>
        <v>#VALUE!</v>
      </c>
      <c r="BV899" s="15" t="e">
        <f t="shared" si="814"/>
        <v>#VALUE!</v>
      </c>
      <c r="BW899" s="15" t="e">
        <f t="shared" si="815"/>
        <v>#VALUE!</v>
      </c>
      <c r="BX899" s="15" t="e">
        <f t="shared" si="816"/>
        <v>#VALUE!</v>
      </c>
      <c r="BY899" s="15" t="e">
        <f t="shared" si="817"/>
        <v>#VALUE!</v>
      </c>
      <c r="BZ899" s="15" t="e">
        <f t="shared" si="818"/>
        <v>#VALUE!</v>
      </c>
      <c r="CA899" s="14" t="s">
        <v>75</v>
      </c>
      <c r="CB899" s="15" t="e">
        <f t="shared" si="827"/>
        <v>#VALUE!</v>
      </c>
      <c r="CC899" s="14" t="str">
        <f t="shared" si="828"/>
        <v>N/A</v>
      </c>
      <c r="CD899" s="14" t="str">
        <f t="shared" si="829"/>
        <v>N/A</v>
      </c>
      <c r="CE899" s="14" t="str">
        <f t="shared" si="830"/>
        <v>N/A</v>
      </c>
      <c r="CF899" s="14" t="str">
        <f t="shared" si="831"/>
        <v>N/A</v>
      </c>
      <c r="CG899" t="str">
        <f t="shared" si="819"/>
        <v>S:0 G:0 GR:0</v>
      </c>
    </row>
    <row r="900" spans="1:85" x14ac:dyDescent="0.25">
      <c r="A900" s="13">
        <v>6792</v>
      </c>
      <c r="B900" s="14"/>
      <c r="C900" s="14"/>
      <c r="D900" s="14"/>
      <c r="E900" s="14" t="e">
        <f>VLOOKUP(B900, 'Rookie Year'!$A$2:$B$55555,2,FALSE)</f>
        <v>#N/A</v>
      </c>
      <c r="F900" s="14">
        <v>2026</v>
      </c>
      <c r="G900" s="14" t="s">
        <v>40</v>
      </c>
      <c r="H900" s="14"/>
      <c r="I900" s="15"/>
      <c r="J900" s="14"/>
      <c r="K900" s="16">
        <f t="shared" si="785"/>
        <v>0</v>
      </c>
      <c r="L900" s="15">
        <f t="shared" si="786"/>
        <v>0</v>
      </c>
      <c r="M900" s="15">
        <f t="shared" si="787"/>
        <v>0</v>
      </c>
      <c r="N900" s="15">
        <f t="shared" si="788"/>
        <v>0</v>
      </c>
      <c r="O900" s="15">
        <v>0</v>
      </c>
      <c r="P900" s="15">
        <v>0</v>
      </c>
      <c r="Q900" s="15">
        <f t="shared" si="789"/>
        <v>0</v>
      </c>
      <c r="R900" s="14" t="s">
        <v>75</v>
      </c>
      <c r="S900" s="14">
        <f t="shared" si="790"/>
        <v>0</v>
      </c>
      <c r="T900" s="15" t="str">
        <f t="shared" si="783"/>
        <v>N/A</v>
      </c>
      <c r="U900" s="15" t="str">
        <f t="shared" si="784"/>
        <v>N/A</v>
      </c>
      <c r="V900" s="15" t="str">
        <f t="shared" si="832"/>
        <v>N/A</v>
      </c>
      <c r="W900" s="15" t="str">
        <f t="shared" si="824"/>
        <v>N/A</v>
      </c>
      <c r="X900" s="15" t="str">
        <f t="shared" si="825"/>
        <v>N/A</v>
      </c>
      <c r="Y900" s="14" t="str">
        <f t="shared" si="791"/>
        <v>OK</v>
      </c>
      <c r="Z900" s="14" t="str">
        <f t="shared" si="792"/>
        <v>No</v>
      </c>
      <c r="AA900" s="17" t="str">
        <f>IF(C900="DM", "N/A", IF(Z900="No","N/A",VLOOKUP(B900,'Extension List'!$A$3:$AE$1952,19,FALSE)))</f>
        <v>N/A</v>
      </c>
      <c r="AB900" s="14" t="str">
        <f>IF(C900="DM", "N/A", IF(Z900="No","N/A",VLOOKUP(B900,'Extension List'!$A$3:$AE$1952,21,FALSE)))</f>
        <v>N/A</v>
      </c>
      <c r="AC900" s="14" t="str">
        <f t="shared" si="833"/>
        <v>N/A</v>
      </c>
      <c r="AD900" s="15" t="str">
        <f t="shared" si="793"/>
        <v>N/A</v>
      </c>
      <c r="AE900" s="15" t="str">
        <f t="shared" si="794"/>
        <v>N/A</v>
      </c>
      <c r="AF900" s="15" t="str">
        <f t="shared" si="795"/>
        <v>N/A</v>
      </c>
      <c r="AG900" s="15" t="str">
        <f t="shared" si="826"/>
        <v>N/A</v>
      </c>
      <c r="AH900" s="15" t="str">
        <f t="shared" si="826"/>
        <v>N/A</v>
      </c>
      <c r="AI900" s="15" t="str">
        <f t="shared" si="820"/>
        <v>N/A</v>
      </c>
      <c r="AJ900" s="15" t="str">
        <f t="shared" si="821"/>
        <v>N/A</v>
      </c>
      <c r="AK900" s="15" t="str">
        <f t="shared" si="822"/>
        <v>N/A</v>
      </c>
      <c r="AL900" s="15" t="str">
        <f t="shared" si="796"/>
        <v>N/A</v>
      </c>
      <c r="AM900" s="15" t="e">
        <f t="shared" si="797"/>
        <v>#VALUE!</v>
      </c>
      <c r="AN900" s="15" t="str">
        <f t="shared" si="798"/>
        <v>N/A</v>
      </c>
      <c r="AO900" s="15" t="str">
        <f t="shared" si="799"/>
        <v>N/A</v>
      </c>
      <c r="AP900" s="15" t="str">
        <f t="shared" si="800"/>
        <v>N/A</v>
      </c>
      <c r="AQ900" s="15" t="str">
        <f t="shared" si="801"/>
        <v>N/A</v>
      </c>
      <c r="AR900" s="14" t="s">
        <v>40</v>
      </c>
      <c r="AS900" s="14" t="s">
        <v>40</v>
      </c>
      <c r="AT900" s="14" t="s">
        <v>40</v>
      </c>
      <c r="AU900" s="14" t="s">
        <v>40</v>
      </c>
      <c r="AV900" s="14" t="s">
        <v>40</v>
      </c>
      <c r="AW900" s="14" t="s">
        <v>40</v>
      </c>
      <c r="AX900" s="14" t="s">
        <v>40</v>
      </c>
      <c r="AY900" s="14" t="s">
        <v>40</v>
      </c>
      <c r="AZ900" s="14" t="s">
        <v>40</v>
      </c>
      <c r="BA900" s="14" t="s">
        <v>40</v>
      </c>
      <c r="BB900" s="14" t="s">
        <v>40</v>
      </c>
      <c r="BC900" s="14" t="s">
        <v>40</v>
      </c>
      <c r="BD900" s="14" t="s">
        <v>40</v>
      </c>
      <c r="BE900" s="14" t="s">
        <v>40</v>
      </c>
      <c r="BF900" s="14" t="s">
        <v>40</v>
      </c>
      <c r="BG900" s="14" t="s">
        <v>40</v>
      </c>
      <c r="BH900" s="14" t="s">
        <v>40</v>
      </c>
      <c r="BJ900" s="15" t="e">
        <f t="shared" si="802"/>
        <v>#VALUE!</v>
      </c>
      <c r="BK900" s="15" t="e">
        <f t="shared" si="803"/>
        <v>#VALUE!</v>
      </c>
      <c r="BL900" s="15" t="e">
        <f t="shared" si="804"/>
        <v>#VALUE!</v>
      </c>
      <c r="BM900" s="15" t="e">
        <f t="shared" si="805"/>
        <v>#VALUE!</v>
      </c>
      <c r="BN900" s="15" t="e">
        <f t="shared" si="806"/>
        <v>#VALUE!</v>
      </c>
      <c r="BO900" s="15" t="e">
        <f t="shared" si="807"/>
        <v>#VALUE!</v>
      </c>
      <c r="BP900" s="15" t="e">
        <f t="shared" si="808"/>
        <v>#VALUE!</v>
      </c>
      <c r="BQ900" s="15" t="e">
        <f t="shared" si="809"/>
        <v>#VALUE!</v>
      </c>
      <c r="BR900" s="15" t="e">
        <f t="shared" si="810"/>
        <v>#VALUE!</v>
      </c>
      <c r="BS900" s="15" t="e">
        <f t="shared" si="811"/>
        <v>#VALUE!</v>
      </c>
      <c r="BT900" s="15" t="e">
        <f t="shared" si="812"/>
        <v>#VALUE!</v>
      </c>
      <c r="BU900" s="15" t="e">
        <f t="shared" si="813"/>
        <v>#VALUE!</v>
      </c>
      <c r="BV900" s="15" t="e">
        <f t="shared" si="814"/>
        <v>#VALUE!</v>
      </c>
      <c r="BW900" s="15" t="e">
        <f t="shared" si="815"/>
        <v>#VALUE!</v>
      </c>
      <c r="BX900" s="15" t="e">
        <f t="shared" si="816"/>
        <v>#VALUE!</v>
      </c>
      <c r="BY900" s="15" t="e">
        <f t="shared" si="817"/>
        <v>#VALUE!</v>
      </c>
      <c r="BZ900" s="15" t="e">
        <f t="shared" si="818"/>
        <v>#VALUE!</v>
      </c>
      <c r="CA900" s="14" t="s">
        <v>75</v>
      </c>
      <c r="CB900" s="15" t="e">
        <f t="shared" si="827"/>
        <v>#VALUE!</v>
      </c>
      <c r="CC900" s="14" t="str">
        <f t="shared" si="828"/>
        <v>N/A</v>
      </c>
      <c r="CD900" s="14" t="str">
        <f t="shared" si="829"/>
        <v>N/A</v>
      </c>
      <c r="CE900" s="14" t="str">
        <f t="shared" si="830"/>
        <v>N/A</v>
      </c>
      <c r="CF900" s="14" t="str">
        <f t="shared" si="831"/>
        <v>N/A</v>
      </c>
      <c r="CG900" t="str">
        <f t="shared" si="819"/>
        <v>S:0 G:0 GR:0</v>
      </c>
    </row>
    <row r="901" spans="1:85" x14ac:dyDescent="0.25">
      <c r="A901" s="13">
        <v>6793</v>
      </c>
      <c r="B901" s="14"/>
      <c r="C901" s="14"/>
      <c r="D901" s="14"/>
      <c r="E901" s="14" t="e">
        <f>VLOOKUP(B901, 'Rookie Year'!$A$2:$B$55555,2,FALSE)</f>
        <v>#N/A</v>
      </c>
      <c r="F901" s="14">
        <v>2026</v>
      </c>
      <c r="G901" s="14" t="s">
        <v>40</v>
      </c>
      <c r="H901" s="14"/>
      <c r="I901" s="15"/>
      <c r="J901" s="14"/>
      <c r="K901" s="16">
        <f t="shared" si="785"/>
        <v>0</v>
      </c>
      <c r="L901" s="15">
        <f t="shared" si="786"/>
        <v>0</v>
      </c>
      <c r="M901" s="15">
        <f t="shared" si="787"/>
        <v>0</v>
      </c>
      <c r="N901" s="15">
        <f t="shared" si="788"/>
        <v>0</v>
      </c>
      <c r="O901" s="15">
        <v>0</v>
      </c>
      <c r="P901" s="15">
        <v>0</v>
      </c>
      <c r="Q901" s="15">
        <f t="shared" si="789"/>
        <v>0</v>
      </c>
      <c r="R901" s="14" t="s">
        <v>75</v>
      </c>
      <c r="S901" s="14">
        <f t="shared" si="790"/>
        <v>0</v>
      </c>
      <c r="T901" s="15" t="str">
        <f t="shared" si="783"/>
        <v>N/A</v>
      </c>
      <c r="U901" s="15" t="str">
        <f t="shared" si="784"/>
        <v>N/A</v>
      </c>
      <c r="V901" s="15" t="str">
        <f t="shared" si="832"/>
        <v>N/A</v>
      </c>
      <c r="W901" s="15" t="str">
        <f t="shared" si="824"/>
        <v>N/A</v>
      </c>
      <c r="X901" s="15" t="str">
        <f t="shared" si="825"/>
        <v>N/A</v>
      </c>
      <c r="Y901" s="14" t="str">
        <f t="shared" si="791"/>
        <v>OK</v>
      </c>
      <c r="Z901" s="14" t="str">
        <f t="shared" si="792"/>
        <v>No</v>
      </c>
      <c r="AA901" s="17" t="str">
        <f>IF(C901="DM", "N/A", IF(Z901="No","N/A",VLOOKUP(B901,'Extension List'!$A$3:$AE$1952,19,FALSE)))</f>
        <v>N/A</v>
      </c>
      <c r="AB901" s="14" t="str">
        <f>IF(C901="DM", "N/A", IF(Z901="No","N/A",VLOOKUP(B901,'Extension List'!$A$3:$AE$1952,21,FALSE)))</f>
        <v>N/A</v>
      </c>
      <c r="AC901" s="14" t="str">
        <f t="shared" si="833"/>
        <v>N/A</v>
      </c>
      <c r="AD901" s="15" t="str">
        <f t="shared" si="793"/>
        <v>N/A</v>
      </c>
      <c r="AE901" s="15" t="str">
        <f t="shared" si="794"/>
        <v>N/A</v>
      </c>
      <c r="AF901" s="15" t="str">
        <f t="shared" si="795"/>
        <v>N/A</v>
      </c>
      <c r="AG901" s="15" t="str">
        <f t="shared" ref="AG901:AH920" si="834">IF($AF901="N/A", "N/A", "TBC")</f>
        <v>N/A</v>
      </c>
      <c r="AH901" s="15" t="str">
        <f t="shared" si="834"/>
        <v>N/A</v>
      </c>
      <c r="AI901" s="15" t="str">
        <f t="shared" si="820"/>
        <v>N/A</v>
      </c>
      <c r="AJ901" s="15" t="str">
        <f t="shared" si="821"/>
        <v>N/A</v>
      </c>
      <c r="AK901" s="15" t="str">
        <f t="shared" si="822"/>
        <v>N/A</v>
      </c>
      <c r="AL901" s="15" t="str">
        <f t="shared" si="796"/>
        <v>N/A</v>
      </c>
      <c r="AM901" s="15" t="e">
        <f t="shared" si="797"/>
        <v>#VALUE!</v>
      </c>
      <c r="AN901" s="15" t="str">
        <f t="shared" si="798"/>
        <v>N/A</v>
      </c>
      <c r="AO901" s="15" t="str">
        <f t="shared" si="799"/>
        <v>N/A</v>
      </c>
      <c r="AP901" s="15" t="str">
        <f t="shared" si="800"/>
        <v>N/A</v>
      </c>
      <c r="AQ901" s="15" t="str">
        <f t="shared" si="801"/>
        <v>N/A</v>
      </c>
      <c r="AR901" s="14" t="s">
        <v>40</v>
      </c>
      <c r="AS901" s="14" t="s">
        <v>40</v>
      </c>
      <c r="AT901" s="14" t="s">
        <v>40</v>
      </c>
      <c r="AU901" s="14" t="s">
        <v>40</v>
      </c>
      <c r="AV901" s="14" t="s">
        <v>40</v>
      </c>
      <c r="AW901" s="14" t="s">
        <v>40</v>
      </c>
      <c r="AX901" s="14" t="s">
        <v>40</v>
      </c>
      <c r="AY901" s="14" t="s">
        <v>40</v>
      </c>
      <c r="AZ901" s="14" t="s">
        <v>40</v>
      </c>
      <c r="BA901" s="14" t="s">
        <v>40</v>
      </c>
      <c r="BB901" s="14" t="s">
        <v>40</v>
      </c>
      <c r="BC901" s="14" t="s">
        <v>40</v>
      </c>
      <c r="BD901" s="14" t="s">
        <v>40</v>
      </c>
      <c r="BE901" s="14" t="s">
        <v>40</v>
      </c>
      <c r="BF901" s="14" t="s">
        <v>40</v>
      </c>
      <c r="BG901" s="14" t="s">
        <v>40</v>
      </c>
      <c r="BH901" s="14" t="s">
        <v>40</v>
      </c>
      <c r="BJ901" s="15" t="e">
        <f t="shared" si="802"/>
        <v>#VALUE!</v>
      </c>
      <c r="BK901" s="15" t="e">
        <f t="shared" si="803"/>
        <v>#VALUE!</v>
      </c>
      <c r="BL901" s="15" t="e">
        <f t="shared" si="804"/>
        <v>#VALUE!</v>
      </c>
      <c r="BM901" s="15" t="e">
        <f t="shared" si="805"/>
        <v>#VALUE!</v>
      </c>
      <c r="BN901" s="15" t="e">
        <f t="shared" si="806"/>
        <v>#VALUE!</v>
      </c>
      <c r="BO901" s="15" t="e">
        <f t="shared" si="807"/>
        <v>#VALUE!</v>
      </c>
      <c r="BP901" s="15" t="e">
        <f t="shared" si="808"/>
        <v>#VALUE!</v>
      </c>
      <c r="BQ901" s="15" t="e">
        <f t="shared" si="809"/>
        <v>#VALUE!</v>
      </c>
      <c r="BR901" s="15" t="e">
        <f t="shared" si="810"/>
        <v>#VALUE!</v>
      </c>
      <c r="BS901" s="15" t="e">
        <f t="shared" si="811"/>
        <v>#VALUE!</v>
      </c>
      <c r="BT901" s="15" t="e">
        <f t="shared" si="812"/>
        <v>#VALUE!</v>
      </c>
      <c r="BU901" s="15" t="e">
        <f t="shared" si="813"/>
        <v>#VALUE!</v>
      </c>
      <c r="BV901" s="15" t="e">
        <f t="shared" si="814"/>
        <v>#VALUE!</v>
      </c>
      <c r="BW901" s="15" t="e">
        <f t="shared" si="815"/>
        <v>#VALUE!</v>
      </c>
      <c r="BX901" s="15" t="e">
        <f t="shared" si="816"/>
        <v>#VALUE!</v>
      </c>
      <c r="BY901" s="15" t="e">
        <f t="shared" si="817"/>
        <v>#VALUE!</v>
      </c>
      <c r="BZ901" s="15" t="e">
        <f t="shared" si="818"/>
        <v>#VALUE!</v>
      </c>
      <c r="CA901" s="14" t="s">
        <v>75</v>
      </c>
      <c r="CB901" s="15" t="e">
        <f t="shared" si="827"/>
        <v>#VALUE!</v>
      </c>
      <c r="CC901" s="14" t="str">
        <f t="shared" si="828"/>
        <v>N/A</v>
      </c>
      <c r="CD901" s="14" t="str">
        <f t="shared" si="829"/>
        <v>N/A</v>
      </c>
      <c r="CE901" s="14" t="str">
        <f t="shared" si="830"/>
        <v>N/A</v>
      </c>
      <c r="CF901" s="14" t="str">
        <f t="shared" si="831"/>
        <v>N/A</v>
      </c>
      <c r="CG901" t="str">
        <f t="shared" si="819"/>
        <v>S:0 G:0 GR:0</v>
      </c>
    </row>
    <row r="902" spans="1:85" x14ac:dyDescent="0.25">
      <c r="A902" s="13">
        <v>6794</v>
      </c>
      <c r="B902" s="14"/>
      <c r="C902" s="14"/>
      <c r="D902" s="14"/>
      <c r="E902" s="14" t="e">
        <f>VLOOKUP(B902, 'Rookie Year'!$A$2:$B$55555,2,FALSE)</f>
        <v>#N/A</v>
      </c>
      <c r="F902" s="14">
        <v>2026</v>
      </c>
      <c r="G902" s="14" t="s">
        <v>40</v>
      </c>
      <c r="H902" s="14"/>
      <c r="I902" s="15"/>
      <c r="J902" s="14"/>
      <c r="K902" s="16">
        <f t="shared" si="785"/>
        <v>0</v>
      </c>
      <c r="L902" s="15">
        <f t="shared" si="786"/>
        <v>0</v>
      </c>
      <c r="M902" s="15">
        <f t="shared" si="787"/>
        <v>0</v>
      </c>
      <c r="N902" s="15">
        <f t="shared" si="788"/>
        <v>0</v>
      </c>
      <c r="O902" s="15">
        <v>0</v>
      </c>
      <c r="P902" s="15">
        <v>0</v>
      </c>
      <c r="Q902" s="15">
        <f t="shared" si="789"/>
        <v>0</v>
      </c>
      <c r="R902" s="14" t="s">
        <v>75</v>
      </c>
      <c r="S902" s="14">
        <f t="shared" si="790"/>
        <v>0</v>
      </c>
      <c r="T902" s="15" t="str">
        <f t="shared" si="783"/>
        <v>N/A</v>
      </c>
      <c r="U902" s="15" t="str">
        <f t="shared" si="784"/>
        <v>N/A</v>
      </c>
      <c r="V902" s="15" t="str">
        <f t="shared" si="832"/>
        <v>N/A</v>
      </c>
      <c r="W902" s="15" t="str">
        <f t="shared" si="824"/>
        <v>N/A</v>
      </c>
      <c r="X902" s="15" t="str">
        <f t="shared" si="825"/>
        <v>N/A</v>
      </c>
      <c r="Y902" s="14" t="str">
        <f t="shared" si="791"/>
        <v>OK</v>
      </c>
      <c r="Z902" s="14" t="str">
        <f t="shared" si="792"/>
        <v>No</v>
      </c>
      <c r="AA902" s="17" t="str">
        <f>IF(C902="DM", "N/A", IF(Z902="No","N/A",VLOOKUP(B902,'Extension List'!$A$3:$AE$1952,19,FALSE)))</f>
        <v>N/A</v>
      </c>
      <c r="AB902" s="14" t="str">
        <f>IF(C902="DM", "N/A", IF(Z902="No","N/A",VLOOKUP(B902,'Extension List'!$A$3:$AE$1952,21,FALSE)))</f>
        <v>N/A</v>
      </c>
      <c r="AC902" s="14" t="str">
        <f t="shared" si="833"/>
        <v>N/A</v>
      </c>
      <c r="AD902" s="15" t="str">
        <f t="shared" si="793"/>
        <v>N/A</v>
      </c>
      <c r="AE902" s="15" t="str">
        <f t="shared" si="794"/>
        <v>N/A</v>
      </c>
      <c r="AF902" s="15" t="str">
        <f t="shared" si="795"/>
        <v>N/A</v>
      </c>
      <c r="AG902" s="15" t="str">
        <f t="shared" si="834"/>
        <v>N/A</v>
      </c>
      <c r="AH902" s="15" t="str">
        <f t="shared" si="834"/>
        <v>N/A</v>
      </c>
      <c r="AI902" s="15" t="str">
        <f t="shared" si="820"/>
        <v>N/A</v>
      </c>
      <c r="AJ902" s="15" t="str">
        <f t="shared" si="821"/>
        <v>N/A</v>
      </c>
      <c r="AK902" s="15" t="str">
        <f t="shared" si="822"/>
        <v>N/A</v>
      </c>
      <c r="AL902" s="15" t="str">
        <f t="shared" si="796"/>
        <v>N/A</v>
      </c>
      <c r="AM902" s="15" t="e">
        <f t="shared" si="797"/>
        <v>#VALUE!</v>
      </c>
      <c r="AN902" s="15" t="str">
        <f t="shared" si="798"/>
        <v>N/A</v>
      </c>
      <c r="AO902" s="15" t="str">
        <f t="shared" si="799"/>
        <v>N/A</v>
      </c>
      <c r="AP902" s="15" t="str">
        <f t="shared" si="800"/>
        <v>N/A</v>
      </c>
      <c r="AQ902" s="15" t="str">
        <f t="shared" si="801"/>
        <v>N/A</v>
      </c>
      <c r="AR902" s="14" t="s">
        <v>40</v>
      </c>
      <c r="AS902" s="14" t="s">
        <v>40</v>
      </c>
      <c r="AT902" s="14" t="s">
        <v>40</v>
      </c>
      <c r="AU902" s="14" t="s">
        <v>40</v>
      </c>
      <c r="AV902" s="14" t="s">
        <v>40</v>
      </c>
      <c r="AW902" s="14" t="s">
        <v>40</v>
      </c>
      <c r="AX902" s="14" t="s">
        <v>40</v>
      </c>
      <c r="AY902" s="14" t="s">
        <v>40</v>
      </c>
      <c r="AZ902" s="14" t="s">
        <v>40</v>
      </c>
      <c r="BA902" s="14" t="s">
        <v>40</v>
      </c>
      <c r="BB902" s="14" t="s">
        <v>40</v>
      </c>
      <c r="BC902" s="14" t="s">
        <v>40</v>
      </c>
      <c r="BD902" s="14" t="s">
        <v>40</v>
      </c>
      <c r="BE902" s="14" t="s">
        <v>40</v>
      </c>
      <c r="BF902" s="14" t="s">
        <v>40</v>
      </c>
      <c r="BG902" s="14" t="s">
        <v>40</v>
      </c>
      <c r="BH902" s="14" t="s">
        <v>40</v>
      </c>
      <c r="BJ902" s="15" t="e">
        <f t="shared" si="802"/>
        <v>#VALUE!</v>
      </c>
      <c r="BK902" s="15" t="e">
        <f t="shared" si="803"/>
        <v>#VALUE!</v>
      </c>
      <c r="BL902" s="15" t="e">
        <f t="shared" si="804"/>
        <v>#VALUE!</v>
      </c>
      <c r="BM902" s="15" t="e">
        <f t="shared" si="805"/>
        <v>#VALUE!</v>
      </c>
      <c r="BN902" s="15" t="e">
        <f t="shared" si="806"/>
        <v>#VALUE!</v>
      </c>
      <c r="BO902" s="15" t="e">
        <f t="shared" si="807"/>
        <v>#VALUE!</v>
      </c>
      <c r="BP902" s="15" t="e">
        <f t="shared" si="808"/>
        <v>#VALUE!</v>
      </c>
      <c r="BQ902" s="15" t="e">
        <f t="shared" si="809"/>
        <v>#VALUE!</v>
      </c>
      <c r="BR902" s="15" t="e">
        <f t="shared" si="810"/>
        <v>#VALUE!</v>
      </c>
      <c r="BS902" s="15" t="e">
        <f t="shared" si="811"/>
        <v>#VALUE!</v>
      </c>
      <c r="BT902" s="15" t="e">
        <f t="shared" si="812"/>
        <v>#VALUE!</v>
      </c>
      <c r="BU902" s="15" t="e">
        <f t="shared" si="813"/>
        <v>#VALUE!</v>
      </c>
      <c r="BV902" s="15" t="e">
        <f t="shared" si="814"/>
        <v>#VALUE!</v>
      </c>
      <c r="BW902" s="15" t="e">
        <f t="shared" si="815"/>
        <v>#VALUE!</v>
      </c>
      <c r="BX902" s="15" t="e">
        <f t="shared" si="816"/>
        <v>#VALUE!</v>
      </c>
      <c r="BY902" s="15" t="e">
        <f t="shared" si="817"/>
        <v>#VALUE!</v>
      </c>
      <c r="BZ902" s="15" t="e">
        <f t="shared" si="818"/>
        <v>#VALUE!</v>
      </c>
      <c r="CA902" s="14" t="s">
        <v>75</v>
      </c>
      <c r="CB902" s="15" t="e">
        <f t="shared" si="827"/>
        <v>#VALUE!</v>
      </c>
      <c r="CC902" s="14" t="str">
        <f t="shared" si="828"/>
        <v>N/A</v>
      </c>
      <c r="CD902" s="14" t="str">
        <f t="shared" si="829"/>
        <v>N/A</v>
      </c>
      <c r="CE902" s="14" t="str">
        <f t="shared" si="830"/>
        <v>N/A</v>
      </c>
      <c r="CF902" s="14" t="str">
        <f t="shared" si="831"/>
        <v>N/A</v>
      </c>
      <c r="CG902" t="str">
        <f t="shared" si="819"/>
        <v>S:0 G:0 GR:0</v>
      </c>
    </row>
    <row r="903" spans="1:85" x14ac:dyDescent="0.25">
      <c r="A903" s="13">
        <v>6795</v>
      </c>
      <c r="B903" s="14"/>
      <c r="C903" s="14"/>
      <c r="D903" s="14"/>
      <c r="E903" s="14" t="e">
        <f>VLOOKUP(B903, 'Rookie Year'!$A$2:$B$55555,2,FALSE)</f>
        <v>#N/A</v>
      </c>
      <c r="F903" s="14">
        <v>2026</v>
      </c>
      <c r="G903" s="14" t="s">
        <v>40</v>
      </c>
      <c r="H903" s="14"/>
      <c r="I903" s="15"/>
      <c r="J903" s="14"/>
      <c r="K903" s="16">
        <f t="shared" si="785"/>
        <v>0</v>
      </c>
      <c r="L903" s="15">
        <f t="shared" si="786"/>
        <v>0</v>
      </c>
      <c r="M903" s="15">
        <f t="shared" si="787"/>
        <v>0</v>
      </c>
      <c r="N903" s="15">
        <f t="shared" si="788"/>
        <v>0</v>
      </c>
      <c r="O903" s="15">
        <v>0</v>
      </c>
      <c r="P903" s="15">
        <v>0</v>
      </c>
      <c r="Q903" s="15">
        <f t="shared" si="789"/>
        <v>0</v>
      </c>
      <c r="R903" s="14" t="s">
        <v>75</v>
      </c>
      <c r="S903" s="14">
        <f t="shared" si="790"/>
        <v>0</v>
      </c>
      <c r="T903" s="15" t="str">
        <f t="shared" si="783"/>
        <v>N/A</v>
      </c>
      <c r="U903" s="15" t="str">
        <f t="shared" si="784"/>
        <v>N/A</v>
      </c>
      <c r="V903" s="15" t="str">
        <f t="shared" si="832"/>
        <v>N/A</v>
      </c>
      <c r="W903" s="15" t="str">
        <f t="shared" si="824"/>
        <v>N/A</v>
      </c>
      <c r="X903" s="15" t="str">
        <f t="shared" si="825"/>
        <v>N/A</v>
      </c>
      <c r="Y903" s="14" t="str">
        <f t="shared" si="791"/>
        <v>OK</v>
      </c>
      <c r="Z903" s="14" t="str">
        <f t="shared" si="792"/>
        <v>No</v>
      </c>
      <c r="AA903" s="17" t="str">
        <f>IF(C903="DM", "N/A", IF(Z903="No","N/A",VLOOKUP(B903,'Extension List'!$A$3:$AE$1952,19,FALSE)))</f>
        <v>N/A</v>
      </c>
      <c r="AB903" s="14" t="str">
        <f>IF(C903="DM", "N/A", IF(Z903="No","N/A",VLOOKUP(B903,'Extension List'!$A$3:$AE$1952,21,FALSE)))</f>
        <v>N/A</v>
      </c>
      <c r="AC903" s="14" t="str">
        <f t="shared" si="833"/>
        <v>N/A</v>
      </c>
      <c r="AD903" s="15" t="str">
        <f t="shared" si="793"/>
        <v>N/A</v>
      </c>
      <c r="AE903" s="15" t="str">
        <f t="shared" si="794"/>
        <v>N/A</v>
      </c>
      <c r="AF903" s="15" t="str">
        <f t="shared" si="795"/>
        <v>N/A</v>
      </c>
      <c r="AG903" s="15" t="str">
        <f t="shared" si="834"/>
        <v>N/A</v>
      </c>
      <c r="AH903" s="15" t="str">
        <f t="shared" si="834"/>
        <v>N/A</v>
      </c>
      <c r="AI903" s="15" t="str">
        <f t="shared" si="820"/>
        <v>N/A</v>
      </c>
      <c r="AJ903" s="15" t="str">
        <f t="shared" si="821"/>
        <v>N/A</v>
      </c>
      <c r="AK903" s="15" t="str">
        <f t="shared" si="822"/>
        <v>N/A</v>
      </c>
      <c r="AL903" s="15" t="str">
        <f t="shared" si="796"/>
        <v>N/A</v>
      </c>
      <c r="AM903" s="15" t="e">
        <f t="shared" si="797"/>
        <v>#VALUE!</v>
      </c>
      <c r="AN903" s="15" t="str">
        <f t="shared" si="798"/>
        <v>N/A</v>
      </c>
      <c r="AO903" s="15" t="str">
        <f t="shared" si="799"/>
        <v>N/A</v>
      </c>
      <c r="AP903" s="15" t="str">
        <f t="shared" si="800"/>
        <v>N/A</v>
      </c>
      <c r="AQ903" s="15" t="str">
        <f t="shared" si="801"/>
        <v>N/A</v>
      </c>
      <c r="AR903" s="14" t="s">
        <v>40</v>
      </c>
      <c r="AS903" s="14" t="s">
        <v>40</v>
      </c>
      <c r="AT903" s="14" t="s">
        <v>40</v>
      </c>
      <c r="AU903" s="14" t="s">
        <v>40</v>
      </c>
      <c r="AV903" s="14" t="s">
        <v>40</v>
      </c>
      <c r="AW903" s="14" t="s">
        <v>40</v>
      </c>
      <c r="AX903" s="14" t="s">
        <v>40</v>
      </c>
      <c r="AY903" s="14" t="s">
        <v>40</v>
      </c>
      <c r="AZ903" s="14" t="s">
        <v>40</v>
      </c>
      <c r="BA903" s="14" t="s">
        <v>40</v>
      </c>
      <c r="BB903" s="14" t="s">
        <v>40</v>
      </c>
      <c r="BC903" s="14" t="s">
        <v>40</v>
      </c>
      <c r="BD903" s="14" t="s">
        <v>40</v>
      </c>
      <c r="BE903" s="14" t="s">
        <v>40</v>
      </c>
      <c r="BF903" s="14" t="s">
        <v>40</v>
      </c>
      <c r="BG903" s="14" t="s">
        <v>40</v>
      </c>
      <c r="BH903" s="14" t="s">
        <v>40</v>
      </c>
      <c r="BJ903" s="15" t="e">
        <f t="shared" si="802"/>
        <v>#VALUE!</v>
      </c>
      <c r="BK903" s="15" t="e">
        <f t="shared" si="803"/>
        <v>#VALUE!</v>
      </c>
      <c r="BL903" s="15" t="e">
        <f t="shared" si="804"/>
        <v>#VALUE!</v>
      </c>
      <c r="BM903" s="15" t="e">
        <f t="shared" si="805"/>
        <v>#VALUE!</v>
      </c>
      <c r="BN903" s="15" t="e">
        <f t="shared" si="806"/>
        <v>#VALUE!</v>
      </c>
      <c r="BO903" s="15" t="e">
        <f t="shared" si="807"/>
        <v>#VALUE!</v>
      </c>
      <c r="BP903" s="15" t="e">
        <f t="shared" si="808"/>
        <v>#VALUE!</v>
      </c>
      <c r="BQ903" s="15" t="e">
        <f t="shared" si="809"/>
        <v>#VALUE!</v>
      </c>
      <c r="BR903" s="15" t="e">
        <f t="shared" si="810"/>
        <v>#VALUE!</v>
      </c>
      <c r="BS903" s="15" t="e">
        <f t="shared" si="811"/>
        <v>#VALUE!</v>
      </c>
      <c r="BT903" s="15" t="e">
        <f t="shared" si="812"/>
        <v>#VALUE!</v>
      </c>
      <c r="BU903" s="15" t="e">
        <f t="shared" si="813"/>
        <v>#VALUE!</v>
      </c>
      <c r="BV903" s="15" t="e">
        <f t="shared" si="814"/>
        <v>#VALUE!</v>
      </c>
      <c r="BW903" s="15" t="e">
        <f t="shared" si="815"/>
        <v>#VALUE!</v>
      </c>
      <c r="BX903" s="15" t="e">
        <f t="shared" si="816"/>
        <v>#VALUE!</v>
      </c>
      <c r="BY903" s="15" t="e">
        <f t="shared" si="817"/>
        <v>#VALUE!</v>
      </c>
      <c r="BZ903" s="15" t="e">
        <f t="shared" si="818"/>
        <v>#VALUE!</v>
      </c>
      <c r="CA903" s="14" t="s">
        <v>75</v>
      </c>
      <c r="CB903" s="15" t="e">
        <f t="shared" si="827"/>
        <v>#VALUE!</v>
      </c>
      <c r="CC903" s="14" t="str">
        <f t="shared" si="828"/>
        <v>N/A</v>
      </c>
      <c r="CD903" s="14" t="str">
        <f t="shared" si="829"/>
        <v>N/A</v>
      </c>
      <c r="CE903" s="14" t="str">
        <f t="shared" si="830"/>
        <v>N/A</v>
      </c>
      <c r="CF903" s="14" t="str">
        <f t="shared" si="831"/>
        <v>N/A</v>
      </c>
      <c r="CG903" t="str">
        <f t="shared" si="819"/>
        <v>S:0 G:0 GR:0</v>
      </c>
    </row>
    <row r="904" spans="1:85" x14ac:dyDescent="0.25">
      <c r="A904" s="13">
        <v>6796</v>
      </c>
      <c r="B904" s="14"/>
      <c r="C904" s="14"/>
      <c r="D904" s="14"/>
      <c r="E904" s="14" t="e">
        <f>VLOOKUP(B904, 'Rookie Year'!$A$2:$B$55555,2,FALSE)</f>
        <v>#N/A</v>
      </c>
      <c r="F904" s="14">
        <v>2026</v>
      </c>
      <c r="G904" s="14" t="s">
        <v>40</v>
      </c>
      <c r="H904" s="14"/>
      <c r="I904" s="15"/>
      <c r="J904" s="14"/>
      <c r="K904" s="16">
        <f t="shared" si="785"/>
        <v>0</v>
      </c>
      <c r="L904" s="15">
        <f t="shared" si="786"/>
        <v>0</v>
      </c>
      <c r="M904" s="15">
        <f t="shared" si="787"/>
        <v>0</v>
      </c>
      <c r="N904" s="15">
        <f t="shared" si="788"/>
        <v>0</v>
      </c>
      <c r="O904" s="15">
        <v>0</v>
      </c>
      <c r="P904" s="15">
        <v>0</v>
      </c>
      <c r="Q904" s="15">
        <f t="shared" si="789"/>
        <v>0</v>
      </c>
      <c r="R904" s="14" t="s">
        <v>75</v>
      </c>
      <c r="S904" s="14">
        <f t="shared" si="790"/>
        <v>0</v>
      </c>
      <c r="T904" s="15" t="str">
        <f t="shared" si="783"/>
        <v>N/A</v>
      </c>
      <c r="U904" s="15" t="str">
        <f t="shared" si="784"/>
        <v>N/A</v>
      </c>
      <c r="V904" s="15" t="str">
        <f t="shared" si="832"/>
        <v>N/A</v>
      </c>
      <c r="W904" s="15" t="str">
        <f t="shared" si="824"/>
        <v>N/A</v>
      </c>
      <c r="X904" s="15" t="str">
        <f t="shared" si="825"/>
        <v>N/A</v>
      </c>
      <c r="Y904" s="14" t="str">
        <f t="shared" si="791"/>
        <v>OK</v>
      </c>
      <c r="Z904" s="14" t="str">
        <f t="shared" si="792"/>
        <v>No</v>
      </c>
      <c r="AA904" s="17" t="str">
        <f>IF(C904="DM", "N/A", IF(Z904="No","N/A",VLOOKUP(B904,'Extension List'!$A$3:$AE$1952,19,FALSE)))</f>
        <v>N/A</v>
      </c>
      <c r="AB904" s="14" t="str">
        <f>IF(C904="DM", "N/A", IF(Z904="No","N/A",VLOOKUP(B904,'Extension List'!$A$3:$AE$1952,21,FALSE)))</f>
        <v>N/A</v>
      </c>
      <c r="AC904" s="14" t="str">
        <f t="shared" si="833"/>
        <v>N/A</v>
      </c>
      <c r="AD904" s="15" t="str">
        <f t="shared" si="793"/>
        <v>N/A</v>
      </c>
      <c r="AE904" s="15" t="str">
        <f t="shared" si="794"/>
        <v>N/A</v>
      </c>
      <c r="AF904" s="15" t="str">
        <f t="shared" si="795"/>
        <v>N/A</v>
      </c>
      <c r="AG904" s="15" t="str">
        <f t="shared" si="834"/>
        <v>N/A</v>
      </c>
      <c r="AH904" s="15" t="str">
        <f t="shared" si="834"/>
        <v>N/A</v>
      </c>
      <c r="AI904" s="15" t="str">
        <f t="shared" si="820"/>
        <v>N/A</v>
      </c>
      <c r="AJ904" s="15" t="str">
        <f t="shared" si="821"/>
        <v>N/A</v>
      </c>
      <c r="AK904" s="15" t="str">
        <f t="shared" si="822"/>
        <v>N/A</v>
      </c>
      <c r="AL904" s="15" t="str">
        <f t="shared" si="796"/>
        <v>N/A</v>
      </c>
      <c r="AM904" s="15" t="e">
        <f t="shared" si="797"/>
        <v>#VALUE!</v>
      </c>
      <c r="AN904" s="15" t="str">
        <f t="shared" si="798"/>
        <v>N/A</v>
      </c>
      <c r="AO904" s="15" t="str">
        <f t="shared" si="799"/>
        <v>N/A</v>
      </c>
      <c r="AP904" s="15" t="str">
        <f t="shared" si="800"/>
        <v>N/A</v>
      </c>
      <c r="AQ904" s="15" t="str">
        <f t="shared" si="801"/>
        <v>N/A</v>
      </c>
      <c r="AR904" s="14" t="s">
        <v>40</v>
      </c>
      <c r="AS904" s="14" t="s">
        <v>40</v>
      </c>
      <c r="AT904" s="14" t="s">
        <v>40</v>
      </c>
      <c r="AU904" s="14" t="s">
        <v>40</v>
      </c>
      <c r="AV904" s="14" t="s">
        <v>40</v>
      </c>
      <c r="AW904" s="14" t="s">
        <v>40</v>
      </c>
      <c r="AX904" s="14" t="s">
        <v>40</v>
      </c>
      <c r="AY904" s="14" t="s">
        <v>40</v>
      </c>
      <c r="AZ904" s="14" t="s">
        <v>40</v>
      </c>
      <c r="BA904" s="14" t="s">
        <v>40</v>
      </c>
      <c r="BB904" s="14" t="s">
        <v>40</v>
      </c>
      <c r="BC904" s="14" t="s">
        <v>40</v>
      </c>
      <c r="BD904" s="14" t="s">
        <v>40</v>
      </c>
      <c r="BE904" s="14" t="s">
        <v>40</v>
      </c>
      <c r="BF904" s="14" t="s">
        <v>40</v>
      </c>
      <c r="BG904" s="14" t="s">
        <v>40</v>
      </c>
      <c r="BH904" s="14" t="s">
        <v>40</v>
      </c>
      <c r="BJ904" s="15" t="e">
        <f t="shared" si="802"/>
        <v>#VALUE!</v>
      </c>
      <c r="BK904" s="15" t="e">
        <f t="shared" si="803"/>
        <v>#VALUE!</v>
      </c>
      <c r="BL904" s="15" t="e">
        <f t="shared" si="804"/>
        <v>#VALUE!</v>
      </c>
      <c r="BM904" s="15" t="e">
        <f t="shared" si="805"/>
        <v>#VALUE!</v>
      </c>
      <c r="BN904" s="15" t="e">
        <f t="shared" si="806"/>
        <v>#VALUE!</v>
      </c>
      <c r="BO904" s="15" t="e">
        <f t="shared" si="807"/>
        <v>#VALUE!</v>
      </c>
      <c r="BP904" s="15" t="e">
        <f t="shared" si="808"/>
        <v>#VALUE!</v>
      </c>
      <c r="BQ904" s="15" t="e">
        <f t="shared" si="809"/>
        <v>#VALUE!</v>
      </c>
      <c r="BR904" s="15" t="e">
        <f t="shared" si="810"/>
        <v>#VALUE!</v>
      </c>
      <c r="BS904" s="15" t="e">
        <f t="shared" si="811"/>
        <v>#VALUE!</v>
      </c>
      <c r="BT904" s="15" t="e">
        <f t="shared" si="812"/>
        <v>#VALUE!</v>
      </c>
      <c r="BU904" s="15" t="e">
        <f t="shared" si="813"/>
        <v>#VALUE!</v>
      </c>
      <c r="BV904" s="15" t="e">
        <f t="shared" si="814"/>
        <v>#VALUE!</v>
      </c>
      <c r="BW904" s="15" t="e">
        <f t="shared" si="815"/>
        <v>#VALUE!</v>
      </c>
      <c r="BX904" s="15" t="e">
        <f t="shared" si="816"/>
        <v>#VALUE!</v>
      </c>
      <c r="BY904" s="15" t="e">
        <f t="shared" si="817"/>
        <v>#VALUE!</v>
      </c>
      <c r="BZ904" s="15" t="e">
        <f t="shared" si="818"/>
        <v>#VALUE!</v>
      </c>
      <c r="CA904" s="14" t="s">
        <v>75</v>
      </c>
      <c r="CB904" s="15" t="e">
        <f t="shared" si="827"/>
        <v>#VALUE!</v>
      </c>
      <c r="CC904" s="14" t="str">
        <f t="shared" si="828"/>
        <v>N/A</v>
      </c>
      <c r="CD904" s="14" t="str">
        <f t="shared" si="829"/>
        <v>N/A</v>
      </c>
      <c r="CE904" s="14" t="str">
        <f t="shared" si="830"/>
        <v>N/A</v>
      </c>
      <c r="CF904" s="14" t="str">
        <f t="shared" si="831"/>
        <v>N/A</v>
      </c>
      <c r="CG904" t="str">
        <f t="shared" si="819"/>
        <v>S:0 G:0 GR:0</v>
      </c>
    </row>
    <row r="905" spans="1:85" x14ac:dyDescent="0.25">
      <c r="A905" s="13">
        <v>6797</v>
      </c>
      <c r="B905" s="14"/>
      <c r="C905" s="14"/>
      <c r="D905" s="14"/>
      <c r="E905" s="14" t="e">
        <f>VLOOKUP(B905, 'Rookie Year'!$A$2:$B$55555,2,FALSE)</f>
        <v>#N/A</v>
      </c>
      <c r="F905" s="14">
        <v>2026</v>
      </c>
      <c r="G905" s="14" t="s">
        <v>40</v>
      </c>
      <c r="H905" s="14"/>
      <c r="I905" s="15"/>
      <c r="J905" s="14"/>
      <c r="K905" s="16">
        <f t="shared" si="785"/>
        <v>0</v>
      </c>
      <c r="L905" s="15">
        <f t="shared" si="786"/>
        <v>0</v>
      </c>
      <c r="M905" s="15">
        <f t="shared" si="787"/>
        <v>0</v>
      </c>
      <c r="N905" s="15">
        <f t="shared" si="788"/>
        <v>0</v>
      </c>
      <c r="O905" s="15">
        <v>0</v>
      </c>
      <c r="P905" s="15">
        <v>0</v>
      </c>
      <c r="Q905" s="15">
        <f t="shared" si="789"/>
        <v>0</v>
      </c>
      <c r="R905" s="14" t="s">
        <v>75</v>
      </c>
      <c r="S905" s="14">
        <f t="shared" si="790"/>
        <v>0</v>
      </c>
      <c r="T905" s="15" t="str">
        <f t="shared" si="783"/>
        <v>N/A</v>
      </c>
      <c r="U905" s="15" t="str">
        <f t="shared" si="784"/>
        <v>N/A</v>
      </c>
      <c r="V905" s="15" t="str">
        <f t="shared" si="832"/>
        <v>N/A</v>
      </c>
      <c r="W905" s="15" t="str">
        <f t="shared" si="824"/>
        <v>N/A</v>
      </c>
      <c r="X905" s="15" t="str">
        <f t="shared" si="825"/>
        <v>N/A</v>
      </c>
      <c r="Y905" s="14" t="str">
        <f t="shared" si="791"/>
        <v>OK</v>
      </c>
      <c r="Z905" s="14" t="str">
        <f t="shared" si="792"/>
        <v>No</v>
      </c>
      <c r="AA905" s="17" t="str">
        <f>IF(C905="DM", "N/A", IF(Z905="No","N/A",VLOOKUP(B905,'Extension List'!$A$3:$AE$1952,19,FALSE)))</f>
        <v>N/A</v>
      </c>
      <c r="AB905" s="14" t="str">
        <f>IF(C905="DM", "N/A", IF(Z905="No","N/A",VLOOKUP(B905,'Extension List'!$A$3:$AE$1952,21,FALSE)))</f>
        <v>N/A</v>
      </c>
      <c r="AC905" s="14" t="str">
        <f t="shared" si="833"/>
        <v>N/A</v>
      </c>
      <c r="AD905" s="15" t="str">
        <f t="shared" si="793"/>
        <v>N/A</v>
      </c>
      <c r="AE905" s="15" t="str">
        <f t="shared" si="794"/>
        <v>N/A</v>
      </c>
      <c r="AF905" s="15" t="str">
        <f t="shared" si="795"/>
        <v>N/A</v>
      </c>
      <c r="AG905" s="15" t="str">
        <f t="shared" si="834"/>
        <v>N/A</v>
      </c>
      <c r="AH905" s="15" t="str">
        <f t="shared" si="834"/>
        <v>N/A</v>
      </c>
      <c r="AI905" s="15" t="str">
        <f t="shared" si="820"/>
        <v>N/A</v>
      </c>
      <c r="AJ905" s="15" t="str">
        <f t="shared" si="821"/>
        <v>N/A</v>
      </c>
      <c r="AK905" s="15" t="str">
        <f t="shared" si="822"/>
        <v>N/A</v>
      </c>
      <c r="AL905" s="15" t="str">
        <f t="shared" si="796"/>
        <v>N/A</v>
      </c>
      <c r="AM905" s="15" t="e">
        <f t="shared" si="797"/>
        <v>#VALUE!</v>
      </c>
      <c r="AN905" s="15" t="str">
        <f t="shared" si="798"/>
        <v>N/A</v>
      </c>
      <c r="AO905" s="15" t="str">
        <f t="shared" si="799"/>
        <v>N/A</v>
      </c>
      <c r="AP905" s="15" t="str">
        <f t="shared" si="800"/>
        <v>N/A</v>
      </c>
      <c r="AQ905" s="15" t="str">
        <f t="shared" si="801"/>
        <v>N/A</v>
      </c>
      <c r="AR905" s="14" t="s">
        <v>40</v>
      </c>
      <c r="AS905" s="14" t="s">
        <v>40</v>
      </c>
      <c r="AT905" s="14" t="s">
        <v>40</v>
      </c>
      <c r="AU905" s="14" t="s">
        <v>40</v>
      </c>
      <c r="AV905" s="14" t="s">
        <v>40</v>
      </c>
      <c r="AW905" s="14" t="s">
        <v>40</v>
      </c>
      <c r="AX905" s="14" t="s">
        <v>40</v>
      </c>
      <c r="AY905" s="14" t="s">
        <v>40</v>
      </c>
      <c r="AZ905" s="14" t="s">
        <v>40</v>
      </c>
      <c r="BA905" s="14" t="s">
        <v>40</v>
      </c>
      <c r="BB905" s="14" t="s">
        <v>40</v>
      </c>
      <c r="BC905" s="14" t="s">
        <v>40</v>
      </c>
      <c r="BD905" s="14" t="s">
        <v>40</v>
      </c>
      <c r="BE905" s="14" t="s">
        <v>40</v>
      </c>
      <c r="BF905" s="14" t="s">
        <v>40</v>
      </c>
      <c r="BG905" s="14" t="s">
        <v>40</v>
      </c>
      <c r="BH905" s="14" t="s">
        <v>40</v>
      </c>
      <c r="BJ905" s="15" t="e">
        <f t="shared" si="802"/>
        <v>#VALUE!</v>
      </c>
      <c r="BK905" s="15" t="e">
        <f t="shared" si="803"/>
        <v>#VALUE!</v>
      </c>
      <c r="BL905" s="15" t="e">
        <f t="shared" si="804"/>
        <v>#VALUE!</v>
      </c>
      <c r="BM905" s="15" t="e">
        <f t="shared" si="805"/>
        <v>#VALUE!</v>
      </c>
      <c r="BN905" s="15" t="e">
        <f t="shared" si="806"/>
        <v>#VALUE!</v>
      </c>
      <c r="BO905" s="15" t="e">
        <f t="shared" si="807"/>
        <v>#VALUE!</v>
      </c>
      <c r="BP905" s="15" t="e">
        <f t="shared" si="808"/>
        <v>#VALUE!</v>
      </c>
      <c r="BQ905" s="15" t="e">
        <f t="shared" si="809"/>
        <v>#VALUE!</v>
      </c>
      <c r="BR905" s="15" t="e">
        <f t="shared" si="810"/>
        <v>#VALUE!</v>
      </c>
      <c r="BS905" s="15" t="e">
        <f t="shared" si="811"/>
        <v>#VALUE!</v>
      </c>
      <c r="BT905" s="15" t="e">
        <f t="shared" si="812"/>
        <v>#VALUE!</v>
      </c>
      <c r="BU905" s="15" t="e">
        <f t="shared" si="813"/>
        <v>#VALUE!</v>
      </c>
      <c r="BV905" s="15" t="e">
        <f t="shared" si="814"/>
        <v>#VALUE!</v>
      </c>
      <c r="BW905" s="15" t="e">
        <f t="shared" si="815"/>
        <v>#VALUE!</v>
      </c>
      <c r="BX905" s="15" t="e">
        <f t="shared" si="816"/>
        <v>#VALUE!</v>
      </c>
      <c r="BY905" s="15" t="e">
        <f t="shared" si="817"/>
        <v>#VALUE!</v>
      </c>
      <c r="BZ905" s="15" t="e">
        <f t="shared" si="818"/>
        <v>#VALUE!</v>
      </c>
      <c r="CA905" s="14" t="s">
        <v>75</v>
      </c>
      <c r="CB905" s="15" t="e">
        <f t="shared" si="827"/>
        <v>#VALUE!</v>
      </c>
      <c r="CC905" s="14" t="str">
        <f t="shared" si="828"/>
        <v>N/A</v>
      </c>
      <c r="CD905" s="14" t="str">
        <f t="shared" si="829"/>
        <v>N/A</v>
      </c>
      <c r="CE905" s="14" t="str">
        <f t="shared" si="830"/>
        <v>N/A</v>
      </c>
      <c r="CF905" s="14" t="str">
        <f t="shared" si="831"/>
        <v>N/A</v>
      </c>
      <c r="CG905" t="str">
        <f t="shared" si="819"/>
        <v>S:0 G:0 GR:0</v>
      </c>
    </row>
    <row r="906" spans="1:85" x14ac:dyDescent="0.25">
      <c r="A906" s="13">
        <v>6798</v>
      </c>
      <c r="B906" s="14"/>
      <c r="C906" s="14"/>
      <c r="D906" s="14"/>
      <c r="E906" s="14" t="e">
        <f>VLOOKUP(B906, 'Rookie Year'!$A$2:$B$55555,2,FALSE)</f>
        <v>#N/A</v>
      </c>
      <c r="F906" s="14">
        <v>2026</v>
      </c>
      <c r="G906" s="14" t="s">
        <v>40</v>
      </c>
      <c r="H906" s="14"/>
      <c r="I906" s="15"/>
      <c r="J906" s="14"/>
      <c r="K906" s="16">
        <f t="shared" si="785"/>
        <v>0</v>
      </c>
      <c r="L906" s="15">
        <f t="shared" si="786"/>
        <v>0</v>
      </c>
      <c r="M906" s="15">
        <f t="shared" si="787"/>
        <v>0</v>
      </c>
      <c r="N906" s="15">
        <f t="shared" si="788"/>
        <v>0</v>
      </c>
      <c r="O906" s="15">
        <v>0</v>
      </c>
      <c r="P906" s="15">
        <v>0</v>
      </c>
      <c r="Q906" s="15">
        <f t="shared" si="789"/>
        <v>0</v>
      </c>
      <c r="R906" s="14" t="s">
        <v>75</v>
      </c>
      <c r="S906" s="14">
        <f t="shared" si="790"/>
        <v>0</v>
      </c>
      <c r="T906" s="15" t="str">
        <f t="shared" si="783"/>
        <v>N/A</v>
      </c>
      <c r="U906" s="15" t="str">
        <f t="shared" si="784"/>
        <v>N/A</v>
      </c>
      <c r="V906" s="15" t="str">
        <f t="shared" si="832"/>
        <v>N/A</v>
      </c>
      <c r="W906" s="15" t="str">
        <f t="shared" si="824"/>
        <v>N/A</v>
      </c>
      <c r="X906" s="15" t="str">
        <f t="shared" si="825"/>
        <v>N/A</v>
      </c>
      <c r="Y906" s="14" t="str">
        <f t="shared" si="791"/>
        <v>OK</v>
      </c>
      <c r="Z906" s="14" t="str">
        <f t="shared" si="792"/>
        <v>No</v>
      </c>
      <c r="AA906" s="17" t="str">
        <f>IF(C906="DM", "N/A", IF(Z906="No","N/A",VLOOKUP(B906,'Extension List'!$A$3:$AE$1952,19,FALSE)))</f>
        <v>N/A</v>
      </c>
      <c r="AB906" s="14" t="str">
        <f>IF(C906="DM", "N/A", IF(Z906="No","N/A",VLOOKUP(B906,'Extension List'!$A$3:$AE$1952,21,FALSE)))</f>
        <v>N/A</v>
      </c>
      <c r="AC906" s="14" t="str">
        <f t="shared" si="833"/>
        <v>N/A</v>
      </c>
      <c r="AD906" s="15" t="str">
        <f t="shared" si="793"/>
        <v>N/A</v>
      </c>
      <c r="AE906" s="15" t="str">
        <f t="shared" si="794"/>
        <v>N/A</v>
      </c>
      <c r="AF906" s="15" t="str">
        <f t="shared" si="795"/>
        <v>N/A</v>
      </c>
      <c r="AG906" s="15" t="str">
        <f t="shared" si="834"/>
        <v>N/A</v>
      </c>
      <c r="AH906" s="15" t="str">
        <f t="shared" si="834"/>
        <v>N/A</v>
      </c>
      <c r="AI906" s="15" t="str">
        <f t="shared" si="820"/>
        <v>N/A</v>
      </c>
      <c r="AJ906" s="15" t="str">
        <f t="shared" si="821"/>
        <v>N/A</v>
      </c>
      <c r="AK906" s="15" t="str">
        <f t="shared" si="822"/>
        <v>N/A</v>
      </c>
      <c r="AL906" s="15" t="str">
        <f t="shared" si="796"/>
        <v>N/A</v>
      </c>
      <c r="AM906" s="15" t="e">
        <f t="shared" si="797"/>
        <v>#VALUE!</v>
      </c>
      <c r="AN906" s="15" t="str">
        <f t="shared" si="798"/>
        <v>N/A</v>
      </c>
      <c r="AO906" s="15" t="str">
        <f t="shared" si="799"/>
        <v>N/A</v>
      </c>
      <c r="AP906" s="15" t="str">
        <f t="shared" si="800"/>
        <v>N/A</v>
      </c>
      <c r="AQ906" s="15" t="str">
        <f t="shared" si="801"/>
        <v>N/A</v>
      </c>
      <c r="AR906" s="14" t="s">
        <v>40</v>
      </c>
      <c r="AS906" s="14" t="s">
        <v>40</v>
      </c>
      <c r="AT906" s="14" t="s">
        <v>40</v>
      </c>
      <c r="AU906" s="14" t="s">
        <v>40</v>
      </c>
      <c r="AV906" s="14" t="s">
        <v>40</v>
      </c>
      <c r="AW906" s="14" t="s">
        <v>40</v>
      </c>
      <c r="AX906" s="14" t="s">
        <v>40</v>
      </c>
      <c r="AY906" s="14" t="s">
        <v>40</v>
      </c>
      <c r="AZ906" s="14" t="s">
        <v>40</v>
      </c>
      <c r="BA906" s="14" t="s">
        <v>40</v>
      </c>
      <c r="BB906" s="14" t="s">
        <v>40</v>
      </c>
      <c r="BC906" s="14" t="s">
        <v>40</v>
      </c>
      <c r="BD906" s="14" t="s">
        <v>40</v>
      </c>
      <c r="BE906" s="14" t="s">
        <v>40</v>
      </c>
      <c r="BF906" s="14" t="s">
        <v>40</v>
      </c>
      <c r="BG906" s="14" t="s">
        <v>40</v>
      </c>
      <c r="BH906" s="14" t="s">
        <v>40</v>
      </c>
      <c r="BJ906" s="15" t="e">
        <f t="shared" si="802"/>
        <v>#VALUE!</v>
      </c>
      <c r="BK906" s="15" t="e">
        <f t="shared" si="803"/>
        <v>#VALUE!</v>
      </c>
      <c r="BL906" s="15" t="e">
        <f t="shared" si="804"/>
        <v>#VALUE!</v>
      </c>
      <c r="BM906" s="15" t="e">
        <f t="shared" si="805"/>
        <v>#VALUE!</v>
      </c>
      <c r="BN906" s="15" t="e">
        <f t="shared" si="806"/>
        <v>#VALUE!</v>
      </c>
      <c r="BO906" s="15" t="e">
        <f t="shared" si="807"/>
        <v>#VALUE!</v>
      </c>
      <c r="BP906" s="15" t="e">
        <f t="shared" si="808"/>
        <v>#VALUE!</v>
      </c>
      <c r="BQ906" s="15" t="e">
        <f t="shared" si="809"/>
        <v>#VALUE!</v>
      </c>
      <c r="BR906" s="15" t="e">
        <f t="shared" si="810"/>
        <v>#VALUE!</v>
      </c>
      <c r="BS906" s="15" t="e">
        <f t="shared" si="811"/>
        <v>#VALUE!</v>
      </c>
      <c r="BT906" s="15" t="e">
        <f t="shared" si="812"/>
        <v>#VALUE!</v>
      </c>
      <c r="BU906" s="15" t="e">
        <f t="shared" si="813"/>
        <v>#VALUE!</v>
      </c>
      <c r="BV906" s="15" t="e">
        <f t="shared" si="814"/>
        <v>#VALUE!</v>
      </c>
      <c r="BW906" s="15" t="e">
        <f t="shared" si="815"/>
        <v>#VALUE!</v>
      </c>
      <c r="BX906" s="15" t="e">
        <f t="shared" si="816"/>
        <v>#VALUE!</v>
      </c>
      <c r="BY906" s="15" t="e">
        <f t="shared" si="817"/>
        <v>#VALUE!</v>
      </c>
      <c r="BZ906" s="15" t="e">
        <f t="shared" si="818"/>
        <v>#VALUE!</v>
      </c>
      <c r="CA906" s="14" t="s">
        <v>75</v>
      </c>
      <c r="CB906" s="15" t="e">
        <f t="shared" si="827"/>
        <v>#VALUE!</v>
      </c>
      <c r="CC906" s="14" t="str">
        <f t="shared" si="828"/>
        <v>N/A</v>
      </c>
      <c r="CD906" s="14" t="str">
        <f t="shared" si="829"/>
        <v>N/A</v>
      </c>
      <c r="CE906" s="14" t="str">
        <f t="shared" si="830"/>
        <v>N/A</v>
      </c>
      <c r="CF906" s="14" t="str">
        <f t="shared" si="831"/>
        <v>N/A</v>
      </c>
      <c r="CG906" t="str">
        <f t="shared" si="819"/>
        <v>S:0 G:0 GR:0</v>
      </c>
    </row>
    <row r="907" spans="1:85" x14ac:dyDescent="0.25">
      <c r="A907" s="13">
        <v>6799</v>
      </c>
      <c r="B907" s="14"/>
      <c r="C907" s="14"/>
      <c r="D907" s="14"/>
      <c r="E907" s="14" t="e">
        <f>VLOOKUP(B907, 'Rookie Year'!$A$2:$B$55555,2,FALSE)</f>
        <v>#N/A</v>
      </c>
      <c r="F907" s="14">
        <v>2026</v>
      </c>
      <c r="G907" s="14" t="s">
        <v>40</v>
      </c>
      <c r="H907" s="14"/>
      <c r="I907" s="15"/>
      <c r="J907" s="14"/>
      <c r="K907" s="16">
        <f t="shared" si="785"/>
        <v>0</v>
      </c>
      <c r="L907" s="15">
        <f t="shared" si="786"/>
        <v>0</v>
      </c>
      <c r="M907" s="15">
        <f t="shared" si="787"/>
        <v>0</v>
      </c>
      <c r="N907" s="15">
        <f t="shared" si="788"/>
        <v>0</v>
      </c>
      <c r="O907" s="15">
        <v>0</v>
      </c>
      <c r="P907" s="15">
        <v>0</v>
      </c>
      <c r="Q907" s="15">
        <f t="shared" si="789"/>
        <v>0</v>
      </c>
      <c r="R907" s="14" t="s">
        <v>75</v>
      </c>
      <c r="S907" s="14">
        <f t="shared" si="790"/>
        <v>0</v>
      </c>
      <c r="T907" s="15" t="str">
        <f t="shared" si="783"/>
        <v>N/A</v>
      </c>
      <c r="U907" s="15" t="str">
        <f t="shared" si="784"/>
        <v>N/A</v>
      </c>
      <c r="V907" s="15" t="str">
        <f t="shared" si="832"/>
        <v>N/A</v>
      </c>
      <c r="W907" s="15" t="str">
        <f t="shared" si="824"/>
        <v>N/A</v>
      </c>
      <c r="X907" s="15" t="str">
        <f t="shared" si="825"/>
        <v>N/A</v>
      </c>
      <c r="Y907" s="14" t="str">
        <f t="shared" si="791"/>
        <v>OK</v>
      </c>
      <c r="Z907" s="14" t="str">
        <f t="shared" si="792"/>
        <v>No</v>
      </c>
      <c r="AA907" s="17" t="str">
        <f>IF(C907="DM", "N/A", IF(Z907="No","N/A",VLOOKUP(B907,'Extension List'!$A$3:$AE$1952,19,FALSE)))</f>
        <v>N/A</v>
      </c>
      <c r="AB907" s="14" t="str">
        <f>IF(C907="DM", "N/A", IF(Z907="No","N/A",VLOOKUP(B907,'Extension List'!$A$3:$AE$1952,21,FALSE)))</f>
        <v>N/A</v>
      </c>
      <c r="AC907" s="14" t="str">
        <f t="shared" si="833"/>
        <v>N/A</v>
      </c>
      <c r="AD907" s="15" t="str">
        <f t="shared" si="793"/>
        <v>N/A</v>
      </c>
      <c r="AE907" s="15" t="str">
        <f t="shared" si="794"/>
        <v>N/A</v>
      </c>
      <c r="AF907" s="15" t="str">
        <f t="shared" si="795"/>
        <v>N/A</v>
      </c>
      <c r="AG907" s="15" t="str">
        <f t="shared" si="834"/>
        <v>N/A</v>
      </c>
      <c r="AH907" s="15" t="str">
        <f t="shared" si="834"/>
        <v>N/A</v>
      </c>
      <c r="AI907" s="15" t="str">
        <f t="shared" si="820"/>
        <v>N/A</v>
      </c>
      <c r="AJ907" s="15" t="str">
        <f t="shared" si="821"/>
        <v>N/A</v>
      </c>
      <c r="AK907" s="15" t="str">
        <f t="shared" si="822"/>
        <v>N/A</v>
      </c>
      <c r="AL907" s="15" t="str">
        <f t="shared" si="796"/>
        <v>N/A</v>
      </c>
      <c r="AM907" s="15" t="e">
        <f t="shared" si="797"/>
        <v>#VALUE!</v>
      </c>
      <c r="AN907" s="15" t="str">
        <f t="shared" si="798"/>
        <v>N/A</v>
      </c>
      <c r="AO907" s="15" t="str">
        <f t="shared" si="799"/>
        <v>N/A</v>
      </c>
      <c r="AP907" s="15" t="str">
        <f t="shared" si="800"/>
        <v>N/A</v>
      </c>
      <c r="AQ907" s="15" t="str">
        <f t="shared" si="801"/>
        <v>N/A</v>
      </c>
      <c r="AR907" s="14" t="s">
        <v>40</v>
      </c>
      <c r="AS907" s="14" t="s">
        <v>40</v>
      </c>
      <c r="AT907" s="14" t="s">
        <v>40</v>
      </c>
      <c r="AU907" s="14" t="s">
        <v>40</v>
      </c>
      <c r="AV907" s="14" t="s">
        <v>40</v>
      </c>
      <c r="AW907" s="14" t="s">
        <v>40</v>
      </c>
      <c r="AX907" s="14" t="s">
        <v>40</v>
      </c>
      <c r="AY907" s="14" t="s">
        <v>40</v>
      </c>
      <c r="AZ907" s="14" t="s">
        <v>40</v>
      </c>
      <c r="BA907" s="14" t="s">
        <v>40</v>
      </c>
      <c r="BB907" s="14" t="s">
        <v>40</v>
      </c>
      <c r="BC907" s="14" t="s">
        <v>40</v>
      </c>
      <c r="BD907" s="14" t="s">
        <v>40</v>
      </c>
      <c r="BE907" s="14" t="s">
        <v>40</v>
      </c>
      <c r="BF907" s="14" t="s">
        <v>40</v>
      </c>
      <c r="BG907" s="14" t="s">
        <v>40</v>
      </c>
      <c r="BH907" s="14" t="s">
        <v>40</v>
      </c>
      <c r="BJ907" s="15" t="e">
        <f t="shared" si="802"/>
        <v>#VALUE!</v>
      </c>
      <c r="BK907" s="15" t="e">
        <f t="shared" si="803"/>
        <v>#VALUE!</v>
      </c>
      <c r="BL907" s="15" t="e">
        <f t="shared" si="804"/>
        <v>#VALUE!</v>
      </c>
      <c r="BM907" s="15" t="e">
        <f t="shared" si="805"/>
        <v>#VALUE!</v>
      </c>
      <c r="BN907" s="15" t="e">
        <f t="shared" si="806"/>
        <v>#VALUE!</v>
      </c>
      <c r="BO907" s="15" t="e">
        <f t="shared" si="807"/>
        <v>#VALUE!</v>
      </c>
      <c r="BP907" s="15" t="e">
        <f t="shared" si="808"/>
        <v>#VALUE!</v>
      </c>
      <c r="BQ907" s="15" t="e">
        <f t="shared" si="809"/>
        <v>#VALUE!</v>
      </c>
      <c r="BR907" s="15" t="e">
        <f t="shared" si="810"/>
        <v>#VALUE!</v>
      </c>
      <c r="BS907" s="15" t="e">
        <f t="shared" si="811"/>
        <v>#VALUE!</v>
      </c>
      <c r="BT907" s="15" t="e">
        <f t="shared" si="812"/>
        <v>#VALUE!</v>
      </c>
      <c r="BU907" s="15" t="e">
        <f t="shared" si="813"/>
        <v>#VALUE!</v>
      </c>
      <c r="BV907" s="15" t="e">
        <f t="shared" si="814"/>
        <v>#VALUE!</v>
      </c>
      <c r="BW907" s="15" t="e">
        <f t="shared" si="815"/>
        <v>#VALUE!</v>
      </c>
      <c r="BX907" s="15" t="e">
        <f t="shared" si="816"/>
        <v>#VALUE!</v>
      </c>
      <c r="BY907" s="15" t="e">
        <f t="shared" si="817"/>
        <v>#VALUE!</v>
      </c>
      <c r="BZ907" s="15" t="e">
        <f t="shared" si="818"/>
        <v>#VALUE!</v>
      </c>
      <c r="CA907" s="14" t="s">
        <v>75</v>
      </c>
      <c r="CB907" s="15" t="e">
        <f t="shared" si="827"/>
        <v>#VALUE!</v>
      </c>
      <c r="CC907" s="14" t="str">
        <f t="shared" si="828"/>
        <v>N/A</v>
      </c>
      <c r="CD907" s="14" t="str">
        <f t="shared" si="829"/>
        <v>N/A</v>
      </c>
      <c r="CE907" s="14" t="str">
        <f t="shared" si="830"/>
        <v>N/A</v>
      </c>
      <c r="CF907" s="14" t="str">
        <f t="shared" si="831"/>
        <v>N/A</v>
      </c>
      <c r="CG907" t="str">
        <f t="shared" si="819"/>
        <v>S:0 G:0 GR:0</v>
      </c>
    </row>
    <row r="908" spans="1:85" x14ac:dyDescent="0.25">
      <c r="A908" s="13">
        <v>6800</v>
      </c>
      <c r="B908" s="14"/>
      <c r="C908" s="14"/>
      <c r="D908" s="14"/>
      <c r="E908" s="14" t="e">
        <f>VLOOKUP(B908, 'Rookie Year'!$A$2:$B$55555,2,FALSE)</f>
        <v>#N/A</v>
      </c>
      <c r="F908" s="14">
        <v>2026</v>
      </c>
      <c r="G908" s="14" t="s">
        <v>40</v>
      </c>
      <c r="H908" s="14"/>
      <c r="I908" s="15"/>
      <c r="J908" s="14"/>
      <c r="K908" s="16">
        <f t="shared" si="785"/>
        <v>0</v>
      </c>
      <c r="L908" s="15">
        <f t="shared" si="786"/>
        <v>0</v>
      </c>
      <c r="M908" s="15">
        <f t="shared" si="787"/>
        <v>0</v>
      </c>
      <c r="N908" s="15">
        <f t="shared" si="788"/>
        <v>0</v>
      </c>
      <c r="O908" s="15">
        <v>0</v>
      </c>
      <c r="P908" s="15">
        <v>0</v>
      </c>
      <c r="Q908" s="15">
        <f t="shared" si="789"/>
        <v>0</v>
      </c>
      <c r="R908" s="14" t="s">
        <v>75</v>
      </c>
      <c r="S908" s="14">
        <f t="shared" si="790"/>
        <v>0</v>
      </c>
      <c r="T908" s="15" t="str">
        <f t="shared" si="783"/>
        <v>N/A</v>
      </c>
      <c r="U908" s="15" t="str">
        <f t="shared" si="784"/>
        <v>N/A</v>
      </c>
      <c r="V908" s="15" t="str">
        <f t="shared" si="832"/>
        <v>N/A</v>
      </c>
      <c r="W908" s="15" t="str">
        <f t="shared" si="824"/>
        <v>N/A</v>
      </c>
      <c r="X908" s="15" t="str">
        <f t="shared" si="825"/>
        <v>N/A</v>
      </c>
      <c r="Y908" s="14" t="str">
        <f t="shared" si="791"/>
        <v>OK</v>
      </c>
      <c r="Z908" s="14" t="str">
        <f t="shared" si="792"/>
        <v>No</v>
      </c>
      <c r="AA908" s="17" t="str">
        <f>IF(C908="DM", "N/A", IF(Z908="No","N/A",VLOOKUP(B908,'Extension List'!$A$3:$AE$1952,19,FALSE)))</f>
        <v>N/A</v>
      </c>
      <c r="AB908" s="14" t="str">
        <f>IF(C908="DM", "N/A", IF(Z908="No","N/A",VLOOKUP(B908,'Extension List'!$A$3:$AE$1952,21,FALSE)))</f>
        <v>N/A</v>
      </c>
      <c r="AC908" s="14" t="str">
        <f t="shared" si="833"/>
        <v>N/A</v>
      </c>
      <c r="AD908" s="15" t="str">
        <f t="shared" si="793"/>
        <v>N/A</v>
      </c>
      <c r="AE908" s="15" t="str">
        <f t="shared" si="794"/>
        <v>N/A</v>
      </c>
      <c r="AF908" s="15" t="str">
        <f t="shared" si="795"/>
        <v>N/A</v>
      </c>
      <c r="AG908" s="15" t="str">
        <f t="shared" si="834"/>
        <v>N/A</v>
      </c>
      <c r="AH908" s="15" t="str">
        <f t="shared" si="834"/>
        <v>N/A</v>
      </c>
      <c r="AI908" s="15" t="str">
        <f t="shared" si="820"/>
        <v>N/A</v>
      </c>
      <c r="AJ908" s="15" t="str">
        <f t="shared" si="821"/>
        <v>N/A</v>
      </c>
      <c r="AK908" s="15" t="str">
        <f t="shared" si="822"/>
        <v>N/A</v>
      </c>
      <c r="AL908" s="15" t="str">
        <f t="shared" si="796"/>
        <v>N/A</v>
      </c>
      <c r="AM908" s="15" t="e">
        <f t="shared" si="797"/>
        <v>#VALUE!</v>
      </c>
      <c r="AN908" s="15" t="str">
        <f t="shared" si="798"/>
        <v>N/A</v>
      </c>
      <c r="AO908" s="15" t="str">
        <f t="shared" si="799"/>
        <v>N/A</v>
      </c>
      <c r="AP908" s="15" t="str">
        <f t="shared" si="800"/>
        <v>N/A</v>
      </c>
      <c r="AQ908" s="15" t="str">
        <f t="shared" si="801"/>
        <v>N/A</v>
      </c>
      <c r="AR908" s="14" t="s">
        <v>40</v>
      </c>
      <c r="AS908" s="14" t="s">
        <v>40</v>
      </c>
      <c r="AT908" s="14" t="s">
        <v>40</v>
      </c>
      <c r="AU908" s="14" t="s">
        <v>40</v>
      </c>
      <c r="AV908" s="14" t="s">
        <v>40</v>
      </c>
      <c r="AW908" s="14" t="s">
        <v>40</v>
      </c>
      <c r="AX908" s="14" t="s">
        <v>40</v>
      </c>
      <c r="AY908" s="14" t="s">
        <v>40</v>
      </c>
      <c r="AZ908" s="14" t="s">
        <v>40</v>
      </c>
      <c r="BA908" s="14" t="s">
        <v>40</v>
      </c>
      <c r="BB908" s="14" t="s">
        <v>40</v>
      </c>
      <c r="BC908" s="14" t="s">
        <v>40</v>
      </c>
      <c r="BD908" s="14" t="s">
        <v>40</v>
      </c>
      <c r="BE908" s="14" t="s">
        <v>40</v>
      </c>
      <c r="BF908" s="14" t="s">
        <v>40</v>
      </c>
      <c r="BG908" s="14" t="s">
        <v>40</v>
      </c>
      <c r="BH908" s="14" t="s">
        <v>40</v>
      </c>
      <c r="BJ908" s="15" t="e">
        <f t="shared" si="802"/>
        <v>#VALUE!</v>
      </c>
      <c r="BK908" s="15" t="e">
        <f t="shared" si="803"/>
        <v>#VALUE!</v>
      </c>
      <c r="BL908" s="15" t="e">
        <f t="shared" si="804"/>
        <v>#VALUE!</v>
      </c>
      <c r="BM908" s="15" t="e">
        <f t="shared" si="805"/>
        <v>#VALUE!</v>
      </c>
      <c r="BN908" s="15" t="e">
        <f t="shared" si="806"/>
        <v>#VALUE!</v>
      </c>
      <c r="BO908" s="15" t="e">
        <f t="shared" si="807"/>
        <v>#VALUE!</v>
      </c>
      <c r="BP908" s="15" t="e">
        <f t="shared" si="808"/>
        <v>#VALUE!</v>
      </c>
      <c r="BQ908" s="15" t="e">
        <f t="shared" si="809"/>
        <v>#VALUE!</v>
      </c>
      <c r="BR908" s="15" t="e">
        <f t="shared" si="810"/>
        <v>#VALUE!</v>
      </c>
      <c r="BS908" s="15" t="e">
        <f t="shared" si="811"/>
        <v>#VALUE!</v>
      </c>
      <c r="BT908" s="15" t="e">
        <f t="shared" si="812"/>
        <v>#VALUE!</v>
      </c>
      <c r="BU908" s="15" t="e">
        <f t="shared" si="813"/>
        <v>#VALUE!</v>
      </c>
      <c r="BV908" s="15" t="e">
        <f t="shared" si="814"/>
        <v>#VALUE!</v>
      </c>
      <c r="BW908" s="15" t="e">
        <f t="shared" si="815"/>
        <v>#VALUE!</v>
      </c>
      <c r="BX908" s="15" t="e">
        <f t="shared" si="816"/>
        <v>#VALUE!</v>
      </c>
      <c r="BY908" s="15" t="e">
        <f t="shared" si="817"/>
        <v>#VALUE!</v>
      </c>
      <c r="BZ908" s="15" t="e">
        <f t="shared" si="818"/>
        <v>#VALUE!</v>
      </c>
      <c r="CA908" s="14" t="s">
        <v>75</v>
      </c>
      <c r="CB908" s="15" t="e">
        <f t="shared" si="827"/>
        <v>#VALUE!</v>
      </c>
      <c r="CC908" s="14" t="str">
        <f t="shared" si="828"/>
        <v>N/A</v>
      </c>
      <c r="CD908" s="14" t="str">
        <f t="shared" si="829"/>
        <v>N/A</v>
      </c>
      <c r="CE908" s="14" t="str">
        <f t="shared" si="830"/>
        <v>N/A</v>
      </c>
      <c r="CF908" s="14" t="str">
        <f t="shared" si="831"/>
        <v>N/A</v>
      </c>
      <c r="CG908" t="str">
        <f t="shared" si="819"/>
        <v>S:0 G:0 GR:0</v>
      </c>
    </row>
    <row r="909" spans="1:85" x14ac:dyDescent="0.25">
      <c r="A909" s="13">
        <v>6801</v>
      </c>
      <c r="B909" s="14"/>
      <c r="C909" s="14"/>
      <c r="D909" s="14"/>
      <c r="E909" s="14" t="e">
        <f>VLOOKUP(B909, 'Rookie Year'!$A$2:$B$55555,2,FALSE)</f>
        <v>#N/A</v>
      </c>
      <c r="F909" s="14">
        <v>2026</v>
      </c>
      <c r="G909" s="14" t="s">
        <v>40</v>
      </c>
      <c r="H909" s="14"/>
      <c r="I909" s="15"/>
      <c r="J909" s="14"/>
      <c r="K909" s="16">
        <f t="shared" si="785"/>
        <v>0</v>
      </c>
      <c r="L909" s="15">
        <f t="shared" si="786"/>
        <v>0</v>
      </c>
      <c r="M909" s="15">
        <f t="shared" si="787"/>
        <v>0</v>
      </c>
      <c r="N909" s="15">
        <f t="shared" si="788"/>
        <v>0</v>
      </c>
      <c r="O909" s="15">
        <v>0</v>
      </c>
      <c r="P909" s="15">
        <v>0</v>
      </c>
      <c r="Q909" s="15">
        <f t="shared" si="789"/>
        <v>0</v>
      </c>
      <c r="R909" s="14" t="s">
        <v>75</v>
      </c>
      <c r="S909" s="14">
        <f t="shared" si="790"/>
        <v>0</v>
      </c>
      <c r="T909" s="15" t="str">
        <f t="shared" si="783"/>
        <v>N/A</v>
      </c>
      <c r="U909" s="15" t="str">
        <f t="shared" si="784"/>
        <v>N/A</v>
      </c>
      <c r="V909" s="15" t="str">
        <f t="shared" si="832"/>
        <v>N/A</v>
      </c>
      <c r="W909" s="15" t="str">
        <f t="shared" si="824"/>
        <v>N/A</v>
      </c>
      <c r="X909" s="15" t="str">
        <f t="shared" si="825"/>
        <v>N/A</v>
      </c>
      <c r="Y909" s="14" t="str">
        <f t="shared" si="791"/>
        <v>OK</v>
      </c>
      <c r="Z909" s="14" t="str">
        <f t="shared" si="792"/>
        <v>No</v>
      </c>
      <c r="AA909" s="17" t="str">
        <f>IF(C909="DM", "N/A", IF(Z909="No","N/A",VLOOKUP(B909,'Extension List'!$A$3:$AE$1952,19,FALSE)))</f>
        <v>N/A</v>
      </c>
      <c r="AB909" s="14" t="str">
        <f>IF(C909="DM", "N/A", IF(Z909="No","N/A",VLOOKUP(B909,'Extension List'!$A$3:$AE$1952,21,FALSE)))</f>
        <v>N/A</v>
      </c>
      <c r="AC909" s="14" t="str">
        <f t="shared" si="833"/>
        <v>N/A</v>
      </c>
      <c r="AD909" s="15" t="str">
        <f t="shared" si="793"/>
        <v>N/A</v>
      </c>
      <c r="AE909" s="15" t="str">
        <f t="shared" si="794"/>
        <v>N/A</v>
      </c>
      <c r="AF909" s="15" t="str">
        <f t="shared" si="795"/>
        <v>N/A</v>
      </c>
      <c r="AG909" s="15" t="str">
        <f t="shared" si="834"/>
        <v>N/A</v>
      </c>
      <c r="AH909" s="15" t="str">
        <f t="shared" si="834"/>
        <v>N/A</v>
      </c>
      <c r="AI909" s="15" t="str">
        <f t="shared" si="820"/>
        <v>N/A</v>
      </c>
      <c r="AJ909" s="15" t="str">
        <f t="shared" si="821"/>
        <v>N/A</v>
      </c>
      <c r="AK909" s="15" t="str">
        <f t="shared" si="822"/>
        <v>N/A</v>
      </c>
      <c r="AL909" s="15" t="str">
        <f t="shared" si="796"/>
        <v>N/A</v>
      </c>
      <c r="AM909" s="15" t="e">
        <f t="shared" si="797"/>
        <v>#VALUE!</v>
      </c>
      <c r="AN909" s="15" t="str">
        <f t="shared" si="798"/>
        <v>N/A</v>
      </c>
      <c r="AO909" s="15" t="str">
        <f t="shared" si="799"/>
        <v>N/A</v>
      </c>
      <c r="AP909" s="15" t="str">
        <f t="shared" si="800"/>
        <v>N/A</v>
      </c>
      <c r="AQ909" s="15" t="str">
        <f t="shared" si="801"/>
        <v>N/A</v>
      </c>
      <c r="AR909" s="14" t="s">
        <v>40</v>
      </c>
      <c r="AS909" s="14" t="s">
        <v>40</v>
      </c>
      <c r="AT909" s="14" t="s">
        <v>40</v>
      </c>
      <c r="AU909" s="14" t="s">
        <v>40</v>
      </c>
      <c r="AV909" s="14" t="s">
        <v>40</v>
      </c>
      <c r="AW909" s="14" t="s">
        <v>40</v>
      </c>
      <c r="AX909" s="14" t="s">
        <v>40</v>
      </c>
      <c r="AY909" s="14" t="s">
        <v>40</v>
      </c>
      <c r="AZ909" s="14" t="s">
        <v>40</v>
      </c>
      <c r="BA909" s="14" t="s">
        <v>40</v>
      </c>
      <c r="BB909" s="14" t="s">
        <v>40</v>
      </c>
      <c r="BC909" s="14" t="s">
        <v>40</v>
      </c>
      <c r="BD909" s="14" t="s">
        <v>40</v>
      </c>
      <c r="BE909" s="14" t="s">
        <v>40</v>
      </c>
      <c r="BF909" s="14" t="s">
        <v>40</v>
      </c>
      <c r="BG909" s="14" t="s">
        <v>40</v>
      </c>
      <c r="BH909" s="14" t="s">
        <v>40</v>
      </c>
      <c r="BJ909" s="15" t="e">
        <f t="shared" si="802"/>
        <v>#VALUE!</v>
      </c>
      <c r="BK909" s="15" t="e">
        <f t="shared" si="803"/>
        <v>#VALUE!</v>
      </c>
      <c r="BL909" s="15" t="e">
        <f t="shared" si="804"/>
        <v>#VALUE!</v>
      </c>
      <c r="BM909" s="15" t="e">
        <f t="shared" si="805"/>
        <v>#VALUE!</v>
      </c>
      <c r="BN909" s="15" t="e">
        <f t="shared" si="806"/>
        <v>#VALUE!</v>
      </c>
      <c r="BO909" s="15" t="e">
        <f t="shared" si="807"/>
        <v>#VALUE!</v>
      </c>
      <c r="BP909" s="15" t="e">
        <f t="shared" si="808"/>
        <v>#VALUE!</v>
      </c>
      <c r="BQ909" s="15" t="e">
        <f t="shared" si="809"/>
        <v>#VALUE!</v>
      </c>
      <c r="BR909" s="15" t="e">
        <f t="shared" si="810"/>
        <v>#VALUE!</v>
      </c>
      <c r="BS909" s="15" t="e">
        <f t="shared" si="811"/>
        <v>#VALUE!</v>
      </c>
      <c r="BT909" s="15" t="e">
        <f t="shared" si="812"/>
        <v>#VALUE!</v>
      </c>
      <c r="BU909" s="15" t="e">
        <f t="shared" si="813"/>
        <v>#VALUE!</v>
      </c>
      <c r="BV909" s="15" t="e">
        <f t="shared" si="814"/>
        <v>#VALUE!</v>
      </c>
      <c r="BW909" s="15" t="e">
        <f t="shared" si="815"/>
        <v>#VALUE!</v>
      </c>
      <c r="BX909" s="15" t="e">
        <f t="shared" si="816"/>
        <v>#VALUE!</v>
      </c>
      <c r="BY909" s="15" t="e">
        <f t="shared" si="817"/>
        <v>#VALUE!</v>
      </c>
      <c r="BZ909" s="15" t="e">
        <f t="shared" si="818"/>
        <v>#VALUE!</v>
      </c>
      <c r="CA909" s="14" t="s">
        <v>75</v>
      </c>
      <c r="CB909" s="15" t="e">
        <f t="shared" si="827"/>
        <v>#VALUE!</v>
      </c>
      <c r="CC909" s="14" t="str">
        <f t="shared" si="828"/>
        <v>N/A</v>
      </c>
      <c r="CD909" s="14" t="str">
        <f t="shared" si="829"/>
        <v>N/A</v>
      </c>
      <c r="CE909" s="14" t="str">
        <f t="shared" si="830"/>
        <v>N/A</v>
      </c>
      <c r="CF909" s="14" t="str">
        <f t="shared" si="831"/>
        <v>N/A</v>
      </c>
      <c r="CG909" t="str">
        <f t="shared" si="819"/>
        <v>S:0 G:0 GR:0</v>
      </c>
    </row>
    <row r="910" spans="1:85" x14ac:dyDescent="0.25">
      <c r="A910" s="13">
        <v>6802</v>
      </c>
      <c r="B910" s="14"/>
      <c r="C910" s="14"/>
      <c r="D910" s="14"/>
      <c r="E910" s="14" t="e">
        <f>VLOOKUP(B910, 'Rookie Year'!$A$2:$B$55555,2,FALSE)</f>
        <v>#N/A</v>
      </c>
      <c r="F910" s="14">
        <v>2026</v>
      </c>
      <c r="G910" s="14" t="s">
        <v>40</v>
      </c>
      <c r="H910" s="14"/>
      <c r="I910" s="15"/>
      <c r="J910" s="14"/>
      <c r="K910" s="16">
        <f t="shared" si="785"/>
        <v>0</v>
      </c>
      <c r="L910" s="15">
        <f t="shared" si="786"/>
        <v>0</v>
      </c>
      <c r="M910" s="15">
        <f t="shared" si="787"/>
        <v>0</v>
      </c>
      <c r="N910" s="15">
        <f t="shared" si="788"/>
        <v>0</v>
      </c>
      <c r="O910" s="15">
        <v>0</v>
      </c>
      <c r="P910" s="15">
        <v>0</v>
      </c>
      <c r="Q910" s="15">
        <f t="shared" si="789"/>
        <v>0</v>
      </c>
      <c r="R910" s="14" t="s">
        <v>75</v>
      </c>
      <c r="S910" s="14">
        <f t="shared" si="790"/>
        <v>0</v>
      </c>
      <c r="T910" s="15" t="str">
        <f t="shared" si="783"/>
        <v>N/A</v>
      </c>
      <c r="U910" s="15" t="str">
        <f t="shared" si="784"/>
        <v>N/A</v>
      </c>
      <c r="V910" s="15" t="str">
        <f t="shared" si="832"/>
        <v>N/A</v>
      </c>
      <c r="W910" s="15" t="str">
        <f t="shared" si="824"/>
        <v>N/A</v>
      </c>
      <c r="X910" s="15" t="str">
        <f t="shared" si="825"/>
        <v>N/A</v>
      </c>
      <c r="Y910" s="14" t="str">
        <f t="shared" si="791"/>
        <v>OK</v>
      </c>
      <c r="Z910" s="14" t="str">
        <f t="shared" si="792"/>
        <v>No</v>
      </c>
      <c r="AA910" s="17" t="str">
        <f>IF(C910="DM", "N/A", IF(Z910="No","N/A",VLOOKUP(B910,'Extension List'!$A$3:$AE$1952,19,FALSE)))</f>
        <v>N/A</v>
      </c>
      <c r="AB910" s="14" t="str">
        <f>IF(C910="DM", "N/A", IF(Z910="No","N/A",VLOOKUP(B910,'Extension List'!$A$3:$AE$1952,21,FALSE)))</f>
        <v>N/A</v>
      </c>
      <c r="AC910" s="14" t="str">
        <f t="shared" si="833"/>
        <v>N/A</v>
      </c>
      <c r="AD910" s="15" t="str">
        <f t="shared" si="793"/>
        <v>N/A</v>
      </c>
      <c r="AE910" s="15" t="str">
        <f t="shared" si="794"/>
        <v>N/A</v>
      </c>
      <c r="AF910" s="15" t="str">
        <f t="shared" si="795"/>
        <v>N/A</v>
      </c>
      <c r="AG910" s="15" t="str">
        <f t="shared" si="834"/>
        <v>N/A</v>
      </c>
      <c r="AH910" s="15" t="str">
        <f t="shared" si="834"/>
        <v>N/A</v>
      </c>
      <c r="AI910" s="15" t="str">
        <f t="shared" si="820"/>
        <v>N/A</v>
      </c>
      <c r="AJ910" s="15" t="str">
        <f t="shared" si="821"/>
        <v>N/A</v>
      </c>
      <c r="AK910" s="15" t="str">
        <f t="shared" si="822"/>
        <v>N/A</v>
      </c>
      <c r="AL910" s="15" t="str">
        <f t="shared" si="796"/>
        <v>N/A</v>
      </c>
      <c r="AM910" s="15" t="e">
        <f t="shared" si="797"/>
        <v>#VALUE!</v>
      </c>
      <c r="AN910" s="15" t="str">
        <f t="shared" si="798"/>
        <v>N/A</v>
      </c>
      <c r="AO910" s="15" t="str">
        <f t="shared" si="799"/>
        <v>N/A</v>
      </c>
      <c r="AP910" s="15" t="str">
        <f t="shared" si="800"/>
        <v>N/A</v>
      </c>
      <c r="AQ910" s="15" t="str">
        <f t="shared" si="801"/>
        <v>N/A</v>
      </c>
      <c r="AR910" s="14" t="s">
        <v>40</v>
      </c>
      <c r="AS910" s="14" t="s">
        <v>40</v>
      </c>
      <c r="AT910" s="14" t="s">
        <v>40</v>
      </c>
      <c r="AU910" s="14" t="s">
        <v>40</v>
      </c>
      <c r="AV910" s="14" t="s">
        <v>40</v>
      </c>
      <c r="AW910" s="14" t="s">
        <v>40</v>
      </c>
      <c r="AX910" s="14" t="s">
        <v>40</v>
      </c>
      <c r="AY910" s="14" t="s">
        <v>40</v>
      </c>
      <c r="AZ910" s="14" t="s">
        <v>40</v>
      </c>
      <c r="BA910" s="14" t="s">
        <v>40</v>
      </c>
      <c r="BB910" s="14" t="s">
        <v>40</v>
      </c>
      <c r="BC910" s="14" t="s">
        <v>40</v>
      </c>
      <c r="BD910" s="14" t="s">
        <v>40</v>
      </c>
      <c r="BE910" s="14" t="s">
        <v>40</v>
      </c>
      <c r="BF910" s="14" t="s">
        <v>40</v>
      </c>
      <c r="BG910" s="14" t="s">
        <v>40</v>
      </c>
      <c r="BH910" s="14" t="s">
        <v>40</v>
      </c>
      <c r="BJ910" s="15" t="e">
        <f t="shared" si="802"/>
        <v>#VALUE!</v>
      </c>
      <c r="BK910" s="15" t="e">
        <f t="shared" si="803"/>
        <v>#VALUE!</v>
      </c>
      <c r="BL910" s="15" t="e">
        <f t="shared" si="804"/>
        <v>#VALUE!</v>
      </c>
      <c r="BM910" s="15" t="e">
        <f t="shared" si="805"/>
        <v>#VALUE!</v>
      </c>
      <c r="BN910" s="15" t="e">
        <f t="shared" si="806"/>
        <v>#VALUE!</v>
      </c>
      <c r="BO910" s="15" t="e">
        <f t="shared" si="807"/>
        <v>#VALUE!</v>
      </c>
      <c r="BP910" s="15" t="e">
        <f t="shared" si="808"/>
        <v>#VALUE!</v>
      </c>
      <c r="BQ910" s="15" t="e">
        <f t="shared" si="809"/>
        <v>#VALUE!</v>
      </c>
      <c r="BR910" s="15" t="e">
        <f t="shared" si="810"/>
        <v>#VALUE!</v>
      </c>
      <c r="BS910" s="15" t="e">
        <f t="shared" si="811"/>
        <v>#VALUE!</v>
      </c>
      <c r="BT910" s="15" t="e">
        <f t="shared" si="812"/>
        <v>#VALUE!</v>
      </c>
      <c r="BU910" s="15" t="e">
        <f t="shared" si="813"/>
        <v>#VALUE!</v>
      </c>
      <c r="BV910" s="15" t="e">
        <f t="shared" si="814"/>
        <v>#VALUE!</v>
      </c>
      <c r="BW910" s="15" t="e">
        <f t="shared" si="815"/>
        <v>#VALUE!</v>
      </c>
      <c r="BX910" s="15" t="e">
        <f t="shared" si="816"/>
        <v>#VALUE!</v>
      </c>
      <c r="BY910" s="15" t="e">
        <f t="shared" si="817"/>
        <v>#VALUE!</v>
      </c>
      <c r="BZ910" s="15" t="e">
        <f t="shared" si="818"/>
        <v>#VALUE!</v>
      </c>
      <c r="CA910" s="14" t="s">
        <v>75</v>
      </c>
      <c r="CB910" s="15" t="e">
        <f t="shared" si="827"/>
        <v>#VALUE!</v>
      </c>
      <c r="CC910" s="14" t="str">
        <f t="shared" si="828"/>
        <v>N/A</v>
      </c>
      <c r="CD910" s="14" t="str">
        <f t="shared" si="829"/>
        <v>N/A</v>
      </c>
      <c r="CE910" s="14" t="str">
        <f t="shared" si="830"/>
        <v>N/A</v>
      </c>
      <c r="CF910" s="14" t="str">
        <f t="shared" si="831"/>
        <v>N/A</v>
      </c>
      <c r="CG910" t="str">
        <f t="shared" si="819"/>
        <v>S:0 G:0 GR:0</v>
      </c>
    </row>
    <row r="911" spans="1:85" x14ac:dyDescent="0.25">
      <c r="A911" s="13">
        <v>6803</v>
      </c>
      <c r="B911" s="14"/>
      <c r="C911" s="14"/>
      <c r="D911" s="14"/>
      <c r="E911" s="14" t="e">
        <f>VLOOKUP(B911, 'Rookie Year'!$A$2:$B$55555,2,FALSE)</f>
        <v>#N/A</v>
      </c>
      <c r="F911" s="14">
        <v>2026</v>
      </c>
      <c r="G911" s="14" t="s">
        <v>40</v>
      </c>
      <c r="H911" s="14"/>
      <c r="I911" s="15"/>
      <c r="J911" s="14"/>
      <c r="K911" s="16">
        <f t="shared" si="785"/>
        <v>0</v>
      </c>
      <c r="L911" s="15">
        <f t="shared" si="786"/>
        <v>0</v>
      </c>
      <c r="M911" s="15">
        <f t="shared" si="787"/>
        <v>0</v>
      </c>
      <c r="N911" s="15">
        <f t="shared" si="788"/>
        <v>0</v>
      </c>
      <c r="O911" s="15">
        <v>0</v>
      </c>
      <c r="P911" s="15">
        <v>0</v>
      </c>
      <c r="Q911" s="15">
        <f t="shared" si="789"/>
        <v>0</v>
      </c>
      <c r="R911" s="14" t="s">
        <v>75</v>
      </c>
      <c r="S911" s="14">
        <f t="shared" si="790"/>
        <v>0</v>
      </c>
      <c r="T911" s="15" t="str">
        <f t="shared" ref="T911:T971" si="835">IF($S911&lt;1, "N/A", $M911)</f>
        <v>N/A</v>
      </c>
      <c r="U911" s="15" t="str">
        <f t="shared" ref="U911:U971" si="836">IF($S911&lt;2, "N/A", $M911)</f>
        <v>N/A</v>
      </c>
      <c r="V911" s="15" t="str">
        <f t="shared" si="832"/>
        <v>N/A</v>
      </c>
      <c r="W911" s="15" t="str">
        <f t="shared" si="824"/>
        <v>N/A</v>
      </c>
      <c r="X911" s="15" t="str">
        <f t="shared" si="825"/>
        <v>N/A</v>
      </c>
      <c r="Y911" s="14" t="str">
        <f t="shared" si="791"/>
        <v>OK</v>
      </c>
      <c r="Z911" s="14" t="str">
        <f t="shared" si="792"/>
        <v>No</v>
      </c>
      <c r="AA911" s="17" t="str">
        <f>IF(C911="DM", "N/A", IF(Z911="No","N/A",VLOOKUP(B911,'Extension List'!$A$3:$AE$1952,19,FALSE)))</f>
        <v>N/A</v>
      </c>
      <c r="AB911" s="14" t="str">
        <f>IF(C911="DM", "N/A", IF(Z911="No","N/A",VLOOKUP(B911,'Extension List'!$A$3:$AE$1952,21,FALSE)))</f>
        <v>N/A</v>
      </c>
      <c r="AC911" s="14" t="str">
        <f t="shared" si="833"/>
        <v>N/A</v>
      </c>
      <c r="AD911" s="15" t="str">
        <f t="shared" si="793"/>
        <v>N/A</v>
      </c>
      <c r="AE911" s="15" t="str">
        <f t="shared" si="794"/>
        <v>N/A</v>
      </c>
      <c r="AF911" s="15" t="str">
        <f t="shared" si="795"/>
        <v>N/A</v>
      </c>
      <c r="AG911" s="15" t="str">
        <f t="shared" si="834"/>
        <v>N/A</v>
      </c>
      <c r="AH911" s="15" t="str">
        <f t="shared" si="834"/>
        <v>N/A</v>
      </c>
      <c r="AI911" s="15" t="str">
        <f t="shared" si="820"/>
        <v>N/A</v>
      </c>
      <c r="AJ911" s="15" t="str">
        <f t="shared" si="821"/>
        <v>N/A</v>
      </c>
      <c r="AK911" s="15" t="str">
        <f t="shared" si="822"/>
        <v>N/A</v>
      </c>
      <c r="AL911" s="15" t="str">
        <f t="shared" si="796"/>
        <v>N/A</v>
      </c>
      <c r="AM911" s="15" t="e">
        <f t="shared" si="797"/>
        <v>#VALUE!</v>
      </c>
      <c r="AN911" s="15" t="str">
        <f t="shared" si="798"/>
        <v>N/A</v>
      </c>
      <c r="AO911" s="15" t="str">
        <f t="shared" si="799"/>
        <v>N/A</v>
      </c>
      <c r="AP911" s="15" t="str">
        <f t="shared" si="800"/>
        <v>N/A</v>
      </c>
      <c r="AQ911" s="15" t="str">
        <f t="shared" si="801"/>
        <v>N/A</v>
      </c>
      <c r="AR911" s="14" t="s">
        <v>40</v>
      </c>
      <c r="AS911" s="14" t="s">
        <v>40</v>
      </c>
      <c r="AT911" s="14" t="s">
        <v>40</v>
      </c>
      <c r="AU911" s="14" t="s">
        <v>40</v>
      </c>
      <c r="AV911" s="14" t="s">
        <v>40</v>
      </c>
      <c r="AW911" s="14" t="s">
        <v>40</v>
      </c>
      <c r="AX911" s="14" t="s">
        <v>40</v>
      </c>
      <c r="AY911" s="14" t="s">
        <v>40</v>
      </c>
      <c r="AZ911" s="14" t="s">
        <v>40</v>
      </c>
      <c r="BA911" s="14" t="s">
        <v>40</v>
      </c>
      <c r="BB911" s="14" t="s">
        <v>40</v>
      </c>
      <c r="BC911" s="14" t="s">
        <v>40</v>
      </c>
      <c r="BD911" s="14" t="s">
        <v>40</v>
      </c>
      <c r="BE911" s="14" t="s">
        <v>40</v>
      </c>
      <c r="BF911" s="14" t="s">
        <v>40</v>
      </c>
      <c r="BG911" s="14" t="s">
        <v>40</v>
      </c>
      <c r="BH911" s="14" t="s">
        <v>40</v>
      </c>
      <c r="BJ911" s="15" t="e">
        <f t="shared" si="802"/>
        <v>#VALUE!</v>
      </c>
      <c r="BK911" s="15" t="e">
        <f t="shared" si="803"/>
        <v>#VALUE!</v>
      </c>
      <c r="BL911" s="15" t="e">
        <f t="shared" si="804"/>
        <v>#VALUE!</v>
      </c>
      <c r="BM911" s="15" t="e">
        <f t="shared" si="805"/>
        <v>#VALUE!</v>
      </c>
      <c r="BN911" s="15" t="e">
        <f t="shared" si="806"/>
        <v>#VALUE!</v>
      </c>
      <c r="BO911" s="15" t="e">
        <f t="shared" si="807"/>
        <v>#VALUE!</v>
      </c>
      <c r="BP911" s="15" t="e">
        <f t="shared" si="808"/>
        <v>#VALUE!</v>
      </c>
      <c r="BQ911" s="15" t="e">
        <f t="shared" si="809"/>
        <v>#VALUE!</v>
      </c>
      <c r="BR911" s="15" t="e">
        <f t="shared" si="810"/>
        <v>#VALUE!</v>
      </c>
      <c r="BS911" s="15" t="e">
        <f t="shared" si="811"/>
        <v>#VALUE!</v>
      </c>
      <c r="BT911" s="15" t="e">
        <f t="shared" si="812"/>
        <v>#VALUE!</v>
      </c>
      <c r="BU911" s="15" t="e">
        <f t="shared" si="813"/>
        <v>#VALUE!</v>
      </c>
      <c r="BV911" s="15" t="e">
        <f t="shared" si="814"/>
        <v>#VALUE!</v>
      </c>
      <c r="BW911" s="15" t="e">
        <f t="shared" si="815"/>
        <v>#VALUE!</v>
      </c>
      <c r="BX911" s="15" t="e">
        <f t="shared" si="816"/>
        <v>#VALUE!</v>
      </c>
      <c r="BY911" s="15" t="e">
        <f t="shared" si="817"/>
        <v>#VALUE!</v>
      </c>
      <c r="BZ911" s="15" t="e">
        <f t="shared" si="818"/>
        <v>#VALUE!</v>
      </c>
      <c r="CA911" s="14" t="s">
        <v>75</v>
      </c>
      <c r="CB911" s="15" t="e">
        <f t="shared" si="827"/>
        <v>#VALUE!</v>
      </c>
      <c r="CC911" s="14" t="str">
        <f t="shared" si="828"/>
        <v>N/A</v>
      </c>
      <c r="CD911" s="14" t="str">
        <f t="shared" si="829"/>
        <v>N/A</v>
      </c>
      <c r="CE911" s="14" t="str">
        <f t="shared" si="830"/>
        <v>N/A</v>
      </c>
      <c r="CF911" s="14" t="str">
        <f t="shared" si="831"/>
        <v>N/A</v>
      </c>
      <c r="CG911" t="str">
        <f t="shared" si="819"/>
        <v>S:0 G:0 GR:0</v>
      </c>
    </row>
    <row r="912" spans="1:85" x14ac:dyDescent="0.25">
      <c r="A912" s="13">
        <v>6804</v>
      </c>
      <c r="B912" s="14"/>
      <c r="C912" s="14"/>
      <c r="D912" s="14"/>
      <c r="E912" s="14" t="e">
        <f>VLOOKUP(B912, 'Rookie Year'!$A$2:$B$55555,2,FALSE)</f>
        <v>#N/A</v>
      </c>
      <c r="F912" s="14">
        <v>2026</v>
      </c>
      <c r="G912" s="14" t="s">
        <v>40</v>
      </c>
      <c r="H912" s="14"/>
      <c r="I912" s="15"/>
      <c r="J912" s="14"/>
      <c r="K912" s="16">
        <f t="shared" si="785"/>
        <v>0</v>
      </c>
      <c r="L912" s="15">
        <f t="shared" si="786"/>
        <v>0</v>
      </c>
      <c r="M912" s="15">
        <f t="shared" si="787"/>
        <v>0</v>
      </c>
      <c r="N912" s="15">
        <f t="shared" si="788"/>
        <v>0</v>
      </c>
      <c r="O912" s="15">
        <v>0</v>
      </c>
      <c r="P912" s="15">
        <v>0</v>
      </c>
      <c r="Q912" s="15">
        <f t="shared" si="789"/>
        <v>0</v>
      </c>
      <c r="R912" s="14" t="s">
        <v>75</v>
      </c>
      <c r="S912" s="14">
        <f t="shared" si="790"/>
        <v>0</v>
      </c>
      <c r="T912" s="15" t="str">
        <f t="shared" si="835"/>
        <v>N/A</v>
      </c>
      <c r="U912" s="15" t="str">
        <f t="shared" si="836"/>
        <v>N/A</v>
      </c>
      <c r="V912" s="15" t="str">
        <f t="shared" si="832"/>
        <v>N/A</v>
      </c>
      <c r="W912" s="15" t="str">
        <f t="shared" si="824"/>
        <v>N/A</v>
      </c>
      <c r="X912" s="15" t="str">
        <f t="shared" si="825"/>
        <v>N/A</v>
      </c>
      <c r="Y912" s="14" t="str">
        <f t="shared" si="791"/>
        <v>OK</v>
      </c>
      <c r="Z912" s="14" t="str">
        <f t="shared" si="792"/>
        <v>No</v>
      </c>
      <c r="AA912" s="17" t="str">
        <f>IF(C912="DM", "N/A", IF(Z912="No","N/A",VLOOKUP(B912,'Extension List'!$A$3:$AE$1952,19,FALSE)))</f>
        <v>N/A</v>
      </c>
      <c r="AB912" s="14" t="str">
        <f>IF(C912="DM", "N/A", IF(Z912="No","N/A",VLOOKUP(B912,'Extension List'!$A$3:$AE$1952,21,FALSE)))</f>
        <v>N/A</v>
      </c>
      <c r="AC912" s="14" t="str">
        <f t="shared" si="833"/>
        <v>N/A</v>
      </c>
      <c r="AD912" s="15" t="str">
        <f t="shared" si="793"/>
        <v>N/A</v>
      </c>
      <c r="AE912" s="15" t="str">
        <f t="shared" si="794"/>
        <v>N/A</v>
      </c>
      <c r="AF912" s="15" t="str">
        <f t="shared" si="795"/>
        <v>N/A</v>
      </c>
      <c r="AG912" s="15" t="str">
        <f t="shared" si="834"/>
        <v>N/A</v>
      </c>
      <c r="AH912" s="15" t="str">
        <f t="shared" si="834"/>
        <v>N/A</v>
      </c>
      <c r="AI912" s="15" t="str">
        <f t="shared" si="820"/>
        <v>N/A</v>
      </c>
      <c r="AJ912" s="15" t="str">
        <f t="shared" si="821"/>
        <v>N/A</v>
      </c>
      <c r="AK912" s="15" t="str">
        <f t="shared" si="822"/>
        <v>N/A</v>
      </c>
      <c r="AL912" s="15" t="str">
        <f t="shared" si="796"/>
        <v>N/A</v>
      </c>
      <c r="AM912" s="15" t="e">
        <f t="shared" si="797"/>
        <v>#VALUE!</v>
      </c>
      <c r="AN912" s="15" t="str">
        <f t="shared" si="798"/>
        <v>N/A</v>
      </c>
      <c r="AO912" s="15" t="str">
        <f t="shared" si="799"/>
        <v>N/A</v>
      </c>
      <c r="AP912" s="15" t="str">
        <f t="shared" si="800"/>
        <v>N/A</v>
      </c>
      <c r="AQ912" s="15" t="str">
        <f t="shared" si="801"/>
        <v>N/A</v>
      </c>
      <c r="AR912" s="14" t="s">
        <v>40</v>
      </c>
      <c r="AS912" s="14" t="s">
        <v>40</v>
      </c>
      <c r="AT912" s="14" t="s">
        <v>40</v>
      </c>
      <c r="AU912" s="14" t="s">
        <v>40</v>
      </c>
      <c r="AV912" s="14" t="s">
        <v>40</v>
      </c>
      <c r="AW912" s="14" t="s">
        <v>40</v>
      </c>
      <c r="AX912" s="14" t="s">
        <v>40</v>
      </c>
      <c r="AY912" s="14" t="s">
        <v>40</v>
      </c>
      <c r="AZ912" s="14" t="s">
        <v>40</v>
      </c>
      <c r="BA912" s="14" t="s">
        <v>40</v>
      </c>
      <c r="BB912" s="14" t="s">
        <v>40</v>
      </c>
      <c r="BC912" s="14" t="s">
        <v>40</v>
      </c>
      <c r="BD912" s="14" t="s">
        <v>40</v>
      </c>
      <c r="BE912" s="14" t="s">
        <v>40</v>
      </c>
      <c r="BF912" s="14" t="s">
        <v>40</v>
      </c>
      <c r="BG912" s="14" t="s">
        <v>40</v>
      </c>
      <c r="BH912" s="14" t="s">
        <v>40</v>
      </c>
      <c r="BJ912" s="15" t="e">
        <f t="shared" si="802"/>
        <v>#VALUE!</v>
      </c>
      <c r="BK912" s="15" t="e">
        <f t="shared" si="803"/>
        <v>#VALUE!</v>
      </c>
      <c r="BL912" s="15" t="e">
        <f t="shared" si="804"/>
        <v>#VALUE!</v>
      </c>
      <c r="BM912" s="15" t="e">
        <f t="shared" si="805"/>
        <v>#VALUE!</v>
      </c>
      <c r="BN912" s="15" t="e">
        <f t="shared" si="806"/>
        <v>#VALUE!</v>
      </c>
      <c r="BO912" s="15" t="e">
        <f t="shared" si="807"/>
        <v>#VALUE!</v>
      </c>
      <c r="BP912" s="15" t="e">
        <f t="shared" si="808"/>
        <v>#VALUE!</v>
      </c>
      <c r="BQ912" s="15" t="e">
        <f t="shared" si="809"/>
        <v>#VALUE!</v>
      </c>
      <c r="BR912" s="15" t="e">
        <f t="shared" si="810"/>
        <v>#VALUE!</v>
      </c>
      <c r="BS912" s="15" t="e">
        <f t="shared" si="811"/>
        <v>#VALUE!</v>
      </c>
      <c r="BT912" s="15" t="e">
        <f t="shared" si="812"/>
        <v>#VALUE!</v>
      </c>
      <c r="BU912" s="15" t="e">
        <f t="shared" si="813"/>
        <v>#VALUE!</v>
      </c>
      <c r="BV912" s="15" t="e">
        <f t="shared" si="814"/>
        <v>#VALUE!</v>
      </c>
      <c r="BW912" s="15" t="e">
        <f t="shared" si="815"/>
        <v>#VALUE!</v>
      </c>
      <c r="BX912" s="15" t="e">
        <f t="shared" si="816"/>
        <v>#VALUE!</v>
      </c>
      <c r="BY912" s="15" t="e">
        <f t="shared" si="817"/>
        <v>#VALUE!</v>
      </c>
      <c r="BZ912" s="15" t="e">
        <f t="shared" si="818"/>
        <v>#VALUE!</v>
      </c>
      <c r="CA912" s="14" t="s">
        <v>75</v>
      </c>
      <c r="CB912" s="15" t="e">
        <f t="shared" si="827"/>
        <v>#VALUE!</v>
      </c>
      <c r="CC912" s="14" t="str">
        <f t="shared" si="828"/>
        <v>N/A</v>
      </c>
      <c r="CD912" s="14" t="str">
        <f t="shared" si="829"/>
        <v>N/A</v>
      </c>
      <c r="CE912" s="14" t="str">
        <f t="shared" si="830"/>
        <v>N/A</v>
      </c>
      <c r="CF912" s="14" t="str">
        <f t="shared" si="831"/>
        <v>N/A</v>
      </c>
      <c r="CG912" t="str">
        <f t="shared" si="819"/>
        <v>S:0 G:0 GR:0</v>
      </c>
    </row>
    <row r="913" spans="1:85" x14ac:dyDescent="0.25">
      <c r="A913" s="13">
        <v>6805</v>
      </c>
      <c r="B913" s="14"/>
      <c r="C913" s="14"/>
      <c r="D913" s="14"/>
      <c r="E913" s="14" t="e">
        <f>VLOOKUP(B913, 'Rookie Year'!$A$2:$B$55555,2,FALSE)</f>
        <v>#N/A</v>
      </c>
      <c r="F913" s="14">
        <v>2026</v>
      </c>
      <c r="G913" s="14" t="s">
        <v>40</v>
      </c>
      <c r="H913" s="14"/>
      <c r="I913" s="15"/>
      <c r="J913" s="14"/>
      <c r="K913" s="16">
        <f t="shared" si="785"/>
        <v>0</v>
      </c>
      <c r="L913" s="15">
        <f t="shared" si="786"/>
        <v>0</v>
      </c>
      <c r="M913" s="15">
        <f t="shared" si="787"/>
        <v>0</v>
      </c>
      <c r="N913" s="15">
        <f t="shared" si="788"/>
        <v>0</v>
      </c>
      <c r="O913" s="15">
        <v>0</v>
      </c>
      <c r="P913" s="15">
        <v>0</v>
      </c>
      <c r="Q913" s="15">
        <f t="shared" si="789"/>
        <v>0</v>
      </c>
      <c r="R913" s="14" t="s">
        <v>75</v>
      </c>
      <c r="S913" s="14">
        <f t="shared" si="790"/>
        <v>0</v>
      </c>
      <c r="T913" s="15" t="str">
        <f t="shared" si="835"/>
        <v>N/A</v>
      </c>
      <c r="U913" s="15" t="str">
        <f t="shared" si="836"/>
        <v>N/A</v>
      </c>
      <c r="V913" s="15" t="str">
        <f t="shared" si="832"/>
        <v>N/A</v>
      </c>
      <c r="W913" s="15" t="str">
        <f t="shared" si="824"/>
        <v>N/A</v>
      </c>
      <c r="X913" s="15" t="str">
        <f t="shared" si="825"/>
        <v>N/A</v>
      </c>
      <c r="Y913" s="14" t="str">
        <f t="shared" si="791"/>
        <v>OK</v>
      </c>
      <c r="Z913" s="14" t="str">
        <f t="shared" si="792"/>
        <v>No</v>
      </c>
      <c r="AA913" s="17" t="str">
        <f>IF(C913="DM", "N/A", IF(Z913="No","N/A",VLOOKUP(B913,'Extension List'!$A$3:$AE$1952,19,FALSE)))</f>
        <v>N/A</v>
      </c>
      <c r="AB913" s="14" t="str">
        <f>IF(C913="DM", "N/A", IF(Z913="No","N/A",VLOOKUP(B913,'Extension List'!$A$3:$AE$1952,21,FALSE)))</f>
        <v>N/A</v>
      </c>
      <c r="AC913" s="14" t="str">
        <f t="shared" si="833"/>
        <v>N/A</v>
      </c>
      <c r="AD913" s="15" t="str">
        <f t="shared" si="793"/>
        <v>N/A</v>
      </c>
      <c r="AE913" s="15" t="str">
        <f t="shared" si="794"/>
        <v>N/A</v>
      </c>
      <c r="AF913" s="15" t="str">
        <f t="shared" si="795"/>
        <v>N/A</v>
      </c>
      <c r="AG913" s="15" t="str">
        <f t="shared" si="834"/>
        <v>N/A</v>
      </c>
      <c r="AH913" s="15" t="str">
        <f t="shared" si="834"/>
        <v>N/A</v>
      </c>
      <c r="AI913" s="15" t="str">
        <f t="shared" si="820"/>
        <v>N/A</v>
      </c>
      <c r="AJ913" s="15" t="str">
        <f t="shared" si="821"/>
        <v>N/A</v>
      </c>
      <c r="AK913" s="15" t="str">
        <f t="shared" si="822"/>
        <v>N/A</v>
      </c>
      <c r="AL913" s="15" t="str">
        <f t="shared" si="796"/>
        <v>N/A</v>
      </c>
      <c r="AM913" s="15" t="e">
        <f t="shared" si="797"/>
        <v>#VALUE!</v>
      </c>
      <c r="AN913" s="15" t="str">
        <f t="shared" si="798"/>
        <v>N/A</v>
      </c>
      <c r="AO913" s="15" t="str">
        <f t="shared" si="799"/>
        <v>N/A</v>
      </c>
      <c r="AP913" s="15" t="str">
        <f t="shared" si="800"/>
        <v>N/A</v>
      </c>
      <c r="AQ913" s="15" t="str">
        <f t="shared" si="801"/>
        <v>N/A</v>
      </c>
      <c r="AR913" s="14" t="s">
        <v>40</v>
      </c>
      <c r="AS913" s="14" t="s">
        <v>40</v>
      </c>
      <c r="AT913" s="14" t="s">
        <v>40</v>
      </c>
      <c r="AU913" s="14" t="s">
        <v>40</v>
      </c>
      <c r="AV913" s="14" t="s">
        <v>40</v>
      </c>
      <c r="AW913" s="14" t="s">
        <v>40</v>
      </c>
      <c r="AX913" s="14" t="s">
        <v>40</v>
      </c>
      <c r="AY913" s="14" t="s">
        <v>40</v>
      </c>
      <c r="AZ913" s="14" t="s">
        <v>40</v>
      </c>
      <c r="BA913" s="14" t="s">
        <v>40</v>
      </c>
      <c r="BB913" s="14" t="s">
        <v>40</v>
      </c>
      <c r="BC913" s="14" t="s">
        <v>40</v>
      </c>
      <c r="BD913" s="14" t="s">
        <v>40</v>
      </c>
      <c r="BE913" s="14" t="s">
        <v>40</v>
      </c>
      <c r="BF913" s="14" t="s">
        <v>40</v>
      </c>
      <c r="BG913" s="14" t="s">
        <v>40</v>
      </c>
      <c r="BH913" s="14" t="s">
        <v>40</v>
      </c>
      <c r="BJ913" s="15" t="e">
        <f t="shared" si="802"/>
        <v>#VALUE!</v>
      </c>
      <c r="BK913" s="15" t="e">
        <f t="shared" si="803"/>
        <v>#VALUE!</v>
      </c>
      <c r="BL913" s="15" t="e">
        <f t="shared" si="804"/>
        <v>#VALUE!</v>
      </c>
      <c r="BM913" s="15" t="e">
        <f t="shared" si="805"/>
        <v>#VALUE!</v>
      </c>
      <c r="BN913" s="15" t="e">
        <f t="shared" si="806"/>
        <v>#VALUE!</v>
      </c>
      <c r="BO913" s="15" t="e">
        <f t="shared" si="807"/>
        <v>#VALUE!</v>
      </c>
      <c r="BP913" s="15" t="e">
        <f t="shared" si="808"/>
        <v>#VALUE!</v>
      </c>
      <c r="BQ913" s="15" t="e">
        <f t="shared" si="809"/>
        <v>#VALUE!</v>
      </c>
      <c r="BR913" s="15" t="e">
        <f t="shared" si="810"/>
        <v>#VALUE!</v>
      </c>
      <c r="BS913" s="15" t="e">
        <f t="shared" si="811"/>
        <v>#VALUE!</v>
      </c>
      <c r="BT913" s="15" t="e">
        <f t="shared" si="812"/>
        <v>#VALUE!</v>
      </c>
      <c r="BU913" s="15" t="e">
        <f t="shared" si="813"/>
        <v>#VALUE!</v>
      </c>
      <c r="BV913" s="15" t="e">
        <f t="shared" si="814"/>
        <v>#VALUE!</v>
      </c>
      <c r="BW913" s="15" t="e">
        <f t="shared" si="815"/>
        <v>#VALUE!</v>
      </c>
      <c r="BX913" s="15" t="e">
        <f t="shared" si="816"/>
        <v>#VALUE!</v>
      </c>
      <c r="BY913" s="15" t="e">
        <f t="shared" si="817"/>
        <v>#VALUE!</v>
      </c>
      <c r="BZ913" s="15" t="e">
        <f t="shared" si="818"/>
        <v>#VALUE!</v>
      </c>
      <c r="CA913" s="14" t="s">
        <v>75</v>
      </c>
      <c r="CB913" s="15" t="e">
        <f t="shared" si="827"/>
        <v>#VALUE!</v>
      </c>
      <c r="CC913" s="14" t="str">
        <f t="shared" si="828"/>
        <v>N/A</v>
      </c>
      <c r="CD913" s="14" t="str">
        <f t="shared" si="829"/>
        <v>N/A</v>
      </c>
      <c r="CE913" s="14" t="str">
        <f t="shared" si="830"/>
        <v>N/A</v>
      </c>
      <c r="CF913" s="14" t="str">
        <f t="shared" si="831"/>
        <v>N/A</v>
      </c>
      <c r="CG913" t="str">
        <f t="shared" si="819"/>
        <v>S:0 G:0 GR:0</v>
      </c>
    </row>
    <row r="914" spans="1:85" x14ac:dyDescent="0.25">
      <c r="A914" s="13">
        <v>6806</v>
      </c>
      <c r="B914" s="14"/>
      <c r="C914" s="14"/>
      <c r="D914" s="14"/>
      <c r="E914" s="14" t="e">
        <f>VLOOKUP(B914, 'Rookie Year'!$A$2:$B$55555,2,FALSE)</f>
        <v>#N/A</v>
      </c>
      <c r="F914" s="14">
        <v>2026</v>
      </c>
      <c r="G914" s="14" t="s">
        <v>40</v>
      </c>
      <c r="H914" s="14"/>
      <c r="I914" s="15"/>
      <c r="J914" s="14"/>
      <c r="K914" s="16">
        <f t="shared" si="785"/>
        <v>0</v>
      </c>
      <c r="L914" s="15">
        <f t="shared" si="786"/>
        <v>0</v>
      </c>
      <c r="M914" s="15">
        <f t="shared" si="787"/>
        <v>0</v>
      </c>
      <c r="N914" s="15">
        <f t="shared" si="788"/>
        <v>0</v>
      </c>
      <c r="O914" s="15">
        <v>0</v>
      </c>
      <c r="P914" s="15">
        <v>0</v>
      </c>
      <c r="Q914" s="15">
        <f t="shared" si="789"/>
        <v>0</v>
      </c>
      <c r="R914" s="14" t="s">
        <v>75</v>
      </c>
      <c r="S914" s="14">
        <f t="shared" si="790"/>
        <v>0</v>
      </c>
      <c r="T914" s="15" t="str">
        <f t="shared" si="835"/>
        <v>N/A</v>
      </c>
      <c r="U914" s="15" t="str">
        <f t="shared" si="836"/>
        <v>N/A</v>
      </c>
      <c r="V914" s="15" t="str">
        <f t="shared" si="832"/>
        <v>N/A</v>
      </c>
      <c r="W914" s="15" t="str">
        <f t="shared" si="824"/>
        <v>N/A</v>
      </c>
      <c r="X914" s="15" t="str">
        <f t="shared" si="825"/>
        <v>N/A</v>
      </c>
      <c r="Y914" s="14" t="str">
        <f t="shared" si="791"/>
        <v>OK</v>
      </c>
      <c r="Z914" s="14" t="str">
        <f t="shared" si="792"/>
        <v>No</v>
      </c>
      <c r="AA914" s="17" t="str">
        <f>IF(C914="DM", "N/A", IF(Z914="No","N/A",VLOOKUP(B914,'Extension List'!$A$3:$AE$1952,19,FALSE)))</f>
        <v>N/A</v>
      </c>
      <c r="AB914" s="14" t="str">
        <f>IF(C914="DM", "N/A", IF(Z914="No","N/A",VLOOKUP(B914,'Extension List'!$A$3:$AE$1952,21,FALSE)))</f>
        <v>N/A</v>
      </c>
      <c r="AC914" s="14" t="str">
        <f t="shared" si="833"/>
        <v>N/A</v>
      </c>
      <c r="AD914" s="15" t="str">
        <f t="shared" si="793"/>
        <v>N/A</v>
      </c>
      <c r="AE914" s="15" t="str">
        <f t="shared" si="794"/>
        <v>N/A</v>
      </c>
      <c r="AF914" s="15" t="str">
        <f t="shared" si="795"/>
        <v>N/A</v>
      </c>
      <c r="AG914" s="15" t="str">
        <f t="shared" si="834"/>
        <v>N/A</v>
      </c>
      <c r="AH914" s="15" t="str">
        <f t="shared" si="834"/>
        <v>N/A</v>
      </c>
      <c r="AI914" s="15" t="str">
        <f t="shared" si="820"/>
        <v>N/A</v>
      </c>
      <c r="AJ914" s="15" t="str">
        <f t="shared" si="821"/>
        <v>N/A</v>
      </c>
      <c r="AK914" s="15" t="str">
        <f t="shared" si="822"/>
        <v>N/A</v>
      </c>
      <c r="AL914" s="15" t="str">
        <f t="shared" si="796"/>
        <v>N/A</v>
      </c>
      <c r="AM914" s="15" t="e">
        <f t="shared" si="797"/>
        <v>#VALUE!</v>
      </c>
      <c r="AN914" s="15" t="str">
        <f t="shared" si="798"/>
        <v>N/A</v>
      </c>
      <c r="AO914" s="15" t="str">
        <f t="shared" si="799"/>
        <v>N/A</v>
      </c>
      <c r="AP914" s="15" t="str">
        <f t="shared" si="800"/>
        <v>N/A</v>
      </c>
      <c r="AQ914" s="15" t="str">
        <f t="shared" si="801"/>
        <v>N/A</v>
      </c>
      <c r="AR914" s="14" t="s">
        <v>40</v>
      </c>
      <c r="AS914" s="14" t="s">
        <v>40</v>
      </c>
      <c r="AT914" s="14" t="s">
        <v>40</v>
      </c>
      <c r="AU914" s="14" t="s">
        <v>40</v>
      </c>
      <c r="AV914" s="14" t="s">
        <v>40</v>
      </c>
      <c r="AW914" s="14" t="s">
        <v>40</v>
      </c>
      <c r="AX914" s="14" t="s">
        <v>40</v>
      </c>
      <c r="AY914" s="14" t="s">
        <v>40</v>
      </c>
      <c r="AZ914" s="14" t="s">
        <v>40</v>
      </c>
      <c r="BA914" s="14" t="s">
        <v>40</v>
      </c>
      <c r="BB914" s="14" t="s">
        <v>40</v>
      </c>
      <c r="BC914" s="14" t="s">
        <v>40</v>
      </c>
      <c r="BD914" s="14" t="s">
        <v>40</v>
      </c>
      <c r="BE914" s="14" t="s">
        <v>40</v>
      </c>
      <c r="BF914" s="14" t="s">
        <v>40</v>
      </c>
      <c r="BG914" s="14" t="s">
        <v>40</v>
      </c>
      <c r="BH914" s="14" t="s">
        <v>40</v>
      </c>
      <c r="BJ914" s="15" t="e">
        <f t="shared" si="802"/>
        <v>#VALUE!</v>
      </c>
      <c r="BK914" s="15" t="e">
        <f t="shared" si="803"/>
        <v>#VALUE!</v>
      </c>
      <c r="BL914" s="15" t="e">
        <f t="shared" si="804"/>
        <v>#VALUE!</v>
      </c>
      <c r="BM914" s="15" t="e">
        <f t="shared" si="805"/>
        <v>#VALUE!</v>
      </c>
      <c r="BN914" s="15" t="e">
        <f t="shared" si="806"/>
        <v>#VALUE!</v>
      </c>
      <c r="BO914" s="15" t="e">
        <f t="shared" si="807"/>
        <v>#VALUE!</v>
      </c>
      <c r="BP914" s="15" t="e">
        <f t="shared" si="808"/>
        <v>#VALUE!</v>
      </c>
      <c r="BQ914" s="15" t="e">
        <f t="shared" si="809"/>
        <v>#VALUE!</v>
      </c>
      <c r="BR914" s="15" t="e">
        <f t="shared" si="810"/>
        <v>#VALUE!</v>
      </c>
      <c r="BS914" s="15" t="e">
        <f t="shared" si="811"/>
        <v>#VALUE!</v>
      </c>
      <c r="BT914" s="15" t="e">
        <f t="shared" si="812"/>
        <v>#VALUE!</v>
      </c>
      <c r="BU914" s="15" t="e">
        <f t="shared" si="813"/>
        <v>#VALUE!</v>
      </c>
      <c r="BV914" s="15" t="e">
        <f t="shared" si="814"/>
        <v>#VALUE!</v>
      </c>
      <c r="BW914" s="15" t="e">
        <f t="shared" si="815"/>
        <v>#VALUE!</v>
      </c>
      <c r="BX914" s="15" t="e">
        <f t="shared" si="816"/>
        <v>#VALUE!</v>
      </c>
      <c r="BY914" s="15" t="e">
        <f t="shared" si="817"/>
        <v>#VALUE!</v>
      </c>
      <c r="BZ914" s="15" t="e">
        <f t="shared" si="818"/>
        <v>#VALUE!</v>
      </c>
      <c r="CA914" s="14" t="s">
        <v>75</v>
      </c>
      <c r="CB914" s="15" t="e">
        <f t="shared" si="827"/>
        <v>#VALUE!</v>
      </c>
      <c r="CC914" s="14" t="str">
        <f t="shared" si="828"/>
        <v>N/A</v>
      </c>
      <c r="CD914" s="14" t="str">
        <f t="shared" si="829"/>
        <v>N/A</v>
      </c>
      <c r="CE914" s="14" t="str">
        <f t="shared" si="830"/>
        <v>N/A</v>
      </c>
      <c r="CF914" s="14" t="str">
        <f t="shared" si="831"/>
        <v>N/A</v>
      </c>
      <c r="CG914" t="str">
        <f t="shared" si="819"/>
        <v>S:0 G:0 GR:0</v>
      </c>
    </row>
    <row r="915" spans="1:85" x14ac:dyDescent="0.25">
      <c r="A915" s="13">
        <v>6807</v>
      </c>
      <c r="B915" s="14"/>
      <c r="C915" s="14"/>
      <c r="D915" s="14"/>
      <c r="E915" s="14" t="e">
        <f>VLOOKUP(B915, 'Rookie Year'!$A$2:$B$55555,2,FALSE)</f>
        <v>#N/A</v>
      </c>
      <c r="F915" s="14">
        <v>2026</v>
      </c>
      <c r="G915" s="14" t="s">
        <v>40</v>
      </c>
      <c r="H915" s="14"/>
      <c r="I915" s="15"/>
      <c r="J915" s="14"/>
      <c r="K915" s="16">
        <f t="shared" si="785"/>
        <v>0</v>
      </c>
      <c r="L915" s="15">
        <f t="shared" si="786"/>
        <v>0</v>
      </c>
      <c r="M915" s="15">
        <f t="shared" si="787"/>
        <v>0</v>
      </c>
      <c r="N915" s="15">
        <f t="shared" si="788"/>
        <v>0</v>
      </c>
      <c r="O915" s="15">
        <v>0</v>
      </c>
      <c r="P915" s="15">
        <v>0</v>
      </c>
      <c r="Q915" s="15">
        <f t="shared" si="789"/>
        <v>0</v>
      </c>
      <c r="R915" s="14" t="s">
        <v>75</v>
      </c>
      <c r="S915" s="14">
        <f t="shared" si="790"/>
        <v>0</v>
      </c>
      <c r="T915" s="15" t="str">
        <f t="shared" si="835"/>
        <v>N/A</v>
      </c>
      <c r="U915" s="15" t="str">
        <f t="shared" si="836"/>
        <v>N/A</v>
      </c>
      <c r="V915" s="15" t="str">
        <f t="shared" si="832"/>
        <v>N/A</v>
      </c>
      <c r="W915" s="15" t="str">
        <f t="shared" si="824"/>
        <v>N/A</v>
      </c>
      <c r="X915" s="15" t="str">
        <f t="shared" si="825"/>
        <v>N/A</v>
      </c>
      <c r="Y915" s="14" t="str">
        <f t="shared" si="791"/>
        <v>OK</v>
      </c>
      <c r="Z915" s="14" t="str">
        <f t="shared" si="792"/>
        <v>No</v>
      </c>
      <c r="AA915" s="17" t="str">
        <f>IF(C915="DM", "N/A", IF(Z915="No","N/A",VLOOKUP(B915,'Extension List'!$A$3:$AE$1952,19,FALSE)))</f>
        <v>N/A</v>
      </c>
      <c r="AB915" s="14" t="str">
        <f>IF(C915="DM", "N/A", IF(Z915="No","N/A",VLOOKUP(B915,'Extension List'!$A$3:$AE$1952,21,FALSE)))</f>
        <v>N/A</v>
      </c>
      <c r="AC915" s="14" t="str">
        <f t="shared" si="833"/>
        <v>N/A</v>
      </c>
      <c r="AD915" s="15" t="str">
        <f t="shared" si="793"/>
        <v>N/A</v>
      </c>
      <c r="AE915" s="15" t="str">
        <f t="shared" si="794"/>
        <v>N/A</v>
      </c>
      <c r="AF915" s="15" t="str">
        <f t="shared" si="795"/>
        <v>N/A</v>
      </c>
      <c r="AG915" s="15" t="str">
        <f t="shared" si="834"/>
        <v>N/A</v>
      </c>
      <c r="AH915" s="15" t="str">
        <f t="shared" si="834"/>
        <v>N/A</v>
      </c>
      <c r="AI915" s="15" t="str">
        <f t="shared" si="820"/>
        <v>N/A</v>
      </c>
      <c r="AJ915" s="15" t="str">
        <f t="shared" si="821"/>
        <v>N/A</v>
      </c>
      <c r="AK915" s="15" t="str">
        <f t="shared" si="822"/>
        <v>N/A</v>
      </c>
      <c r="AL915" s="15" t="str">
        <f t="shared" si="796"/>
        <v>N/A</v>
      </c>
      <c r="AM915" s="15" t="e">
        <f t="shared" si="797"/>
        <v>#VALUE!</v>
      </c>
      <c r="AN915" s="15" t="str">
        <f t="shared" si="798"/>
        <v>N/A</v>
      </c>
      <c r="AO915" s="15" t="str">
        <f t="shared" si="799"/>
        <v>N/A</v>
      </c>
      <c r="AP915" s="15" t="str">
        <f t="shared" si="800"/>
        <v>N/A</v>
      </c>
      <c r="AQ915" s="15" t="str">
        <f t="shared" si="801"/>
        <v>N/A</v>
      </c>
      <c r="AR915" s="14" t="s">
        <v>40</v>
      </c>
      <c r="AS915" s="14" t="s">
        <v>40</v>
      </c>
      <c r="AT915" s="14" t="s">
        <v>40</v>
      </c>
      <c r="AU915" s="14" t="s">
        <v>40</v>
      </c>
      <c r="AV915" s="14" t="s">
        <v>40</v>
      </c>
      <c r="AW915" s="14" t="s">
        <v>40</v>
      </c>
      <c r="AX915" s="14" t="s">
        <v>40</v>
      </c>
      <c r="AY915" s="14" t="s">
        <v>40</v>
      </c>
      <c r="AZ915" s="14" t="s">
        <v>40</v>
      </c>
      <c r="BA915" s="14" t="s">
        <v>40</v>
      </c>
      <c r="BB915" s="14" t="s">
        <v>40</v>
      </c>
      <c r="BC915" s="14" t="s">
        <v>40</v>
      </c>
      <c r="BD915" s="14" t="s">
        <v>40</v>
      </c>
      <c r="BE915" s="14" t="s">
        <v>40</v>
      </c>
      <c r="BF915" s="14" t="s">
        <v>40</v>
      </c>
      <c r="BG915" s="14" t="s">
        <v>40</v>
      </c>
      <c r="BH915" s="14" t="s">
        <v>40</v>
      </c>
      <c r="BJ915" s="15" t="e">
        <f t="shared" si="802"/>
        <v>#VALUE!</v>
      </c>
      <c r="BK915" s="15" t="e">
        <f t="shared" si="803"/>
        <v>#VALUE!</v>
      </c>
      <c r="BL915" s="15" t="e">
        <f t="shared" si="804"/>
        <v>#VALUE!</v>
      </c>
      <c r="BM915" s="15" t="e">
        <f t="shared" si="805"/>
        <v>#VALUE!</v>
      </c>
      <c r="BN915" s="15" t="e">
        <f t="shared" si="806"/>
        <v>#VALUE!</v>
      </c>
      <c r="BO915" s="15" t="e">
        <f t="shared" si="807"/>
        <v>#VALUE!</v>
      </c>
      <c r="BP915" s="15" t="e">
        <f t="shared" si="808"/>
        <v>#VALUE!</v>
      </c>
      <c r="BQ915" s="15" t="e">
        <f t="shared" si="809"/>
        <v>#VALUE!</v>
      </c>
      <c r="BR915" s="15" t="e">
        <f t="shared" si="810"/>
        <v>#VALUE!</v>
      </c>
      <c r="BS915" s="15" t="e">
        <f t="shared" si="811"/>
        <v>#VALUE!</v>
      </c>
      <c r="BT915" s="15" t="e">
        <f t="shared" si="812"/>
        <v>#VALUE!</v>
      </c>
      <c r="BU915" s="15" t="e">
        <f t="shared" si="813"/>
        <v>#VALUE!</v>
      </c>
      <c r="BV915" s="15" t="e">
        <f t="shared" si="814"/>
        <v>#VALUE!</v>
      </c>
      <c r="BW915" s="15" t="e">
        <f t="shared" si="815"/>
        <v>#VALUE!</v>
      </c>
      <c r="BX915" s="15" t="e">
        <f t="shared" si="816"/>
        <v>#VALUE!</v>
      </c>
      <c r="BY915" s="15" t="e">
        <f t="shared" si="817"/>
        <v>#VALUE!</v>
      </c>
      <c r="BZ915" s="15" t="e">
        <f t="shared" si="818"/>
        <v>#VALUE!</v>
      </c>
      <c r="CA915" s="14" t="s">
        <v>75</v>
      </c>
      <c r="CB915" s="15" t="e">
        <f t="shared" si="827"/>
        <v>#VALUE!</v>
      </c>
      <c r="CC915" s="14" t="str">
        <f t="shared" si="828"/>
        <v>N/A</v>
      </c>
      <c r="CD915" s="14" t="str">
        <f t="shared" si="829"/>
        <v>N/A</v>
      </c>
      <c r="CE915" s="14" t="str">
        <f t="shared" si="830"/>
        <v>N/A</v>
      </c>
      <c r="CF915" s="14" t="str">
        <f t="shared" si="831"/>
        <v>N/A</v>
      </c>
      <c r="CG915" t="str">
        <f t="shared" si="819"/>
        <v>S:0 G:0 GR:0</v>
      </c>
    </row>
    <row r="916" spans="1:85" x14ac:dyDescent="0.25">
      <c r="A916" s="13">
        <v>6808</v>
      </c>
      <c r="B916" s="14"/>
      <c r="C916" s="14"/>
      <c r="D916" s="14"/>
      <c r="E916" s="14" t="e">
        <f>VLOOKUP(B916, 'Rookie Year'!$A$2:$B$55555,2,FALSE)</f>
        <v>#N/A</v>
      </c>
      <c r="F916" s="14">
        <v>2026</v>
      </c>
      <c r="G916" s="14" t="s">
        <v>40</v>
      </c>
      <c r="H916" s="14"/>
      <c r="I916" s="15"/>
      <c r="J916" s="14"/>
      <c r="K916" s="16">
        <f t="shared" si="785"/>
        <v>0</v>
      </c>
      <c r="L916" s="15">
        <f t="shared" si="786"/>
        <v>0</v>
      </c>
      <c r="M916" s="15">
        <f t="shared" si="787"/>
        <v>0</v>
      </c>
      <c r="N916" s="15">
        <f t="shared" si="788"/>
        <v>0</v>
      </c>
      <c r="O916" s="15">
        <v>0</v>
      </c>
      <c r="P916" s="15">
        <v>0</v>
      </c>
      <c r="Q916" s="15">
        <f t="shared" si="789"/>
        <v>0</v>
      </c>
      <c r="R916" s="14" t="s">
        <v>75</v>
      </c>
      <c r="S916" s="14">
        <f t="shared" si="790"/>
        <v>0</v>
      </c>
      <c r="T916" s="15" t="str">
        <f t="shared" si="835"/>
        <v>N/A</v>
      </c>
      <c r="U916" s="15" t="str">
        <f t="shared" si="836"/>
        <v>N/A</v>
      </c>
      <c r="V916" s="15" t="str">
        <f t="shared" si="832"/>
        <v>N/A</v>
      </c>
      <c r="W916" s="15" t="str">
        <f t="shared" si="824"/>
        <v>N/A</v>
      </c>
      <c r="X916" s="15" t="str">
        <f t="shared" si="825"/>
        <v>N/A</v>
      </c>
      <c r="Y916" s="14" t="str">
        <f t="shared" si="791"/>
        <v>OK</v>
      </c>
      <c r="Z916" s="14" t="str">
        <f t="shared" si="792"/>
        <v>No</v>
      </c>
      <c r="AA916" s="17" t="str">
        <f>IF(C916="DM", "N/A", IF(Z916="No","N/A",VLOOKUP(B916,'Extension List'!$A$3:$AE$1952,19,FALSE)))</f>
        <v>N/A</v>
      </c>
      <c r="AB916" s="14" t="str">
        <f>IF(C916="DM", "N/A", IF(Z916="No","N/A",VLOOKUP(B916,'Extension List'!$A$3:$AE$1952,21,FALSE)))</f>
        <v>N/A</v>
      </c>
      <c r="AC916" s="14" t="str">
        <f t="shared" si="833"/>
        <v>N/A</v>
      </c>
      <c r="AD916" s="15" t="str">
        <f t="shared" si="793"/>
        <v>N/A</v>
      </c>
      <c r="AE916" s="15" t="str">
        <f t="shared" si="794"/>
        <v>N/A</v>
      </c>
      <c r="AF916" s="15" t="str">
        <f t="shared" si="795"/>
        <v>N/A</v>
      </c>
      <c r="AG916" s="15" t="str">
        <f t="shared" si="834"/>
        <v>N/A</v>
      </c>
      <c r="AH916" s="15" t="str">
        <f t="shared" si="834"/>
        <v>N/A</v>
      </c>
      <c r="AI916" s="15" t="str">
        <f t="shared" si="820"/>
        <v>N/A</v>
      </c>
      <c r="AJ916" s="15" t="str">
        <f t="shared" si="821"/>
        <v>N/A</v>
      </c>
      <c r="AK916" s="15" t="str">
        <f t="shared" si="822"/>
        <v>N/A</v>
      </c>
      <c r="AL916" s="15" t="str">
        <f t="shared" si="796"/>
        <v>N/A</v>
      </c>
      <c r="AM916" s="15" t="e">
        <f t="shared" si="797"/>
        <v>#VALUE!</v>
      </c>
      <c r="AN916" s="15" t="str">
        <f t="shared" si="798"/>
        <v>N/A</v>
      </c>
      <c r="AO916" s="15" t="str">
        <f t="shared" si="799"/>
        <v>N/A</v>
      </c>
      <c r="AP916" s="15" t="str">
        <f t="shared" si="800"/>
        <v>N/A</v>
      </c>
      <c r="AQ916" s="15" t="str">
        <f t="shared" si="801"/>
        <v>N/A</v>
      </c>
      <c r="AR916" s="14" t="s">
        <v>40</v>
      </c>
      <c r="AS916" s="14" t="s">
        <v>40</v>
      </c>
      <c r="AT916" s="14" t="s">
        <v>40</v>
      </c>
      <c r="AU916" s="14" t="s">
        <v>40</v>
      </c>
      <c r="AV916" s="14" t="s">
        <v>40</v>
      </c>
      <c r="AW916" s="14" t="s">
        <v>40</v>
      </c>
      <c r="AX916" s="14" t="s">
        <v>40</v>
      </c>
      <c r="AY916" s="14" t="s">
        <v>40</v>
      </c>
      <c r="AZ916" s="14" t="s">
        <v>40</v>
      </c>
      <c r="BA916" s="14" t="s">
        <v>40</v>
      </c>
      <c r="BB916" s="14" t="s">
        <v>40</v>
      </c>
      <c r="BC916" s="14" t="s">
        <v>40</v>
      </c>
      <c r="BD916" s="14" t="s">
        <v>40</v>
      </c>
      <c r="BE916" s="14" t="s">
        <v>40</v>
      </c>
      <c r="BF916" s="14" t="s">
        <v>40</v>
      </c>
      <c r="BG916" s="14" t="s">
        <v>40</v>
      </c>
      <c r="BH916" s="14" t="s">
        <v>40</v>
      </c>
      <c r="BJ916" s="15" t="e">
        <f t="shared" si="802"/>
        <v>#VALUE!</v>
      </c>
      <c r="BK916" s="15" t="e">
        <f t="shared" si="803"/>
        <v>#VALUE!</v>
      </c>
      <c r="BL916" s="15" t="e">
        <f t="shared" si="804"/>
        <v>#VALUE!</v>
      </c>
      <c r="BM916" s="15" t="e">
        <f t="shared" si="805"/>
        <v>#VALUE!</v>
      </c>
      <c r="BN916" s="15" t="e">
        <f t="shared" si="806"/>
        <v>#VALUE!</v>
      </c>
      <c r="BO916" s="15" t="e">
        <f t="shared" si="807"/>
        <v>#VALUE!</v>
      </c>
      <c r="BP916" s="15" t="e">
        <f t="shared" si="808"/>
        <v>#VALUE!</v>
      </c>
      <c r="BQ916" s="15" t="e">
        <f t="shared" si="809"/>
        <v>#VALUE!</v>
      </c>
      <c r="BR916" s="15" t="e">
        <f t="shared" si="810"/>
        <v>#VALUE!</v>
      </c>
      <c r="BS916" s="15" t="e">
        <f t="shared" si="811"/>
        <v>#VALUE!</v>
      </c>
      <c r="BT916" s="15" t="e">
        <f t="shared" si="812"/>
        <v>#VALUE!</v>
      </c>
      <c r="BU916" s="15" t="e">
        <f t="shared" si="813"/>
        <v>#VALUE!</v>
      </c>
      <c r="BV916" s="15" t="e">
        <f t="shared" si="814"/>
        <v>#VALUE!</v>
      </c>
      <c r="BW916" s="15" t="e">
        <f t="shared" si="815"/>
        <v>#VALUE!</v>
      </c>
      <c r="BX916" s="15" t="e">
        <f t="shared" si="816"/>
        <v>#VALUE!</v>
      </c>
      <c r="BY916" s="15" t="e">
        <f t="shared" si="817"/>
        <v>#VALUE!</v>
      </c>
      <c r="BZ916" s="15" t="e">
        <f t="shared" si="818"/>
        <v>#VALUE!</v>
      </c>
      <c r="CA916" s="14" t="s">
        <v>75</v>
      </c>
      <c r="CB916" s="15" t="e">
        <f t="shared" si="827"/>
        <v>#VALUE!</v>
      </c>
      <c r="CC916" s="14" t="str">
        <f t="shared" si="828"/>
        <v>N/A</v>
      </c>
      <c r="CD916" s="14" t="str">
        <f t="shared" si="829"/>
        <v>N/A</v>
      </c>
      <c r="CE916" s="14" t="str">
        <f t="shared" si="830"/>
        <v>N/A</v>
      </c>
      <c r="CF916" s="14" t="str">
        <f t="shared" si="831"/>
        <v>N/A</v>
      </c>
      <c r="CG916" t="str">
        <f t="shared" si="819"/>
        <v>S:0 G:0 GR:0</v>
      </c>
    </row>
    <row r="917" spans="1:85" x14ac:dyDescent="0.25">
      <c r="A917" s="13">
        <v>6809</v>
      </c>
      <c r="B917" s="14"/>
      <c r="C917" s="14"/>
      <c r="D917" s="14"/>
      <c r="E917" s="14" t="e">
        <f>VLOOKUP(B917, 'Rookie Year'!$A$2:$B$55555,2,FALSE)</f>
        <v>#N/A</v>
      </c>
      <c r="F917" s="14">
        <v>2026</v>
      </c>
      <c r="G917" s="14" t="s">
        <v>40</v>
      </c>
      <c r="H917" s="14"/>
      <c r="I917" s="15"/>
      <c r="J917" s="14"/>
      <c r="K917" s="16">
        <f t="shared" si="785"/>
        <v>0</v>
      </c>
      <c r="L917" s="15">
        <f t="shared" si="786"/>
        <v>0</v>
      </c>
      <c r="M917" s="15">
        <f t="shared" si="787"/>
        <v>0</v>
      </c>
      <c r="N917" s="15">
        <f t="shared" si="788"/>
        <v>0</v>
      </c>
      <c r="O917" s="15">
        <v>0</v>
      </c>
      <c r="P917" s="15">
        <v>0</v>
      </c>
      <c r="Q917" s="15">
        <f t="shared" si="789"/>
        <v>0</v>
      </c>
      <c r="R917" s="14" t="s">
        <v>75</v>
      </c>
      <c r="S917" s="14">
        <f t="shared" si="790"/>
        <v>0</v>
      </c>
      <c r="T917" s="15" t="str">
        <f t="shared" si="835"/>
        <v>N/A</v>
      </c>
      <c r="U917" s="15" t="str">
        <f t="shared" si="836"/>
        <v>N/A</v>
      </c>
      <c r="V917" s="15" t="str">
        <f t="shared" si="832"/>
        <v>N/A</v>
      </c>
      <c r="W917" s="15" t="str">
        <f t="shared" si="824"/>
        <v>N/A</v>
      </c>
      <c r="X917" s="15" t="str">
        <f t="shared" si="825"/>
        <v>N/A</v>
      </c>
      <c r="Y917" s="14" t="str">
        <f t="shared" si="791"/>
        <v>OK</v>
      </c>
      <c r="Z917" s="14" t="str">
        <f t="shared" si="792"/>
        <v>No</v>
      </c>
      <c r="AA917" s="17" t="str">
        <f>IF(C917="DM", "N/A", IF(Z917="No","N/A",VLOOKUP(B917,'Extension List'!$A$3:$AE$1952,19,FALSE)))</f>
        <v>N/A</v>
      </c>
      <c r="AB917" s="14" t="str">
        <f>IF(C917="DM", "N/A", IF(Z917="No","N/A",VLOOKUP(B917,'Extension List'!$A$3:$AE$1952,21,FALSE)))</f>
        <v>N/A</v>
      </c>
      <c r="AC917" s="14" t="str">
        <f t="shared" si="833"/>
        <v>N/A</v>
      </c>
      <c r="AD917" s="15" t="str">
        <f t="shared" si="793"/>
        <v>N/A</v>
      </c>
      <c r="AE917" s="15" t="str">
        <f t="shared" si="794"/>
        <v>N/A</v>
      </c>
      <c r="AF917" s="15" t="str">
        <f t="shared" si="795"/>
        <v>N/A</v>
      </c>
      <c r="AG917" s="15" t="str">
        <f t="shared" si="834"/>
        <v>N/A</v>
      </c>
      <c r="AH917" s="15" t="str">
        <f t="shared" si="834"/>
        <v>N/A</v>
      </c>
      <c r="AI917" s="15" t="str">
        <f t="shared" si="820"/>
        <v>N/A</v>
      </c>
      <c r="AJ917" s="15" t="str">
        <f t="shared" si="821"/>
        <v>N/A</v>
      </c>
      <c r="AK917" s="15" t="str">
        <f t="shared" si="822"/>
        <v>N/A</v>
      </c>
      <c r="AL917" s="15" t="str">
        <f t="shared" si="796"/>
        <v>N/A</v>
      </c>
      <c r="AM917" s="15" t="e">
        <f t="shared" si="797"/>
        <v>#VALUE!</v>
      </c>
      <c r="AN917" s="15" t="str">
        <f t="shared" si="798"/>
        <v>N/A</v>
      </c>
      <c r="AO917" s="15" t="str">
        <f t="shared" si="799"/>
        <v>N/A</v>
      </c>
      <c r="AP917" s="15" t="str">
        <f t="shared" si="800"/>
        <v>N/A</v>
      </c>
      <c r="AQ917" s="15" t="str">
        <f t="shared" si="801"/>
        <v>N/A</v>
      </c>
      <c r="AR917" s="14" t="s">
        <v>40</v>
      </c>
      <c r="AS917" s="14" t="s">
        <v>40</v>
      </c>
      <c r="AT917" s="14" t="s">
        <v>40</v>
      </c>
      <c r="AU917" s="14" t="s">
        <v>40</v>
      </c>
      <c r="AV917" s="14" t="s">
        <v>40</v>
      </c>
      <c r="AW917" s="14" t="s">
        <v>40</v>
      </c>
      <c r="AX917" s="14" t="s">
        <v>40</v>
      </c>
      <c r="AY917" s="14" t="s">
        <v>40</v>
      </c>
      <c r="AZ917" s="14" t="s">
        <v>40</v>
      </c>
      <c r="BA917" s="14" t="s">
        <v>40</v>
      </c>
      <c r="BB917" s="14" t="s">
        <v>40</v>
      </c>
      <c r="BC917" s="14" t="s">
        <v>40</v>
      </c>
      <c r="BD917" s="14" t="s">
        <v>40</v>
      </c>
      <c r="BE917" s="14" t="s">
        <v>40</v>
      </c>
      <c r="BF917" s="14" t="s">
        <v>40</v>
      </c>
      <c r="BG917" s="14" t="s">
        <v>40</v>
      </c>
      <c r="BH917" s="14" t="s">
        <v>40</v>
      </c>
      <c r="BJ917" s="15" t="e">
        <f t="shared" si="802"/>
        <v>#VALUE!</v>
      </c>
      <c r="BK917" s="15" t="e">
        <f t="shared" si="803"/>
        <v>#VALUE!</v>
      </c>
      <c r="BL917" s="15" t="e">
        <f t="shared" si="804"/>
        <v>#VALUE!</v>
      </c>
      <c r="BM917" s="15" t="e">
        <f t="shared" si="805"/>
        <v>#VALUE!</v>
      </c>
      <c r="BN917" s="15" t="e">
        <f t="shared" si="806"/>
        <v>#VALUE!</v>
      </c>
      <c r="BO917" s="15" t="e">
        <f t="shared" si="807"/>
        <v>#VALUE!</v>
      </c>
      <c r="BP917" s="15" t="e">
        <f t="shared" si="808"/>
        <v>#VALUE!</v>
      </c>
      <c r="BQ917" s="15" t="e">
        <f t="shared" si="809"/>
        <v>#VALUE!</v>
      </c>
      <c r="BR917" s="15" t="e">
        <f t="shared" si="810"/>
        <v>#VALUE!</v>
      </c>
      <c r="BS917" s="15" t="e">
        <f t="shared" si="811"/>
        <v>#VALUE!</v>
      </c>
      <c r="BT917" s="15" t="e">
        <f t="shared" si="812"/>
        <v>#VALUE!</v>
      </c>
      <c r="BU917" s="15" t="e">
        <f t="shared" si="813"/>
        <v>#VALUE!</v>
      </c>
      <c r="BV917" s="15" t="e">
        <f t="shared" si="814"/>
        <v>#VALUE!</v>
      </c>
      <c r="BW917" s="15" t="e">
        <f t="shared" si="815"/>
        <v>#VALUE!</v>
      </c>
      <c r="BX917" s="15" t="e">
        <f t="shared" si="816"/>
        <v>#VALUE!</v>
      </c>
      <c r="BY917" s="15" t="e">
        <f t="shared" si="817"/>
        <v>#VALUE!</v>
      </c>
      <c r="BZ917" s="15" t="e">
        <f t="shared" si="818"/>
        <v>#VALUE!</v>
      </c>
      <c r="CA917" s="14" t="s">
        <v>75</v>
      </c>
      <c r="CB917" s="15" t="e">
        <f t="shared" si="827"/>
        <v>#VALUE!</v>
      </c>
      <c r="CC917" s="14" t="str">
        <f t="shared" si="828"/>
        <v>N/A</v>
      </c>
      <c r="CD917" s="14" t="str">
        <f t="shared" si="829"/>
        <v>N/A</v>
      </c>
      <c r="CE917" s="14" t="str">
        <f t="shared" si="830"/>
        <v>N/A</v>
      </c>
      <c r="CF917" s="14" t="str">
        <f t="shared" si="831"/>
        <v>N/A</v>
      </c>
      <c r="CG917" t="str">
        <f t="shared" si="819"/>
        <v>S:0 G:0 GR:0</v>
      </c>
    </row>
    <row r="918" spans="1:85" x14ac:dyDescent="0.25">
      <c r="A918" s="13">
        <v>6810</v>
      </c>
      <c r="B918" s="14"/>
      <c r="C918" s="14"/>
      <c r="D918" s="14"/>
      <c r="E918" s="14" t="e">
        <f>VLOOKUP(B918, 'Rookie Year'!$A$2:$B$55555,2,FALSE)</f>
        <v>#N/A</v>
      </c>
      <c r="F918" s="14">
        <v>2026</v>
      </c>
      <c r="G918" s="14" t="s">
        <v>40</v>
      </c>
      <c r="H918" s="14"/>
      <c r="I918" s="15"/>
      <c r="J918" s="14"/>
      <c r="K918" s="16">
        <f t="shared" si="785"/>
        <v>0</v>
      </c>
      <c r="L918" s="15">
        <f t="shared" si="786"/>
        <v>0</v>
      </c>
      <c r="M918" s="15">
        <f t="shared" si="787"/>
        <v>0</v>
      </c>
      <c r="N918" s="15">
        <f t="shared" si="788"/>
        <v>0</v>
      </c>
      <c r="O918" s="15">
        <v>0</v>
      </c>
      <c r="P918" s="15">
        <v>0</v>
      </c>
      <c r="Q918" s="15">
        <f t="shared" si="789"/>
        <v>0</v>
      </c>
      <c r="R918" s="14" t="s">
        <v>75</v>
      </c>
      <c r="S918" s="14">
        <f t="shared" si="790"/>
        <v>0</v>
      </c>
      <c r="T918" s="15" t="str">
        <f t="shared" si="835"/>
        <v>N/A</v>
      </c>
      <c r="U918" s="15" t="str">
        <f t="shared" si="836"/>
        <v>N/A</v>
      </c>
      <c r="V918" s="15" t="str">
        <f t="shared" si="832"/>
        <v>N/A</v>
      </c>
      <c r="W918" s="15" t="str">
        <f t="shared" si="824"/>
        <v>N/A</v>
      </c>
      <c r="X918" s="15" t="str">
        <f t="shared" si="825"/>
        <v>N/A</v>
      </c>
      <c r="Y918" s="14" t="str">
        <f t="shared" si="791"/>
        <v>OK</v>
      </c>
      <c r="Z918" s="14" t="str">
        <f t="shared" si="792"/>
        <v>No</v>
      </c>
      <c r="AA918" s="17" t="str">
        <f>IF(C918="DM", "N/A", IF(Z918="No","N/A",VLOOKUP(B918,'Extension List'!$A$3:$AE$1952,19,FALSE)))</f>
        <v>N/A</v>
      </c>
      <c r="AB918" s="14" t="str">
        <f>IF(C918="DM", "N/A", IF(Z918="No","N/A",VLOOKUP(B918,'Extension List'!$A$3:$AE$1952,21,FALSE)))</f>
        <v>N/A</v>
      </c>
      <c r="AC918" s="14" t="str">
        <f t="shared" si="833"/>
        <v>N/A</v>
      </c>
      <c r="AD918" s="15" t="str">
        <f t="shared" si="793"/>
        <v>N/A</v>
      </c>
      <c r="AE918" s="15" t="str">
        <f t="shared" si="794"/>
        <v>N/A</v>
      </c>
      <c r="AF918" s="15" t="str">
        <f t="shared" si="795"/>
        <v>N/A</v>
      </c>
      <c r="AG918" s="15" t="str">
        <f t="shared" si="834"/>
        <v>N/A</v>
      </c>
      <c r="AH918" s="15" t="str">
        <f t="shared" si="834"/>
        <v>N/A</v>
      </c>
      <c r="AI918" s="15" t="str">
        <f t="shared" si="820"/>
        <v>N/A</v>
      </c>
      <c r="AJ918" s="15" t="str">
        <f t="shared" si="821"/>
        <v>N/A</v>
      </c>
      <c r="AK918" s="15" t="str">
        <f t="shared" si="822"/>
        <v>N/A</v>
      </c>
      <c r="AL918" s="15" t="str">
        <f t="shared" si="796"/>
        <v>N/A</v>
      </c>
      <c r="AM918" s="15" t="e">
        <f t="shared" si="797"/>
        <v>#VALUE!</v>
      </c>
      <c r="AN918" s="15" t="str">
        <f t="shared" si="798"/>
        <v>N/A</v>
      </c>
      <c r="AO918" s="15" t="str">
        <f t="shared" si="799"/>
        <v>N/A</v>
      </c>
      <c r="AP918" s="15" t="str">
        <f t="shared" si="800"/>
        <v>N/A</v>
      </c>
      <c r="AQ918" s="15" t="str">
        <f t="shared" si="801"/>
        <v>N/A</v>
      </c>
      <c r="AR918" s="14" t="s">
        <v>40</v>
      </c>
      <c r="AS918" s="14" t="s">
        <v>40</v>
      </c>
      <c r="AT918" s="14" t="s">
        <v>40</v>
      </c>
      <c r="AU918" s="14" t="s">
        <v>40</v>
      </c>
      <c r="AV918" s="14" t="s">
        <v>40</v>
      </c>
      <c r="AW918" s="14" t="s">
        <v>40</v>
      </c>
      <c r="AX918" s="14" t="s">
        <v>40</v>
      </c>
      <c r="AY918" s="14" t="s">
        <v>40</v>
      </c>
      <c r="AZ918" s="14" t="s">
        <v>40</v>
      </c>
      <c r="BA918" s="14" t="s">
        <v>40</v>
      </c>
      <c r="BB918" s="14" t="s">
        <v>40</v>
      </c>
      <c r="BC918" s="14" t="s">
        <v>40</v>
      </c>
      <c r="BD918" s="14" t="s">
        <v>40</v>
      </c>
      <c r="BE918" s="14" t="s">
        <v>40</v>
      </c>
      <c r="BF918" s="14" t="s">
        <v>40</v>
      </c>
      <c r="BG918" s="14" t="s">
        <v>40</v>
      </c>
      <c r="BH918" s="14" t="s">
        <v>40</v>
      </c>
      <c r="BJ918" s="15" t="e">
        <f t="shared" si="802"/>
        <v>#VALUE!</v>
      </c>
      <c r="BK918" s="15" t="e">
        <f t="shared" si="803"/>
        <v>#VALUE!</v>
      </c>
      <c r="BL918" s="15" t="e">
        <f t="shared" si="804"/>
        <v>#VALUE!</v>
      </c>
      <c r="BM918" s="15" t="e">
        <f t="shared" si="805"/>
        <v>#VALUE!</v>
      </c>
      <c r="BN918" s="15" t="e">
        <f t="shared" si="806"/>
        <v>#VALUE!</v>
      </c>
      <c r="BO918" s="15" t="e">
        <f t="shared" si="807"/>
        <v>#VALUE!</v>
      </c>
      <c r="BP918" s="15" t="e">
        <f t="shared" si="808"/>
        <v>#VALUE!</v>
      </c>
      <c r="BQ918" s="15" t="e">
        <f t="shared" si="809"/>
        <v>#VALUE!</v>
      </c>
      <c r="BR918" s="15" t="e">
        <f t="shared" si="810"/>
        <v>#VALUE!</v>
      </c>
      <c r="BS918" s="15" t="e">
        <f t="shared" si="811"/>
        <v>#VALUE!</v>
      </c>
      <c r="BT918" s="15" t="e">
        <f t="shared" si="812"/>
        <v>#VALUE!</v>
      </c>
      <c r="BU918" s="15" t="e">
        <f t="shared" si="813"/>
        <v>#VALUE!</v>
      </c>
      <c r="BV918" s="15" t="e">
        <f t="shared" si="814"/>
        <v>#VALUE!</v>
      </c>
      <c r="BW918" s="15" t="e">
        <f t="shared" si="815"/>
        <v>#VALUE!</v>
      </c>
      <c r="BX918" s="15" t="e">
        <f t="shared" si="816"/>
        <v>#VALUE!</v>
      </c>
      <c r="BY918" s="15" t="e">
        <f t="shared" si="817"/>
        <v>#VALUE!</v>
      </c>
      <c r="BZ918" s="15" t="e">
        <f t="shared" si="818"/>
        <v>#VALUE!</v>
      </c>
      <c r="CA918" s="14" t="s">
        <v>75</v>
      </c>
      <c r="CB918" s="15" t="e">
        <f t="shared" si="827"/>
        <v>#VALUE!</v>
      </c>
      <c r="CC918" s="14" t="str">
        <f t="shared" si="828"/>
        <v>N/A</v>
      </c>
      <c r="CD918" s="14" t="str">
        <f t="shared" si="829"/>
        <v>N/A</v>
      </c>
      <c r="CE918" s="14" t="str">
        <f t="shared" si="830"/>
        <v>N/A</v>
      </c>
      <c r="CF918" s="14" t="str">
        <f t="shared" si="831"/>
        <v>N/A</v>
      </c>
      <c r="CG918" t="str">
        <f t="shared" si="819"/>
        <v>S:0 G:0 GR:0</v>
      </c>
    </row>
    <row r="919" spans="1:85" x14ac:dyDescent="0.25">
      <c r="A919" s="13">
        <v>6811</v>
      </c>
      <c r="B919" s="14"/>
      <c r="C919" s="14"/>
      <c r="D919" s="14"/>
      <c r="E919" s="14" t="e">
        <f>VLOOKUP(B919, 'Rookie Year'!$A$2:$B$55555,2,FALSE)</f>
        <v>#N/A</v>
      </c>
      <c r="F919" s="14">
        <v>2026</v>
      </c>
      <c r="G919" s="14" t="s">
        <v>40</v>
      </c>
      <c r="H919" s="14"/>
      <c r="I919" s="15"/>
      <c r="J919" s="14"/>
      <c r="K919" s="16">
        <f t="shared" si="785"/>
        <v>0</v>
      </c>
      <c r="L919" s="15">
        <f t="shared" si="786"/>
        <v>0</v>
      </c>
      <c r="M919" s="15">
        <f t="shared" si="787"/>
        <v>0</v>
      </c>
      <c r="N919" s="15">
        <f t="shared" si="788"/>
        <v>0</v>
      </c>
      <c r="O919" s="15">
        <v>0</v>
      </c>
      <c r="P919" s="15">
        <v>0</v>
      </c>
      <c r="Q919" s="15">
        <f t="shared" si="789"/>
        <v>0</v>
      </c>
      <c r="R919" s="14" t="s">
        <v>75</v>
      </c>
      <c r="S919" s="14">
        <f t="shared" si="790"/>
        <v>0</v>
      </c>
      <c r="T919" s="15" t="str">
        <f t="shared" si="835"/>
        <v>N/A</v>
      </c>
      <c r="U919" s="15" t="str">
        <f t="shared" si="836"/>
        <v>N/A</v>
      </c>
      <c r="V919" s="15" t="str">
        <f t="shared" si="832"/>
        <v>N/A</v>
      </c>
      <c r="W919" s="15" t="str">
        <f t="shared" si="824"/>
        <v>N/A</v>
      </c>
      <c r="X919" s="15" t="str">
        <f t="shared" si="825"/>
        <v>N/A</v>
      </c>
      <c r="Y919" s="14" t="str">
        <f t="shared" si="791"/>
        <v>OK</v>
      </c>
      <c r="Z919" s="14" t="str">
        <f t="shared" si="792"/>
        <v>No</v>
      </c>
      <c r="AA919" s="17" t="str">
        <f>IF(C919="DM", "N/A", IF(Z919="No","N/A",VLOOKUP(B919,'Extension List'!$A$3:$AE$1952,19,FALSE)))</f>
        <v>N/A</v>
      </c>
      <c r="AB919" s="14" t="str">
        <f>IF(C919="DM", "N/A", IF(Z919="No","N/A",VLOOKUP(B919,'Extension List'!$A$3:$AE$1952,21,FALSE)))</f>
        <v>N/A</v>
      </c>
      <c r="AC919" s="14" t="str">
        <f t="shared" si="833"/>
        <v>N/A</v>
      </c>
      <c r="AD919" s="15" t="str">
        <f t="shared" si="793"/>
        <v>N/A</v>
      </c>
      <c r="AE919" s="15" t="str">
        <f t="shared" si="794"/>
        <v>N/A</v>
      </c>
      <c r="AF919" s="15" t="str">
        <f t="shared" si="795"/>
        <v>N/A</v>
      </c>
      <c r="AG919" s="15" t="str">
        <f t="shared" si="834"/>
        <v>N/A</v>
      </c>
      <c r="AH919" s="15" t="str">
        <f t="shared" si="834"/>
        <v>N/A</v>
      </c>
      <c r="AI919" s="15" t="str">
        <f t="shared" si="820"/>
        <v>N/A</v>
      </c>
      <c r="AJ919" s="15" t="str">
        <f t="shared" si="821"/>
        <v>N/A</v>
      </c>
      <c r="AK919" s="15" t="str">
        <f t="shared" si="822"/>
        <v>N/A</v>
      </c>
      <c r="AL919" s="15" t="str">
        <f t="shared" si="796"/>
        <v>N/A</v>
      </c>
      <c r="AM919" s="15" t="e">
        <f t="shared" si="797"/>
        <v>#VALUE!</v>
      </c>
      <c r="AN919" s="15" t="str">
        <f t="shared" si="798"/>
        <v>N/A</v>
      </c>
      <c r="AO919" s="15" t="str">
        <f t="shared" si="799"/>
        <v>N/A</v>
      </c>
      <c r="AP919" s="15" t="str">
        <f t="shared" si="800"/>
        <v>N/A</v>
      </c>
      <c r="AQ919" s="15" t="str">
        <f t="shared" si="801"/>
        <v>N/A</v>
      </c>
      <c r="AR919" s="14" t="s">
        <v>40</v>
      </c>
      <c r="AS919" s="14" t="s">
        <v>40</v>
      </c>
      <c r="AT919" s="14" t="s">
        <v>40</v>
      </c>
      <c r="AU919" s="14" t="s">
        <v>40</v>
      </c>
      <c r="AV919" s="14" t="s">
        <v>40</v>
      </c>
      <c r="AW919" s="14" t="s">
        <v>40</v>
      </c>
      <c r="AX919" s="14" t="s">
        <v>40</v>
      </c>
      <c r="AY919" s="14" t="s">
        <v>40</v>
      </c>
      <c r="AZ919" s="14" t="s">
        <v>40</v>
      </c>
      <c r="BA919" s="14" t="s">
        <v>40</v>
      </c>
      <c r="BB919" s="14" t="s">
        <v>40</v>
      </c>
      <c r="BC919" s="14" t="s">
        <v>40</v>
      </c>
      <c r="BD919" s="14" t="s">
        <v>40</v>
      </c>
      <c r="BE919" s="14" t="s">
        <v>40</v>
      </c>
      <c r="BF919" s="14" t="s">
        <v>40</v>
      </c>
      <c r="BG919" s="14" t="s">
        <v>40</v>
      </c>
      <c r="BH919" s="14" t="s">
        <v>40</v>
      </c>
      <c r="BJ919" s="15" t="e">
        <f t="shared" si="802"/>
        <v>#VALUE!</v>
      </c>
      <c r="BK919" s="15" t="e">
        <f t="shared" si="803"/>
        <v>#VALUE!</v>
      </c>
      <c r="BL919" s="15" t="e">
        <f t="shared" si="804"/>
        <v>#VALUE!</v>
      </c>
      <c r="BM919" s="15" t="e">
        <f t="shared" si="805"/>
        <v>#VALUE!</v>
      </c>
      <c r="BN919" s="15" t="e">
        <f t="shared" si="806"/>
        <v>#VALUE!</v>
      </c>
      <c r="BO919" s="15" t="e">
        <f t="shared" si="807"/>
        <v>#VALUE!</v>
      </c>
      <c r="BP919" s="15" t="e">
        <f t="shared" si="808"/>
        <v>#VALUE!</v>
      </c>
      <c r="BQ919" s="15" t="e">
        <f t="shared" si="809"/>
        <v>#VALUE!</v>
      </c>
      <c r="BR919" s="15" t="e">
        <f t="shared" si="810"/>
        <v>#VALUE!</v>
      </c>
      <c r="BS919" s="15" t="e">
        <f t="shared" si="811"/>
        <v>#VALUE!</v>
      </c>
      <c r="BT919" s="15" t="e">
        <f t="shared" si="812"/>
        <v>#VALUE!</v>
      </c>
      <c r="BU919" s="15" t="e">
        <f t="shared" si="813"/>
        <v>#VALUE!</v>
      </c>
      <c r="BV919" s="15" t="e">
        <f t="shared" si="814"/>
        <v>#VALUE!</v>
      </c>
      <c r="BW919" s="15" t="e">
        <f t="shared" si="815"/>
        <v>#VALUE!</v>
      </c>
      <c r="BX919" s="15" t="e">
        <f t="shared" si="816"/>
        <v>#VALUE!</v>
      </c>
      <c r="BY919" s="15" t="e">
        <f t="shared" si="817"/>
        <v>#VALUE!</v>
      </c>
      <c r="BZ919" s="15" t="e">
        <f t="shared" si="818"/>
        <v>#VALUE!</v>
      </c>
      <c r="CA919" s="14" t="s">
        <v>75</v>
      </c>
      <c r="CB919" s="15" t="e">
        <f t="shared" si="827"/>
        <v>#VALUE!</v>
      </c>
      <c r="CC919" s="14" t="str">
        <f t="shared" si="828"/>
        <v>N/A</v>
      </c>
      <c r="CD919" s="14" t="str">
        <f t="shared" si="829"/>
        <v>N/A</v>
      </c>
      <c r="CE919" s="14" t="str">
        <f t="shared" si="830"/>
        <v>N/A</v>
      </c>
      <c r="CF919" s="14" t="str">
        <f t="shared" si="831"/>
        <v>N/A</v>
      </c>
      <c r="CG919" t="str">
        <f t="shared" si="819"/>
        <v>S:0 G:0 GR:0</v>
      </c>
    </row>
    <row r="920" spans="1:85" x14ac:dyDescent="0.25">
      <c r="A920" s="13">
        <v>6812</v>
      </c>
      <c r="B920" s="14"/>
      <c r="C920" s="14"/>
      <c r="D920" s="14"/>
      <c r="E920" s="14" t="e">
        <f>VLOOKUP(B920, 'Rookie Year'!$A$2:$B$55555,2,FALSE)</f>
        <v>#N/A</v>
      </c>
      <c r="F920" s="14">
        <v>2026</v>
      </c>
      <c r="G920" s="14" t="s">
        <v>40</v>
      </c>
      <c r="H920" s="14"/>
      <c r="I920" s="15"/>
      <c r="J920" s="14"/>
      <c r="K920" s="16">
        <f t="shared" ref="K920:K983" si="837">IF(AND(G920&lt;&gt;"N",R920="N/A"), IF(I920&lt;4, 0, 0.25),IF(I920=1, IF(J920=1,0.25, 0.25), IF(I920&lt;13, 0.25, IF(I920&lt;26, 0.4, IF(I920&lt;51, 0.6, 0.75)))))</f>
        <v>0</v>
      </c>
      <c r="L920" s="15">
        <f t="shared" ref="L920:L983" si="838">I920-M920</f>
        <v>0</v>
      </c>
      <c r="M920" s="15">
        <f t="shared" ref="M920:M971" si="839">ROUNDUP(I920*K920,0)</f>
        <v>0</v>
      </c>
      <c r="N920" s="15">
        <f t="shared" ref="N920:N983" si="840">M920*J920</f>
        <v>0</v>
      </c>
      <c r="O920" s="15">
        <v>0</v>
      </c>
      <c r="P920" s="15">
        <v>0</v>
      </c>
      <c r="Q920" s="15">
        <f t="shared" ref="Q920:Q983" si="841">N920-O920-P920</f>
        <v>0</v>
      </c>
      <c r="R920" s="14" t="s">
        <v>75</v>
      </c>
      <c r="S920" s="14">
        <f t="shared" ref="S920:S983" si="842">IF(R920="N/A", J920-($B$1-F920), J920-($B$1-R920))</f>
        <v>0</v>
      </c>
      <c r="T920" s="15" t="str">
        <f t="shared" si="835"/>
        <v>N/A</v>
      </c>
      <c r="U920" s="15" t="str">
        <f t="shared" si="836"/>
        <v>N/A</v>
      </c>
      <c r="V920" s="15" t="str">
        <f t="shared" si="832"/>
        <v>N/A</v>
      </c>
      <c r="W920" s="15" t="str">
        <f t="shared" si="824"/>
        <v>N/A</v>
      </c>
      <c r="X920" s="15" t="str">
        <f t="shared" si="825"/>
        <v>N/A</v>
      </c>
      <c r="Y920" s="14" t="str">
        <f t="shared" ref="Y920:Y983" si="843">IF(SUM(T920:X920)&lt;&gt;Q920, "CHECK", "OK")</f>
        <v>OK</v>
      </c>
      <c r="Z920" s="14" t="str">
        <f t="shared" ref="Z920:Z971" si="844">IF(C920="DM", "No", IF(F920=$B$1, "No", IF(S920=1, "Yes", "No")))</f>
        <v>No</v>
      </c>
      <c r="AA920" s="17" t="str">
        <f>IF(C920="DM", "N/A", IF(Z920="No","N/A",VLOOKUP(B920,'Extension List'!$A$3:$AE$1952,19,FALSE)))</f>
        <v>N/A</v>
      </c>
      <c r="AB920" s="14" t="str">
        <f>IF(C920="DM", "N/A", IF(Z920="No","N/A",VLOOKUP(B920,'Extension List'!$A$3:$AE$1952,21,FALSE)))</f>
        <v>N/A</v>
      </c>
      <c r="AC920" s="14" t="str">
        <f t="shared" si="833"/>
        <v>N/A</v>
      </c>
      <c r="AD920" s="15" t="str">
        <f t="shared" ref="AD920:AD983" si="845">IF(AE920="N/A", "N/A", AA920-AE920)</f>
        <v>N/A</v>
      </c>
      <c r="AE920" s="15" t="str">
        <f t="shared" ref="AE920:AE971" si="846">IF(AA920="N/A", "N/A", IF(AC920&gt;0, IF(AA920&lt;13, ROUNDUP(0.25*AA920,0), IF(AA920&lt;26, ROUNDUP(0.4*AA920,0), IF(AA920&lt;51, ROUNDUP(0.6*AA920,0), ROUNDUP(0.75*AA920,0)))), "N/A"))</f>
        <v>N/A</v>
      </c>
      <c r="AF920" s="15" t="str">
        <f t="shared" ref="AF920:AF983" si="847">IF(AD920="N/A","N/A", (AE920*AC920)+Q920)</f>
        <v>N/A</v>
      </c>
      <c r="AG920" s="15" t="str">
        <f t="shared" si="834"/>
        <v>N/A</v>
      </c>
      <c r="AH920" s="15" t="str">
        <f t="shared" si="834"/>
        <v>N/A</v>
      </c>
      <c r="AI920" s="15" t="str">
        <f t="shared" si="820"/>
        <v>N/A</v>
      </c>
      <c r="AJ920" s="15" t="str">
        <f t="shared" si="821"/>
        <v>N/A</v>
      </c>
      <c r="AK920" s="15" t="str">
        <f t="shared" si="822"/>
        <v>N/A</v>
      </c>
      <c r="AL920" s="15" t="str">
        <f t="shared" ref="AL920:AL983" si="848">IF(AC920="N/A","N/A",IF(AC920&gt;0,IF(SUM(AG920:AK920)&lt;&gt;AF920,"CHECK","OK"),"N/A"))</f>
        <v>N/A</v>
      </c>
      <c r="AM920" s="15" t="e">
        <f t="shared" ref="AM920:AM971" si="849">IF(AD920="N/A", L920+T920, L920+AG920)</f>
        <v>#VALUE!</v>
      </c>
      <c r="AN920" s="15" t="str">
        <f t="shared" ref="AN920:AN971" si="850">IF(AD920="N/A", IF(U920="N/A", "N/A", L920+U920), AD920+AH920)</f>
        <v>N/A</v>
      </c>
      <c r="AO920" s="15" t="str">
        <f t="shared" ref="AO920:AO971" si="851">IF(AD920="N/A", IF(V920="N/A", "N/A", L920+V920), IF(AI920="N/A", "N/A", AD920+AI920))</f>
        <v>N/A</v>
      </c>
      <c r="AP920" s="15" t="str">
        <f t="shared" ref="AP920:AP971" si="852">IF(AD920="N/A", IF(W920="N/A", "N/A", L920+W920), IF(AJ920="N/A", "N/A", AD920+AJ920))</f>
        <v>N/A</v>
      </c>
      <c r="AQ920" s="15" t="str">
        <f t="shared" ref="AQ920:AQ971" si="853">IF(AD920="N/A", IF(X920="N/A", "N/A", L920+X920), IF(AK920="N/A", "N/A", AD920+AK920))</f>
        <v>N/A</v>
      </c>
      <c r="AR920" s="14" t="s">
        <v>40</v>
      </c>
      <c r="AS920" s="14" t="s">
        <v>40</v>
      </c>
      <c r="AT920" s="14" t="s">
        <v>40</v>
      </c>
      <c r="AU920" s="14" t="s">
        <v>40</v>
      </c>
      <c r="AV920" s="14" t="s">
        <v>40</v>
      </c>
      <c r="AW920" s="14" t="s">
        <v>40</v>
      </c>
      <c r="AX920" s="14" t="s">
        <v>40</v>
      </c>
      <c r="AY920" s="14" t="s">
        <v>40</v>
      </c>
      <c r="AZ920" s="14" t="s">
        <v>40</v>
      </c>
      <c r="BA920" s="14" t="s">
        <v>40</v>
      </c>
      <c r="BB920" s="14" t="s">
        <v>40</v>
      </c>
      <c r="BC920" s="14" t="s">
        <v>40</v>
      </c>
      <c r="BD920" s="14" t="s">
        <v>40</v>
      </c>
      <c r="BE920" s="14" t="s">
        <v>40</v>
      </c>
      <c r="BF920" s="14" t="s">
        <v>40</v>
      </c>
      <c r="BG920" s="14" t="s">
        <v>40</v>
      </c>
      <c r="BH920" s="14" t="s">
        <v>40</v>
      </c>
      <c r="BJ920" s="15" t="e">
        <f t="shared" ref="BJ920:BJ971" si="854">IF(AR920="R", $CA920, IF(OR(AR920="P", AR920="T", AR920="N"), 0, IF($C920="DM", $T920, IF(OR(AR920="Y", AR920="IR"),$AM920,IF(AR920="C", IF($BI920="Y", IF($AF920="N/A", $Q920, $AF920), IF($AG920="N/A", $T920,$AG920)))))))</f>
        <v>#VALUE!</v>
      </c>
      <c r="BK920" s="15" t="e">
        <f t="shared" ref="BK920:BK971" si="855">IF(AS920="R", $CA920, IF(OR(AS920="P", AS920="T", AS920="N"), 0, IF($C920="DM", $T920, IF(OR(AS920="Y", AS920="IR"),$AM920,IF(AS920="C", IF($BI920="Y", IF($AF920="N/A", $Q920, $AF920), IF($AG920="N/A", $T920,$AG920)))))))</f>
        <v>#VALUE!</v>
      </c>
      <c r="BL920" s="15" t="e">
        <f t="shared" ref="BL920:BL971" si="856">IF(AT920="R", $CA920, IF(OR(AT920="P", AT920="T", AT920="N"), 0, IF($C920="DM", $T920, IF(OR(AT920="Y", AT920="IR"),$AM920,IF(AT920="C", IF($BI920="Y", IF($AF920="N/A", $Q920, $AF920), IF($AG920="N/A", $T920,$AG920)))))))</f>
        <v>#VALUE!</v>
      </c>
      <c r="BM920" s="15" t="e">
        <f t="shared" ref="BM920:BM971" si="857">IF(AU920="R", $CA920, IF(OR(AU920="P", AU920="T", AU920="N"), 0, IF($C920="DM", $T920, IF(OR(AU920="Y", AU920="IR"),$AM920,IF(AU920="C", IF($BI920="Y", IF($AF920="N/A", $Q920, $AF920), IF($AG920="N/A", $T920,$AG920)))))))</f>
        <v>#VALUE!</v>
      </c>
      <c r="BN920" s="15" t="e">
        <f t="shared" ref="BN920:BN971" si="858">IF(AV920="R", $CA920, IF(OR(AV920="P", AV920="T", AV920="N"), 0, IF($C920="DM", $T920, IF(OR(AV920="Y", AV920="IR"),$AM920,IF(AV920="C", IF($BI920="Y", IF($AF920="N/A", $Q920, $AF920), IF($AG920="N/A", $T920,$AG920)))))))</f>
        <v>#VALUE!</v>
      </c>
      <c r="BO920" s="15" t="e">
        <f t="shared" ref="BO920:BO971" si="859">IF(AW920="R", $CA920, IF(OR(AW920="P", AW920="T", AW920="N"), 0, IF($C920="DM", $T920, IF(OR(AW920="Y", AW920="IR"),$AM920,IF(AW920="C", IF($BI920="Y", IF($AF920="N/A", $Q920, $AF920), IF($AG920="N/A", $T920,$AG920)))))))</f>
        <v>#VALUE!</v>
      </c>
      <c r="BP920" s="15" t="e">
        <f t="shared" ref="BP920:BP971" si="860">IF(AX920="R", $CA920, IF(OR(AX920="P", AX920="T", AX920="N"), 0, IF($C920="DM", $T920, IF(OR(AX920="Y", AX920="IR"),$AM920,IF(AX920="C", IF($BI920="Y", IF($AF920="N/A", $Q920, $AF920), IF($AG920="N/A", $T920,$AG920)))))))</f>
        <v>#VALUE!</v>
      </c>
      <c r="BQ920" s="15" t="e">
        <f t="shared" ref="BQ920:BQ971" si="861">IF(AY920="R", $CA920, IF(OR(AY920="P", AY920="T", AY920="N"), 0, IF($C920="DM", $T920, IF(OR(AY920="Y", AY920="IR"),$AM920,IF(AY920="C", IF($BI920="Y", IF($AF920="N/A", $Q920, $AF920), IF($AG920="N/A", $T920,$AG920)))))))</f>
        <v>#VALUE!</v>
      </c>
      <c r="BR920" s="15" t="e">
        <f t="shared" ref="BR920:BR971" si="862">IF(AZ920="R", $CA920, IF(OR(AZ920="P", AZ920="T", AZ920="N"), 0, IF($C920="DM", $T920, IF(OR(AZ920="Y", AZ920="IR"),$AM920,IF(AZ920="C", IF($BI920="Y", IF($AF920="N/A", $Q920, $AF920), IF($AG920="N/A", $T920,$AG920)))))))</f>
        <v>#VALUE!</v>
      </c>
      <c r="BS920" s="15" t="e">
        <f t="shared" ref="BS920:BS971" si="863">IF(BA920="R", $CA920, IF(OR(BA920="P", BA920="T", BA920="N"), 0, IF($C920="DM", $T920, IF(OR(BA920="Y", BA920="IR"),$AM920,IF(BA920="C", IF($BI920="Y", IF($AF920="N/A", $Q920, $AF920), IF($AG920="N/A", $T920,$AG920)))))))</f>
        <v>#VALUE!</v>
      </c>
      <c r="BT920" s="15" t="e">
        <f t="shared" ref="BT920:BT971" si="864">IF(BB920="R", $CA920, IF(OR(BB920="P", BB920="T", BB920="N"), 0, IF($C920="DM", $T920, IF(OR(BB920="Y", BB920="IR"),$AM920,IF(BB920="C", IF($BI920="Y", IF($BA920="C", IF($AF920="N/A", $Q920, $AF920), IF($AF920="N/A", $T920, $AM920)), IF($AG920="N/A", $T920,$AG920)))))))</f>
        <v>#VALUE!</v>
      </c>
      <c r="BU920" s="15" t="e">
        <f t="shared" ref="BU920:BU971" si="865">IF(BC920="R", $CA920, IF(OR(BC920="P", BC920="T", BC920="N"), 0, IF($C920="DM", $T920, IF(OR(BC920="Y", BC920="IR"),$AM920,IF(BC920="C", IF($BI920="Y", IF($BA920="C", IF($AF920="N/A", $Q920, $AF920), IF($AF920="N/A", $T920, $AM920)), IF($AG920="N/A", $T920,$AG920)))))))</f>
        <v>#VALUE!</v>
      </c>
      <c r="BV920" s="15" t="e">
        <f t="shared" ref="BV920:BV971" si="866">IF(BD920="R", $CA920, IF(OR(BD920="P", BD920="T", BD920="N"), 0, IF($C920="DM", $T920, IF(OR(BD920="Y", BD920="IR"),$AM920,IF(BD920="C", IF($BI920="Y", IF($BA920="C", IF($AF920="N/A", $Q920, $AF920), IF($AF920="N/A", $T920, $AM920)), IF($AG920="N/A", $T920,$AG920)))))))</f>
        <v>#VALUE!</v>
      </c>
      <c r="BW920" s="15" t="e">
        <f t="shared" ref="BW920:BW971" si="867">IF(BE920="R", $CA920, IF(OR(BE920="P", BE920="T", BE920="N"), 0, IF($C920="DM", $T920, IF(OR(BE920="Y", BE920="IR"),$AM920,IF(BE920="C", IF($BI920="Y", IF($BA920="C", IF($AF920="N/A", $Q920, $AF920), IF($AF920="N/A", $T920, $AM920)), IF($AG920="N/A", $T920,$AG920)))))))</f>
        <v>#VALUE!</v>
      </c>
      <c r="BX920" s="15" t="e">
        <f t="shared" ref="BX920:BX971" si="868">IF(BF920="R", $CA920, IF(OR(BF920="P", BF920="T", BF920="N"), 0, IF($C920="DM", $T920, IF(OR(BF920="Y", BF920="IR"),$AM920,IF(BF920="C", IF($BI920="Y", IF($BA920="C", IF($AF920="N/A", $Q920, $AF920), IF($AF920="N/A", $T920, $AM920)), IF($AG920="N/A", $T920,$AG920)))))))</f>
        <v>#VALUE!</v>
      </c>
      <c r="BY920" s="15" t="e">
        <f t="shared" ref="BY920:BY971" si="869">IF(BG920="R", $CA920, IF(OR(BG920="P", BG920="T", BG920="N"), 0, IF($C920="DM", $T920, IF(OR(BG920="Y", BG920="IR"),$AM920,IF(BG920="C", IF($BI920="Y", IF($BA920="C", IF($AF920="N/A", $Q920, $AF920), IF($AF920="N/A", $T920, $AM920)), IF($AG920="N/A", $T920,$AG920)))))))</f>
        <v>#VALUE!</v>
      </c>
      <c r="BZ920" s="15" t="e">
        <f t="shared" ref="BZ920:BZ971" si="870">IF(BH920="R", $CA920, IF(OR(BH920="P", BH920="T", BH920="N"), 0, IF($C920="DM", $T920, IF(OR(BH920="Y", BH920="IR"),$AM920,IF(BH920="C", IF($BI920="Y", IF($BA920="C", IF($AF920="N/A", $Q920, $AF920), IF($AF920="N/A", $T920, $AM920)), IF($AG920="N/A", $T920,$AG920)))))))</f>
        <v>#VALUE!</v>
      </c>
      <c r="CA920" s="14" t="s">
        <v>75</v>
      </c>
      <c r="CB920" s="15" t="e">
        <f t="shared" si="827"/>
        <v>#VALUE!</v>
      </c>
      <c r="CC920" s="14" t="str">
        <f t="shared" si="828"/>
        <v>N/A</v>
      </c>
      <c r="CD920" s="14" t="str">
        <f t="shared" si="829"/>
        <v>N/A</v>
      </c>
      <c r="CE920" s="14" t="str">
        <f t="shared" si="830"/>
        <v>N/A</v>
      </c>
      <c r="CF920" s="14" t="str">
        <f t="shared" si="831"/>
        <v>N/A</v>
      </c>
      <c r="CG920" t="str">
        <f t="shared" ref="CG920:CG971" si="871">IF(AC920="N/A", "S:"&amp;L920&amp;" G:"&amp;M920&amp;" GR:"&amp;Q920, IF(AC920=0, "S:"&amp;L920&amp;" G:"&amp;M920&amp;" GR:"&amp;Q920, "S:"&amp;L920&amp;"/"&amp;AD920&amp;" G:"&amp;AE920&amp;" GR:"&amp;AF920))</f>
        <v>S:0 G:0 GR:0</v>
      </c>
    </row>
    <row r="921" spans="1:85" x14ac:dyDescent="0.25">
      <c r="A921" s="13">
        <v>6813</v>
      </c>
      <c r="B921" s="14"/>
      <c r="C921" s="14"/>
      <c r="D921" s="14"/>
      <c r="E921" s="14" t="e">
        <f>VLOOKUP(B921, 'Rookie Year'!$A$2:$B$55555,2,FALSE)</f>
        <v>#N/A</v>
      </c>
      <c r="F921" s="14">
        <v>2026</v>
      </c>
      <c r="G921" s="14" t="s">
        <v>40</v>
      </c>
      <c r="H921" s="14"/>
      <c r="I921" s="15"/>
      <c r="J921" s="14"/>
      <c r="K921" s="16">
        <f t="shared" si="837"/>
        <v>0</v>
      </c>
      <c r="L921" s="15">
        <f t="shared" si="838"/>
        <v>0</v>
      </c>
      <c r="M921" s="15">
        <f t="shared" si="839"/>
        <v>0</v>
      </c>
      <c r="N921" s="15">
        <f t="shared" si="840"/>
        <v>0</v>
      </c>
      <c r="O921" s="15">
        <v>0</v>
      </c>
      <c r="P921" s="15">
        <v>0</v>
      </c>
      <c r="Q921" s="15">
        <f t="shared" si="841"/>
        <v>0</v>
      </c>
      <c r="R921" s="14" t="s">
        <v>75</v>
      </c>
      <c r="S921" s="14">
        <f t="shared" si="842"/>
        <v>0</v>
      </c>
      <c r="T921" s="15" t="str">
        <f t="shared" si="835"/>
        <v>N/A</v>
      </c>
      <c r="U921" s="15" t="str">
        <f t="shared" si="836"/>
        <v>N/A</v>
      </c>
      <c r="V921" s="15" t="str">
        <f t="shared" si="832"/>
        <v>N/A</v>
      </c>
      <c r="W921" s="15" t="str">
        <f t="shared" si="824"/>
        <v>N/A</v>
      </c>
      <c r="X921" s="15" t="str">
        <f t="shared" si="825"/>
        <v>N/A</v>
      </c>
      <c r="Y921" s="14" t="str">
        <f t="shared" si="843"/>
        <v>OK</v>
      </c>
      <c r="Z921" s="14" t="str">
        <f t="shared" si="844"/>
        <v>No</v>
      </c>
      <c r="AA921" s="17" t="str">
        <f>IF(C921="DM", "N/A", IF(Z921="No","N/A",VLOOKUP(B921,'Extension List'!$A$3:$AE$1952,19,FALSE)))</f>
        <v>N/A</v>
      </c>
      <c r="AB921" s="14" t="str">
        <f>IF(C921="DM", "N/A", IF(Z921="No","N/A",VLOOKUP(B921,'Extension List'!$A$3:$AE$1952,21,FALSE)))</f>
        <v>N/A</v>
      </c>
      <c r="AC921" s="14" t="str">
        <f t="shared" si="833"/>
        <v>N/A</v>
      </c>
      <c r="AD921" s="15" t="str">
        <f t="shared" si="845"/>
        <v>N/A</v>
      </c>
      <c r="AE921" s="15" t="str">
        <f t="shared" si="846"/>
        <v>N/A</v>
      </c>
      <c r="AF921" s="15" t="str">
        <f t="shared" si="847"/>
        <v>N/A</v>
      </c>
      <c r="AG921" s="15" t="str">
        <f t="shared" ref="AG921:AH940" si="872">IF($AF921="N/A", "N/A", "TBC")</f>
        <v>N/A</v>
      </c>
      <c r="AH921" s="15" t="str">
        <f t="shared" si="872"/>
        <v>N/A</v>
      </c>
      <c r="AI921" s="15" t="str">
        <f t="shared" si="820"/>
        <v>N/A</v>
      </c>
      <c r="AJ921" s="15" t="str">
        <f t="shared" si="821"/>
        <v>N/A</v>
      </c>
      <c r="AK921" s="15" t="str">
        <f t="shared" si="822"/>
        <v>N/A</v>
      </c>
      <c r="AL921" s="15" t="str">
        <f t="shared" si="848"/>
        <v>N/A</v>
      </c>
      <c r="AM921" s="15" t="e">
        <f t="shared" si="849"/>
        <v>#VALUE!</v>
      </c>
      <c r="AN921" s="15" t="str">
        <f t="shared" si="850"/>
        <v>N/A</v>
      </c>
      <c r="AO921" s="15" t="str">
        <f t="shared" si="851"/>
        <v>N/A</v>
      </c>
      <c r="AP921" s="15" t="str">
        <f t="shared" si="852"/>
        <v>N/A</v>
      </c>
      <c r="AQ921" s="15" t="str">
        <f t="shared" si="853"/>
        <v>N/A</v>
      </c>
      <c r="AR921" s="14" t="s">
        <v>40</v>
      </c>
      <c r="AS921" s="14" t="s">
        <v>40</v>
      </c>
      <c r="AT921" s="14" t="s">
        <v>40</v>
      </c>
      <c r="AU921" s="14" t="s">
        <v>40</v>
      </c>
      <c r="AV921" s="14" t="s">
        <v>40</v>
      </c>
      <c r="AW921" s="14" t="s">
        <v>40</v>
      </c>
      <c r="AX921" s="14" t="s">
        <v>40</v>
      </c>
      <c r="AY921" s="14" t="s">
        <v>40</v>
      </c>
      <c r="AZ921" s="14" t="s">
        <v>40</v>
      </c>
      <c r="BA921" s="14" t="s">
        <v>40</v>
      </c>
      <c r="BB921" s="14" t="s">
        <v>40</v>
      </c>
      <c r="BC921" s="14" t="s">
        <v>40</v>
      </c>
      <c r="BD921" s="14" t="s">
        <v>40</v>
      </c>
      <c r="BE921" s="14" t="s">
        <v>40</v>
      </c>
      <c r="BF921" s="14" t="s">
        <v>40</v>
      </c>
      <c r="BG921" s="14" t="s">
        <v>40</v>
      </c>
      <c r="BH921" s="14" t="s">
        <v>40</v>
      </c>
      <c r="BJ921" s="15" t="e">
        <f t="shared" si="854"/>
        <v>#VALUE!</v>
      </c>
      <c r="BK921" s="15" t="e">
        <f t="shared" si="855"/>
        <v>#VALUE!</v>
      </c>
      <c r="BL921" s="15" t="e">
        <f t="shared" si="856"/>
        <v>#VALUE!</v>
      </c>
      <c r="BM921" s="15" t="e">
        <f t="shared" si="857"/>
        <v>#VALUE!</v>
      </c>
      <c r="BN921" s="15" t="e">
        <f t="shared" si="858"/>
        <v>#VALUE!</v>
      </c>
      <c r="BO921" s="15" t="e">
        <f t="shared" si="859"/>
        <v>#VALUE!</v>
      </c>
      <c r="BP921" s="15" t="e">
        <f t="shared" si="860"/>
        <v>#VALUE!</v>
      </c>
      <c r="BQ921" s="15" t="e">
        <f t="shared" si="861"/>
        <v>#VALUE!</v>
      </c>
      <c r="BR921" s="15" t="e">
        <f t="shared" si="862"/>
        <v>#VALUE!</v>
      </c>
      <c r="BS921" s="15" t="e">
        <f t="shared" si="863"/>
        <v>#VALUE!</v>
      </c>
      <c r="BT921" s="15" t="e">
        <f t="shared" si="864"/>
        <v>#VALUE!</v>
      </c>
      <c r="BU921" s="15" t="e">
        <f t="shared" si="865"/>
        <v>#VALUE!</v>
      </c>
      <c r="BV921" s="15" t="e">
        <f t="shared" si="866"/>
        <v>#VALUE!</v>
      </c>
      <c r="BW921" s="15" t="e">
        <f t="shared" si="867"/>
        <v>#VALUE!</v>
      </c>
      <c r="BX921" s="15" t="e">
        <f t="shared" si="868"/>
        <v>#VALUE!</v>
      </c>
      <c r="BY921" s="15" t="e">
        <f t="shared" si="869"/>
        <v>#VALUE!</v>
      </c>
      <c r="BZ921" s="15" t="e">
        <f t="shared" si="870"/>
        <v>#VALUE!</v>
      </c>
      <c r="CA921" s="14" t="s">
        <v>75</v>
      </c>
      <c r="CB921" s="15" t="e">
        <f t="shared" si="827"/>
        <v>#VALUE!</v>
      </c>
      <c r="CC921" s="14" t="str">
        <f t="shared" si="828"/>
        <v>N/A</v>
      </c>
      <c r="CD921" s="14" t="str">
        <f t="shared" si="829"/>
        <v>N/A</v>
      </c>
      <c r="CE921" s="14" t="str">
        <f t="shared" si="830"/>
        <v>N/A</v>
      </c>
      <c r="CF921" s="14" t="str">
        <f t="shared" si="831"/>
        <v>N/A</v>
      </c>
      <c r="CG921" t="str">
        <f t="shared" si="871"/>
        <v>S:0 G:0 GR:0</v>
      </c>
    </row>
    <row r="922" spans="1:85" x14ac:dyDescent="0.25">
      <c r="A922" s="13">
        <v>6814</v>
      </c>
      <c r="B922" s="14"/>
      <c r="C922" s="14"/>
      <c r="D922" s="14"/>
      <c r="E922" s="14" t="e">
        <f>VLOOKUP(B922, 'Rookie Year'!$A$2:$B$55555,2,FALSE)</f>
        <v>#N/A</v>
      </c>
      <c r="F922" s="14">
        <v>2026</v>
      </c>
      <c r="G922" s="14" t="s">
        <v>40</v>
      </c>
      <c r="H922" s="14"/>
      <c r="I922" s="15"/>
      <c r="J922" s="14"/>
      <c r="K922" s="16">
        <f t="shared" si="837"/>
        <v>0</v>
      </c>
      <c r="L922" s="15">
        <f t="shared" si="838"/>
        <v>0</v>
      </c>
      <c r="M922" s="15">
        <f t="shared" si="839"/>
        <v>0</v>
      </c>
      <c r="N922" s="15">
        <f t="shared" si="840"/>
        <v>0</v>
      </c>
      <c r="O922" s="15">
        <v>0</v>
      </c>
      <c r="P922" s="15">
        <v>0</v>
      </c>
      <c r="Q922" s="15">
        <f t="shared" si="841"/>
        <v>0</v>
      </c>
      <c r="R922" s="14" t="s">
        <v>75</v>
      </c>
      <c r="S922" s="14">
        <f t="shared" si="842"/>
        <v>0</v>
      </c>
      <c r="T922" s="15" t="str">
        <f t="shared" si="835"/>
        <v>N/A</v>
      </c>
      <c r="U922" s="15" t="str">
        <f t="shared" si="836"/>
        <v>N/A</v>
      </c>
      <c r="V922" s="15" t="str">
        <f t="shared" si="832"/>
        <v>N/A</v>
      </c>
      <c r="W922" s="15" t="str">
        <f t="shared" si="824"/>
        <v>N/A</v>
      </c>
      <c r="X922" s="15" t="str">
        <f t="shared" si="825"/>
        <v>N/A</v>
      </c>
      <c r="Y922" s="14" t="str">
        <f t="shared" si="843"/>
        <v>OK</v>
      </c>
      <c r="Z922" s="14" t="str">
        <f t="shared" si="844"/>
        <v>No</v>
      </c>
      <c r="AA922" s="17" t="str">
        <f>IF(C922="DM", "N/A", IF(Z922="No","N/A",VLOOKUP(B922,'Extension List'!$A$3:$AE$1952,19,FALSE)))</f>
        <v>N/A</v>
      </c>
      <c r="AB922" s="14" t="str">
        <f>IF(C922="DM", "N/A", IF(Z922="No","N/A",VLOOKUP(B922,'Extension List'!$A$3:$AE$1952,21,FALSE)))</f>
        <v>N/A</v>
      </c>
      <c r="AC922" s="14" t="str">
        <f t="shared" si="833"/>
        <v>N/A</v>
      </c>
      <c r="AD922" s="15" t="str">
        <f t="shared" si="845"/>
        <v>N/A</v>
      </c>
      <c r="AE922" s="15" t="str">
        <f t="shared" si="846"/>
        <v>N/A</v>
      </c>
      <c r="AF922" s="15" t="str">
        <f t="shared" si="847"/>
        <v>N/A</v>
      </c>
      <c r="AG922" s="15" t="str">
        <f t="shared" si="872"/>
        <v>N/A</v>
      </c>
      <c r="AH922" s="15" t="str">
        <f t="shared" si="872"/>
        <v>N/A</v>
      </c>
      <c r="AI922" s="15" t="str">
        <f t="shared" ref="AI922:AI971" si="873">IF($AF922="N/A","N/A",IF(AC922&gt;1,"TBC","N/A"))</f>
        <v>N/A</v>
      </c>
      <c r="AJ922" s="15" t="str">
        <f t="shared" ref="AJ922:AJ971" si="874">IF($AF922="N/A","N/A",IF(AC922&gt;2,"TBC","N/A"))</f>
        <v>N/A</v>
      </c>
      <c r="AK922" s="15" t="str">
        <f t="shared" ref="AK922:AK971" si="875">IF($AF922="N/A","N/A",IF(AC922&gt;3,"TBC","N/A"))</f>
        <v>N/A</v>
      </c>
      <c r="AL922" s="15" t="str">
        <f t="shared" si="848"/>
        <v>N/A</v>
      </c>
      <c r="AM922" s="15" t="e">
        <f t="shared" si="849"/>
        <v>#VALUE!</v>
      </c>
      <c r="AN922" s="15" t="str">
        <f t="shared" si="850"/>
        <v>N/A</v>
      </c>
      <c r="AO922" s="15" t="str">
        <f t="shared" si="851"/>
        <v>N/A</v>
      </c>
      <c r="AP922" s="15" t="str">
        <f t="shared" si="852"/>
        <v>N/A</v>
      </c>
      <c r="AQ922" s="15" t="str">
        <f t="shared" si="853"/>
        <v>N/A</v>
      </c>
      <c r="AR922" s="14" t="s">
        <v>40</v>
      </c>
      <c r="AS922" s="14" t="s">
        <v>40</v>
      </c>
      <c r="AT922" s="14" t="s">
        <v>40</v>
      </c>
      <c r="AU922" s="14" t="s">
        <v>40</v>
      </c>
      <c r="AV922" s="14" t="s">
        <v>40</v>
      </c>
      <c r="AW922" s="14" t="s">
        <v>40</v>
      </c>
      <c r="AX922" s="14" t="s">
        <v>40</v>
      </c>
      <c r="AY922" s="14" t="s">
        <v>40</v>
      </c>
      <c r="AZ922" s="14" t="s">
        <v>40</v>
      </c>
      <c r="BA922" s="14" t="s">
        <v>40</v>
      </c>
      <c r="BB922" s="14" t="s">
        <v>40</v>
      </c>
      <c r="BC922" s="14" t="s">
        <v>40</v>
      </c>
      <c r="BD922" s="14" t="s">
        <v>40</v>
      </c>
      <c r="BE922" s="14" t="s">
        <v>40</v>
      </c>
      <c r="BF922" s="14" t="s">
        <v>40</v>
      </c>
      <c r="BG922" s="14" t="s">
        <v>40</v>
      </c>
      <c r="BH922" s="14" t="s">
        <v>40</v>
      </c>
      <c r="BJ922" s="15" t="e">
        <f t="shared" si="854"/>
        <v>#VALUE!</v>
      </c>
      <c r="BK922" s="15" t="e">
        <f t="shared" si="855"/>
        <v>#VALUE!</v>
      </c>
      <c r="BL922" s="15" t="e">
        <f t="shared" si="856"/>
        <v>#VALUE!</v>
      </c>
      <c r="BM922" s="15" t="e">
        <f t="shared" si="857"/>
        <v>#VALUE!</v>
      </c>
      <c r="BN922" s="15" t="e">
        <f t="shared" si="858"/>
        <v>#VALUE!</v>
      </c>
      <c r="BO922" s="15" t="e">
        <f t="shared" si="859"/>
        <v>#VALUE!</v>
      </c>
      <c r="BP922" s="15" t="e">
        <f t="shared" si="860"/>
        <v>#VALUE!</v>
      </c>
      <c r="BQ922" s="15" t="e">
        <f t="shared" si="861"/>
        <v>#VALUE!</v>
      </c>
      <c r="BR922" s="15" t="e">
        <f t="shared" si="862"/>
        <v>#VALUE!</v>
      </c>
      <c r="BS922" s="15" t="e">
        <f t="shared" si="863"/>
        <v>#VALUE!</v>
      </c>
      <c r="BT922" s="15" t="e">
        <f t="shared" si="864"/>
        <v>#VALUE!</v>
      </c>
      <c r="BU922" s="15" t="e">
        <f t="shared" si="865"/>
        <v>#VALUE!</v>
      </c>
      <c r="BV922" s="15" t="e">
        <f t="shared" si="866"/>
        <v>#VALUE!</v>
      </c>
      <c r="BW922" s="15" t="e">
        <f t="shared" si="867"/>
        <v>#VALUE!</v>
      </c>
      <c r="BX922" s="15" t="e">
        <f t="shared" si="868"/>
        <v>#VALUE!</v>
      </c>
      <c r="BY922" s="15" t="e">
        <f t="shared" si="869"/>
        <v>#VALUE!</v>
      </c>
      <c r="BZ922" s="15" t="e">
        <f t="shared" si="870"/>
        <v>#VALUE!</v>
      </c>
      <c r="CA922" s="14" t="s">
        <v>75</v>
      </c>
      <c r="CB922" s="15" t="e">
        <f t="shared" si="827"/>
        <v>#VALUE!</v>
      </c>
      <c r="CC922" s="14" t="str">
        <f t="shared" si="828"/>
        <v>N/A</v>
      </c>
      <c r="CD922" s="14" t="str">
        <f t="shared" si="829"/>
        <v>N/A</v>
      </c>
      <c r="CE922" s="14" t="str">
        <f t="shared" si="830"/>
        <v>N/A</v>
      </c>
      <c r="CF922" s="14" t="str">
        <f t="shared" si="831"/>
        <v>N/A</v>
      </c>
      <c r="CG922" t="str">
        <f t="shared" si="871"/>
        <v>S:0 G:0 GR:0</v>
      </c>
    </row>
    <row r="923" spans="1:85" x14ac:dyDescent="0.25">
      <c r="A923" s="13">
        <v>6815</v>
      </c>
      <c r="B923" s="14"/>
      <c r="C923" s="14"/>
      <c r="D923" s="14"/>
      <c r="E923" s="14" t="e">
        <f>VLOOKUP(B923, 'Rookie Year'!$A$2:$B$55555,2,FALSE)</f>
        <v>#N/A</v>
      </c>
      <c r="F923" s="14">
        <v>2026</v>
      </c>
      <c r="G923" s="14" t="s">
        <v>40</v>
      </c>
      <c r="H923" s="14"/>
      <c r="I923" s="15"/>
      <c r="J923" s="14"/>
      <c r="K923" s="16">
        <f t="shared" si="837"/>
        <v>0</v>
      </c>
      <c r="L923" s="15">
        <f t="shared" si="838"/>
        <v>0</v>
      </c>
      <c r="M923" s="15">
        <f t="shared" si="839"/>
        <v>0</v>
      </c>
      <c r="N923" s="15">
        <f t="shared" si="840"/>
        <v>0</v>
      </c>
      <c r="O923" s="15">
        <v>0</v>
      </c>
      <c r="P923" s="15">
        <v>0</v>
      </c>
      <c r="Q923" s="15">
        <f t="shared" si="841"/>
        <v>0</v>
      </c>
      <c r="R923" s="14" t="s">
        <v>75</v>
      </c>
      <c r="S923" s="14">
        <f t="shared" si="842"/>
        <v>0</v>
      </c>
      <c r="T923" s="15" t="str">
        <f t="shared" si="835"/>
        <v>N/A</v>
      </c>
      <c r="U923" s="15" t="str">
        <f t="shared" si="836"/>
        <v>N/A</v>
      </c>
      <c r="V923" s="15" t="str">
        <f t="shared" si="832"/>
        <v>N/A</v>
      </c>
      <c r="W923" s="15" t="str">
        <f t="shared" si="824"/>
        <v>N/A</v>
      </c>
      <c r="X923" s="15" t="str">
        <f t="shared" si="825"/>
        <v>N/A</v>
      </c>
      <c r="Y923" s="14" t="str">
        <f t="shared" si="843"/>
        <v>OK</v>
      </c>
      <c r="Z923" s="14" t="str">
        <f t="shared" si="844"/>
        <v>No</v>
      </c>
      <c r="AA923" s="17" t="str">
        <f>IF(C923="DM", "N/A", IF(Z923="No","N/A",VLOOKUP(B923,'Extension List'!$A$3:$AE$1952,19,FALSE)))</f>
        <v>N/A</v>
      </c>
      <c r="AB923" s="14" t="str">
        <f>IF(C923="DM", "N/A", IF(Z923="No","N/A",VLOOKUP(B923,'Extension List'!$A$3:$AE$1952,21,FALSE)))</f>
        <v>N/A</v>
      </c>
      <c r="AC923" s="14" t="str">
        <f t="shared" si="833"/>
        <v>N/A</v>
      </c>
      <c r="AD923" s="15" t="str">
        <f t="shared" si="845"/>
        <v>N/A</v>
      </c>
      <c r="AE923" s="15" t="str">
        <f t="shared" si="846"/>
        <v>N/A</v>
      </c>
      <c r="AF923" s="15" t="str">
        <f t="shared" si="847"/>
        <v>N/A</v>
      </c>
      <c r="AG923" s="15" t="str">
        <f t="shared" si="872"/>
        <v>N/A</v>
      </c>
      <c r="AH923" s="15" t="str">
        <f t="shared" si="872"/>
        <v>N/A</v>
      </c>
      <c r="AI923" s="15" t="str">
        <f t="shared" si="873"/>
        <v>N/A</v>
      </c>
      <c r="AJ923" s="15" t="str">
        <f t="shared" si="874"/>
        <v>N/A</v>
      </c>
      <c r="AK923" s="15" t="str">
        <f t="shared" si="875"/>
        <v>N/A</v>
      </c>
      <c r="AL923" s="15" t="str">
        <f t="shared" si="848"/>
        <v>N/A</v>
      </c>
      <c r="AM923" s="15" t="e">
        <f t="shared" si="849"/>
        <v>#VALUE!</v>
      </c>
      <c r="AN923" s="15" t="str">
        <f t="shared" si="850"/>
        <v>N/A</v>
      </c>
      <c r="AO923" s="15" t="str">
        <f t="shared" si="851"/>
        <v>N/A</v>
      </c>
      <c r="AP923" s="15" t="str">
        <f t="shared" si="852"/>
        <v>N/A</v>
      </c>
      <c r="AQ923" s="15" t="str">
        <f t="shared" si="853"/>
        <v>N/A</v>
      </c>
      <c r="AR923" s="14" t="s">
        <v>40</v>
      </c>
      <c r="AS923" s="14" t="s">
        <v>40</v>
      </c>
      <c r="AT923" s="14" t="s">
        <v>40</v>
      </c>
      <c r="AU923" s="14" t="s">
        <v>40</v>
      </c>
      <c r="AV923" s="14" t="s">
        <v>40</v>
      </c>
      <c r="AW923" s="14" t="s">
        <v>40</v>
      </c>
      <c r="AX923" s="14" t="s">
        <v>40</v>
      </c>
      <c r="AY923" s="14" t="s">
        <v>40</v>
      </c>
      <c r="AZ923" s="14" t="s">
        <v>40</v>
      </c>
      <c r="BA923" s="14" t="s">
        <v>40</v>
      </c>
      <c r="BB923" s="14" t="s">
        <v>40</v>
      </c>
      <c r="BC923" s="14" t="s">
        <v>40</v>
      </c>
      <c r="BD923" s="14" t="s">
        <v>40</v>
      </c>
      <c r="BE923" s="14" t="s">
        <v>40</v>
      </c>
      <c r="BF923" s="14" t="s">
        <v>40</v>
      </c>
      <c r="BG923" s="14" t="s">
        <v>40</v>
      </c>
      <c r="BH923" s="14" t="s">
        <v>40</v>
      </c>
      <c r="BJ923" s="15" t="e">
        <f t="shared" si="854"/>
        <v>#VALUE!</v>
      </c>
      <c r="BK923" s="15" t="e">
        <f t="shared" si="855"/>
        <v>#VALUE!</v>
      </c>
      <c r="BL923" s="15" t="e">
        <f t="shared" si="856"/>
        <v>#VALUE!</v>
      </c>
      <c r="BM923" s="15" t="e">
        <f t="shared" si="857"/>
        <v>#VALUE!</v>
      </c>
      <c r="BN923" s="15" t="e">
        <f t="shared" si="858"/>
        <v>#VALUE!</v>
      </c>
      <c r="BO923" s="15" t="e">
        <f t="shared" si="859"/>
        <v>#VALUE!</v>
      </c>
      <c r="BP923" s="15" t="e">
        <f t="shared" si="860"/>
        <v>#VALUE!</v>
      </c>
      <c r="BQ923" s="15" t="e">
        <f t="shared" si="861"/>
        <v>#VALUE!</v>
      </c>
      <c r="BR923" s="15" t="e">
        <f t="shared" si="862"/>
        <v>#VALUE!</v>
      </c>
      <c r="BS923" s="15" t="e">
        <f t="shared" si="863"/>
        <v>#VALUE!</v>
      </c>
      <c r="BT923" s="15" t="e">
        <f t="shared" si="864"/>
        <v>#VALUE!</v>
      </c>
      <c r="BU923" s="15" t="e">
        <f t="shared" si="865"/>
        <v>#VALUE!</v>
      </c>
      <c r="BV923" s="15" t="e">
        <f t="shared" si="866"/>
        <v>#VALUE!</v>
      </c>
      <c r="BW923" s="15" t="e">
        <f t="shared" si="867"/>
        <v>#VALUE!</v>
      </c>
      <c r="BX923" s="15" t="e">
        <f t="shared" si="868"/>
        <v>#VALUE!</v>
      </c>
      <c r="BY923" s="15" t="e">
        <f t="shared" si="869"/>
        <v>#VALUE!</v>
      </c>
      <c r="BZ923" s="15" t="e">
        <f t="shared" si="870"/>
        <v>#VALUE!</v>
      </c>
      <c r="CA923" s="14" t="s">
        <v>75</v>
      </c>
      <c r="CB923" s="15" t="e">
        <f t="shared" si="827"/>
        <v>#VALUE!</v>
      </c>
      <c r="CC923" s="14" t="str">
        <f t="shared" si="828"/>
        <v>N/A</v>
      </c>
      <c r="CD923" s="14" t="str">
        <f t="shared" si="829"/>
        <v>N/A</v>
      </c>
      <c r="CE923" s="14" t="str">
        <f t="shared" si="830"/>
        <v>N/A</v>
      </c>
      <c r="CF923" s="14" t="str">
        <f t="shared" si="831"/>
        <v>N/A</v>
      </c>
      <c r="CG923" t="str">
        <f t="shared" si="871"/>
        <v>S:0 G:0 GR:0</v>
      </c>
    </row>
    <row r="924" spans="1:85" x14ac:dyDescent="0.25">
      <c r="A924" s="13">
        <v>6816</v>
      </c>
      <c r="B924" s="14"/>
      <c r="C924" s="14"/>
      <c r="D924" s="14"/>
      <c r="E924" s="14" t="e">
        <f>VLOOKUP(B924, 'Rookie Year'!$A$2:$B$55555,2,FALSE)</f>
        <v>#N/A</v>
      </c>
      <c r="F924" s="14">
        <v>2026</v>
      </c>
      <c r="G924" s="14" t="s">
        <v>40</v>
      </c>
      <c r="H924" s="14"/>
      <c r="I924" s="15"/>
      <c r="J924" s="14"/>
      <c r="K924" s="16">
        <f t="shared" si="837"/>
        <v>0</v>
      </c>
      <c r="L924" s="15">
        <f t="shared" si="838"/>
        <v>0</v>
      </c>
      <c r="M924" s="15">
        <f t="shared" si="839"/>
        <v>0</v>
      </c>
      <c r="N924" s="15">
        <f t="shared" si="840"/>
        <v>0</v>
      </c>
      <c r="O924" s="15">
        <v>0</v>
      </c>
      <c r="P924" s="15">
        <v>0</v>
      </c>
      <c r="Q924" s="15">
        <f t="shared" si="841"/>
        <v>0</v>
      </c>
      <c r="R924" s="14" t="s">
        <v>75</v>
      </c>
      <c r="S924" s="14">
        <f t="shared" si="842"/>
        <v>0</v>
      </c>
      <c r="T924" s="15" t="str">
        <f t="shared" si="835"/>
        <v>N/A</v>
      </c>
      <c r="U924" s="15" t="str">
        <f t="shared" si="836"/>
        <v>N/A</v>
      </c>
      <c r="V924" s="15" t="str">
        <f t="shared" si="832"/>
        <v>N/A</v>
      </c>
      <c r="W924" s="15" t="str">
        <f t="shared" si="824"/>
        <v>N/A</v>
      </c>
      <c r="X924" s="15" t="str">
        <f t="shared" si="825"/>
        <v>N/A</v>
      </c>
      <c r="Y924" s="14" t="str">
        <f t="shared" si="843"/>
        <v>OK</v>
      </c>
      <c r="Z924" s="14" t="str">
        <f t="shared" si="844"/>
        <v>No</v>
      </c>
      <c r="AA924" s="17" t="str">
        <f>IF(C924="DM", "N/A", IF(Z924="No","N/A",VLOOKUP(B924,'Extension List'!$A$3:$AE$1952,19,FALSE)))</f>
        <v>N/A</v>
      </c>
      <c r="AB924" s="14" t="str">
        <f>IF(C924="DM", "N/A", IF(Z924="No","N/A",VLOOKUP(B924,'Extension List'!$A$3:$AE$1952,21,FALSE)))</f>
        <v>N/A</v>
      </c>
      <c r="AC924" s="14" t="str">
        <f t="shared" si="833"/>
        <v>N/A</v>
      </c>
      <c r="AD924" s="15" t="str">
        <f t="shared" si="845"/>
        <v>N/A</v>
      </c>
      <c r="AE924" s="15" t="str">
        <f t="shared" si="846"/>
        <v>N/A</v>
      </c>
      <c r="AF924" s="15" t="str">
        <f t="shared" si="847"/>
        <v>N/A</v>
      </c>
      <c r="AG924" s="15" t="str">
        <f t="shared" si="872"/>
        <v>N/A</v>
      </c>
      <c r="AH924" s="15" t="str">
        <f t="shared" si="872"/>
        <v>N/A</v>
      </c>
      <c r="AI924" s="15" t="str">
        <f t="shared" si="873"/>
        <v>N/A</v>
      </c>
      <c r="AJ924" s="15" t="str">
        <f t="shared" si="874"/>
        <v>N/A</v>
      </c>
      <c r="AK924" s="15" t="str">
        <f t="shared" si="875"/>
        <v>N/A</v>
      </c>
      <c r="AL924" s="15" t="str">
        <f t="shared" si="848"/>
        <v>N/A</v>
      </c>
      <c r="AM924" s="15" t="e">
        <f t="shared" si="849"/>
        <v>#VALUE!</v>
      </c>
      <c r="AN924" s="15" t="str">
        <f t="shared" si="850"/>
        <v>N/A</v>
      </c>
      <c r="AO924" s="15" t="str">
        <f t="shared" si="851"/>
        <v>N/A</v>
      </c>
      <c r="AP924" s="15" t="str">
        <f t="shared" si="852"/>
        <v>N/A</v>
      </c>
      <c r="AQ924" s="15" t="str">
        <f t="shared" si="853"/>
        <v>N/A</v>
      </c>
      <c r="AR924" s="14" t="s">
        <v>40</v>
      </c>
      <c r="AS924" s="14" t="s">
        <v>40</v>
      </c>
      <c r="AT924" s="14" t="s">
        <v>40</v>
      </c>
      <c r="AU924" s="14" t="s">
        <v>40</v>
      </c>
      <c r="AV924" s="14" t="s">
        <v>40</v>
      </c>
      <c r="AW924" s="14" t="s">
        <v>40</v>
      </c>
      <c r="AX924" s="14" t="s">
        <v>40</v>
      </c>
      <c r="AY924" s="14" t="s">
        <v>40</v>
      </c>
      <c r="AZ924" s="14" t="s">
        <v>40</v>
      </c>
      <c r="BA924" s="14" t="s">
        <v>40</v>
      </c>
      <c r="BB924" s="14" t="s">
        <v>40</v>
      </c>
      <c r="BC924" s="14" t="s">
        <v>40</v>
      </c>
      <c r="BD924" s="14" t="s">
        <v>40</v>
      </c>
      <c r="BE924" s="14" t="s">
        <v>40</v>
      </c>
      <c r="BF924" s="14" t="s">
        <v>40</v>
      </c>
      <c r="BG924" s="14" t="s">
        <v>40</v>
      </c>
      <c r="BH924" s="14" t="s">
        <v>40</v>
      </c>
      <c r="BJ924" s="15" t="e">
        <f t="shared" si="854"/>
        <v>#VALUE!</v>
      </c>
      <c r="BK924" s="15" t="e">
        <f t="shared" si="855"/>
        <v>#VALUE!</v>
      </c>
      <c r="BL924" s="15" t="e">
        <f t="shared" si="856"/>
        <v>#VALUE!</v>
      </c>
      <c r="BM924" s="15" t="e">
        <f t="shared" si="857"/>
        <v>#VALUE!</v>
      </c>
      <c r="BN924" s="15" t="e">
        <f t="shared" si="858"/>
        <v>#VALUE!</v>
      </c>
      <c r="BO924" s="15" t="e">
        <f t="shared" si="859"/>
        <v>#VALUE!</v>
      </c>
      <c r="BP924" s="15" t="e">
        <f t="shared" si="860"/>
        <v>#VALUE!</v>
      </c>
      <c r="BQ924" s="15" t="e">
        <f t="shared" si="861"/>
        <v>#VALUE!</v>
      </c>
      <c r="BR924" s="15" t="e">
        <f t="shared" si="862"/>
        <v>#VALUE!</v>
      </c>
      <c r="BS924" s="15" t="e">
        <f t="shared" si="863"/>
        <v>#VALUE!</v>
      </c>
      <c r="BT924" s="15" t="e">
        <f t="shared" si="864"/>
        <v>#VALUE!</v>
      </c>
      <c r="BU924" s="15" t="e">
        <f t="shared" si="865"/>
        <v>#VALUE!</v>
      </c>
      <c r="BV924" s="15" t="e">
        <f t="shared" si="866"/>
        <v>#VALUE!</v>
      </c>
      <c r="BW924" s="15" t="e">
        <f t="shared" si="867"/>
        <v>#VALUE!</v>
      </c>
      <c r="BX924" s="15" t="e">
        <f t="shared" si="868"/>
        <v>#VALUE!</v>
      </c>
      <c r="BY924" s="15" t="e">
        <f t="shared" si="869"/>
        <v>#VALUE!</v>
      </c>
      <c r="BZ924" s="15" t="e">
        <f t="shared" si="870"/>
        <v>#VALUE!</v>
      </c>
      <c r="CA924" s="14" t="s">
        <v>75</v>
      </c>
      <c r="CB924" s="15" t="e">
        <f t="shared" si="827"/>
        <v>#VALUE!</v>
      </c>
      <c r="CC924" s="14" t="str">
        <f t="shared" si="828"/>
        <v>N/A</v>
      </c>
      <c r="CD924" s="14" t="str">
        <f t="shared" si="829"/>
        <v>N/A</v>
      </c>
      <c r="CE924" s="14" t="str">
        <f t="shared" si="830"/>
        <v>N/A</v>
      </c>
      <c r="CF924" s="14" t="str">
        <f t="shared" si="831"/>
        <v>N/A</v>
      </c>
      <c r="CG924" t="str">
        <f t="shared" si="871"/>
        <v>S:0 G:0 GR:0</v>
      </c>
    </row>
    <row r="925" spans="1:85" x14ac:dyDescent="0.25">
      <c r="A925" s="13">
        <v>6817</v>
      </c>
      <c r="B925" s="14"/>
      <c r="C925" s="14"/>
      <c r="D925" s="14"/>
      <c r="E925" s="14" t="e">
        <f>VLOOKUP(B925, 'Rookie Year'!$A$2:$B$55555,2,FALSE)</f>
        <v>#N/A</v>
      </c>
      <c r="F925" s="14">
        <v>2026</v>
      </c>
      <c r="G925" s="14" t="s">
        <v>40</v>
      </c>
      <c r="H925" s="14"/>
      <c r="I925" s="15"/>
      <c r="J925" s="14"/>
      <c r="K925" s="16">
        <f t="shared" si="837"/>
        <v>0</v>
      </c>
      <c r="L925" s="15">
        <f t="shared" si="838"/>
        <v>0</v>
      </c>
      <c r="M925" s="15">
        <f t="shared" si="839"/>
        <v>0</v>
      </c>
      <c r="N925" s="15">
        <f t="shared" si="840"/>
        <v>0</v>
      </c>
      <c r="O925" s="15">
        <v>0</v>
      </c>
      <c r="P925" s="15">
        <v>0</v>
      </c>
      <c r="Q925" s="15">
        <f t="shared" si="841"/>
        <v>0</v>
      </c>
      <c r="R925" s="14" t="s">
        <v>75</v>
      </c>
      <c r="S925" s="14">
        <f t="shared" si="842"/>
        <v>0</v>
      </c>
      <c r="T925" s="15" t="str">
        <f t="shared" si="835"/>
        <v>N/A</v>
      </c>
      <c r="U925" s="15" t="str">
        <f t="shared" si="836"/>
        <v>N/A</v>
      </c>
      <c r="V925" s="15" t="str">
        <f t="shared" si="832"/>
        <v>N/A</v>
      </c>
      <c r="W925" s="15" t="str">
        <f t="shared" si="824"/>
        <v>N/A</v>
      </c>
      <c r="X925" s="15" t="str">
        <f t="shared" si="825"/>
        <v>N/A</v>
      </c>
      <c r="Y925" s="14" t="str">
        <f t="shared" si="843"/>
        <v>OK</v>
      </c>
      <c r="Z925" s="14" t="str">
        <f t="shared" si="844"/>
        <v>No</v>
      </c>
      <c r="AA925" s="17" t="str">
        <f>IF(C925="DM", "N/A", IF(Z925="No","N/A",VLOOKUP(B925,'Extension List'!$A$3:$AE$1952,19,FALSE)))</f>
        <v>N/A</v>
      </c>
      <c r="AB925" s="14" t="str">
        <f>IF(C925="DM", "N/A", IF(Z925="No","N/A",VLOOKUP(B925,'Extension List'!$A$3:$AE$1952,21,FALSE)))</f>
        <v>N/A</v>
      </c>
      <c r="AC925" s="14" t="str">
        <f t="shared" si="833"/>
        <v>N/A</v>
      </c>
      <c r="AD925" s="15" t="str">
        <f t="shared" si="845"/>
        <v>N/A</v>
      </c>
      <c r="AE925" s="15" t="str">
        <f t="shared" si="846"/>
        <v>N/A</v>
      </c>
      <c r="AF925" s="15" t="str">
        <f t="shared" si="847"/>
        <v>N/A</v>
      </c>
      <c r="AG925" s="15" t="str">
        <f t="shared" si="872"/>
        <v>N/A</v>
      </c>
      <c r="AH925" s="15" t="str">
        <f t="shared" si="872"/>
        <v>N/A</v>
      </c>
      <c r="AI925" s="15" t="str">
        <f t="shared" si="873"/>
        <v>N/A</v>
      </c>
      <c r="AJ925" s="15" t="str">
        <f t="shared" si="874"/>
        <v>N/A</v>
      </c>
      <c r="AK925" s="15" t="str">
        <f t="shared" si="875"/>
        <v>N/A</v>
      </c>
      <c r="AL925" s="15" t="str">
        <f t="shared" si="848"/>
        <v>N/A</v>
      </c>
      <c r="AM925" s="15" t="e">
        <f t="shared" si="849"/>
        <v>#VALUE!</v>
      </c>
      <c r="AN925" s="15" t="str">
        <f t="shared" si="850"/>
        <v>N/A</v>
      </c>
      <c r="AO925" s="15" t="str">
        <f t="shared" si="851"/>
        <v>N/A</v>
      </c>
      <c r="AP925" s="15" t="str">
        <f t="shared" si="852"/>
        <v>N/A</v>
      </c>
      <c r="AQ925" s="15" t="str">
        <f t="shared" si="853"/>
        <v>N/A</v>
      </c>
      <c r="AR925" s="14" t="s">
        <v>40</v>
      </c>
      <c r="AS925" s="14" t="s">
        <v>40</v>
      </c>
      <c r="AT925" s="14" t="s">
        <v>40</v>
      </c>
      <c r="AU925" s="14" t="s">
        <v>40</v>
      </c>
      <c r="AV925" s="14" t="s">
        <v>40</v>
      </c>
      <c r="AW925" s="14" t="s">
        <v>40</v>
      </c>
      <c r="AX925" s="14" t="s">
        <v>40</v>
      </c>
      <c r="AY925" s="14" t="s">
        <v>40</v>
      </c>
      <c r="AZ925" s="14" t="s">
        <v>40</v>
      </c>
      <c r="BA925" s="14" t="s">
        <v>40</v>
      </c>
      <c r="BB925" s="14" t="s">
        <v>40</v>
      </c>
      <c r="BC925" s="14" t="s">
        <v>40</v>
      </c>
      <c r="BD925" s="14" t="s">
        <v>40</v>
      </c>
      <c r="BE925" s="14" t="s">
        <v>40</v>
      </c>
      <c r="BF925" s="14" t="s">
        <v>40</v>
      </c>
      <c r="BG925" s="14" t="s">
        <v>40</v>
      </c>
      <c r="BH925" s="14" t="s">
        <v>40</v>
      </c>
      <c r="BJ925" s="15" t="e">
        <f t="shared" si="854"/>
        <v>#VALUE!</v>
      </c>
      <c r="BK925" s="15" t="e">
        <f t="shared" si="855"/>
        <v>#VALUE!</v>
      </c>
      <c r="BL925" s="15" t="e">
        <f t="shared" si="856"/>
        <v>#VALUE!</v>
      </c>
      <c r="BM925" s="15" t="e">
        <f t="shared" si="857"/>
        <v>#VALUE!</v>
      </c>
      <c r="BN925" s="15" t="e">
        <f t="shared" si="858"/>
        <v>#VALUE!</v>
      </c>
      <c r="BO925" s="15" t="e">
        <f t="shared" si="859"/>
        <v>#VALUE!</v>
      </c>
      <c r="BP925" s="15" t="e">
        <f t="shared" si="860"/>
        <v>#VALUE!</v>
      </c>
      <c r="BQ925" s="15" t="e">
        <f t="shared" si="861"/>
        <v>#VALUE!</v>
      </c>
      <c r="BR925" s="15" t="e">
        <f t="shared" si="862"/>
        <v>#VALUE!</v>
      </c>
      <c r="BS925" s="15" t="e">
        <f t="shared" si="863"/>
        <v>#VALUE!</v>
      </c>
      <c r="BT925" s="15" t="e">
        <f t="shared" si="864"/>
        <v>#VALUE!</v>
      </c>
      <c r="BU925" s="15" t="e">
        <f t="shared" si="865"/>
        <v>#VALUE!</v>
      </c>
      <c r="BV925" s="15" t="e">
        <f t="shared" si="866"/>
        <v>#VALUE!</v>
      </c>
      <c r="BW925" s="15" t="e">
        <f t="shared" si="867"/>
        <v>#VALUE!</v>
      </c>
      <c r="BX925" s="15" t="e">
        <f t="shared" si="868"/>
        <v>#VALUE!</v>
      </c>
      <c r="BY925" s="15" t="e">
        <f t="shared" si="869"/>
        <v>#VALUE!</v>
      </c>
      <c r="BZ925" s="15" t="e">
        <f t="shared" si="870"/>
        <v>#VALUE!</v>
      </c>
      <c r="CA925" s="14" t="s">
        <v>75</v>
      </c>
      <c r="CB925" s="15" t="e">
        <f t="shared" si="827"/>
        <v>#VALUE!</v>
      </c>
      <c r="CC925" s="14" t="str">
        <f t="shared" si="828"/>
        <v>N/A</v>
      </c>
      <c r="CD925" s="14" t="str">
        <f t="shared" si="829"/>
        <v>N/A</v>
      </c>
      <c r="CE925" s="14" t="str">
        <f t="shared" si="830"/>
        <v>N/A</v>
      </c>
      <c r="CF925" s="14" t="str">
        <f t="shared" si="831"/>
        <v>N/A</v>
      </c>
      <c r="CG925" t="str">
        <f t="shared" si="871"/>
        <v>S:0 G:0 GR:0</v>
      </c>
    </row>
    <row r="926" spans="1:85" x14ac:dyDescent="0.25">
      <c r="A926" s="13">
        <v>6818</v>
      </c>
      <c r="B926" s="14"/>
      <c r="C926" s="14"/>
      <c r="D926" s="14"/>
      <c r="E926" s="14" t="e">
        <f>VLOOKUP(B926, 'Rookie Year'!$A$2:$B$55555,2,FALSE)</f>
        <v>#N/A</v>
      </c>
      <c r="F926" s="14">
        <v>2026</v>
      </c>
      <c r="G926" s="14" t="s">
        <v>40</v>
      </c>
      <c r="H926" s="14"/>
      <c r="I926" s="15"/>
      <c r="J926" s="14"/>
      <c r="K926" s="16">
        <f t="shared" si="837"/>
        <v>0</v>
      </c>
      <c r="L926" s="15">
        <f t="shared" si="838"/>
        <v>0</v>
      </c>
      <c r="M926" s="15">
        <f t="shared" si="839"/>
        <v>0</v>
      </c>
      <c r="N926" s="15">
        <f t="shared" si="840"/>
        <v>0</v>
      </c>
      <c r="O926" s="15">
        <v>0</v>
      </c>
      <c r="P926" s="15">
        <v>0</v>
      </c>
      <c r="Q926" s="15">
        <f t="shared" si="841"/>
        <v>0</v>
      </c>
      <c r="R926" s="14" t="s">
        <v>75</v>
      </c>
      <c r="S926" s="14">
        <f t="shared" si="842"/>
        <v>0</v>
      </c>
      <c r="T926" s="15" t="str">
        <f t="shared" si="835"/>
        <v>N/A</v>
      </c>
      <c r="U926" s="15" t="str">
        <f t="shared" si="836"/>
        <v>N/A</v>
      </c>
      <c r="V926" s="15" t="str">
        <f t="shared" si="832"/>
        <v>N/A</v>
      </c>
      <c r="W926" s="15" t="str">
        <f t="shared" si="824"/>
        <v>N/A</v>
      </c>
      <c r="X926" s="15" t="str">
        <f t="shared" si="825"/>
        <v>N/A</v>
      </c>
      <c r="Y926" s="14" t="str">
        <f t="shared" si="843"/>
        <v>OK</v>
      </c>
      <c r="Z926" s="14" t="str">
        <f t="shared" si="844"/>
        <v>No</v>
      </c>
      <c r="AA926" s="17" t="str">
        <f>IF(C926="DM", "N/A", IF(Z926="No","N/A",VLOOKUP(B926,'Extension List'!$A$3:$AE$1952,19,FALSE)))</f>
        <v>N/A</v>
      </c>
      <c r="AB926" s="14" t="str">
        <f>IF(C926="DM", "N/A", IF(Z926="No","N/A",VLOOKUP(B926,'Extension List'!$A$3:$AE$1952,21,FALSE)))</f>
        <v>N/A</v>
      </c>
      <c r="AC926" s="14" t="str">
        <f t="shared" si="833"/>
        <v>N/A</v>
      </c>
      <c r="AD926" s="15" t="str">
        <f t="shared" si="845"/>
        <v>N/A</v>
      </c>
      <c r="AE926" s="15" t="str">
        <f t="shared" si="846"/>
        <v>N/A</v>
      </c>
      <c r="AF926" s="15" t="str">
        <f t="shared" si="847"/>
        <v>N/A</v>
      </c>
      <c r="AG926" s="15" t="str">
        <f t="shared" si="872"/>
        <v>N/A</v>
      </c>
      <c r="AH926" s="15" t="str">
        <f t="shared" si="872"/>
        <v>N/A</v>
      </c>
      <c r="AI926" s="15" t="str">
        <f t="shared" si="873"/>
        <v>N/A</v>
      </c>
      <c r="AJ926" s="15" t="str">
        <f t="shared" si="874"/>
        <v>N/A</v>
      </c>
      <c r="AK926" s="15" t="str">
        <f t="shared" si="875"/>
        <v>N/A</v>
      </c>
      <c r="AL926" s="15" t="str">
        <f t="shared" si="848"/>
        <v>N/A</v>
      </c>
      <c r="AM926" s="15" t="e">
        <f t="shared" si="849"/>
        <v>#VALUE!</v>
      </c>
      <c r="AN926" s="15" t="str">
        <f t="shared" si="850"/>
        <v>N/A</v>
      </c>
      <c r="AO926" s="15" t="str">
        <f t="shared" si="851"/>
        <v>N/A</v>
      </c>
      <c r="AP926" s="15" t="str">
        <f t="shared" si="852"/>
        <v>N/A</v>
      </c>
      <c r="AQ926" s="15" t="str">
        <f t="shared" si="853"/>
        <v>N/A</v>
      </c>
      <c r="AR926" s="14" t="s">
        <v>40</v>
      </c>
      <c r="AS926" s="14" t="s">
        <v>40</v>
      </c>
      <c r="AT926" s="14" t="s">
        <v>40</v>
      </c>
      <c r="AU926" s="14" t="s">
        <v>40</v>
      </c>
      <c r="AV926" s="14" t="s">
        <v>40</v>
      </c>
      <c r="AW926" s="14" t="s">
        <v>40</v>
      </c>
      <c r="AX926" s="14" t="s">
        <v>40</v>
      </c>
      <c r="AY926" s="14" t="s">
        <v>40</v>
      </c>
      <c r="AZ926" s="14" t="s">
        <v>40</v>
      </c>
      <c r="BA926" s="14" t="s">
        <v>40</v>
      </c>
      <c r="BB926" s="14" t="s">
        <v>40</v>
      </c>
      <c r="BC926" s="14" t="s">
        <v>40</v>
      </c>
      <c r="BD926" s="14" t="s">
        <v>40</v>
      </c>
      <c r="BE926" s="14" t="s">
        <v>40</v>
      </c>
      <c r="BF926" s="14" t="s">
        <v>40</v>
      </c>
      <c r="BG926" s="14" t="s">
        <v>40</v>
      </c>
      <c r="BH926" s="14" t="s">
        <v>40</v>
      </c>
      <c r="BJ926" s="15" t="e">
        <f t="shared" si="854"/>
        <v>#VALUE!</v>
      </c>
      <c r="BK926" s="15" t="e">
        <f t="shared" si="855"/>
        <v>#VALUE!</v>
      </c>
      <c r="BL926" s="15" t="e">
        <f t="shared" si="856"/>
        <v>#VALUE!</v>
      </c>
      <c r="BM926" s="15" t="e">
        <f t="shared" si="857"/>
        <v>#VALUE!</v>
      </c>
      <c r="BN926" s="15" t="e">
        <f t="shared" si="858"/>
        <v>#VALUE!</v>
      </c>
      <c r="BO926" s="15" t="e">
        <f t="shared" si="859"/>
        <v>#VALUE!</v>
      </c>
      <c r="BP926" s="15" t="e">
        <f t="shared" si="860"/>
        <v>#VALUE!</v>
      </c>
      <c r="BQ926" s="15" t="e">
        <f t="shared" si="861"/>
        <v>#VALUE!</v>
      </c>
      <c r="BR926" s="15" t="e">
        <f t="shared" si="862"/>
        <v>#VALUE!</v>
      </c>
      <c r="BS926" s="15" t="e">
        <f t="shared" si="863"/>
        <v>#VALUE!</v>
      </c>
      <c r="BT926" s="15" t="e">
        <f t="shared" si="864"/>
        <v>#VALUE!</v>
      </c>
      <c r="BU926" s="15" t="e">
        <f t="shared" si="865"/>
        <v>#VALUE!</v>
      </c>
      <c r="BV926" s="15" t="e">
        <f t="shared" si="866"/>
        <v>#VALUE!</v>
      </c>
      <c r="BW926" s="15" t="e">
        <f t="shared" si="867"/>
        <v>#VALUE!</v>
      </c>
      <c r="BX926" s="15" t="e">
        <f t="shared" si="868"/>
        <v>#VALUE!</v>
      </c>
      <c r="BY926" s="15" t="e">
        <f t="shared" si="869"/>
        <v>#VALUE!</v>
      </c>
      <c r="BZ926" s="15" t="e">
        <f t="shared" si="870"/>
        <v>#VALUE!</v>
      </c>
      <c r="CA926" s="14" t="s">
        <v>75</v>
      </c>
      <c r="CB926" s="15" t="e">
        <f t="shared" si="827"/>
        <v>#VALUE!</v>
      </c>
      <c r="CC926" s="14" t="str">
        <f t="shared" si="828"/>
        <v>N/A</v>
      </c>
      <c r="CD926" s="14" t="str">
        <f t="shared" si="829"/>
        <v>N/A</v>
      </c>
      <c r="CE926" s="14" t="str">
        <f t="shared" si="830"/>
        <v>N/A</v>
      </c>
      <c r="CF926" s="14" t="str">
        <f t="shared" si="831"/>
        <v>N/A</v>
      </c>
      <c r="CG926" t="str">
        <f t="shared" si="871"/>
        <v>S:0 G:0 GR:0</v>
      </c>
    </row>
    <row r="927" spans="1:85" x14ac:dyDescent="0.25">
      <c r="A927" s="13">
        <v>6819</v>
      </c>
      <c r="B927" s="14"/>
      <c r="C927" s="14"/>
      <c r="D927" s="14"/>
      <c r="E927" s="14" t="e">
        <f>VLOOKUP(B927, 'Rookie Year'!$A$2:$B$55555,2,FALSE)</f>
        <v>#N/A</v>
      </c>
      <c r="F927" s="14">
        <v>2026</v>
      </c>
      <c r="G927" s="14" t="s">
        <v>40</v>
      </c>
      <c r="H927" s="14"/>
      <c r="I927" s="15"/>
      <c r="J927" s="14"/>
      <c r="K927" s="16">
        <f t="shared" si="837"/>
        <v>0</v>
      </c>
      <c r="L927" s="15">
        <f t="shared" si="838"/>
        <v>0</v>
      </c>
      <c r="M927" s="15">
        <f t="shared" si="839"/>
        <v>0</v>
      </c>
      <c r="N927" s="15">
        <f t="shared" si="840"/>
        <v>0</v>
      </c>
      <c r="O927" s="15">
        <v>0</v>
      </c>
      <c r="P927" s="15">
        <v>0</v>
      </c>
      <c r="Q927" s="15">
        <f t="shared" si="841"/>
        <v>0</v>
      </c>
      <c r="R927" s="14" t="s">
        <v>75</v>
      </c>
      <c r="S927" s="14">
        <f t="shared" si="842"/>
        <v>0</v>
      </c>
      <c r="T927" s="15" t="str">
        <f t="shared" si="835"/>
        <v>N/A</v>
      </c>
      <c r="U927" s="15" t="str">
        <f t="shared" si="836"/>
        <v>N/A</v>
      </c>
      <c r="V927" s="15" t="str">
        <f t="shared" si="832"/>
        <v>N/A</v>
      </c>
      <c r="W927" s="15" t="str">
        <f t="shared" si="824"/>
        <v>N/A</v>
      </c>
      <c r="X927" s="15" t="str">
        <f t="shared" si="825"/>
        <v>N/A</v>
      </c>
      <c r="Y927" s="14" t="str">
        <f t="shared" si="843"/>
        <v>OK</v>
      </c>
      <c r="Z927" s="14" t="str">
        <f t="shared" si="844"/>
        <v>No</v>
      </c>
      <c r="AA927" s="17" t="str">
        <f>IF(C927="DM", "N/A", IF(Z927="No","N/A",VLOOKUP(B927,'Extension List'!$A$3:$AE$1952,19,FALSE)))</f>
        <v>N/A</v>
      </c>
      <c r="AB927" s="14" t="str">
        <f>IF(C927="DM", "N/A", IF(Z927="No","N/A",VLOOKUP(B927,'Extension List'!$A$3:$AE$1952,21,FALSE)))</f>
        <v>N/A</v>
      </c>
      <c r="AC927" s="14" t="str">
        <f t="shared" si="833"/>
        <v>N/A</v>
      </c>
      <c r="AD927" s="15" t="str">
        <f t="shared" si="845"/>
        <v>N/A</v>
      </c>
      <c r="AE927" s="15" t="str">
        <f t="shared" si="846"/>
        <v>N/A</v>
      </c>
      <c r="AF927" s="15" t="str">
        <f t="shared" si="847"/>
        <v>N/A</v>
      </c>
      <c r="AG927" s="15" t="str">
        <f t="shared" si="872"/>
        <v>N/A</v>
      </c>
      <c r="AH927" s="15" t="str">
        <f t="shared" si="872"/>
        <v>N/A</v>
      </c>
      <c r="AI927" s="15" t="str">
        <f t="shared" si="873"/>
        <v>N/A</v>
      </c>
      <c r="AJ927" s="15" t="str">
        <f t="shared" si="874"/>
        <v>N/A</v>
      </c>
      <c r="AK927" s="15" t="str">
        <f t="shared" si="875"/>
        <v>N/A</v>
      </c>
      <c r="AL927" s="15" t="str">
        <f t="shared" si="848"/>
        <v>N/A</v>
      </c>
      <c r="AM927" s="15" t="e">
        <f t="shared" si="849"/>
        <v>#VALUE!</v>
      </c>
      <c r="AN927" s="15" t="str">
        <f t="shared" si="850"/>
        <v>N/A</v>
      </c>
      <c r="AO927" s="15" t="str">
        <f t="shared" si="851"/>
        <v>N/A</v>
      </c>
      <c r="AP927" s="15" t="str">
        <f t="shared" si="852"/>
        <v>N/A</v>
      </c>
      <c r="AQ927" s="15" t="str">
        <f t="shared" si="853"/>
        <v>N/A</v>
      </c>
      <c r="AR927" s="14" t="s">
        <v>40</v>
      </c>
      <c r="AS927" s="14" t="s">
        <v>40</v>
      </c>
      <c r="AT927" s="14" t="s">
        <v>40</v>
      </c>
      <c r="AU927" s="14" t="s">
        <v>40</v>
      </c>
      <c r="AV927" s="14" t="s">
        <v>40</v>
      </c>
      <c r="AW927" s="14" t="s">
        <v>40</v>
      </c>
      <c r="AX927" s="14" t="s">
        <v>40</v>
      </c>
      <c r="AY927" s="14" t="s">
        <v>40</v>
      </c>
      <c r="AZ927" s="14" t="s">
        <v>40</v>
      </c>
      <c r="BA927" s="14" t="s">
        <v>40</v>
      </c>
      <c r="BB927" s="14" t="s">
        <v>40</v>
      </c>
      <c r="BC927" s="14" t="s">
        <v>40</v>
      </c>
      <c r="BD927" s="14" t="s">
        <v>40</v>
      </c>
      <c r="BE927" s="14" t="s">
        <v>40</v>
      </c>
      <c r="BF927" s="14" t="s">
        <v>40</v>
      </c>
      <c r="BG927" s="14" t="s">
        <v>40</v>
      </c>
      <c r="BH927" s="14" t="s">
        <v>40</v>
      </c>
      <c r="BJ927" s="15" t="e">
        <f t="shared" si="854"/>
        <v>#VALUE!</v>
      </c>
      <c r="BK927" s="15" t="e">
        <f t="shared" si="855"/>
        <v>#VALUE!</v>
      </c>
      <c r="BL927" s="15" t="e">
        <f t="shared" si="856"/>
        <v>#VALUE!</v>
      </c>
      <c r="BM927" s="15" t="e">
        <f t="shared" si="857"/>
        <v>#VALUE!</v>
      </c>
      <c r="BN927" s="15" t="e">
        <f t="shared" si="858"/>
        <v>#VALUE!</v>
      </c>
      <c r="BO927" s="15" t="e">
        <f t="shared" si="859"/>
        <v>#VALUE!</v>
      </c>
      <c r="BP927" s="15" t="e">
        <f t="shared" si="860"/>
        <v>#VALUE!</v>
      </c>
      <c r="BQ927" s="15" t="e">
        <f t="shared" si="861"/>
        <v>#VALUE!</v>
      </c>
      <c r="BR927" s="15" t="e">
        <f t="shared" si="862"/>
        <v>#VALUE!</v>
      </c>
      <c r="BS927" s="15" t="e">
        <f t="shared" si="863"/>
        <v>#VALUE!</v>
      </c>
      <c r="BT927" s="15" t="e">
        <f t="shared" si="864"/>
        <v>#VALUE!</v>
      </c>
      <c r="BU927" s="15" t="e">
        <f t="shared" si="865"/>
        <v>#VALUE!</v>
      </c>
      <c r="BV927" s="15" t="e">
        <f t="shared" si="866"/>
        <v>#VALUE!</v>
      </c>
      <c r="BW927" s="15" t="e">
        <f t="shared" si="867"/>
        <v>#VALUE!</v>
      </c>
      <c r="BX927" s="15" t="e">
        <f t="shared" si="868"/>
        <v>#VALUE!</v>
      </c>
      <c r="BY927" s="15" t="e">
        <f t="shared" si="869"/>
        <v>#VALUE!</v>
      </c>
      <c r="BZ927" s="15" t="e">
        <f t="shared" si="870"/>
        <v>#VALUE!</v>
      </c>
      <c r="CA927" s="14" t="s">
        <v>75</v>
      </c>
      <c r="CB927" s="15" t="e">
        <f t="shared" si="827"/>
        <v>#VALUE!</v>
      </c>
      <c r="CC927" s="14" t="str">
        <f t="shared" si="828"/>
        <v>N/A</v>
      </c>
      <c r="CD927" s="14" t="str">
        <f t="shared" si="829"/>
        <v>N/A</v>
      </c>
      <c r="CE927" s="14" t="str">
        <f t="shared" si="830"/>
        <v>N/A</v>
      </c>
      <c r="CF927" s="14" t="str">
        <f t="shared" si="831"/>
        <v>N/A</v>
      </c>
      <c r="CG927" t="str">
        <f t="shared" si="871"/>
        <v>S:0 G:0 GR:0</v>
      </c>
    </row>
    <row r="928" spans="1:85" x14ac:dyDescent="0.25">
      <c r="A928" s="13">
        <v>6820</v>
      </c>
      <c r="B928" s="14"/>
      <c r="C928" s="14"/>
      <c r="D928" s="14"/>
      <c r="E928" s="14" t="e">
        <f>VLOOKUP(B928, 'Rookie Year'!$A$2:$B$55555,2,FALSE)</f>
        <v>#N/A</v>
      </c>
      <c r="F928" s="14">
        <v>2026</v>
      </c>
      <c r="G928" s="14" t="s">
        <v>40</v>
      </c>
      <c r="H928" s="14"/>
      <c r="I928" s="15"/>
      <c r="J928" s="14"/>
      <c r="K928" s="16">
        <f t="shared" si="837"/>
        <v>0</v>
      </c>
      <c r="L928" s="15">
        <f t="shared" si="838"/>
        <v>0</v>
      </c>
      <c r="M928" s="15">
        <f t="shared" si="839"/>
        <v>0</v>
      </c>
      <c r="N928" s="15">
        <f t="shared" si="840"/>
        <v>0</v>
      </c>
      <c r="O928" s="15">
        <v>0</v>
      </c>
      <c r="P928" s="15">
        <v>0</v>
      </c>
      <c r="Q928" s="15">
        <f t="shared" si="841"/>
        <v>0</v>
      </c>
      <c r="R928" s="14" t="s">
        <v>75</v>
      </c>
      <c r="S928" s="14">
        <f t="shared" si="842"/>
        <v>0</v>
      </c>
      <c r="T928" s="15" t="str">
        <f t="shared" si="835"/>
        <v>N/A</v>
      </c>
      <c r="U928" s="15" t="str">
        <f t="shared" si="836"/>
        <v>N/A</v>
      </c>
      <c r="V928" s="15" t="str">
        <f t="shared" si="832"/>
        <v>N/A</v>
      </c>
      <c r="W928" s="15" t="str">
        <f t="shared" si="824"/>
        <v>N/A</v>
      </c>
      <c r="X928" s="15" t="str">
        <f t="shared" si="825"/>
        <v>N/A</v>
      </c>
      <c r="Y928" s="14" t="str">
        <f t="shared" si="843"/>
        <v>OK</v>
      </c>
      <c r="Z928" s="14" t="str">
        <f t="shared" si="844"/>
        <v>No</v>
      </c>
      <c r="AA928" s="17" t="str">
        <f>IF(C928="DM", "N/A", IF(Z928="No","N/A",VLOOKUP(B928,'Extension List'!$A$3:$AE$1952,19,FALSE)))</f>
        <v>N/A</v>
      </c>
      <c r="AB928" s="14" t="str">
        <f>IF(C928="DM", "N/A", IF(Z928="No","N/A",VLOOKUP(B928,'Extension List'!$A$3:$AE$1952,21,FALSE)))</f>
        <v>N/A</v>
      </c>
      <c r="AC928" s="14" t="str">
        <f t="shared" si="833"/>
        <v>N/A</v>
      </c>
      <c r="AD928" s="15" t="str">
        <f t="shared" si="845"/>
        <v>N/A</v>
      </c>
      <c r="AE928" s="15" t="str">
        <f t="shared" si="846"/>
        <v>N/A</v>
      </c>
      <c r="AF928" s="15" t="str">
        <f t="shared" si="847"/>
        <v>N/A</v>
      </c>
      <c r="AG928" s="15" t="str">
        <f t="shared" si="872"/>
        <v>N/A</v>
      </c>
      <c r="AH928" s="15" t="str">
        <f t="shared" si="872"/>
        <v>N/A</v>
      </c>
      <c r="AI928" s="15" t="str">
        <f t="shared" si="873"/>
        <v>N/A</v>
      </c>
      <c r="AJ928" s="15" t="str">
        <f t="shared" si="874"/>
        <v>N/A</v>
      </c>
      <c r="AK928" s="15" t="str">
        <f t="shared" si="875"/>
        <v>N/A</v>
      </c>
      <c r="AL928" s="15" t="str">
        <f t="shared" si="848"/>
        <v>N/A</v>
      </c>
      <c r="AM928" s="15" t="e">
        <f t="shared" si="849"/>
        <v>#VALUE!</v>
      </c>
      <c r="AN928" s="15" t="str">
        <f t="shared" si="850"/>
        <v>N/A</v>
      </c>
      <c r="AO928" s="15" t="str">
        <f t="shared" si="851"/>
        <v>N/A</v>
      </c>
      <c r="AP928" s="15" t="str">
        <f t="shared" si="852"/>
        <v>N/A</v>
      </c>
      <c r="AQ928" s="15" t="str">
        <f t="shared" si="853"/>
        <v>N/A</v>
      </c>
      <c r="AR928" s="14" t="s">
        <v>40</v>
      </c>
      <c r="AS928" s="14" t="s">
        <v>40</v>
      </c>
      <c r="AT928" s="14" t="s">
        <v>40</v>
      </c>
      <c r="AU928" s="14" t="s">
        <v>40</v>
      </c>
      <c r="AV928" s="14" t="s">
        <v>40</v>
      </c>
      <c r="AW928" s="14" t="s">
        <v>40</v>
      </c>
      <c r="AX928" s="14" t="s">
        <v>40</v>
      </c>
      <c r="AY928" s="14" t="s">
        <v>40</v>
      </c>
      <c r="AZ928" s="14" t="s">
        <v>40</v>
      </c>
      <c r="BA928" s="14" t="s">
        <v>40</v>
      </c>
      <c r="BB928" s="14" t="s">
        <v>40</v>
      </c>
      <c r="BC928" s="14" t="s">
        <v>40</v>
      </c>
      <c r="BD928" s="14" t="s">
        <v>40</v>
      </c>
      <c r="BE928" s="14" t="s">
        <v>40</v>
      </c>
      <c r="BF928" s="14" t="s">
        <v>40</v>
      </c>
      <c r="BG928" s="14" t="s">
        <v>40</v>
      </c>
      <c r="BH928" s="14" t="s">
        <v>40</v>
      </c>
      <c r="BJ928" s="15" t="e">
        <f t="shared" si="854"/>
        <v>#VALUE!</v>
      </c>
      <c r="BK928" s="15" t="e">
        <f t="shared" si="855"/>
        <v>#VALUE!</v>
      </c>
      <c r="BL928" s="15" t="e">
        <f t="shared" si="856"/>
        <v>#VALUE!</v>
      </c>
      <c r="BM928" s="15" t="e">
        <f t="shared" si="857"/>
        <v>#VALUE!</v>
      </c>
      <c r="BN928" s="15" t="e">
        <f t="shared" si="858"/>
        <v>#VALUE!</v>
      </c>
      <c r="BO928" s="15" t="e">
        <f t="shared" si="859"/>
        <v>#VALUE!</v>
      </c>
      <c r="BP928" s="15" t="e">
        <f t="shared" si="860"/>
        <v>#VALUE!</v>
      </c>
      <c r="BQ928" s="15" t="e">
        <f t="shared" si="861"/>
        <v>#VALUE!</v>
      </c>
      <c r="BR928" s="15" t="e">
        <f t="shared" si="862"/>
        <v>#VALUE!</v>
      </c>
      <c r="BS928" s="15" t="e">
        <f t="shared" si="863"/>
        <v>#VALUE!</v>
      </c>
      <c r="BT928" s="15" t="e">
        <f t="shared" si="864"/>
        <v>#VALUE!</v>
      </c>
      <c r="BU928" s="15" t="e">
        <f t="shared" si="865"/>
        <v>#VALUE!</v>
      </c>
      <c r="BV928" s="15" t="e">
        <f t="shared" si="866"/>
        <v>#VALUE!</v>
      </c>
      <c r="BW928" s="15" t="e">
        <f t="shared" si="867"/>
        <v>#VALUE!</v>
      </c>
      <c r="BX928" s="15" t="e">
        <f t="shared" si="868"/>
        <v>#VALUE!</v>
      </c>
      <c r="BY928" s="15" t="e">
        <f t="shared" si="869"/>
        <v>#VALUE!</v>
      </c>
      <c r="BZ928" s="15" t="e">
        <f t="shared" si="870"/>
        <v>#VALUE!</v>
      </c>
      <c r="CA928" s="14" t="s">
        <v>75</v>
      </c>
      <c r="CB928" s="15" t="e">
        <f t="shared" si="827"/>
        <v>#VALUE!</v>
      </c>
      <c r="CC928" s="14" t="str">
        <f t="shared" si="828"/>
        <v>N/A</v>
      </c>
      <c r="CD928" s="14" t="str">
        <f t="shared" si="829"/>
        <v>N/A</v>
      </c>
      <c r="CE928" s="14" t="str">
        <f t="shared" si="830"/>
        <v>N/A</v>
      </c>
      <c r="CF928" s="14" t="str">
        <f t="shared" si="831"/>
        <v>N/A</v>
      </c>
      <c r="CG928" t="str">
        <f t="shared" si="871"/>
        <v>S:0 G:0 GR:0</v>
      </c>
    </row>
    <row r="929" spans="1:85" x14ac:dyDescent="0.25">
      <c r="A929" s="13">
        <v>6821</v>
      </c>
      <c r="B929" s="14"/>
      <c r="C929" s="14"/>
      <c r="D929" s="14"/>
      <c r="E929" s="14" t="e">
        <f>VLOOKUP(B929, 'Rookie Year'!$A$2:$B$55555,2,FALSE)</f>
        <v>#N/A</v>
      </c>
      <c r="F929" s="14">
        <v>2026</v>
      </c>
      <c r="G929" s="14" t="s">
        <v>40</v>
      </c>
      <c r="H929" s="14"/>
      <c r="I929" s="15"/>
      <c r="J929" s="14"/>
      <c r="K929" s="16">
        <f t="shared" si="837"/>
        <v>0</v>
      </c>
      <c r="L929" s="15">
        <f t="shared" si="838"/>
        <v>0</v>
      </c>
      <c r="M929" s="15">
        <f t="shared" si="839"/>
        <v>0</v>
      </c>
      <c r="N929" s="15">
        <f t="shared" si="840"/>
        <v>0</v>
      </c>
      <c r="O929" s="15">
        <v>0</v>
      </c>
      <c r="P929" s="15">
        <v>0</v>
      </c>
      <c r="Q929" s="15">
        <f t="shared" si="841"/>
        <v>0</v>
      </c>
      <c r="R929" s="14" t="s">
        <v>75</v>
      </c>
      <c r="S929" s="14">
        <f t="shared" si="842"/>
        <v>0</v>
      </c>
      <c r="T929" s="15" t="str">
        <f t="shared" si="835"/>
        <v>N/A</v>
      </c>
      <c r="U929" s="15" t="str">
        <f t="shared" si="836"/>
        <v>N/A</v>
      </c>
      <c r="V929" s="15" t="str">
        <f t="shared" si="832"/>
        <v>N/A</v>
      </c>
      <c r="W929" s="15" t="str">
        <f t="shared" si="824"/>
        <v>N/A</v>
      </c>
      <c r="X929" s="15" t="str">
        <f t="shared" si="825"/>
        <v>N/A</v>
      </c>
      <c r="Y929" s="14" t="str">
        <f t="shared" si="843"/>
        <v>OK</v>
      </c>
      <c r="Z929" s="14" t="str">
        <f t="shared" si="844"/>
        <v>No</v>
      </c>
      <c r="AA929" s="17" t="str">
        <f>IF(C929="DM", "N/A", IF(Z929="No","N/A",VLOOKUP(B929,'Extension List'!$A$3:$AE$1952,19,FALSE)))</f>
        <v>N/A</v>
      </c>
      <c r="AB929" s="14" t="str">
        <f>IF(C929="DM", "N/A", IF(Z929="No","N/A",VLOOKUP(B929,'Extension List'!$A$3:$AE$1952,21,FALSE)))</f>
        <v>N/A</v>
      </c>
      <c r="AC929" s="14" t="str">
        <f t="shared" si="833"/>
        <v>N/A</v>
      </c>
      <c r="AD929" s="15" t="str">
        <f t="shared" si="845"/>
        <v>N/A</v>
      </c>
      <c r="AE929" s="15" t="str">
        <f t="shared" si="846"/>
        <v>N/A</v>
      </c>
      <c r="AF929" s="15" t="str">
        <f t="shared" si="847"/>
        <v>N/A</v>
      </c>
      <c r="AG929" s="15" t="str">
        <f t="shared" si="872"/>
        <v>N/A</v>
      </c>
      <c r="AH929" s="15" t="str">
        <f t="shared" si="872"/>
        <v>N/A</v>
      </c>
      <c r="AI929" s="15" t="str">
        <f t="shared" si="873"/>
        <v>N/A</v>
      </c>
      <c r="AJ929" s="15" t="str">
        <f t="shared" si="874"/>
        <v>N/A</v>
      </c>
      <c r="AK929" s="15" t="str">
        <f t="shared" si="875"/>
        <v>N/A</v>
      </c>
      <c r="AL929" s="15" t="str">
        <f t="shared" si="848"/>
        <v>N/A</v>
      </c>
      <c r="AM929" s="15" t="e">
        <f t="shared" si="849"/>
        <v>#VALUE!</v>
      </c>
      <c r="AN929" s="15" t="str">
        <f t="shared" si="850"/>
        <v>N/A</v>
      </c>
      <c r="AO929" s="15" t="str">
        <f t="shared" si="851"/>
        <v>N/A</v>
      </c>
      <c r="AP929" s="15" t="str">
        <f t="shared" si="852"/>
        <v>N/A</v>
      </c>
      <c r="AQ929" s="15" t="str">
        <f t="shared" si="853"/>
        <v>N/A</v>
      </c>
      <c r="AR929" s="14" t="s">
        <v>40</v>
      </c>
      <c r="AS929" s="14" t="s">
        <v>40</v>
      </c>
      <c r="AT929" s="14" t="s">
        <v>40</v>
      </c>
      <c r="AU929" s="14" t="s">
        <v>40</v>
      </c>
      <c r="AV929" s="14" t="s">
        <v>40</v>
      </c>
      <c r="AW929" s="14" t="s">
        <v>40</v>
      </c>
      <c r="AX929" s="14" t="s">
        <v>40</v>
      </c>
      <c r="AY929" s="14" t="s">
        <v>40</v>
      </c>
      <c r="AZ929" s="14" t="s">
        <v>40</v>
      </c>
      <c r="BA929" s="14" t="s">
        <v>40</v>
      </c>
      <c r="BB929" s="14" t="s">
        <v>40</v>
      </c>
      <c r="BC929" s="14" t="s">
        <v>40</v>
      </c>
      <c r="BD929" s="14" t="s">
        <v>40</v>
      </c>
      <c r="BE929" s="14" t="s">
        <v>40</v>
      </c>
      <c r="BF929" s="14" t="s">
        <v>40</v>
      </c>
      <c r="BG929" s="14" t="s">
        <v>40</v>
      </c>
      <c r="BH929" s="14" t="s">
        <v>40</v>
      </c>
      <c r="BJ929" s="15" t="e">
        <f t="shared" si="854"/>
        <v>#VALUE!</v>
      </c>
      <c r="BK929" s="15" t="e">
        <f t="shared" si="855"/>
        <v>#VALUE!</v>
      </c>
      <c r="BL929" s="15" t="e">
        <f t="shared" si="856"/>
        <v>#VALUE!</v>
      </c>
      <c r="BM929" s="15" t="e">
        <f t="shared" si="857"/>
        <v>#VALUE!</v>
      </c>
      <c r="BN929" s="15" t="e">
        <f t="shared" si="858"/>
        <v>#VALUE!</v>
      </c>
      <c r="BO929" s="15" t="e">
        <f t="shared" si="859"/>
        <v>#VALUE!</v>
      </c>
      <c r="BP929" s="15" t="e">
        <f t="shared" si="860"/>
        <v>#VALUE!</v>
      </c>
      <c r="BQ929" s="15" t="e">
        <f t="shared" si="861"/>
        <v>#VALUE!</v>
      </c>
      <c r="BR929" s="15" t="e">
        <f t="shared" si="862"/>
        <v>#VALUE!</v>
      </c>
      <c r="BS929" s="15" t="e">
        <f t="shared" si="863"/>
        <v>#VALUE!</v>
      </c>
      <c r="BT929" s="15" t="e">
        <f t="shared" si="864"/>
        <v>#VALUE!</v>
      </c>
      <c r="BU929" s="15" t="e">
        <f t="shared" si="865"/>
        <v>#VALUE!</v>
      </c>
      <c r="BV929" s="15" t="e">
        <f t="shared" si="866"/>
        <v>#VALUE!</v>
      </c>
      <c r="BW929" s="15" t="e">
        <f t="shared" si="867"/>
        <v>#VALUE!</v>
      </c>
      <c r="BX929" s="15" t="e">
        <f t="shared" si="868"/>
        <v>#VALUE!</v>
      </c>
      <c r="BY929" s="15" t="e">
        <f t="shared" si="869"/>
        <v>#VALUE!</v>
      </c>
      <c r="BZ929" s="15" t="e">
        <f t="shared" si="870"/>
        <v>#VALUE!</v>
      </c>
      <c r="CA929" s="14" t="s">
        <v>75</v>
      </c>
      <c r="CB929" s="15" t="e">
        <f t="shared" si="827"/>
        <v>#VALUE!</v>
      </c>
      <c r="CC929" s="14" t="str">
        <f t="shared" si="828"/>
        <v>N/A</v>
      </c>
      <c r="CD929" s="14" t="str">
        <f t="shared" si="829"/>
        <v>N/A</v>
      </c>
      <c r="CE929" s="14" t="str">
        <f t="shared" si="830"/>
        <v>N/A</v>
      </c>
      <c r="CF929" s="14" t="str">
        <f t="shared" si="831"/>
        <v>N/A</v>
      </c>
      <c r="CG929" t="str">
        <f t="shared" si="871"/>
        <v>S:0 G:0 GR:0</v>
      </c>
    </row>
    <row r="930" spans="1:85" x14ac:dyDescent="0.25">
      <c r="A930" s="13">
        <v>6822</v>
      </c>
      <c r="B930" s="14"/>
      <c r="C930" s="14"/>
      <c r="D930" s="14"/>
      <c r="E930" s="14" t="e">
        <f>VLOOKUP(B930, 'Rookie Year'!$A$2:$B$55555,2,FALSE)</f>
        <v>#N/A</v>
      </c>
      <c r="F930" s="14">
        <v>2026</v>
      </c>
      <c r="G930" s="14" t="s">
        <v>40</v>
      </c>
      <c r="H930" s="14"/>
      <c r="I930" s="15"/>
      <c r="J930" s="14"/>
      <c r="K930" s="16">
        <f t="shared" si="837"/>
        <v>0</v>
      </c>
      <c r="L930" s="15">
        <f t="shared" si="838"/>
        <v>0</v>
      </c>
      <c r="M930" s="15">
        <f t="shared" si="839"/>
        <v>0</v>
      </c>
      <c r="N930" s="15">
        <f t="shared" si="840"/>
        <v>0</v>
      </c>
      <c r="O930" s="15">
        <v>0</v>
      </c>
      <c r="P930" s="15">
        <v>0</v>
      </c>
      <c r="Q930" s="15">
        <f t="shared" si="841"/>
        <v>0</v>
      </c>
      <c r="R930" s="14" t="s">
        <v>75</v>
      </c>
      <c r="S930" s="14">
        <f t="shared" si="842"/>
        <v>0</v>
      </c>
      <c r="T930" s="15" t="str">
        <f t="shared" si="835"/>
        <v>N/A</v>
      </c>
      <c r="U930" s="15" t="str">
        <f t="shared" si="836"/>
        <v>N/A</v>
      </c>
      <c r="V930" s="15" t="str">
        <f t="shared" si="832"/>
        <v>N/A</v>
      </c>
      <c r="W930" s="15" t="str">
        <f t="shared" si="824"/>
        <v>N/A</v>
      </c>
      <c r="X930" s="15" t="str">
        <f t="shared" si="825"/>
        <v>N/A</v>
      </c>
      <c r="Y930" s="14" t="str">
        <f t="shared" si="843"/>
        <v>OK</v>
      </c>
      <c r="Z930" s="14" t="str">
        <f t="shared" si="844"/>
        <v>No</v>
      </c>
      <c r="AA930" s="17" t="str">
        <f>IF(C930="DM", "N/A", IF(Z930="No","N/A",VLOOKUP(B930,'Extension List'!$A$3:$AE$1952,19,FALSE)))</f>
        <v>N/A</v>
      </c>
      <c r="AB930" s="14" t="str">
        <f>IF(C930="DM", "N/A", IF(Z930="No","N/A",VLOOKUP(B930,'Extension List'!$A$3:$AE$1952,21,FALSE)))</f>
        <v>N/A</v>
      </c>
      <c r="AC930" s="14" t="str">
        <f t="shared" si="833"/>
        <v>N/A</v>
      </c>
      <c r="AD930" s="15" t="str">
        <f t="shared" si="845"/>
        <v>N/A</v>
      </c>
      <c r="AE930" s="15" t="str">
        <f t="shared" si="846"/>
        <v>N/A</v>
      </c>
      <c r="AF930" s="15" t="str">
        <f t="shared" si="847"/>
        <v>N/A</v>
      </c>
      <c r="AG930" s="15" t="str">
        <f t="shared" si="872"/>
        <v>N/A</v>
      </c>
      <c r="AH930" s="15" t="str">
        <f t="shared" si="872"/>
        <v>N/A</v>
      </c>
      <c r="AI930" s="15" t="str">
        <f t="shared" si="873"/>
        <v>N/A</v>
      </c>
      <c r="AJ930" s="15" t="str">
        <f t="shared" si="874"/>
        <v>N/A</v>
      </c>
      <c r="AK930" s="15" t="str">
        <f t="shared" si="875"/>
        <v>N/A</v>
      </c>
      <c r="AL930" s="15" t="str">
        <f t="shared" si="848"/>
        <v>N/A</v>
      </c>
      <c r="AM930" s="15" t="e">
        <f t="shared" si="849"/>
        <v>#VALUE!</v>
      </c>
      <c r="AN930" s="15" t="str">
        <f t="shared" si="850"/>
        <v>N/A</v>
      </c>
      <c r="AO930" s="15" t="str">
        <f t="shared" si="851"/>
        <v>N/A</v>
      </c>
      <c r="AP930" s="15" t="str">
        <f t="shared" si="852"/>
        <v>N/A</v>
      </c>
      <c r="AQ930" s="15" t="str">
        <f t="shared" si="853"/>
        <v>N/A</v>
      </c>
      <c r="AR930" s="14" t="s">
        <v>40</v>
      </c>
      <c r="AS930" s="14" t="s">
        <v>40</v>
      </c>
      <c r="AT930" s="14" t="s">
        <v>40</v>
      </c>
      <c r="AU930" s="14" t="s">
        <v>40</v>
      </c>
      <c r="AV930" s="14" t="s">
        <v>40</v>
      </c>
      <c r="AW930" s="14" t="s">
        <v>40</v>
      </c>
      <c r="AX930" s="14" t="s">
        <v>40</v>
      </c>
      <c r="AY930" s="14" t="s">
        <v>40</v>
      </c>
      <c r="AZ930" s="14" t="s">
        <v>40</v>
      </c>
      <c r="BA930" s="14" t="s">
        <v>40</v>
      </c>
      <c r="BB930" s="14" t="s">
        <v>40</v>
      </c>
      <c r="BC930" s="14" t="s">
        <v>40</v>
      </c>
      <c r="BD930" s="14" t="s">
        <v>40</v>
      </c>
      <c r="BE930" s="14" t="s">
        <v>40</v>
      </c>
      <c r="BF930" s="14" t="s">
        <v>40</v>
      </c>
      <c r="BG930" s="14" t="s">
        <v>40</v>
      </c>
      <c r="BH930" s="14" t="s">
        <v>40</v>
      </c>
      <c r="BJ930" s="15" t="e">
        <f t="shared" si="854"/>
        <v>#VALUE!</v>
      </c>
      <c r="BK930" s="15" t="e">
        <f t="shared" si="855"/>
        <v>#VALUE!</v>
      </c>
      <c r="BL930" s="15" t="e">
        <f t="shared" si="856"/>
        <v>#VALUE!</v>
      </c>
      <c r="BM930" s="15" t="e">
        <f t="shared" si="857"/>
        <v>#VALUE!</v>
      </c>
      <c r="BN930" s="15" t="e">
        <f t="shared" si="858"/>
        <v>#VALUE!</v>
      </c>
      <c r="BO930" s="15" t="e">
        <f t="shared" si="859"/>
        <v>#VALUE!</v>
      </c>
      <c r="BP930" s="15" t="e">
        <f t="shared" si="860"/>
        <v>#VALUE!</v>
      </c>
      <c r="BQ930" s="15" t="e">
        <f t="shared" si="861"/>
        <v>#VALUE!</v>
      </c>
      <c r="BR930" s="15" t="e">
        <f t="shared" si="862"/>
        <v>#VALUE!</v>
      </c>
      <c r="BS930" s="15" t="e">
        <f t="shared" si="863"/>
        <v>#VALUE!</v>
      </c>
      <c r="BT930" s="15" t="e">
        <f t="shared" si="864"/>
        <v>#VALUE!</v>
      </c>
      <c r="BU930" s="15" t="e">
        <f t="shared" si="865"/>
        <v>#VALUE!</v>
      </c>
      <c r="BV930" s="15" t="e">
        <f t="shared" si="866"/>
        <v>#VALUE!</v>
      </c>
      <c r="BW930" s="15" t="e">
        <f t="shared" si="867"/>
        <v>#VALUE!</v>
      </c>
      <c r="BX930" s="15" t="e">
        <f t="shared" si="868"/>
        <v>#VALUE!</v>
      </c>
      <c r="BY930" s="15" t="e">
        <f t="shared" si="869"/>
        <v>#VALUE!</v>
      </c>
      <c r="BZ930" s="15" t="e">
        <f t="shared" si="870"/>
        <v>#VALUE!</v>
      </c>
      <c r="CA930" s="14" t="s">
        <v>75</v>
      </c>
      <c r="CB930" s="15" t="e">
        <f t="shared" si="827"/>
        <v>#VALUE!</v>
      </c>
      <c r="CC930" s="14" t="str">
        <f t="shared" si="828"/>
        <v>N/A</v>
      </c>
      <c r="CD930" s="14" t="str">
        <f t="shared" si="829"/>
        <v>N/A</v>
      </c>
      <c r="CE930" s="14" t="str">
        <f t="shared" si="830"/>
        <v>N/A</v>
      </c>
      <c r="CF930" s="14" t="str">
        <f t="shared" si="831"/>
        <v>N/A</v>
      </c>
      <c r="CG930" t="str">
        <f t="shared" si="871"/>
        <v>S:0 G:0 GR:0</v>
      </c>
    </row>
    <row r="931" spans="1:85" x14ac:dyDescent="0.25">
      <c r="A931" s="13">
        <v>6823</v>
      </c>
      <c r="B931" s="14"/>
      <c r="C931" s="14"/>
      <c r="D931" s="14"/>
      <c r="E931" s="14" t="e">
        <f>VLOOKUP(B931, 'Rookie Year'!$A$2:$B$55555,2,FALSE)</f>
        <v>#N/A</v>
      </c>
      <c r="F931" s="14">
        <v>2026</v>
      </c>
      <c r="G931" s="14" t="s">
        <v>40</v>
      </c>
      <c r="H931" s="14"/>
      <c r="I931" s="15"/>
      <c r="J931" s="14"/>
      <c r="K931" s="16">
        <f t="shared" si="837"/>
        <v>0</v>
      </c>
      <c r="L931" s="15">
        <f t="shared" si="838"/>
        <v>0</v>
      </c>
      <c r="M931" s="15">
        <f t="shared" si="839"/>
        <v>0</v>
      </c>
      <c r="N931" s="15">
        <f t="shared" si="840"/>
        <v>0</v>
      </c>
      <c r="O931" s="15">
        <v>0</v>
      </c>
      <c r="P931" s="15">
        <v>0</v>
      </c>
      <c r="Q931" s="15">
        <f t="shared" si="841"/>
        <v>0</v>
      </c>
      <c r="R931" s="14" t="s">
        <v>75</v>
      </c>
      <c r="S931" s="14">
        <f t="shared" si="842"/>
        <v>0</v>
      </c>
      <c r="T931" s="15" t="str">
        <f t="shared" si="835"/>
        <v>N/A</v>
      </c>
      <c r="U931" s="15" t="str">
        <f t="shared" si="836"/>
        <v>N/A</v>
      </c>
      <c r="V931" s="15" t="str">
        <f t="shared" si="832"/>
        <v>N/A</v>
      </c>
      <c r="W931" s="15" t="str">
        <f t="shared" si="824"/>
        <v>N/A</v>
      </c>
      <c r="X931" s="15" t="str">
        <f t="shared" si="825"/>
        <v>N/A</v>
      </c>
      <c r="Y931" s="14" t="str">
        <f t="shared" si="843"/>
        <v>OK</v>
      </c>
      <c r="Z931" s="14" t="str">
        <f t="shared" si="844"/>
        <v>No</v>
      </c>
      <c r="AA931" s="17" t="str">
        <f>IF(C931="DM", "N/A", IF(Z931="No","N/A",VLOOKUP(B931,'Extension List'!$A$3:$AE$1952,19,FALSE)))</f>
        <v>N/A</v>
      </c>
      <c r="AB931" s="14" t="str">
        <f>IF(C931="DM", "N/A", IF(Z931="No","N/A",VLOOKUP(B931,'Extension List'!$A$3:$AE$1952,21,FALSE)))</f>
        <v>N/A</v>
      </c>
      <c r="AC931" s="14" t="str">
        <f t="shared" si="833"/>
        <v>N/A</v>
      </c>
      <c r="AD931" s="15" t="str">
        <f t="shared" si="845"/>
        <v>N/A</v>
      </c>
      <c r="AE931" s="15" t="str">
        <f t="shared" si="846"/>
        <v>N/A</v>
      </c>
      <c r="AF931" s="15" t="str">
        <f t="shared" si="847"/>
        <v>N/A</v>
      </c>
      <c r="AG931" s="15" t="str">
        <f t="shared" si="872"/>
        <v>N/A</v>
      </c>
      <c r="AH931" s="15" t="str">
        <f t="shared" si="872"/>
        <v>N/A</v>
      </c>
      <c r="AI931" s="15" t="str">
        <f t="shared" si="873"/>
        <v>N/A</v>
      </c>
      <c r="AJ931" s="15" t="str">
        <f t="shared" si="874"/>
        <v>N/A</v>
      </c>
      <c r="AK931" s="15" t="str">
        <f t="shared" si="875"/>
        <v>N/A</v>
      </c>
      <c r="AL931" s="15" t="str">
        <f t="shared" si="848"/>
        <v>N/A</v>
      </c>
      <c r="AM931" s="15" t="e">
        <f t="shared" si="849"/>
        <v>#VALUE!</v>
      </c>
      <c r="AN931" s="15" t="str">
        <f t="shared" si="850"/>
        <v>N/A</v>
      </c>
      <c r="AO931" s="15" t="str">
        <f t="shared" si="851"/>
        <v>N/A</v>
      </c>
      <c r="AP931" s="15" t="str">
        <f t="shared" si="852"/>
        <v>N/A</v>
      </c>
      <c r="AQ931" s="15" t="str">
        <f t="shared" si="853"/>
        <v>N/A</v>
      </c>
      <c r="AR931" s="14" t="s">
        <v>40</v>
      </c>
      <c r="AS931" s="14" t="s">
        <v>40</v>
      </c>
      <c r="AT931" s="14" t="s">
        <v>40</v>
      </c>
      <c r="AU931" s="14" t="s">
        <v>40</v>
      </c>
      <c r="AV931" s="14" t="s">
        <v>40</v>
      </c>
      <c r="AW931" s="14" t="s">
        <v>40</v>
      </c>
      <c r="AX931" s="14" t="s">
        <v>40</v>
      </c>
      <c r="AY931" s="14" t="s">
        <v>40</v>
      </c>
      <c r="AZ931" s="14" t="s">
        <v>40</v>
      </c>
      <c r="BA931" s="14" t="s">
        <v>40</v>
      </c>
      <c r="BB931" s="14" t="s">
        <v>40</v>
      </c>
      <c r="BC931" s="14" t="s">
        <v>40</v>
      </c>
      <c r="BD931" s="14" t="s">
        <v>40</v>
      </c>
      <c r="BE931" s="14" t="s">
        <v>40</v>
      </c>
      <c r="BF931" s="14" t="s">
        <v>40</v>
      </c>
      <c r="BG931" s="14" t="s">
        <v>40</v>
      </c>
      <c r="BH931" s="14" t="s">
        <v>40</v>
      </c>
      <c r="BJ931" s="15" t="e">
        <f t="shared" si="854"/>
        <v>#VALUE!</v>
      </c>
      <c r="BK931" s="15" t="e">
        <f t="shared" si="855"/>
        <v>#VALUE!</v>
      </c>
      <c r="BL931" s="15" t="e">
        <f t="shared" si="856"/>
        <v>#VALUE!</v>
      </c>
      <c r="BM931" s="15" t="e">
        <f t="shared" si="857"/>
        <v>#VALUE!</v>
      </c>
      <c r="BN931" s="15" t="e">
        <f t="shared" si="858"/>
        <v>#VALUE!</v>
      </c>
      <c r="BO931" s="15" t="e">
        <f t="shared" si="859"/>
        <v>#VALUE!</v>
      </c>
      <c r="BP931" s="15" t="e">
        <f t="shared" si="860"/>
        <v>#VALUE!</v>
      </c>
      <c r="BQ931" s="15" t="e">
        <f t="shared" si="861"/>
        <v>#VALUE!</v>
      </c>
      <c r="BR931" s="15" t="e">
        <f t="shared" si="862"/>
        <v>#VALUE!</v>
      </c>
      <c r="BS931" s="15" t="e">
        <f t="shared" si="863"/>
        <v>#VALUE!</v>
      </c>
      <c r="BT931" s="15" t="e">
        <f t="shared" si="864"/>
        <v>#VALUE!</v>
      </c>
      <c r="BU931" s="15" t="e">
        <f t="shared" si="865"/>
        <v>#VALUE!</v>
      </c>
      <c r="BV931" s="15" t="e">
        <f t="shared" si="866"/>
        <v>#VALUE!</v>
      </c>
      <c r="BW931" s="15" t="e">
        <f t="shared" si="867"/>
        <v>#VALUE!</v>
      </c>
      <c r="BX931" s="15" t="e">
        <f t="shared" si="868"/>
        <v>#VALUE!</v>
      </c>
      <c r="BY931" s="15" t="e">
        <f t="shared" si="869"/>
        <v>#VALUE!</v>
      </c>
      <c r="BZ931" s="15" t="e">
        <f t="shared" si="870"/>
        <v>#VALUE!</v>
      </c>
      <c r="CA931" s="14" t="s">
        <v>75</v>
      </c>
      <c r="CB931" s="15" t="e">
        <f t="shared" si="827"/>
        <v>#VALUE!</v>
      </c>
      <c r="CC931" s="14" t="str">
        <f t="shared" si="828"/>
        <v>N/A</v>
      </c>
      <c r="CD931" s="14" t="str">
        <f t="shared" si="829"/>
        <v>N/A</v>
      </c>
      <c r="CE931" s="14" t="str">
        <f t="shared" si="830"/>
        <v>N/A</v>
      </c>
      <c r="CF931" s="14" t="str">
        <f t="shared" si="831"/>
        <v>N/A</v>
      </c>
      <c r="CG931" t="str">
        <f t="shared" si="871"/>
        <v>S:0 G:0 GR:0</v>
      </c>
    </row>
    <row r="932" spans="1:85" x14ac:dyDescent="0.25">
      <c r="A932" s="13">
        <v>6824</v>
      </c>
      <c r="B932" s="14"/>
      <c r="C932" s="14"/>
      <c r="D932" s="14"/>
      <c r="E932" s="14" t="e">
        <f>VLOOKUP(B932, 'Rookie Year'!$A$2:$B$55555,2,FALSE)</f>
        <v>#N/A</v>
      </c>
      <c r="F932" s="14">
        <v>2026</v>
      </c>
      <c r="G932" s="14" t="s">
        <v>40</v>
      </c>
      <c r="H932" s="14"/>
      <c r="I932" s="15"/>
      <c r="J932" s="14"/>
      <c r="K932" s="16">
        <f t="shared" si="837"/>
        <v>0</v>
      </c>
      <c r="L932" s="15">
        <f t="shared" si="838"/>
        <v>0</v>
      </c>
      <c r="M932" s="15">
        <f t="shared" si="839"/>
        <v>0</v>
      </c>
      <c r="N932" s="15">
        <f t="shared" si="840"/>
        <v>0</v>
      </c>
      <c r="O932" s="15">
        <v>0</v>
      </c>
      <c r="P932" s="15">
        <v>0</v>
      </c>
      <c r="Q932" s="15">
        <f t="shared" si="841"/>
        <v>0</v>
      </c>
      <c r="R932" s="14" t="s">
        <v>75</v>
      </c>
      <c r="S932" s="14">
        <f t="shared" si="842"/>
        <v>0</v>
      </c>
      <c r="T932" s="15" t="str">
        <f t="shared" si="835"/>
        <v>N/A</v>
      </c>
      <c r="U932" s="15" t="str">
        <f t="shared" si="836"/>
        <v>N/A</v>
      </c>
      <c r="V932" s="15" t="str">
        <f t="shared" si="832"/>
        <v>N/A</v>
      </c>
      <c r="W932" s="15" t="str">
        <f t="shared" si="824"/>
        <v>N/A</v>
      </c>
      <c r="X932" s="15" t="str">
        <f t="shared" si="825"/>
        <v>N/A</v>
      </c>
      <c r="Y932" s="14" t="str">
        <f t="shared" si="843"/>
        <v>OK</v>
      </c>
      <c r="Z932" s="14" t="str">
        <f t="shared" si="844"/>
        <v>No</v>
      </c>
      <c r="AA932" s="17" t="str">
        <f>IF(C932="DM", "N/A", IF(Z932="No","N/A",VLOOKUP(B932,'Extension List'!$A$3:$AE$1952,19,FALSE)))</f>
        <v>N/A</v>
      </c>
      <c r="AB932" s="14" t="str">
        <f>IF(C932="DM", "N/A", IF(Z932="No","N/A",VLOOKUP(B932,'Extension List'!$A$3:$AE$1952,21,FALSE)))</f>
        <v>N/A</v>
      </c>
      <c r="AC932" s="14" t="str">
        <f t="shared" si="833"/>
        <v>N/A</v>
      </c>
      <c r="AD932" s="15" t="str">
        <f t="shared" si="845"/>
        <v>N/A</v>
      </c>
      <c r="AE932" s="15" t="str">
        <f t="shared" si="846"/>
        <v>N/A</v>
      </c>
      <c r="AF932" s="15" t="str">
        <f t="shared" si="847"/>
        <v>N/A</v>
      </c>
      <c r="AG932" s="15" t="str">
        <f t="shared" si="872"/>
        <v>N/A</v>
      </c>
      <c r="AH932" s="15" t="str">
        <f t="shared" si="872"/>
        <v>N/A</v>
      </c>
      <c r="AI932" s="15" t="str">
        <f t="shared" si="873"/>
        <v>N/A</v>
      </c>
      <c r="AJ932" s="15" t="str">
        <f t="shared" si="874"/>
        <v>N/A</v>
      </c>
      <c r="AK932" s="15" t="str">
        <f t="shared" si="875"/>
        <v>N/A</v>
      </c>
      <c r="AL932" s="15" t="str">
        <f t="shared" si="848"/>
        <v>N/A</v>
      </c>
      <c r="AM932" s="15" t="e">
        <f t="shared" si="849"/>
        <v>#VALUE!</v>
      </c>
      <c r="AN932" s="15" t="str">
        <f t="shared" si="850"/>
        <v>N/A</v>
      </c>
      <c r="AO932" s="15" t="str">
        <f t="shared" si="851"/>
        <v>N/A</v>
      </c>
      <c r="AP932" s="15" t="str">
        <f t="shared" si="852"/>
        <v>N/A</v>
      </c>
      <c r="AQ932" s="15" t="str">
        <f t="shared" si="853"/>
        <v>N/A</v>
      </c>
      <c r="AR932" s="14" t="s">
        <v>40</v>
      </c>
      <c r="AS932" s="14" t="s">
        <v>40</v>
      </c>
      <c r="AT932" s="14" t="s">
        <v>40</v>
      </c>
      <c r="AU932" s="14" t="s">
        <v>40</v>
      </c>
      <c r="AV932" s="14" t="s">
        <v>40</v>
      </c>
      <c r="AW932" s="14" t="s">
        <v>40</v>
      </c>
      <c r="AX932" s="14" t="s">
        <v>40</v>
      </c>
      <c r="AY932" s="14" t="s">
        <v>40</v>
      </c>
      <c r="AZ932" s="14" t="s">
        <v>40</v>
      </c>
      <c r="BA932" s="14" t="s">
        <v>40</v>
      </c>
      <c r="BB932" s="14" t="s">
        <v>40</v>
      </c>
      <c r="BC932" s="14" t="s">
        <v>40</v>
      </c>
      <c r="BD932" s="14" t="s">
        <v>40</v>
      </c>
      <c r="BE932" s="14" t="s">
        <v>40</v>
      </c>
      <c r="BF932" s="14" t="s">
        <v>40</v>
      </c>
      <c r="BG932" s="14" t="s">
        <v>40</v>
      </c>
      <c r="BH932" s="14" t="s">
        <v>40</v>
      </c>
      <c r="BJ932" s="15" t="e">
        <f t="shared" si="854"/>
        <v>#VALUE!</v>
      </c>
      <c r="BK932" s="15" t="e">
        <f t="shared" si="855"/>
        <v>#VALUE!</v>
      </c>
      <c r="BL932" s="15" t="e">
        <f t="shared" si="856"/>
        <v>#VALUE!</v>
      </c>
      <c r="BM932" s="15" t="e">
        <f t="shared" si="857"/>
        <v>#VALUE!</v>
      </c>
      <c r="BN932" s="15" t="e">
        <f t="shared" si="858"/>
        <v>#VALUE!</v>
      </c>
      <c r="BO932" s="15" t="e">
        <f t="shared" si="859"/>
        <v>#VALUE!</v>
      </c>
      <c r="BP932" s="15" t="e">
        <f t="shared" si="860"/>
        <v>#VALUE!</v>
      </c>
      <c r="BQ932" s="15" t="e">
        <f t="shared" si="861"/>
        <v>#VALUE!</v>
      </c>
      <c r="BR932" s="15" t="e">
        <f t="shared" si="862"/>
        <v>#VALUE!</v>
      </c>
      <c r="BS932" s="15" t="e">
        <f t="shared" si="863"/>
        <v>#VALUE!</v>
      </c>
      <c r="BT932" s="15" t="e">
        <f t="shared" si="864"/>
        <v>#VALUE!</v>
      </c>
      <c r="BU932" s="15" t="e">
        <f t="shared" si="865"/>
        <v>#VALUE!</v>
      </c>
      <c r="BV932" s="15" t="e">
        <f t="shared" si="866"/>
        <v>#VALUE!</v>
      </c>
      <c r="BW932" s="15" t="e">
        <f t="shared" si="867"/>
        <v>#VALUE!</v>
      </c>
      <c r="BX932" s="15" t="e">
        <f t="shared" si="868"/>
        <v>#VALUE!</v>
      </c>
      <c r="BY932" s="15" t="e">
        <f t="shared" si="869"/>
        <v>#VALUE!</v>
      </c>
      <c r="BZ932" s="15" t="e">
        <f t="shared" si="870"/>
        <v>#VALUE!</v>
      </c>
      <c r="CA932" s="14" t="s">
        <v>75</v>
      </c>
      <c r="CB932" s="15" t="e">
        <f t="shared" si="827"/>
        <v>#VALUE!</v>
      </c>
      <c r="CC932" s="14" t="str">
        <f t="shared" si="828"/>
        <v>N/A</v>
      </c>
      <c r="CD932" s="14" t="str">
        <f t="shared" si="829"/>
        <v>N/A</v>
      </c>
      <c r="CE932" s="14" t="str">
        <f t="shared" si="830"/>
        <v>N/A</v>
      </c>
      <c r="CF932" s="14" t="str">
        <f t="shared" si="831"/>
        <v>N/A</v>
      </c>
      <c r="CG932" t="str">
        <f t="shared" si="871"/>
        <v>S:0 G:0 GR:0</v>
      </c>
    </row>
    <row r="933" spans="1:85" x14ac:dyDescent="0.25">
      <c r="A933" s="13">
        <v>6825</v>
      </c>
      <c r="B933" s="14"/>
      <c r="C933" s="14"/>
      <c r="D933" s="14"/>
      <c r="E933" s="14" t="e">
        <f>VLOOKUP(B933, 'Rookie Year'!$A$2:$B$55555,2,FALSE)</f>
        <v>#N/A</v>
      </c>
      <c r="F933" s="14">
        <v>2026</v>
      </c>
      <c r="G933" s="14" t="s">
        <v>40</v>
      </c>
      <c r="H933" s="14"/>
      <c r="I933" s="15"/>
      <c r="J933" s="14"/>
      <c r="K933" s="16">
        <f t="shared" si="837"/>
        <v>0</v>
      </c>
      <c r="L933" s="15">
        <f t="shared" si="838"/>
        <v>0</v>
      </c>
      <c r="M933" s="15">
        <f t="shared" si="839"/>
        <v>0</v>
      </c>
      <c r="N933" s="15">
        <f t="shared" si="840"/>
        <v>0</v>
      </c>
      <c r="O933" s="15">
        <v>0</v>
      </c>
      <c r="P933" s="15">
        <v>0</v>
      </c>
      <c r="Q933" s="15">
        <f t="shared" si="841"/>
        <v>0</v>
      </c>
      <c r="R933" s="14" t="s">
        <v>75</v>
      </c>
      <c r="S933" s="14">
        <f t="shared" si="842"/>
        <v>0</v>
      </c>
      <c r="T933" s="15" t="str">
        <f t="shared" si="835"/>
        <v>N/A</v>
      </c>
      <c r="U933" s="15" t="str">
        <f t="shared" si="836"/>
        <v>N/A</v>
      </c>
      <c r="V933" s="15" t="str">
        <f t="shared" si="832"/>
        <v>N/A</v>
      </c>
      <c r="W933" s="15" t="str">
        <f t="shared" si="824"/>
        <v>N/A</v>
      </c>
      <c r="X933" s="15" t="str">
        <f t="shared" si="825"/>
        <v>N/A</v>
      </c>
      <c r="Y933" s="14" t="str">
        <f t="shared" si="843"/>
        <v>OK</v>
      </c>
      <c r="Z933" s="14" t="str">
        <f t="shared" si="844"/>
        <v>No</v>
      </c>
      <c r="AA933" s="17" t="str">
        <f>IF(C933="DM", "N/A", IF(Z933="No","N/A",VLOOKUP(B933,'Extension List'!$A$3:$AE$1952,19,FALSE)))</f>
        <v>N/A</v>
      </c>
      <c r="AB933" s="14" t="str">
        <f>IF(C933="DM", "N/A", IF(Z933="No","N/A",VLOOKUP(B933,'Extension List'!$A$3:$AE$1952,21,FALSE)))</f>
        <v>N/A</v>
      </c>
      <c r="AC933" s="14" t="str">
        <f t="shared" si="833"/>
        <v>N/A</v>
      </c>
      <c r="AD933" s="15" t="str">
        <f t="shared" si="845"/>
        <v>N/A</v>
      </c>
      <c r="AE933" s="15" t="str">
        <f t="shared" si="846"/>
        <v>N/A</v>
      </c>
      <c r="AF933" s="15" t="str">
        <f t="shared" si="847"/>
        <v>N/A</v>
      </c>
      <c r="AG933" s="15" t="str">
        <f t="shared" si="872"/>
        <v>N/A</v>
      </c>
      <c r="AH933" s="15" t="str">
        <f t="shared" si="872"/>
        <v>N/A</v>
      </c>
      <c r="AI933" s="15" t="str">
        <f t="shared" si="873"/>
        <v>N/A</v>
      </c>
      <c r="AJ933" s="15" t="str">
        <f t="shared" si="874"/>
        <v>N/A</v>
      </c>
      <c r="AK933" s="15" t="str">
        <f t="shared" si="875"/>
        <v>N/A</v>
      </c>
      <c r="AL933" s="15" t="str">
        <f t="shared" si="848"/>
        <v>N/A</v>
      </c>
      <c r="AM933" s="15" t="e">
        <f t="shared" si="849"/>
        <v>#VALUE!</v>
      </c>
      <c r="AN933" s="15" t="str">
        <f t="shared" si="850"/>
        <v>N/A</v>
      </c>
      <c r="AO933" s="15" t="str">
        <f t="shared" si="851"/>
        <v>N/A</v>
      </c>
      <c r="AP933" s="15" t="str">
        <f t="shared" si="852"/>
        <v>N/A</v>
      </c>
      <c r="AQ933" s="15" t="str">
        <f t="shared" si="853"/>
        <v>N/A</v>
      </c>
      <c r="AR933" s="14" t="s">
        <v>40</v>
      </c>
      <c r="AS933" s="14" t="s">
        <v>40</v>
      </c>
      <c r="AT933" s="14" t="s">
        <v>40</v>
      </c>
      <c r="AU933" s="14" t="s">
        <v>40</v>
      </c>
      <c r="AV933" s="14" t="s">
        <v>40</v>
      </c>
      <c r="AW933" s="14" t="s">
        <v>40</v>
      </c>
      <c r="AX933" s="14" t="s">
        <v>40</v>
      </c>
      <c r="AY933" s="14" t="s">
        <v>40</v>
      </c>
      <c r="AZ933" s="14" t="s">
        <v>40</v>
      </c>
      <c r="BA933" s="14" t="s">
        <v>40</v>
      </c>
      <c r="BB933" s="14" t="s">
        <v>40</v>
      </c>
      <c r="BC933" s="14" t="s">
        <v>40</v>
      </c>
      <c r="BD933" s="14" t="s">
        <v>40</v>
      </c>
      <c r="BE933" s="14" t="s">
        <v>40</v>
      </c>
      <c r="BF933" s="14" t="s">
        <v>40</v>
      </c>
      <c r="BG933" s="14" t="s">
        <v>40</v>
      </c>
      <c r="BH933" s="14" t="s">
        <v>40</v>
      </c>
      <c r="BJ933" s="15" t="e">
        <f t="shared" si="854"/>
        <v>#VALUE!</v>
      </c>
      <c r="BK933" s="15" t="e">
        <f t="shared" si="855"/>
        <v>#VALUE!</v>
      </c>
      <c r="BL933" s="15" t="e">
        <f t="shared" si="856"/>
        <v>#VALUE!</v>
      </c>
      <c r="BM933" s="15" t="e">
        <f t="shared" si="857"/>
        <v>#VALUE!</v>
      </c>
      <c r="BN933" s="15" t="e">
        <f t="shared" si="858"/>
        <v>#VALUE!</v>
      </c>
      <c r="BO933" s="15" t="e">
        <f t="shared" si="859"/>
        <v>#VALUE!</v>
      </c>
      <c r="BP933" s="15" t="e">
        <f t="shared" si="860"/>
        <v>#VALUE!</v>
      </c>
      <c r="BQ933" s="15" t="e">
        <f t="shared" si="861"/>
        <v>#VALUE!</v>
      </c>
      <c r="BR933" s="15" t="e">
        <f t="shared" si="862"/>
        <v>#VALUE!</v>
      </c>
      <c r="BS933" s="15" t="e">
        <f t="shared" si="863"/>
        <v>#VALUE!</v>
      </c>
      <c r="BT933" s="15" t="e">
        <f t="shared" si="864"/>
        <v>#VALUE!</v>
      </c>
      <c r="BU933" s="15" t="e">
        <f t="shared" si="865"/>
        <v>#VALUE!</v>
      </c>
      <c r="BV933" s="15" t="e">
        <f t="shared" si="866"/>
        <v>#VALUE!</v>
      </c>
      <c r="BW933" s="15" t="e">
        <f t="shared" si="867"/>
        <v>#VALUE!</v>
      </c>
      <c r="BX933" s="15" t="e">
        <f t="shared" si="868"/>
        <v>#VALUE!</v>
      </c>
      <c r="BY933" s="15" t="e">
        <f t="shared" si="869"/>
        <v>#VALUE!</v>
      </c>
      <c r="BZ933" s="15" t="e">
        <f t="shared" si="870"/>
        <v>#VALUE!</v>
      </c>
      <c r="CA933" s="14" t="s">
        <v>75</v>
      </c>
      <c r="CB933" s="15" t="e">
        <f t="shared" si="827"/>
        <v>#VALUE!</v>
      </c>
      <c r="CC933" s="14" t="str">
        <f t="shared" si="828"/>
        <v>N/A</v>
      </c>
      <c r="CD933" s="14" t="str">
        <f t="shared" si="829"/>
        <v>N/A</v>
      </c>
      <c r="CE933" s="14" t="str">
        <f t="shared" si="830"/>
        <v>N/A</v>
      </c>
      <c r="CF933" s="14" t="str">
        <f t="shared" si="831"/>
        <v>N/A</v>
      </c>
      <c r="CG933" t="str">
        <f t="shared" si="871"/>
        <v>S:0 G:0 GR:0</v>
      </c>
    </row>
    <row r="934" spans="1:85" x14ac:dyDescent="0.25">
      <c r="A934" s="13">
        <v>6826</v>
      </c>
      <c r="B934" s="14"/>
      <c r="C934" s="14"/>
      <c r="D934" s="14"/>
      <c r="E934" s="14" t="e">
        <f>VLOOKUP(B934, 'Rookie Year'!$A$2:$B$55555,2,FALSE)</f>
        <v>#N/A</v>
      </c>
      <c r="F934" s="14">
        <v>2026</v>
      </c>
      <c r="G934" s="14" t="s">
        <v>40</v>
      </c>
      <c r="H934" s="14"/>
      <c r="I934" s="15"/>
      <c r="J934" s="14"/>
      <c r="K934" s="16">
        <f t="shared" si="837"/>
        <v>0</v>
      </c>
      <c r="L934" s="15">
        <f t="shared" si="838"/>
        <v>0</v>
      </c>
      <c r="M934" s="15">
        <f t="shared" si="839"/>
        <v>0</v>
      </c>
      <c r="N934" s="15">
        <f t="shared" si="840"/>
        <v>0</v>
      </c>
      <c r="O934" s="15">
        <v>0</v>
      </c>
      <c r="P934" s="15">
        <v>0</v>
      </c>
      <c r="Q934" s="15">
        <f t="shared" si="841"/>
        <v>0</v>
      </c>
      <c r="R934" s="14" t="s">
        <v>75</v>
      </c>
      <c r="S934" s="14">
        <f t="shared" si="842"/>
        <v>0</v>
      </c>
      <c r="T934" s="15" t="str">
        <f t="shared" si="835"/>
        <v>N/A</v>
      </c>
      <c r="U934" s="15" t="str">
        <f t="shared" si="836"/>
        <v>N/A</v>
      </c>
      <c r="V934" s="15" t="str">
        <f t="shared" si="832"/>
        <v>N/A</v>
      </c>
      <c r="W934" s="15" t="str">
        <f t="shared" si="824"/>
        <v>N/A</v>
      </c>
      <c r="X934" s="15" t="str">
        <f t="shared" si="825"/>
        <v>N/A</v>
      </c>
      <c r="Y934" s="14" t="str">
        <f t="shared" si="843"/>
        <v>OK</v>
      </c>
      <c r="Z934" s="14" t="str">
        <f t="shared" si="844"/>
        <v>No</v>
      </c>
      <c r="AA934" s="17" t="str">
        <f>IF(C934="DM", "N/A", IF(Z934="No","N/A",VLOOKUP(B934,'Extension List'!$A$3:$AE$1952,19,FALSE)))</f>
        <v>N/A</v>
      </c>
      <c r="AB934" s="14" t="str">
        <f>IF(C934="DM", "N/A", IF(Z934="No","N/A",VLOOKUP(B934,'Extension List'!$A$3:$AE$1952,21,FALSE)))</f>
        <v>N/A</v>
      </c>
      <c r="AC934" s="14" t="str">
        <f t="shared" si="833"/>
        <v>N/A</v>
      </c>
      <c r="AD934" s="15" t="str">
        <f t="shared" si="845"/>
        <v>N/A</v>
      </c>
      <c r="AE934" s="15" t="str">
        <f t="shared" si="846"/>
        <v>N/A</v>
      </c>
      <c r="AF934" s="15" t="str">
        <f t="shared" si="847"/>
        <v>N/A</v>
      </c>
      <c r="AG934" s="15" t="str">
        <f t="shared" si="872"/>
        <v>N/A</v>
      </c>
      <c r="AH934" s="15" t="str">
        <f t="shared" si="872"/>
        <v>N/A</v>
      </c>
      <c r="AI934" s="15" t="str">
        <f t="shared" si="873"/>
        <v>N/A</v>
      </c>
      <c r="AJ934" s="15" t="str">
        <f t="shared" si="874"/>
        <v>N/A</v>
      </c>
      <c r="AK934" s="15" t="str">
        <f t="shared" si="875"/>
        <v>N/A</v>
      </c>
      <c r="AL934" s="15" t="str">
        <f t="shared" si="848"/>
        <v>N/A</v>
      </c>
      <c r="AM934" s="15" t="e">
        <f t="shared" si="849"/>
        <v>#VALUE!</v>
      </c>
      <c r="AN934" s="15" t="str">
        <f t="shared" si="850"/>
        <v>N/A</v>
      </c>
      <c r="AO934" s="15" t="str">
        <f t="shared" si="851"/>
        <v>N/A</v>
      </c>
      <c r="AP934" s="15" t="str">
        <f t="shared" si="852"/>
        <v>N/A</v>
      </c>
      <c r="AQ934" s="15" t="str">
        <f t="shared" si="853"/>
        <v>N/A</v>
      </c>
      <c r="AR934" s="14" t="s">
        <v>40</v>
      </c>
      <c r="AS934" s="14" t="s">
        <v>40</v>
      </c>
      <c r="AT934" s="14" t="s">
        <v>40</v>
      </c>
      <c r="AU934" s="14" t="s">
        <v>40</v>
      </c>
      <c r="AV934" s="14" t="s">
        <v>40</v>
      </c>
      <c r="AW934" s="14" t="s">
        <v>40</v>
      </c>
      <c r="AX934" s="14" t="s">
        <v>40</v>
      </c>
      <c r="AY934" s="14" t="s">
        <v>40</v>
      </c>
      <c r="AZ934" s="14" t="s">
        <v>40</v>
      </c>
      <c r="BA934" s="14" t="s">
        <v>40</v>
      </c>
      <c r="BB934" s="14" t="s">
        <v>40</v>
      </c>
      <c r="BC934" s="14" t="s">
        <v>40</v>
      </c>
      <c r="BD934" s="14" t="s">
        <v>40</v>
      </c>
      <c r="BE934" s="14" t="s">
        <v>40</v>
      </c>
      <c r="BF934" s="14" t="s">
        <v>40</v>
      </c>
      <c r="BG934" s="14" t="s">
        <v>40</v>
      </c>
      <c r="BH934" s="14" t="s">
        <v>40</v>
      </c>
      <c r="BJ934" s="15" t="e">
        <f t="shared" si="854"/>
        <v>#VALUE!</v>
      </c>
      <c r="BK934" s="15" t="e">
        <f t="shared" si="855"/>
        <v>#VALUE!</v>
      </c>
      <c r="BL934" s="15" t="e">
        <f t="shared" si="856"/>
        <v>#VALUE!</v>
      </c>
      <c r="BM934" s="15" t="e">
        <f t="shared" si="857"/>
        <v>#VALUE!</v>
      </c>
      <c r="BN934" s="15" t="e">
        <f t="shared" si="858"/>
        <v>#VALUE!</v>
      </c>
      <c r="BO934" s="15" t="e">
        <f t="shared" si="859"/>
        <v>#VALUE!</v>
      </c>
      <c r="BP934" s="15" t="e">
        <f t="shared" si="860"/>
        <v>#VALUE!</v>
      </c>
      <c r="BQ934" s="15" t="e">
        <f t="shared" si="861"/>
        <v>#VALUE!</v>
      </c>
      <c r="BR934" s="15" t="e">
        <f t="shared" si="862"/>
        <v>#VALUE!</v>
      </c>
      <c r="BS934" s="15" t="e">
        <f t="shared" si="863"/>
        <v>#VALUE!</v>
      </c>
      <c r="BT934" s="15" t="e">
        <f t="shared" si="864"/>
        <v>#VALUE!</v>
      </c>
      <c r="BU934" s="15" t="e">
        <f t="shared" si="865"/>
        <v>#VALUE!</v>
      </c>
      <c r="BV934" s="15" t="e">
        <f t="shared" si="866"/>
        <v>#VALUE!</v>
      </c>
      <c r="BW934" s="15" t="e">
        <f t="shared" si="867"/>
        <v>#VALUE!</v>
      </c>
      <c r="BX934" s="15" t="e">
        <f t="shared" si="868"/>
        <v>#VALUE!</v>
      </c>
      <c r="BY934" s="15" t="e">
        <f t="shared" si="869"/>
        <v>#VALUE!</v>
      </c>
      <c r="BZ934" s="15" t="e">
        <f t="shared" si="870"/>
        <v>#VALUE!</v>
      </c>
      <c r="CA934" s="14" t="s">
        <v>75</v>
      </c>
      <c r="CB934" s="15" t="e">
        <f t="shared" si="827"/>
        <v>#VALUE!</v>
      </c>
      <c r="CC934" s="14" t="str">
        <f t="shared" si="828"/>
        <v>N/A</v>
      </c>
      <c r="CD934" s="14" t="str">
        <f t="shared" si="829"/>
        <v>N/A</v>
      </c>
      <c r="CE934" s="14" t="str">
        <f t="shared" si="830"/>
        <v>N/A</v>
      </c>
      <c r="CF934" s="14" t="str">
        <f t="shared" si="831"/>
        <v>N/A</v>
      </c>
      <c r="CG934" t="str">
        <f t="shared" si="871"/>
        <v>S:0 G:0 GR:0</v>
      </c>
    </row>
    <row r="935" spans="1:85" x14ac:dyDescent="0.25">
      <c r="A935" s="13">
        <v>6827</v>
      </c>
      <c r="B935" s="14"/>
      <c r="C935" s="14"/>
      <c r="D935" s="14"/>
      <c r="E935" s="14" t="e">
        <f>VLOOKUP(B935, 'Rookie Year'!$A$2:$B$55555,2,FALSE)</f>
        <v>#N/A</v>
      </c>
      <c r="F935" s="14">
        <v>2026</v>
      </c>
      <c r="G935" s="14" t="s">
        <v>40</v>
      </c>
      <c r="H935" s="14"/>
      <c r="I935" s="15"/>
      <c r="J935" s="14"/>
      <c r="K935" s="16">
        <f t="shared" si="837"/>
        <v>0</v>
      </c>
      <c r="L935" s="15">
        <f t="shared" si="838"/>
        <v>0</v>
      </c>
      <c r="M935" s="15">
        <f t="shared" si="839"/>
        <v>0</v>
      </c>
      <c r="N935" s="15">
        <f t="shared" si="840"/>
        <v>0</v>
      </c>
      <c r="O935" s="15">
        <v>0</v>
      </c>
      <c r="P935" s="15">
        <v>0</v>
      </c>
      <c r="Q935" s="15">
        <f t="shared" si="841"/>
        <v>0</v>
      </c>
      <c r="R935" s="14" t="s">
        <v>75</v>
      </c>
      <c r="S935" s="14">
        <f t="shared" si="842"/>
        <v>0</v>
      </c>
      <c r="T935" s="15" t="str">
        <f t="shared" si="835"/>
        <v>N/A</v>
      </c>
      <c r="U935" s="15" t="str">
        <f t="shared" si="836"/>
        <v>N/A</v>
      </c>
      <c r="V935" s="15" t="str">
        <f t="shared" si="832"/>
        <v>N/A</v>
      </c>
      <c r="W935" s="15" t="str">
        <f t="shared" si="824"/>
        <v>N/A</v>
      </c>
      <c r="X935" s="15" t="str">
        <f t="shared" si="825"/>
        <v>N/A</v>
      </c>
      <c r="Y935" s="14" t="str">
        <f t="shared" si="843"/>
        <v>OK</v>
      </c>
      <c r="Z935" s="14" t="str">
        <f t="shared" si="844"/>
        <v>No</v>
      </c>
      <c r="AA935" s="17" t="str">
        <f>IF(C935="DM", "N/A", IF(Z935="No","N/A",VLOOKUP(B935,'Extension List'!$A$3:$AE$1952,19,FALSE)))</f>
        <v>N/A</v>
      </c>
      <c r="AB935" s="14" t="str">
        <f>IF(C935="DM", "N/A", IF(Z935="No","N/A",VLOOKUP(B935,'Extension List'!$A$3:$AE$1952,21,FALSE)))</f>
        <v>N/A</v>
      </c>
      <c r="AC935" s="14" t="str">
        <f t="shared" si="833"/>
        <v>N/A</v>
      </c>
      <c r="AD935" s="15" t="str">
        <f t="shared" si="845"/>
        <v>N/A</v>
      </c>
      <c r="AE935" s="15" t="str">
        <f t="shared" si="846"/>
        <v>N/A</v>
      </c>
      <c r="AF935" s="15" t="str">
        <f t="shared" si="847"/>
        <v>N/A</v>
      </c>
      <c r="AG935" s="15" t="str">
        <f t="shared" si="872"/>
        <v>N/A</v>
      </c>
      <c r="AH935" s="15" t="str">
        <f t="shared" si="872"/>
        <v>N/A</v>
      </c>
      <c r="AI935" s="15" t="str">
        <f t="shared" si="873"/>
        <v>N/A</v>
      </c>
      <c r="AJ935" s="15" t="str">
        <f t="shared" si="874"/>
        <v>N/A</v>
      </c>
      <c r="AK935" s="15" t="str">
        <f t="shared" si="875"/>
        <v>N/A</v>
      </c>
      <c r="AL935" s="15" t="str">
        <f t="shared" si="848"/>
        <v>N/A</v>
      </c>
      <c r="AM935" s="15" t="e">
        <f t="shared" si="849"/>
        <v>#VALUE!</v>
      </c>
      <c r="AN935" s="15" t="str">
        <f t="shared" si="850"/>
        <v>N/A</v>
      </c>
      <c r="AO935" s="15" t="str">
        <f t="shared" si="851"/>
        <v>N/A</v>
      </c>
      <c r="AP935" s="15" t="str">
        <f t="shared" si="852"/>
        <v>N/A</v>
      </c>
      <c r="AQ935" s="15" t="str">
        <f t="shared" si="853"/>
        <v>N/A</v>
      </c>
      <c r="AR935" s="14" t="s">
        <v>40</v>
      </c>
      <c r="AS935" s="14" t="s">
        <v>40</v>
      </c>
      <c r="AT935" s="14" t="s">
        <v>40</v>
      </c>
      <c r="AU935" s="14" t="s">
        <v>40</v>
      </c>
      <c r="AV935" s="14" t="s">
        <v>40</v>
      </c>
      <c r="AW935" s="14" t="s">
        <v>40</v>
      </c>
      <c r="AX935" s="14" t="s">
        <v>40</v>
      </c>
      <c r="AY935" s="14" t="s">
        <v>40</v>
      </c>
      <c r="AZ935" s="14" t="s">
        <v>40</v>
      </c>
      <c r="BA935" s="14" t="s">
        <v>40</v>
      </c>
      <c r="BB935" s="14" t="s">
        <v>40</v>
      </c>
      <c r="BC935" s="14" t="s">
        <v>40</v>
      </c>
      <c r="BD935" s="14" t="s">
        <v>40</v>
      </c>
      <c r="BE935" s="14" t="s">
        <v>40</v>
      </c>
      <c r="BF935" s="14" t="s">
        <v>40</v>
      </c>
      <c r="BG935" s="14" t="s">
        <v>40</v>
      </c>
      <c r="BH935" s="14" t="s">
        <v>40</v>
      </c>
      <c r="BJ935" s="15" t="e">
        <f t="shared" si="854"/>
        <v>#VALUE!</v>
      </c>
      <c r="BK935" s="15" t="e">
        <f t="shared" si="855"/>
        <v>#VALUE!</v>
      </c>
      <c r="BL935" s="15" t="e">
        <f t="shared" si="856"/>
        <v>#VALUE!</v>
      </c>
      <c r="BM935" s="15" t="e">
        <f t="shared" si="857"/>
        <v>#VALUE!</v>
      </c>
      <c r="BN935" s="15" t="e">
        <f t="shared" si="858"/>
        <v>#VALUE!</v>
      </c>
      <c r="BO935" s="15" t="e">
        <f t="shared" si="859"/>
        <v>#VALUE!</v>
      </c>
      <c r="BP935" s="15" t="e">
        <f t="shared" si="860"/>
        <v>#VALUE!</v>
      </c>
      <c r="BQ935" s="15" t="e">
        <f t="shared" si="861"/>
        <v>#VALUE!</v>
      </c>
      <c r="BR935" s="15" t="e">
        <f t="shared" si="862"/>
        <v>#VALUE!</v>
      </c>
      <c r="BS935" s="15" t="e">
        <f t="shared" si="863"/>
        <v>#VALUE!</v>
      </c>
      <c r="BT935" s="15" t="e">
        <f t="shared" si="864"/>
        <v>#VALUE!</v>
      </c>
      <c r="BU935" s="15" t="e">
        <f t="shared" si="865"/>
        <v>#VALUE!</v>
      </c>
      <c r="BV935" s="15" t="e">
        <f t="shared" si="866"/>
        <v>#VALUE!</v>
      </c>
      <c r="BW935" s="15" t="e">
        <f t="shared" si="867"/>
        <v>#VALUE!</v>
      </c>
      <c r="BX935" s="15" t="e">
        <f t="shared" si="868"/>
        <v>#VALUE!</v>
      </c>
      <c r="BY935" s="15" t="e">
        <f t="shared" si="869"/>
        <v>#VALUE!</v>
      </c>
      <c r="BZ935" s="15" t="e">
        <f t="shared" si="870"/>
        <v>#VALUE!</v>
      </c>
      <c r="CA935" s="14" t="s">
        <v>75</v>
      </c>
      <c r="CB935" s="15" t="e">
        <f t="shared" si="827"/>
        <v>#VALUE!</v>
      </c>
      <c r="CC935" s="14" t="str">
        <f t="shared" si="828"/>
        <v>N/A</v>
      </c>
      <c r="CD935" s="14" t="str">
        <f t="shared" si="829"/>
        <v>N/A</v>
      </c>
      <c r="CE935" s="14" t="str">
        <f t="shared" si="830"/>
        <v>N/A</v>
      </c>
      <c r="CF935" s="14" t="str">
        <f t="shared" si="831"/>
        <v>N/A</v>
      </c>
      <c r="CG935" t="str">
        <f t="shared" si="871"/>
        <v>S:0 G:0 GR:0</v>
      </c>
    </row>
    <row r="936" spans="1:85" x14ac:dyDescent="0.25">
      <c r="A936" s="13">
        <v>6828</v>
      </c>
      <c r="B936" s="14"/>
      <c r="C936" s="14"/>
      <c r="D936" s="14"/>
      <c r="E936" s="14" t="e">
        <f>VLOOKUP(B936, 'Rookie Year'!$A$2:$B$55555,2,FALSE)</f>
        <v>#N/A</v>
      </c>
      <c r="F936" s="14">
        <v>2026</v>
      </c>
      <c r="G936" s="14" t="s">
        <v>40</v>
      </c>
      <c r="H936" s="14"/>
      <c r="I936" s="15"/>
      <c r="J936" s="14"/>
      <c r="K936" s="16">
        <f t="shared" si="837"/>
        <v>0</v>
      </c>
      <c r="L936" s="15">
        <f t="shared" si="838"/>
        <v>0</v>
      </c>
      <c r="M936" s="15">
        <f t="shared" si="839"/>
        <v>0</v>
      </c>
      <c r="N936" s="15">
        <f t="shared" si="840"/>
        <v>0</v>
      </c>
      <c r="O936" s="15">
        <v>0</v>
      </c>
      <c r="P936" s="15">
        <v>0</v>
      </c>
      <c r="Q936" s="15">
        <f t="shared" si="841"/>
        <v>0</v>
      </c>
      <c r="R936" s="14" t="s">
        <v>75</v>
      </c>
      <c r="S936" s="14">
        <f t="shared" si="842"/>
        <v>0</v>
      </c>
      <c r="T936" s="15" t="str">
        <f t="shared" si="835"/>
        <v>N/A</v>
      </c>
      <c r="U936" s="15" t="str">
        <f t="shared" si="836"/>
        <v>N/A</v>
      </c>
      <c r="V936" s="15" t="str">
        <f t="shared" si="832"/>
        <v>N/A</v>
      </c>
      <c r="W936" s="15" t="str">
        <f t="shared" si="824"/>
        <v>N/A</v>
      </c>
      <c r="X936" s="15" t="str">
        <f t="shared" si="825"/>
        <v>N/A</v>
      </c>
      <c r="Y936" s="14" t="str">
        <f t="shared" si="843"/>
        <v>OK</v>
      </c>
      <c r="Z936" s="14" t="str">
        <f t="shared" si="844"/>
        <v>No</v>
      </c>
      <c r="AA936" s="17" t="str">
        <f>IF(C936="DM", "N/A", IF(Z936="No","N/A",VLOOKUP(B936,'Extension List'!$A$3:$AE$1952,19,FALSE)))</f>
        <v>N/A</v>
      </c>
      <c r="AB936" s="14" t="str">
        <f>IF(C936="DM", "N/A", IF(Z936="No","N/A",VLOOKUP(B936,'Extension List'!$A$3:$AE$1952,21,FALSE)))</f>
        <v>N/A</v>
      </c>
      <c r="AC936" s="14" t="str">
        <f t="shared" si="833"/>
        <v>N/A</v>
      </c>
      <c r="AD936" s="15" t="str">
        <f t="shared" si="845"/>
        <v>N/A</v>
      </c>
      <c r="AE936" s="15" t="str">
        <f t="shared" si="846"/>
        <v>N/A</v>
      </c>
      <c r="AF936" s="15" t="str">
        <f t="shared" si="847"/>
        <v>N/A</v>
      </c>
      <c r="AG936" s="15" t="str">
        <f t="shared" si="872"/>
        <v>N/A</v>
      </c>
      <c r="AH936" s="15" t="str">
        <f t="shared" si="872"/>
        <v>N/A</v>
      </c>
      <c r="AI936" s="15" t="str">
        <f t="shared" si="873"/>
        <v>N/A</v>
      </c>
      <c r="AJ936" s="15" t="str">
        <f t="shared" si="874"/>
        <v>N/A</v>
      </c>
      <c r="AK936" s="15" t="str">
        <f t="shared" si="875"/>
        <v>N/A</v>
      </c>
      <c r="AL936" s="15" t="str">
        <f t="shared" si="848"/>
        <v>N/A</v>
      </c>
      <c r="AM936" s="15" t="e">
        <f t="shared" si="849"/>
        <v>#VALUE!</v>
      </c>
      <c r="AN936" s="15" t="str">
        <f t="shared" si="850"/>
        <v>N/A</v>
      </c>
      <c r="AO936" s="15" t="str">
        <f t="shared" si="851"/>
        <v>N/A</v>
      </c>
      <c r="AP936" s="15" t="str">
        <f t="shared" si="852"/>
        <v>N/A</v>
      </c>
      <c r="AQ936" s="15" t="str">
        <f t="shared" si="853"/>
        <v>N/A</v>
      </c>
      <c r="AR936" s="14" t="s">
        <v>40</v>
      </c>
      <c r="AS936" s="14" t="s">
        <v>40</v>
      </c>
      <c r="AT936" s="14" t="s">
        <v>40</v>
      </c>
      <c r="AU936" s="14" t="s">
        <v>40</v>
      </c>
      <c r="AV936" s="14" t="s">
        <v>40</v>
      </c>
      <c r="AW936" s="14" t="s">
        <v>40</v>
      </c>
      <c r="AX936" s="14" t="s">
        <v>40</v>
      </c>
      <c r="AY936" s="14" t="s">
        <v>40</v>
      </c>
      <c r="AZ936" s="14" t="s">
        <v>40</v>
      </c>
      <c r="BA936" s="14" t="s">
        <v>40</v>
      </c>
      <c r="BB936" s="14" t="s">
        <v>40</v>
      </c>
      <c r="BC936" s="14" t="s">
        <v>40</v>
      </c>
      <c r="BD936" s="14" t="s">
        <v>40</v>
      </c>
      <c r="BE936" s="14" t="s">
        <v>40</v>
      </c>
      <c r="BF936" s="14" t="s">
        <v>40</v>
      </c>
      <c r="BG936" s="14" t="s">
        <v>40</v>
      </c>
      <c r="BH936" s="14" t="s">
        <v>40</v>
      </c>
      <c r="BJ936" s="15" t="e">
        <f t="shared" si="854"/>
        <v>#VALUE!</v>
      </c>
      <c r="BK936" s="15" t="e">
        <f t="shared" si="855"/>
        <v>#VALUE!</v>
      </c>
      <c r="BL936" s="15" t="e">
        <f t="shared" si="856"/>
        <v>#VALUE!</v>
      </c>
      <c r="BM936" s="15" t="e">
        <f t="shared" si="857"/>
        <v>#VALUE!</v>
      </c>
      <c r="BN936" s="15" t="e">
        <f t="shared" si="858"/>
        <v>#VALUE!</v>
      </c>
      <c r="BO936" s="15" t="e">
        <f t="shared" si="859"/>
        <v>#VALUE!</v>
      </c>
      <c r="BP936" s="15" t="e">
        <f t="shared" si="860"/>
        <v>#VALUE!</v>
      </c>
      <c r="BQ936" s="15" t="e">
        <f t="shared" si="861"/>
        <v>#VALUE!</v>
      </c>
      <c r="BR936" s="15" t="e">
        <f t="shared" si="862"/>
        <v>#VALUE!</v>
      </c>
      <c r="BS936" s="15" t="e">
        <f t="shared" si="863"/>
        <v>#VALUE!</v>
      </c>
      <c r="BT936" s="15" t="e">
        <f t="shared" si="864"/>
        <v>#VALUE!</v>
      </c>
      <c r="BU936" s="15" t="e">
        <f t="shared" si="865"/>
        <v>#VALUE!</v>
      </c>
      <c r="BV936" s="15" t="e">
        <f t="shared" si="866"/>
        <v>#VALUE!</v>
      </c>
      <c r="BW936" s="15" t="e">
        <f t="shared" si="867"/>
        <v>#VALUE!</v>
      </c>
      <c r="BX936" s="15" t="e">
        <f t="shared" si="868"/>
        <v>#VALUE!</v>
      </c>
      <c r="BY936" s="15" t="e">
        <f t="shared" si="869"/>
        <v>#VALUE!</v>
      </c>
      <c r="BZ936" s="15" t="e">
        <f t="shared" si="870"/>
        <v>#VALUE!</v>
      </c>
      <c r="CA936" s="14" t="s">
        <v>75</v>
      </c>
      <c r="CB936" s="15" t="e">
        <f t="shared" si="827"/>
        <v>#VALUE!</v>
      </c>
      <c r="CC936" s="14" t="str">
        <f t="shared" si="828"/>
        <v>N/A</v>
      </c>
      <c r="CD936" s="14" t="str">
        <f t="shared" si="829"/>
        <v>N/A</v>
      </c>
      <c r="CE936" s="14" t="str">
        <f t="shared" si="830"/>
        <v>N/A</v>
      </c>
      <c r="CF936" s="14" t="str">
        <f t="shared" si="831"/>
        <v>N/A</v>
      </c>
      <c r="CG936" t="str">
        <f t="shared" si="871"/>
        <v>S:0 G:0 GR:0</v>
      </c>
    </row>
    <row r="937" spans="1:85" x14ac:dyDescent="0.25">
      <c r="A937" s="13">
        <v>6829</v>
      </c>
      <c r="B937" s="14"/>
      <c r="C937" s="14"/>
      <c r="D937" s="14"/>
      <c r="E937" s="14" t="e">
        <f>VLOOKUP(B937, 'Rookie Year'!$A$2:$B$55555,2,FALSE)</f>
        <v>#N/A</v>
      </c>
      <c r="F937" s="14">
        <v>2026</v>
      </c>
      <c r="G937" s="14" t="s">
        <v>40</v>
      </c>
      <c r="H937" s="14"/>
      <c r="I937" s="15"/>
      <c r="J937" s="14"/>
      <c r="K937" s="16">
        <f t="shared" si="837"/>
        <v>0</v>
      </c>
      <c r="L937" s="15">
        <f t="shared" si="838"/>
        <v>0</v>
      </c>
      <c r="M937" s="15">
        <f t="shared" si="839"/>
        <v>0</v>
      </c>
      <c r="N937" s="15">
        <f t="shared" si="840"/>
        <v>0</v>
      </c>
      <c r="O937" s="15">
        <v>0</v>
      </c>
      <c r="P937" s="15">
        <v>0</v>
      </c>
      <c r="Q937" s="15">
        <f t="shared" si="841"/>
        <v>0</v>
      </c>
      <c r="R937" s="14" t="s">
        <v>75</v>
      </c>
      <c r="S937" s="14">
        <f t="shared" si="842"/>
        <v>0</v>
      </c>
      <c r="T937" s="15" t="str">
        <f t="shared" si="835"/>
        <v>N/A</v>
      </c>
      <c r="U937" s="15" t="str">
        <f t="shared" si="836"/>
        <v>N/A</v>
      </c>
      <c r="V937" s="15" t="str">
        <f t="shared" si="832"/>
        <v>N/A</v>
      </c>
      <c r="W937" s="15" t="str">
        <f t="shared" si="824"/>
        <v>N/A</v>
      </c>
      <c r="X937" s="15" t="str">
        <f t="shared" si="825"/>
        <v>N/A</v>
      </c>
      <c r="Y937" s="14" t="str">
        <f t="shared" si="843"/>
        <v>OK</v>
      </c>
      <c r="Z937" s="14" t="str">
        <f t="shared" si="844"/>
        <v>No</v>
      </c>
      <c r="AA937" s="17" t="str">
        <f>IF(C937="DM", "N/A", IF(Z937="No","N/A",VLOOKUP(B937,'Extension List'!$A$3:$AE$1952,19,FALSE)))</f>
        <v>N/A</v>
      </c>
      <c r="AB937" s="14" t="str">
        <f>IF(C937="DM", "N/A", IF(Z937="No","N/A",VLOOKUP(B937,'Extension List'!$A$3:$AE$1952,21,FALSE)))</f>
        <v>N/A</v>
      </c>
      <c r="AC937" s="14" t="str">
        <f t="shared" si="833"/>
        <v>N/A</v>
      </c>
      <c r="AD937" s="15" t="str">
        <f t="shared" si="845"/>
        <v>N/A</v>
      </c>
      <c r="AE937" s="15" t="str">
        <f t="shared" si="846"/>
        <v>N/A</v>
      </c>
      <c r="AF937" s="15" t="str">
        <f t="shared" si="847"/>
        <v>N/A</v>
      </c>
      <c r="AG937" s="15" t="str">
        <f t="shared" si="872"/>
        <v>N/A</v>
      </c>
      <c r="AH937" s="15" t="str">
        <f t="shared" si="872"/>
        <v>N/A</v>
      </c>
      <c r="AI937" s="15" t="str">
        <f t="shared" si="873"/>
        <v>N/A</v>
      </c>
      <c r="AJ937" s="15" t="str">
        <f t="shared" si="874"/>
        <v>N/A</v>
      </c>
      <c r="AK937" s="15" t="str">
        <f t="shared" si="875"/>
        <v>N/A</v>
      </c>
      <c r="AL937" s="15" t="str">
        <f t="shared" si="848"/>
        <v>N/A</v>
      </c>
      <c r="AM937" s="15" t="e">
        <f t="shared" si="849"/>
        <v>#VALUE!</v>
      </c>
      <c r="AN937" s="15" t="str">
        <f t="shared" si="850"/>
        <v>N/A</v>
      </c>
      <c r="AO937" s="15" t="str">
        <f t="shared" si="851"/>
        <v>N/A</v>
      </c>
      <c r="AP937" s="15" t="str">
        <f t="shared" si="852"/>
        <v>N/A</v>
      </c>
      <c r="AQ937" s="15" t="str">
        <f t="shared" si="853"/>
        <v>N/A</v>
      </c>
      <c r="AR937" s="14" t="s">
        <v>40</v>
      </c>
      <c r="AS937" s="14" t="s">
        <v>40</v>
      </c>
      <c r="AT937" s="14" t="s">
        <v>40</v>
      </c>
      <c r="AU937" s="14" t="s">
        <v>40</v>
      </c>
      <c r="AV937" s="14" t="s">
        <v>40</v>
      </c>
      <c r="AW937" s="14" t="s">
        <v>40</v>
      </c>
      <c r="AX937" s="14" t="s">
        <v>40</v>
      </c>
      <c r="AY937" s="14" t="s">
        <v>40</v>
      </c>
      <c r="AZ937" s="14" t="s">
        <v>40</v>
      </c>
      <c r="BA937" s="14" t="s">
        <v>40</v>
      </c>
      <c r="BB937" s="14" t="s">
        <v>40</v>
      </c>
      <c r="BC937" s="14" t="s">
        <v>40</v>
      </c>
      <c r="BD937" s="14" t="s">
        <v>40</v>
      </c>
      <c r="BE937" s="14" t="s">
        <v>40</v>
      </c>
      <c r="BF937" s="14" t="s">
        <v>40</v>
      </c>
      <c r="BG937" s="14" t="s">
        <v>40</v>
      </c>
      <c r="BH937" s="14" t="s">
        <v>40</v>
      </c>
      <c r="BJ937" s="15" t="e">
        <f t="shared" si="854"/>
        <v>#VALUE!</v>
      </c>
      <c r="BK937" s="15" t="e">
        <f t="shared" si="855"/>
        <v>#VALUE!</v>
      </c>
      <c r="BL937" s="15" t="e">
        <f t="shared" si="856"/>
        <v>#VALUE!</v>
      </c>
      <c r="BM937" s="15" t="e">
        <f t="shared" si="857"/>
        <v>#VALUE!</v>
      </c>
      <c r="BN937" s="15" t="e">
        <f t="shared" si="858"/>
        <v>#VALUE!</v>
      </c>
      <c r="BO937" s="15" t="e">
        <f t="shared" si="859"/>
        <v>#VALUE!</v>
      </c>
      <c r="BP937" s="15" t="e">
        <f t="shared" si="860"/>
        <v>#VALUE!</v>
      </c>
      <c r="BQ937" s="15" t="e">
        <f t="shared" si="861"/>
        <v>#VALUE!</v>
      </c>
      <c r="BR937" s="15" t="e">
        <f t="shared" si="862"/>
        <v>#VALUE!</v>
      </c>
      <c r="BS937" s="15" t="e">
        <f t="shared" si="863"/>
        <v>#VALUE!</v>
      </c>
      <c r="BT937" s="15" t="e">
        <f t="shared" si="864"/>
        <v>#VALUE!</v>
      </c>
      <c r="BU937" s="15" t="e">
        <f t="shared" si="865"/>
        <v>#VALUE!</v>
      </c>
      <c r="BV937" s="15" t="e">
        <f t="shared" si="866"/>
        <v>#VALUE!</v>
      </c>
      <c r="BW937" s="15" t="e">
        <f t="shared" si="867"/>
        <v>#VALUE!</v>
      </c>
      <c r="BX937" s="15" t="e">
        <f t="shared" si="868"/>
        <v>#VALUE!</v>
      </c>
      <c r="BY937" s="15" t="e">
        <f t="shared" si="869"/>
        <v>#VALUE!</v>
      </c>
      <c r="BZ937" s="15" t="e">
        <f t="shared" si="870"/>
        <v>#VALUE!</v>
      </c>
      <c r="CA937" s="14" t="s">
        <v>75</v>
      </c>
      <c r="CB937" s="15" t="e">
        <f t="shared" si="827"/>
        <v>#VALUE!</v>
      </c>
      <c r="CC937" s="14" t="str">
        <f t="shared" si="828"/>
        <v>N/A</v>
      </c>
      <c r="CD937" s="14" t="str">
        <f t="shared" si="829"/>
        <v>N/A</v>
      </c>
      <c r="CE937" s="14" t="str">
        <f t="shared" si="830"/>
        <v>N/A</v>
      </c>
      <c r="CF937" s="14" t="str">
        <f t="shared" si="831"/>
        <v>N/A</v>
      </c>
      <c r="CG937" t="str">
        <f t="shared" si="871"/>
        <v>S:0 G:0 GR:0</v>
      </c>
    </row>
    <row r="938" spans="1:85" x14ac:dyDescent="0.25">
      <c r="A938" s="13">
        <v>6830</v>
      </c>
      <c r="B938" s="14"/>
      <c r="C938" s="14"/>
      <c r="D938" s="14"/>
      <c r="E938" s="14" t="e">
        <f>VLOOKUP(B938, 'Rookie Year'!$A$2:$B$55555,2,FALSE)</f>
        <v>#N/A</v>
      </c>
      <c r="F938" s="14">
        <v>2026</v>
      </c>
      <c r="G938" s="14" t="s">
        <v>40</v>
      </c>
      <c r="H938" s="14"/>
      <c r="I938" s="15"/>
      <c r="J938" s="14"/>
      <c r="K938" s="16">
        <f t="shared" si="837"/>
        <v>0</v>
      </c>
      <c r="L938" s="15">
        <f t="shared" si="838"/>
        <v>0</v>
      </c>
      <c r="M938" s="15">
        <f t="shared" si="839"/>
        <v>0</v>
      </c>
      <c r="N938" s="15">
        <f t="shared" si="840"/>
        <v>0</v>
      </c>
      <c r="O938" s="15">
        <v>0</v>
      </c>
      <c r="P938" s="15">
        <v>0</v>
      </c>
      <c r="Q938" s="15">
        <f t="shared" si="841"/>
        <v>0</v>
      </c>
      <c r="R938" s="14" t="s">
        <v>75</v>
      </c>
      <c r="S938" s="14">
        <f t="shared" si="842"/>
        <v>0</v>
      </c>
      <c r="T938" s="15" t="str">
        <f t="shared" si="835"/>
        <v>N/A</v>
      </c>
      <c r="U938" s="15" t="str">
        <f t="shared" si="836"/>
        <v>N/A</v>
      </c>
      <c r="V938" s="15" t="str">
        <f t="shared" si="832"/>
        <v>N/A</v>
      </c>
      <c r="W938" s="15" t="str">
        <f t="shared" si="824"/>
        <v>N/A</v>
      </c>
      <c r="X938" s="15" t="str">
        <f t="shared" si="825"/>
        <v>N/A</v>
      </c>
      <c r="Y938" s="14" t="str">
        <f t="shared" si="843"/>
        <v>OK</v>
      </c>
      <c r="Z938" s="14" t="str">
        <f t="shared" si="844"/>
        <v>No</v>
      </c>
      <c r="AA938" s="17" t="str">
        <f>IF(C938="DM", "N/A", IF(Z938="No","N/A",VLOOKUP(B938,'Extension List'!$A$3:$AE$1952,19,FALSE)))</f>
        <v>N/A</v>
      </c>
      <c r="AB938" s="14" t="str">
        <f>IF(C938="DM", "N/A", IF(Z938="No","N/A",VLOOKUP(B938,'Extension List'!$A$3:$AE$1952,21,FALSE)))</f>
        <v>N/A</v>
      </c>
      <c r="AC938" s="14" t="str">
        <f t="shared" si="833"/>
        <v>N/A</v>
      </c>
      <c r="AD938" s="15" t="str">
        <f t="shared" si="845"/>
        <v>N/A</v>
      </c>
      <c r="AE938" s="15" t="str">
        <f t="shared" si="846"/>
        <v>N/A</v>
      </c>
      <c r="AF938" s="15" t="str">
        <f t="shared" si="847"/>
        <v>N/A</v>
      </c>
      <c r="AG938" s="15" t="str">
        <f t="shared" si="872"/>
        <v>N/A</v>
      </c>
      <c r="AH938" s="15" t="str">
        <f t="shared" si="872"/>
        <v>N/A</v>
      </c>
      <c r="AI938" s="15" t="str">
        <f t="shared" si="873"/>
        <v>N/A</v>
      </c>
      <c r="AJ938" s="15" t="str">
        <f t="shared" si="874"/>
        <v>N/A</v>
      </c>
      <c r="AK938" s="15" t="str">
        <f t="shared" si="875"/>
        <v>N/A</v>
      </c>
      <c r="AL938" s="15" t="str">
        <f t="shared" si="848"/>
        <v>N/A</v>
      </c>
      <c r="AM938" s="15" t="e">
        <f t="shared" si="849"/>
        <v>#VALUE!</v>
      </c>
      <c r="AN938" s="15" t="str">
        <f t="shared" si="850"/>
        <v>N/A</v>
      </c>
      <c r="AO938" s="15" t="str">
        <f t="shared" si="851"/>
        <v>N/A</v>
      </c>
      <c r="AP938" s="15" t="str">
        <f t="shared" si="852"/>
        <v>N/A</v>
      </c>
      <c r="AQ938" s="15" t="str">
        <f t="shared" si="853"/>
        <v>N/A</v>
      </c>
      <c r="AR938" s="14" t="s">
        <v>40</v>
      </c>
      <c r="AS938" s="14" t="s">
        <v>40</v>
      </c>
      <c r="AT938" s="14" t="s">
        <v>40</v>
      </c>
      <c r="AU938" s="14" t="s">
        <v>40</v>
      </c>
      <c r="AV938" s="14" t="s">
        <v>40</v>
      </c>
      <c r="AW938" s="14" t="s">
        <v>40</v>
      </c>
      <c r="AX938" s="14" t="s">
        <v>40</v>
      </c>
      <c r="AY938" s="14" t="s">
        <v>40</v>
      </c>
      <c r="AZ938" s="14" t="s">
        <v>40</v>
      </c>
      <c r="BA938" s="14" t="s">
        <v>40</v>
      </c>
      <c r="BB938" s="14" t="s">
        <v>40</v>
      </c>
      <c r="BC938" s="14" t="s">
        <v>40</v>
      </c>
      <c r="BD938" s="14" t="s">
        <v>40</v>
      </c>
      <c r="BE938" s="14" t="s">
        <v>40</v>
      </c>
      <c r="BF938" s="14" t="s">
        <v>40</v>
      </c>
      <c r="BG938" s="14" t="s">
        <v>40</v>
      </c>
      <c r="BH938" s="14" t="s">
        <v>40</v>
      </c>
      <c r="BJ938" s="15" t="e">
        <f t="shared" si="854"/>
        <v>#VALUE!</v>
      </c>
      <c r="BK938" s="15" t="e">
        <f t="shared" si="855"/>
        <v>#VALUE!</v>
      </c>
      <c r="BL938" s="15" t="e">
        <f t="shared" si="856"/>
        <v>#VALUE!</v>
      </c>
      <c r="BM938" s="15" t="e">
        <f t="shared" si="857"/>
        <v>#VALUE!</v>
      </c>
      <c r="BN938" s="15" t="e">
        <f t="shared" si="858"/>
        <v>#VALUE!</v>
      </c>
      <c r="BO938" s="15" t="e">
        <f t="shared" si="859"/>
        <v>#VALUE!</v>
      </c>
      <c r="BP938" s="15" t="e">
        <f t="shared" si="860"/>
        <v>#VALUE!</v>
      </c>
      <c r="BQ938" s="15" t="e">
        <f t="shared" si="861"/>
        <v>#VALUE!</v>
      </c>
      <c r="BR938" s="15" t="e">
        <f t="shared" si="862"/>
        <v>#VALUE!</v>
      </c>
      <c r="BS938" s="15" t="e">
        <f t="shared" si="863"/>
        <v>#VALUE!</v>
      </c>
      <c r="BT938" s="15" t="e">
        <f t="shared" si="864"/>
        <v>#VALUE!</v>
      </c>
      <c r="BU938" s="15" t="e">
        <f t="shared" si="865"/>
        <v>#VALUE!</v>
      </c>
      <c r="BV938" s="15" t="e">
        <f t="shared" si="866"/>
        <v>#VALUE!</v>
      </c>
      <c r="BW938" s="15" t="e">
        <f t="shared" si="867"/>
        <v>#VALUE!</v>
      </c>
      <c r="BX938" s="15" t="e">
        <f t="shared" si="868"/>
        <v>#VALUE!</v>
      </c>
      <c r="BY938" s="15" t="e">
        <f t="shared" si="869"/>
        <v>#VALUE!</v>
      </c>
      <c r="BZ938" s="15" t="e">
        <f t="shared" si="870"/>
        <v>#VALUE!</v>
      </c>
      <c r="CA938" s="14" t="s">
        <v>75</v>
      </c>
      <c r="CB938" s="15" t="e">
        <f t="shared" si="827"/>
        <v>#VALUE!</v>
      </c>
      <c r="CC938" s="14" t="str">
        <f t="shared" si="828"/>
        <v>N/A</v>
      </c>
      <c r="CD938" s="14" t="str">
        <f t="shared" si="829"/>
        <v>N/A</v>
      </c>
      <c r="CE938" s="14" t="str">
        <f t="shared" si="830"/>
        <v>N/A</v>
      </c>
      <c r="CF938" s="14" t="str">
        <f t="shared" si="831"/>
        <v>N/A</v>
      </c>
      <c r="CG938" t="str">
        <f t="shared" si="871"/>
        <v>S:0 G:0 GR:0</v>
      </c>
    </row>
    <row r="939" spans="1:85" x14ac:dyDescent="0.25">
      <c r="A939" s="13">
        <v>6831</v>
      </c>
      <c r="B939" s="14"/>
      <c r="C939" s="14"/>
      <c r="D939" s="14"/>
      <c r="E939" s="14" t="e">
        <f>VLOOKUP(B939, 'Rookie Year'!$A$2:$B$55555,2,FALSE)</f>
        <v>#N/A</v>
      </c>
      <c r="F939" s="14">
        <v>2026</v>
      </c>
      <c r="G939" s="14" t="s">
        <v>40</v>
      </c>
      <c r="H939" s="14"/>
      <c r="I939" s="15"/>
      <c r="J939" s="14"/>
      <c r="K939" s="16">
        <f t="shared" si="837"/>
        <v>0</v>
      </c>
      <c r="L939" s="15">
        <f t="shared" si="838"/>
        <v>0</v>
      </c>
      <c r="M939" s="15">
        <f t="shared" si="839"/>
        <v>0</v>
      </c>
      <c r="N939" s="15">
        <f t="shared" si="840"/>
        <v>0</v>
      </c>
      <c r="O939" s="15">
        <v>0</v>
      </c>
      <c r="P939" s="15">
        <v>0</v>
      </c>
      <c r="Q939" s="15">
        <f t="shared" si="841"/>
        <v>0</v>
      </c>
      <c r="R939" s="14" t="s">
        <v>75</v>
      </c>
      <c r="S939" s="14">
        <f t="shared" si="842"/>
        <v>0</v>
      </c>
      <c r="T939" s="15" t="str">
        <f t="shared" si="835"/>
        <v>N/A</v>
      </c>
      <c r="U939" s="15" t="str">
        <f t="shared" si="836"/>
        <v>N/A</v>
      </c>
      <c r="V939" s="15" t="str">
        <f t="shared" si="832"/>
        <v>N/A</v>
      </c>
      <c r="W939" s="15" t="str">
        <f t="shared" ref="W939:W971" si="876">IF($S939&lt;4, "N/A", $M939)</f>
        <v>N/A</v>
      </c>
      <c r="X939" s="15" t="str">
        <f t="shared" ref="X939:X971" si="877">IF($S939&lt;5, "N/A", $M939)</f>
        <v>N/A</v>
      </c>
      <c r="Y939" s="14" t="str">
        <f t="shared" si="843"/>
        <v>OK</v>
      </c>
      <c r="Z939" s="14" t="str">
        <f t="shared" si="844"/>
        <v>No</v>
      </c>
      <c r="AA939" s="17" t="str">
        <f>IF(C939="DM", "N/A", IF(Z939="No","N/A",VLOOKUP(B939,'Extension List'!$A$3:$AE$1952,19,FALSE)))</f>
        <v>N/A</v>
      </c>
      <c r="AB939" s="14" t="str">
        <f>IF(C939="DM", "N/A", IF(Z939="No","N/A",VLOOKUP(B939,'Extension List'!$A$3:$AE$1952,21,FALSE)))</f>
        <v>N/A</v>
      </c>
      <c r="AC939" s="14" t="str">
        <f t="shared" si="833"/>
        <v>N/A</v>
      </c>
      <c r="AD939" s="15" t="str">
        <f t="shared" si="845"/>
        <v>N/A</v>
      </c>
      <c r="AE939" s="15" t="str">
        <f t="shared" si="846"/>
        <v>N/A</v>
      </c>
      <c r="AF939" s="15" t="str">
        <f t="shared" si="847"/>
        <v>N/A</v>
      </c>
      <c r="AG939" s="15" t="str">
        <f t="shared" si="872"/>
        <v>N/A</v>
      </c>
      <c r="AH939" s="15" t="str">
        <f t="shared" si="872"/>
        <v>N/A</v>
      </c>
      <c r="AI939" s="15" t="str">
        <f t="shared" si="873"/>
        <v>N/A</v>
      </c>
      <c r="AJ939" s="15" t="str">
        <f t="shared" si="874"/>
        <v>N/A</v>
      </c>
      <c r="AK939" s="15" t="str">
        <f t="shared" si="875"/>
        <v>N/A</v>
      </c>
      <c r="AL939" s="15" t="str">
        <f t="shared" si="848"/>
        <v>N/A</v>
      </c>
      <c r="AM939" s="15" t="e">
        <f t="shared" si="849"/>
        <v>#VALUE!</v>
      </c>
      <c r="AN939" s="15" t="str">
        <f t="shared" si="850"/>
        <v>N/A</v>
      </c>
      <c r="AO939" s="15" t="str">
        <f t="shared" si="851"/>
        <v>N/A</v>
      </c>
      <c r="AP939" s="15" t="str">
        <f t="shared" si="852"/>
        <v>N/A</v>
      </c>
      <c r="AQ939" s="15" t="str">
        <f t="shared" si="853"/>
        <v>N/A</v>
      </c>
      <c r="AR939" s="14" t="s">
        <v>40</v>
      </c>
      <c r="AS939" s="14" t="s">
        <v>40</v>
      </c>
      <c r="AT939" s="14" t="s">
        <v>40</v>
      </c>
      <c r="AU939" s="14" t="s">
        <v>40</v>
      </c>
      <c r="AV939" s="14" t="s">
        <v>40</v>
      </c>
      <c r="AW939" s="14" t="s">
        <v>40</v>
      </c>
      <c r="AX939" s="14" t="s">
        <v>40</v>
      </c>
      <c r="AY939" s="14" t="s">
        <v>40</v>
      </c>
      <c r="AZ939" s="14" t="s">
        <v>40</v>
      </c>
      <c r="BA939" s="14" t="s">
        <v>40</v>
      </c>
      <c r="BB939" s="14" t="s">
        <v>40</v>
      </c>
      <c r="BC939" s="14" t="s">
        <v>40</v>
      </c>
      <c r="BD939" s="14" t="s">
        <v>40</v>
      </c>
      <c r="BE939" s="14" t="s">
        <v>40</v>
      </c>
      <c r="BF939" s="14" t="s">
        <v>40</v>
      </c>
      <c r="BG939" s="14" t="s">
        <v>40</v>
      </c>
      <c r="BH939" s="14" t="s">
        <v>40</v>
      </c>
      <c r="BJ939" s="15" t="e">
        <f t="shared" si="854"/>
        <v>#VALUE!</v>
      </c>
      <c r="BK939" s="15" t="e">
        <f t="shared" si="855"/>
        <v>#VALUE!</v>
      </c>
      <c r="BL939" s="15" t="e">
        <f t="shared" si="856"/>
        <v>#VALUE!</v>
      </c>
      <c r="BM939" s="15" t="e">
        <f t="shared" si="857"/>
        <v>#VALUE!</v>
      </c>
      <c r="BN939" s="15" t="e">
        <f t="shared" si="858"/>
        <v>#VALUE!</v>
      </c>
      <c r="BO939" s="15" t="e">
        <f t="shared" si="859"/>
        <v>#VALUE!</v>
      </c>
      <c r="BP939" s="15" t="e">
        <f t="shared" si="860"/>
        <v>#VALUE!</v>
      </c>
      <c r="BQ939" s="15" t="e">
        <f t="shared" si="861"/>
        <v>#VALUE!</v>
      </c>
      <c r="BR939" s="15" t="e">
        <f t="shared" si="862"/>
        <v>#VALUE!</v>
      </c>
      <c r="BS939" s="15" t="e">
        <f t="shared" si="863"/>
        <v>#VALUE!</v>
      </c>
      <c r="BT939" s="15" t="e">
        <f t="shared" si="864"/>
        <v>#VALUE!</v>
      </c>
      <c r="BU939" s="15" t="e">
        <f t="shared" si="865"/>
        <v>#VALUE!</v>
      </c>
      <c r="BV939" s="15" t="e">
        <f t="shared" si="866"/>
        <v>#VALUE!</v>
      </c>
      <c r="BW939" s="15" t="e">
        <f t="shared" si="867"/>
        <v>#VALUE!</v>
      </c>
      <c r="BX939" s="15" t="e">
        <f t="shared" si="868"/>
        <v>#VALUE!</v>
      </c>
      <c r="BY939" s="15" t="e">
        <f t="shared" si="869"/>
        <v>#VALUE!</v>
      </c>
      <c r="BZ939" s="15" t="e">
        <f t="shared" si="870"/>
        <v>#VALUE!</v>
      </c>
      <c r="CA939" s="14" t="s">
        <v>75</v>
      </c>
      <c r="CB939" s="15" t="e">
        <f t="shared" si="827"/>
        <v>#VALUE!</v>
      </c>
      <c r="CC939" s="14" t="str">
        <f t="shared" si="828"/>
        <v>N/A</v>
      </c>
      <c r="CD939" s="14" t="str">
        <f t="shared" si="829"/>
        <v>N/A</v>
      </c>
      <c r="CE939" s="14" t="str">
        <f t="shared" si="830"/>
        <v>N/A</v>
      </c>
      <c r="CF939" s="14" t="str">
        <f t="shared" si="831"/>
        <v>N/A</v>
      </c>
      <c r="CG939" t="str">
        <f t="shared" si="871"/>
        <v>S:0 G:0 GR:0</v>
      </c>
    </row>
    <row r="940" spans="1:85" x14ac:dyDescent="0.25">
      <c r="A940" s="13">
        <v>6832</v>
      </c>
      <c r="B940" s="14"/>
      <c r="C940" s="14"/>
      <c r="D940" s="14"/>
      <c r="E940" s="14" t="e">
        <f>VLOOKUP(B940, 'Rookie Year'!$A$2:$B$55555,2,FALSE)</f>
        <v>#N/A</v>
      </c>
      <c r="F940" s="14">
        <v>2026</v>
      </c>
      <c r="G940" s="14" t="s">
        <v>40</v>
      </c>
      <c r="H940" s="14"/>
      <c r="I940" s="15"/>
      <c r="J940" s="14"/>
      <c r="K940" s="16">
        <f t="shared" si="837"/>
        <v>0</v>
      </c>
      <c r="L940" s="15">
        <f t="shared" si="838"/>
        <v>0</v>
      </c>
      <c r="M940" s="15">
        <f t="shared" si="839"/>
        <v>0</v>
      </c>
      <c r="N940" s="15">
        <f t="shared" si="840"/>
        <v>0</v>
      </c>
      <c r="O940" s="15">
        <v>0</v>
      </c>
      <c r="P940" s="15">
        <v>0</v>
      </c>
      <c r="Q940" s="15">
        <f t="shared" si="841"/>
        <v>0</v>
      </c>
      <c r="R940" s="14" t="s">
        <v>75</v>
      </c>
      <c r="S940" s="14">
        <f t="shared" si="842"/>
        <v>0</v>
      </c>
      <c r="T940" s="15" t="str">
        <f t="shared" si="835"/>
        <v>N/A</v>
      </c>
      <c r="U940" s="15" t="str">
        <f t="shared" si="836"/>
        <v>N/A</v>
      </c>
      <c r="V940" s="15" t="str">
        <f t="shared" si="832"/>
        <v>N/A</v>
      </c>
      <c r="W940" s="15" t="str">
        <f t="shared" si="876"/>
        <v>N/A</v>
      </c>
      <c r="X940" s="15" t="str">
        <f t="shared" si="877"/>
        <v>N/A</v>
      </c>
      <c r="Y940" s="14" t="str">
        <f t="shared" si="843"/>
        <v>OK</v>
      </c>
      <c r="Z940" s="14" t="str">
        <f t="shared" si="844"/>
        <v>No</v>
      </c>
      <c r="AA940" s="17" t="str">
        <f>IF(C940="DM", "N/A", IF(Z940="No","N/A",VLOOKUP(B940,'Extension List'!$A$3:$AE$1952,19,FALSE)))</f>
        <v>N/A</v>
      </c>
      <c r="AB940" s="14" t="str">
        <f>IF(C940="DM", "N/A", IF(Z940="No","N/A",VLOOKUP(B940,'Extension List'!$A$3:$AE$1952,21,FALSE)))</f>
        <v>N/A</v>
      </c>
      <c r="AC940" s="14" t="str">
        <f t="shared" si="833"/>
        <v>N/A</v>
      </c>
      <c r="AD940" s="15" t="str">
        <f t="shared" si="845"/>
        <v>N/A</v>
      </c>
      <c r="AE940" s="15" t="str">
        <f t="shared" si="846"/>
        <v>N/A</v>
      </c>
      <c r="AF940" s="15" t="str">
        <f t="shared" si="847"/>
        <v>N/A</v>
      </c>
      <c r="AG940" s="15" t="str">
        <f t="shared" si="872"/>
        <v>N/A</v>
      </c>
      <c r="AH940" s="15" t="str">
        <f t="shared" si="872"/>
        <v>N/A</v>
      </c>
      <c r="AI940" s="15" t="str">
        <f t="shared" si="873"/>
        <v>N/A</v>
      </c>
      <c r="AJ940" s="15" t="str">
        <f t="shared" si="874"/>
        <v>N/A</v>
      </c>
      <c r="AK940" s="15" t="str">
        <f t="shared" si="875"/>
        <v>N/A</v>
      </c>
      <c r="AL940" s="15" t="str">
        <f t="shared" si="848"/>
        <v>N/A</v>
      </c>
      <c r="AM940" s="15" t="e">
        <f t="shared" si="849"/>
        <v>#VALUE!</v>
      </c>
      <c r="AN940" s="15" t="str">
        <f t="shared" si="850"/>
        <v>N/A</v>
      </c>
      <c r="AO940" s="15" t="str">
        <f t="shared" si="851"/>
        <v>N/A</v>
      </c>
      <c r="AP940" s="15" t="str">
        <f t="shared" si="852"/>
        <v>N/A</v>
      </c>
      <c r="AQ940" s="15" t="str">
        <f t="shared" si="853"/>
        <v>N/A</v>
      </c>
      <c r="AR940" s="14" t="s">
        <v>40</v>
      </c>
      <c r="AS940" s="14" t="s">
        <v>40</v>
      </c>
      <c r="AT940" s="14" t="s">
        <v>40</v>
      </c>
      <c r="AU940" s="14" t="s">
        <v>40</v>
      </c>
      <c r="AV940" s="14" t="s">
        <v>40</v>
      </c>
      <c r="AW940" s="14" t="s">
        <v>40</v>
      </c>
      <c r="AX940" s="14" t="s">
        <v>40</v>
      </c>
      <c r="AY940" s="14" t="s">
        <v>40</v>
      </c>
      <c r="AZ940" s="14" t="s">
        <v>40</v>
      </c>
      <c r="BA940" s="14" t="s">
        <v>40</v>
      </c>
      <c r="BB940" s="14" t="s">
        <v>40</v>
      </c>
      <c r="BC940" s="14" t="s">
        <v>40</v>
      </c>
      <c r="BD940" s="14" t="s">
        <v>40</v>
      </c>
      <c r="BE940" s="14" t="s">
        <v>40</v>
      </c>
      <c r="BF940" s="14" t="s">
        <v>40</v>
      </c>
      <c r="BG940" s="14" t="s">
        <v>40</v>
      </c>
      <c r="BH940" s="14" t="s">
        <v>40</v>
      </c>
      <c r="BJ940" s="15" t="e">
        <f t="shared" si="854"/>
        <v>#VALUE!</v>
      </c>
      <c r="BK940" s="15" t="e">
        <f t="shared" si="855"/>
        <v>#VALUE!</v>
      </c>
      <c r="BL940" s="15" t="e">
        <f t="shared" si="856"/>
        <v>#VALUE!</v>
      </c>
      <c r="BM940" s="15" t="e">
        <f t="shared" si="857"/>
        <v>#VALUE!</v>
      </c>
      <c r="BN940" s="15" t="e">
        <f t="shared" si="858"/>
        <v>#VALUE!</v>
      </c>
      <c r="BO940" s="15" t="e">
        <f t="shared" si="859"/>
        <v>#VALUE!</v>
      </c>
      <c r="BP940" s="15" t="e">
        <f t="shared" si="860"/>
        <v>#VALUE!</v>
      </c>
      <c r="BQ940" s="15" t="e">
        <f t="shared" si="861"/>
        <v>#VALUE!</v>
      </c>
      <c r="BR940" s="15" t="e">
        <f t="shared" si="862"/>
        <v>#VALUE!</v>
      </c>
      <c r="BS940" s="15" t="e">
        <f t="shared" si="863"/>
        <v>#VALUE!</v>
      </c>
      <c r="BT940" s="15" t="e">
        <f t="shared" si="864"/>
        <v>#VALUE!</v>
      </c>
      <c r="BU940" s="15" t="e">
        <f t="shared" si="865"/>
        <v>#VALUE!</v>
      </c>
      <c r="BV940" s="15" t="e">
        <f t="shared" si="866"/>
        <v>#VALUE!</v>
      </c>
      <c r="BW940" s="15" t="e">
        <f t="shared" si="867"/>
        <v>#VALUE!</v>
      </c>
      <c r="BX940" s="15" t="e">
        <f t="shared" si="868"/>
        <v>#VALUE!</v>
      </c>
      <c r="BY940" s="15" t="e">
        <f t="shared" si="869"/>
        <v>#VALUE!</v>
      </c>
      <c r="BZ940" s="15" t="e">
        <f t="shared" si="870"/>
        <v>#VALUE!</v>
      </c>
      <c r="CA940" s="14" t="s">
        <v>75</v>
      </c>
      <c r="CB940" s="15" t="e">
        <f t="shared" si="827"/>
        <v>#VALUE!</v>
      </c>
      <c r="CC940" s="14" t="str">
        <f t="shared" si="828"/>
        <v>N/A</v>
      </c>
      <c r="CD940" s="14" t="str">
        <f t="shared" si="829"/>
        <v>N/A</v>
      </c>
      <c r="CE940" s="14" t="str">
        <f t="shared" si="830"/>
        <v>N/A</v>
      </c>
      <c r="CF940" s="14" t="str">
        <f t="shared" si="831"/>
        <v>N/A</v>
      </c>
      <c r="CG940" t="str">
        <f t="shared" si="871"/>
        <v>S:0 G:0 GR:0</v>
      </c>
    </row>
    <row r="941" spans="1:85" x14ac:dyDescent="0.25">
      <c r="A941" s="13">
        <v>6833</v>
      </c>
      <c r="B941" s="14"/>
      <c r="C941" s="14"/>
      <c r="D941" s="14"/>
      <c r="E941" s="14" t="e">
        <f>VLOOKUP(B941, 'Rookie Year'!$A$2:$B$55555,2,FALSE)</f>
        <v>#N/A</v>
      </c>
      <c r="F941" s="14">
        <v>2026</v>
      </c>
      <c r="G941" s="14" t="s">
        <v>40</v>
      </c>
      <c r="H941" s="14"/>
      <c r="I941" s="15"/>
      <c r="J941" s="14"/>
      <c r="K941" s="16">
        <f t="shared" si="837"/>
        <v>0</v>
      </c>
      <c r="L941" s="15">
        <f t="shared" si="838"/>
        <v>0</v>
      </c>
      <c r="M941" s="15">
        <f t="shared" si="839"/>
        <v>0</v>
      </c>
      <c r="N941" s="15">
        <f t="shared" si="840"/>
        <v>0</v>
      </c>
      <c r="O941" s="15">
        <v>0</v>
      </c>
      <c r="P941" s="15">
        <v>0</v>
      </c>
      <c r="Q941" s="15">
        <f t="shared" si="841"/>
        <v>0</v>
      </c>
      <c r="R941" s="14" t="s">
        <v>75</v>
      </c>
      <c r="S941" s="14">
        <f t="shared" si="842"/>
        <v>0</v>
      </c>
      <c r="T941" s="15" t="str">
        <f t="shared" si="835"/>
        <v>N/A</v>
      </c>
      <c r="U941" s="15" t="str">
        <f t="shared" si="836"/>
        <v>N/A</v>
      </c>
      <c r="V941" s="15" t="str">
        <f t="shared" si="832"/>
        <v>N/A</v>
      </c>
      <c r="W941" s="15" t="str">
        <f t="shared" si="876"/>
        <v>N/A</v>
      </c>
      <c r="X941" s="15" t="str">
        <f t="shared" si="877"/>
        <v>N/A</v>
      </c>
      <c r="Y941" s="14" t="str">
        <f t="shared" si="843"/>
        <v>OK</v>
      </c>
      <c r="Z941" s="14" t="str">
        <f t="shared" si="844"/>
        <v>No</v>
      </c>
      <c r="AA941" s="17" t="str">
        <f>IF(C941="DM", "N/A", IF(Z941="No","N/A",VLOOKUP(B941,'Extension List'!$A$3:$AE$1952,19,FALSE)))</f>
        <v>N/A</v>
      </c>
      <c r="AB941" s="14" t="str">
        <f>IF(C941="DM", "N/A", IF(Z941="No","N/A",VLOOKUP(B941,'Extension List'!$A$3:$AE$1952,21,FALSE)))</f>
        <v>N/A</v>
      </c>
      <c r="AC941" s="14" t="str">
        <f t="shared" si="833"/>
        <v>N/A</v>
      </c>
      <c r="AD941" s="15" t="str">
        <f t="shared" si="845"/>
        <v>N/A</v>
      </c>
      <c r="AE941" s="15" t="str">
        <f t="shared" si="846"/>
        <v>N/A</v>
      </c>
      <c r="AF941" s="15" t="str">
        <f t="shared" si="847"/>
        <v>N/A</v>
      </c>
      <c r="AG941" s="15" t="str">
        <f t="shared" ref="AG941:AH960" si="878">IF($AF941="N/A", "N/A", "TBC")</f>
        <v>N/A</v>
      </c>
      <c r="AH941" s="15" t="str">
        <f t="shared" si="878"/>
        <v>N/A</v>
      </c>
      <c r="AI941" s="15" t="str">
        <f t="shared" si="873"/>
        <v>N/A</v>
      </c>
      <c r="AJ941" s="15" t="str">
        <f t="shared" si="874"/>
        <v>N/A</v>
      </c>
      <c r="AK941" s="15" t="str">
        <f t="shared" si="875"/>
        <v>N/A</v>
      </c>
      <c r="AL941" s="15" t="str">
        <f t="shared" si="848"/>
        <v>N/A</v>
      </c>
      <c r="AM941" s="15" t="e">
        <f t="shared" si="849"/>
        <v>#VALUE!</v>
      </c>
      <c r="AN941" s="15" t="str">
        <f t="shared" si="850"/>
        <v>N/A</v>
      </c>
      <c r="AO941" s="15" t="str">
        <f t="shared" si="851"/>
        <v>N/A</v>
      </c>
      <c r="AP941" s="15" t="str">
        <f t="shared" si="852"/>
        <v>N/A</v>
      </c>
      <c r="AQ941" s="15" t="str">
        <f t="shared" si="853"/>
        <v>N/A</v>
      </c>
      <c r="AR941" s="14" t="s">
        <v>40</v>
      </c>
      <c r="AS941" s="14" t="s">
        <v>40</v>
      </c>
      <c r="AT941" s="14" t="s">
        <v>40</v>
      </c>
      <c r="AU941" s="14" t="s">
        <v>40</v>
      </c>
      <c r="AV941" s="14" t="s">
        <v>40</v>
      </c>
      <c r="AW941" s="14" t="s">
        <v>40</v>
      </c>
      <c r="AX941" s="14" t="s">
        <v>40</v>
      </c>
      <c r="AY941" s="14" t="s">
        <v>40</v>
      </c>
      <c r="AZ941" s="14" t="s">
        <v>40</v>
      </c>
      <c r="BA941" s="14" t="s">
        <v>40</v>
      </c>
      <c r="BB941" s="14" t="s">
        <v>40</v>
      </c>
      <c r="BC941" s="14" t="s">
        <v>40</v>
      </c>
      <c r="BD941" s="14" t="s">
        <v>40</v>
      </c>
      <c r="BE941" s="14" t="s">
        <v>40</v>
      </c>
      <c r="BF941" s="14" t="s">
        <v>40</v>
      </c>
      <c r="BG941" s="14" t="s">
        <v>40</v>
      </c>
      <c r="BH941" s="14" t="s">
        <v>40</v>
      </c>
      <c r="BJ941" s="15" t="e">
        <f t="shared" si="854"/>
        <v>#VALUE!</v>
      </c>
      <c r="BK941" s="15" t="e">
        <f t="shared" si="855"/>
        <v>#VALUE!</v>
      </c>
      <c r="BL941" s="15" t="e">
        <f t="shared" si="856"/>
        <v>#VALUE!</v>
      </c>
      <c r="BM941" s="15" t="e">
        <f t="shared" si="857"/>
        <v>#VALUE!</v>
      </c>
      <c r="BN941" s="15" t="e">
        <f t="shared" si="858"/>
        <v>#VALUE!</v>
      </c>
      <c r="BO941" s="15" t="e">
        <f t="shared" si="859"/>
        <v>#VALUE!</v>
      </c>
      <c r="BP941" s="15" t="e">
        <f t="shared" si="860"/>
        <v>#VALUE!</v>
      </c>
      <c r="BQ941" s="15" t="e">
        <f t="shared" si="861"/>
        <v>#VALUE!</v>
      </c>
      <c r="BR941" s="15" t="e">
        <f t="shared" si="862"/>
        <v>#VALUE!</v>
      </c>
      <c r="BS941" s="15" t="e">
        <f t="shared" si="863"/>
        <v>#VALUE!</v>
      </c>
      <c r="BT941" s="15" t="e">
        <f t="shared" si="864"/>
        <v>#VALUE!</v>
      </c>
      <c r="BU941" s="15" t="e">
        <f t="shared" si="865"/>
        <v>#VALUE!</v>
      </c>
      <c r="BV941" s="15" t="e">
        <f t="shared" si="866"/>
        <v>#VALUE!</v>
      </c>
      <c r="BW941" s="15" t="e">
        <f t="shared" si="867"/>
        <v>#VALUE!</v>
      </c>
      <c r="BX941" s="15" t="e">
        <f t="shared" si="868"/>
        <v>#VALUE!</v>
      </c>
      <c r="BY941" s="15" t="e">
        <f t="shared" si="869"/>
        <v>#VALUE!</v>
      </c>
      <c r="BZ941" s="15" t="e">
        <f t="shared" si="870"/>
        <v>#VALUE!</v>
      </c>
      <c r="CA941" s="14" t="s">
        <v>75</v>
      </c>
      <c r="CB941" s="15" t="e">
        <f t="shared" si="827"/>
        <v>#VALUE!</v>
      </c>
      <c r="CC941" s="14" t="str">
        <f t="shared" si="828"/>
        <v>N/A</v>
      </c>
      <c r="CD941" s="14" t="str">
        <f t="shared" si="829"/>
        <v>N/A</v>
      </c>
      <c r="CE941" s="14" t="str">
        <f t="shared" si="830"/>
        <v>N/A</v>
      </c>
      <c r="CF941" s="14" t="str">
        <f t="shared" si="831"/>
        <v>N/A</v>
      </c>
      <c r="CG941" t="str">
        <f t="shared" si="871"/>
        <v>S:0 G:0 GR:0</v>
      </c>
    </row>
    <row r="942" spans="1:85" x14ac:dyDescent="0.25">
      <c r="A942" s="13">
        <v>6834</v>
      </c>
      <c r="B942" s="14"/>
      <c r="C942" s="14"/>
      <c r="D942" s="14"/>
      <c r="E942" s="14" t="e">
        <f>VLOOKUP(B942, 'Rookie Year'!$A$2:$B$55555,2,FALSE)</f>
        <v>#N/A</v>
      </c>
      <c r="F942" s="14">
        <v>2026</v>
      </c>
      <c r="G942" s="14" t="s">
        <v>40</v>
      </c>
      <c r="H942" s="14"/>
      <c r="I942" s="15"/>
      <c r="J942" s="14"/>
      <c r="K942" s="16">
        <f t="shared" si="837"/>
        <v>0</v>
      </c>
      <c r="L942" s="15">
        <f t="shared" si="838"/>
        <v>0</v>
      </c>
      <c r="M942" s="15">
        <f t="shared" si="839"/>
        <v>0</v>
      </c>
      <c r="N942" s="15">
        <f t="shared" si="840"/>
        <v>0</v>
      </c>
      <c r="O942" s="15">
        <v>0</v>
      </c>
      <c r="P942" s="15">
        <v>0</v>
      </c>
      <c r="Q942" s="15">
        <f t="shared" si="841"/>
        <v>0</v>
      </c>
      <c r="R942" s="14" t="s">
        <v>75</v>
      </c>
      <c r="S942" s="14">
        <f t="shared" si="842"/>
        <v>0</v>
      </c>
      <c r="T942" s="15" t="str">
        <f t="shared" si="835"/>
        <v>N/A</v>
      </c>
      <c r="U942" s="15" t="str">
        <f t="shared" si="836"/>
        <v>N/A</v>
      </c>
      <c r="V942" s="15" t="str">
        <f t="shared" si="832"/>
        <v>N/A</v>
      </c>
      <c r="W942" s="15" t="str">
        <f t="shared" si="876"/>
        <v>N/A</v>
      </c>
      <c r="X942" s="15" t="str">
        <f t="shared" si="877"/>
        <v>N/A</v>
      </c>
      <c r="Y942" s="14" t="str">
        <f t="shared" si="843"/>
        <v>OK</v>
      </c>
      <c r="Z942" s="14" t="str">
        <f t="shared" si="844"/>
        <v>No</v>
      </c>
      <c r="AA942" s="17" t="str">
        <f>IF(C942="DM", "N/A", IF(Z942="No","N/A",VLOOKUP(B942,'Extension List'!$A$3:$AE$1952,19,FALSE)))</f>
        <v>N/A</v>
      </c>
      <c r="AB942" s="14" t="str">
        <f>IF(C942="DM", "N/A", IF(Z942="No","N/A",VLOOKUP(B942,'Extension List'!$A$3:$AE$1952,21,FALSE)))</f>
        <v>N/A</v>
      </c>
      <c r="AC942" s="14" t="str">
        <f t="shared" si="833"/>
        <v>N/A</v>
      </c>
      <c r="AD942" s="15" t="str">
        <f t="shared" si="845"/>
        <v>N/A</v>
      </c>
      <c r="AE942" s="15" t="str">
        <f t="shared" si="846"/>
        <v>N/A</v>
      </c>
      <c r="AF942" s="15" t="str">
        <f t="shared" si="847"/>
        <v>N/A</v>
      </c>
      <c r="AG942" s="15" t="str">
        <f t="shared" si="878"/>
        <v>N/A</v>
      </c>
      <c r="AH942" s="15" t="str">
        <f t="shared" si="878"/>
        <v>N/A</v>
      </c>
      <c r="AI942" s="15" t="str">
        <f t="shared" si="873"/>
        <v>N/A</v>
      </c>
      <c r="AJ942" s="15" t="str">
        <f t="shared" si="874"/>
        <v>N/A</v>
      </c>
      <c r="AK942" s="15" t="str">
        <f t="shared" si="875"/>
        <v>N/A</v>
      </c>
      <c r="AL942" s="15" t="str">
        <f t="shared" si="848"/>
        <v>N/A</v>
      </c>
      <c r="AM942" s="15" t="e">
        <f t="shared" si="849"/>
        <v>#VALUE!</v>
      </c>
      <c r="AN942" s="15" t="str">
        <f t="shared" si="850"/>
        <v>N/A</v>
      </c>
      <c r="AO942" s="15" t="str">
        <f t="shared" si="851"/>
        <v>N/A</v>
      </c>
      <c r="AP942" s="15" t="str">
        <f t="shared" si="852"/>
        <v>N/A</v>
      </c>
      <c r="AQ942" s="15" t="str">
        <f t="shared" si="853"/>
        <v>N/A</v>
      </c>
      <c r="AR942" s="14" t="s">
        <v>40</v>
      </c>
      <c r="AS942" s="14" t="s">
        <v>40</v>
      </c>
      <c r="AT942" s="14" t="s">
        <v>40</v>
      </c>
      <c r="AU942" s="14" t="s">
        <v>40</v>
      </c>
      <c r="AV942" s="14" t="s">
        <v>40</v>
      </c>
      <c r="AW942" s="14" t="s">
        <v>40</v>
      </c>
      <c r="AX942" s="14" t="s">
        <v>40</v>
      </c>
      <c r="AY942" s="14" t="s">
        <v>40</v>
      </c>
      <c r="AZ942" s="14" t="s">
        <v>40</v>
      </c>
      <c r="BA942" s="14" t="s">
        <v>40</v>
      </c>
      <c r="BB942" s="14" t="s">
        <v>40</v>
      </c>
      <c r="BC942" s="14" t="s">
        <v>40</v>
      </c>
      <c r="BD942" s="14" t="s">
        <v>40</v>
      </c>
      <c r="BE942" s="14" t="s">
        <v>40</v>
      </c>
      <c r="BF942" s="14" t="s">
        <v>40</v>
      </c>
      <c r="BG942" s="14" t="s">
        <v>40</v>
      </c>
      <c r="BH942" s="14" t="s">
        <v>40</v>
      </c>
      <c r="BJ942" s="15" t="e">
        <f t="shared" si="854"/>
        <v>#VALUE!</v>
      </c>
      <c r="BK942" s="15" t="e">
        <f t="shared" si="855"/>
        <v>#VALUE!</v>
      </c>
      <c r="BL942" s="15" t="e">
        <f t="shared" si="856"/>
        <v>#VALUE!</v>
      </c>
      <c r="BM942" s="15" t="e">
        <f t="shared" si="857"/>
        <v>#VALUE!</v>
      </c>
      <c r="BN942" s="15" t="e">
        <f t="shared" si="858"/>
        <v>#VALUE!</v>
      </c>
      <c r="BO942" s="15" t="e">
        <f t="shared" si="859"/>
        <v>#VALUE!</v>
      </c>
      <c r="BP942" s="15" t="e">
        <f t="shared" si="860"/>
        <v>#VALUE!</v>
      </c>
      <c r="BQ942" s="15" t="e">
        <f t="shared" si="861"/>
        <v>#VALUE!</v>
      </c>
      <c r="BR942" s="15" t="e">
        <f t="shared" si="862"/>
        <v>#VALUE!</v>
      </c>
      <c r="BS942" s="15" t="e">
        <f t="shared" si="863"/>
        <v>#VALUE!</v>
      </c>
      <c r="BT942" s="15" t="e">
        <f t="shared" si="864"/>
        <v>#VALUE!</v>
      </c>
      <c r="BU942" s="15" t="e">
        <f t="shared" si="865"/>
        <v>#VALUE!</v>
      </c>
      <c r="BV942" s="15" t="e">
        <f t="shared" si="866"/>
        <v>#VALUE!</v>
      </c>
      <c r="BW942" s="15" t="e">
        <f t="shared" si="867"/>
        <v>#VALUE!</v>
      </c>
      <c r="BX942" s="15" t="e">
        <f t="shared" si="868"/>
        <v>#VALUE!</v>
      </c>
      <c r="BY942" s="15" t="e">
        <f t="shared" si="869"/>
        <v>#VALUE!</v>
      </c>
      <c r="BZ942" s="15" t="e">
        <f t="shared" si="870"/>
        <v>#VALUE!</v>
      </c>
      <c r="CA942" s="14" t="s">
        <v>75</v>
      </c>
      <c r="CB942" s="15" t="e">
        <f t="shared" si="827"/>
        <v>#VALUE!</v>
      </c>
      <c r="CC942" s="14" t="str">
        <f t="shared" si="828"/>
        <v>N/A</v>
      </c>
      <c r="CD942" s="14" t="str">
        <f t="shared" si="829"/>
        <v>N/A</v>
      </c>
      <c r="CE942" s="14" t="str">
        <f t="shared" si="830"/>
        <v>N/A</v>
      </c>
      <c r="CF942" s="14" t="str">
        <f t="shared" si="831"/>
        <v>N/A</v>
      </c>
      <c r="CG942" t="str">
        <f t="shared" si="871"/>
        <v>S:0 G:0 GR:0</v>
      </c>
    </row>
    <row r="943" spans="1:85" x14ac:dyDescent="0.25">
      <c r="A943" s="13">
        <v>6835</v>
      </c>
      <c r="B943" s="14"/>
      <c r="C943" s="14"/>
      <c r="D943" s="14"/>
      <c r="E943" s="14" t="e">
        <f>VLOOKUP(B943, 'Rookie Year'!$A$2:$B$55555,2,FALSE)</f>
        <v>#N/A</v>
      </c>
      <c r="F943" s="14">
        <v>2026</v>
      </c>
      <c r="G943" s="14" t="s">
        <v>40</v>
      </c>
      <c r="H943" s="14"/>
      <c r="I943" s="15"/>
      <c r="J943" s="14"/>
      <c r="K943" s="16">
        <f t="shared" si="837"/>
        <v>0</v>
      </c>
      <c r="L943" s="15">
        <f t="shared" si="838"/>
        <v>0</v>
      </c>
      <c r="M943" s="15">
        <f t="shared" si="839"/>
        <v>0</v>
      </c>
      <c r="N943" s="15">
        <f t="shared" si="840"/>
        <v>0</v>
      </c>
      <c r="O943" s="15">
        <v>0</v>
      </c>
      <c r="P943" s="15">
        <v>0</v>
      </c>
      <c r="Q943" s="15">
        <f t="shared" si="841"/>
        <v>0</v>
      </c>
      <c r="R943" s="14" t="s">
        <v>75</v>
      </c>
      <c r="S943" s="14">
        <f t="shared" si="842"/>
        <v>0</v>
      </c>
      <c r="T943" s="15" t="str">
        <f t="shared" si="835"/>
        <v>N/A</v>
      </c>
      <c r="U943" s="15" t="str">
        <f t="shared" si="836"/>
        <v>N/A</v>
      </c>
      <c r="V943" s="15" t="str">
        <f t="shared" si="832"/>
        <v>N/A</v>
      </c>
      <c r="W943" s="15" t="str">
        <f t="shared" si="876"/>
        <v>N/A</v>
      </c>
      <c r="X943" s="15" t="str">
        <f t="shared" si="877"/>
        <v>N/A</v>
      </c>
      <c r="Y943" s="14" t="str">
        <f t="shared" si="843"/>
        <v>OK</v>
      </c>
      <c r="Z943" s="14" t="str">
        <f t="shared" si="844"/>
        <v>No</v>
      </c>
      <c r="AA943" s="17" t="str">
        <f>IF(C943="DM", "N/A", IF(Z943="No","N/A",VLOOKUP(B943,'Extension List'!$A$3:$AE$1952,19,FALSE)))</f>
        <v>N/A</v>
      </c>
      <c r="AB943" s="14" t="str">
        <f>IF(C943="DM", "N/A", IF(Z943="No","N/A",VLOOKUP(B943,'Extension List'!$A$3:$AE$1952,21,FALSE)))</f>
        <v>N/A</v>
      </c>
      <c r="AC943" s="14" t="str">
        <f t="shared" si="833"/>
        <v>N/A</v>
      </c>
      <c r="AD943" s="15" t="str">
        <f t="shared" si="845"/>
        <v>N/A</v>
      </c>
      <c r="AE943" s="15" t="str">
        <f t="shared" si="846"/>
        <v>N/A</v>
      </c>
      <c r="AF943" s="15" t="str">
        <f t="shared" si="847"/>
        <v>N/A</v>
      </c>
      <c r="AG943" s="15" t="str">
        <f t="shared" si="878"/>
        <v>N/A</v>
      </c>
      <c r="AH943" s="15" t="str">
        <f t="shared" si="878"/>
        <v>N/A</v>
      </c>
      <c r="AI943" s="15" t="str">
        <f t="shared" si="873"/>
        <v>N/A</v>
      </c>
      <c r="AJ943" s="15" t="str">
        <f t="shared" si="874"/>
        <v>N/A</v>
      </c>
      <c r="AK943" s="15" t="str">
        <f t="shared" si="875"/>
        <v>N/A</v>
      </c>
      <c r="AL943" s="15" t="str">
        <f t="shared" si="848"/>
        <v>N/A</v>
      </c>
      <c r="AM943" s="15" t="e">
        <f t="shared" si="849"/>
        <v>#VALUE!</v>
      </c>
      <c r="AN943" s="15" t="str">
        <f t="shared" si="850"/>
        <v>N/A</v>
      </c>
      <c r="AO943" s="15" t="str">
        <f t="shared" si="851"/>
        <v>N/A</v>
      </c>
      <c r="AP943" s="15" t="str">
        <f t="shared" si="852"/>
        <v>N/A</v>
      </c>
      <c r="AQ943" s="15" t="str">
        <f t="shared" si="853"/>
        <v>N/A</v>
      </c>
      <c r="AR943" s="14" t="s">
        <v>40</v>
      </c>
      <c r="AS943" s="14" t="s">
        <v>40</v>
      </c>
      <c r="AT943" s="14" t="s">
        <v>40</v>
      </c>
      <c r="AU943" s="14" t="s">
        <v>40</v>
      </c>
      <c r="AV943" s="14" t="s">
        <v>40</v>
      </c>
      <c r="AW943" s="14" t="s">
        <v>40</v>
      </c>
      <c r="AX943" s="14" t="s">
        <v>40</v>
      </c>
      <c r="AY943" s="14" t="s">
        <v>40</v>
      </c>
      <c r="AZ943" s="14" t="s">
        <v>40</v>
      </c>
      <c r="BA943" s="14" t="s">
        <v>40</v>
      </c>
      <c r="BB943" s="14" t="s">
        <v>40</v>
      </c>
      <c r="BC943" s="14" t="s">
        <v>40</v>
      </c>
      <c r="BD943" s="14" t="s">
        <v>40</v>
      </c>
      <c r="BE943" s="14" t="s">
        <v>40</v>
      </c>
      <c r="BF943" s="14" t="s">
        <v>40</v>
      </c>
      <c r="BG943" s="14" t="s">
        <v>40</v>
      </c>
      <c r="BH943" s="14" t="s">
        <v>40</v>
      </c>
      <c r="BJ943" s="15" t="e">
        <f t="shared" si="854"/>
        <v>#VALUE!</v>
      </c>
      <c r="BK943" s="15" t="e">
        <f t="shared" si="855"/>
        <v>#VALUE!</v>
      </c>
      <c r="BL943" s="15" t="e">
        <f t="shared" si="856"/>
        <v>#VALUE!</v>
      </c>
      <c r="BM943" s="15" t="e">
        <f t="shared" si="857"/>
        <v>#VALUE!</v>
      </c>
      <c r="BN943" s="15" t="e">
        <f t="shared" si="858"/>
        <v>#VALUE!</v>
      </c>
      <c r="BO943" s="15" t="e">
        <f t="shared" si="859"/>
        <v>#VALUE!</v>
      </c>
      <c r="BP943" s="15" t="e">
        <f t="shared" si="860"/>
        <v>#VALUE!</v>
      </c>
      <c r="BQ943" s="15" t="e">
        <f t="shared" si="861"/>
        <v>#VALUE!</v>
      </c>
      <c r="BR943" s="15" t="e">
        <f t="shared" si="862"/>
        <v>#VALUE!</v>
      </c>
      <c r="BS943" s="15" t="e">
        <f t="shared" si="863"/>
        <v>#VALUE!</v>
      </c>
      <c r="BT943" s="15" t="e">
        <f t="shared" si="864"/>
        <v>#VALUE!</v>
      </c>
      <c r="BU943" s="15" t="e">
        <f t="shared" si="865"/>
        <v>#VALUE!</v>
      </c>
      <c r="BV943" s="15" t="e">
        <f t="shared" si="866"/>
        <v>#VALUE!</v>
      </c>
      <c r="BW943" s="15" t="e">
        <f t="shared" si="867"/>
        <v>#VALUE!</v>
      </c>
      <c r="BX943" s="15" t="e">
        <f t="shared" si="868"/>
        <v>#VALUE!</v>
      </c>
      <c r="BY943" s="15" t="e">
        <f t="shared" si="869"/>
        <v>#VALUE!</v>
      </c>
      <c r="BZ943" s="15" t="e">
        <f t="shared" si="870"/>
        <v>#VALUE!</v>
      </c>
      <c r="CA943" s="14" t="s">
        <v>75</v>
      </c>
      <c r="CB943" s="15" t="e">
        <f t="shared" si="827"/>
        <v>#VALUE!</v>
      </c>
      <c r="CC943" s="14" t="str">
        <f t="shared" si="828"/>
        <v>N/A</v>
      </c>
      <c r="CD943" s="14" t="str">
        <f t="shared" si="829"/>
        <v>N/A</v>
      </c>
      <c r="CE943" s="14" t="str">
        <f t="shared" si="830"/>
        <v>N/A</v>
      </c>
      <c r="CF943" s="14" t="str">
        <f t="shared" si="831"/>
        <v>N/A</v>
      </c>
      <c r="CG943" t="str">
        <f t="shared" si="871"/>
        <v>S:0 G:0 GR:0</v>
      </c>
    </row>
    <row r="944" spans="1:85" x14ac:dyDescent="0.25">
      <c r="A944" s="13">
        <v>6836</v>
      </c>
      <c r="B944" s="14"/>
      <c r="C944" s="14"/>
      <c r="D944" s="14"/>
      <c r="E944" s="14" t="e">
        <f>VLOOKUP(B944, 'Rookie Year'!$A$2:$B$55555,2,FALSE)</f>
        <v>#N/A</v>
      </c>
      <c r="F944" s="14">
        <v>2026</v>
      </c>
      <c r="G944" s="14" t="s">
        <v>40</v>
      </c>
      <c r="H944" s="14"/>
      <c r="I944" s="15"/>
      <c r="J944" s="14"/>
      <c r="K944" s="16">
        <f t="shared" si="837"/>
        <v>0</v>
      </c>
      <c r="L944" s="15">
        <f t="shared" si="838"/>
        <v>0</v>
      </c>
      <c r="M944" s="15">
        <f t="shared" si="839"/>
        <v>0</v>
      </c>
      <c r="N944" s="15">
        <f t="shared" si="840"/>
        <v>0</v>
      </c>
      <c r="O944" s="15">
        <v>0</v>
      </c>
      <c r="P944" s="15">
        <v>0</v>
      </c>
      <c r="Q944" s="15">
        <f t="shared" si="841"/>
        <v>0</v>
      </c>
      <c r="R944" s="14" t="s">
        <v>75</v>
      </c>
      <c r="S944" s="14">
        <f t="shared" si="842"/>
        <v>0</v>
      </c>
      <c r="T944" s="15" t="str">
        <f t="shared" si="835"/>
        <v>N/A</v>
      </c>
      <c r="U944" s="15" t="str">
        <f t="shared" si="836"/>
        <v>N/A</v>
      </c>
      <c r="V944" s="15" t="str">
        <f t="shared" si="832"/>
        <v>N/A</v>
      </c>
      <c r="W944" s="15" t="str">
        <f t="shared" si="876"/>
        <v>N/A</v>
      </c>
      <c r="X944" s="15" t="str">
        <f t="shared" si="877"/>
        <v>N/A</v>
      </c>
      <c r="Y944" s="14" t="str">
        <f t="shared" si="843"/>
        <v>OK</v>
      </c>
      <c r="Z944" s="14" t="str">
        <f t="shared" si="844"/>
        <v>No</v>
      </c>
      <c r="AA944" s="17" t="str">
        <f>IF(C944="DM", "N/A", IF(Z944="No","N/A",VLOOKUP(B944,'Extension List'!$A$3:$AE$1952,19,FALSE)))</f>
        <v>N/A</v>
      </c>
      <c r="AB944" s="14" t="str">
        <f>IF(C944="DM", "N/A", IF(Z944="No","N/A",VLOOKUP(B944,'Extension List'!$A$3:$AE$1952,21,FALSE)))</f>
        <v>N/A</v>
      </c>
      <c r="AC944" s="14" t="str">
        <f t="shared" si="833"/>
        <v>N/A</v>
      </c>
      <c r="AD944" s="15" t="str">
        <f t="shared" si="845"/>
        <v>N/A</v>
      </c>
      <c r="AE944" s="15" t="str">
        <f t="shared" si="846"/>
        <v>N/A</v>
      </c>
      <c r="AF944" s="15" t="str">
        <f t="shared" si="847"/>
        <v>N/A</v>
      </c>
      <c r="AG944" s="15" t="str">
        <f t="shared" si="878"/>
        <v>N/A</v>
      </c>
      <c r="AH944" s="15" t="str">
        <f t="shared" si="878"/>
        <v>N/A</v>
      </c>
      <c r="AI944" s="15" t="str">
        <f t="shared" si="873"/>
        <v>N/A</v>
      </c>
      <c r="AJ944" s="15" t="str">
        <f t="shared" si="874"/>
        <v>N/A</v>
      </c>
      <c r="AK944" s="15" t="str">
        <f t="shared" si="875"/>
        <v>N/A</v>
      </c>
      <c r="AL944" s="15" t="str">
        <f t="shared" si="848"/>
        <v>N/A</v>
      </c>
      <c r="AM944" s="15" t="e">
        <f t="shared" si="849"/>
        <v>#VALUE!</v>
      </c>
      <c r="AN944" s="15" t="str">
        <f t="shared" si="850"/>
        <v>N/A</v>
      </c>
      <c r="AO944" s="15" t="str">
        <f t="shared" si="851"/>
        <v>N/A</v>
      </c>
      <c r="AP944" s="15" t="str">
        <f t="shared" si="852"/>
        <v>N/A</v>
      </c>
      <c r="AQ944" s="15" t="str">
        <f t="shared" si="853"/>
        <v>N/A</v>
      </c>
      <c r="AR944" s="14" t="s">
        <v>40</v>
      </c>
      <c r="AS944" s="14" t="s">
        <v>40</v>
      </c>
      <c r="AT944" s="14" t="s">
        <v>40</v>
      </c>
      <c r="AU944" s="14" t="s">
        <v>40</v>
      </c>
      <c r="AV944" s="14" t="s">
        <v>40</v>
      </c>
      <c r="AW944" s="14" t="s">
        <v>40</v>
      </c>
      <c r="AX944" s="14" t="s">
        <v>40</v>
      </c>
      <c r="AY944" s="14" t="s">
        <v>40</v>
      </c>
      <c r="AZ944" s="14" t="s">
        <v>40</v>
      </c>
      <c r="BA944" s="14" t="s">
        <v>40</v>
      </c>
      <c r="BB944" s="14" t="s">
        <v>40</v>
      </c>
      <c r="BC944" s="14" t="s">
        <v>40</v>
      </c>
      <c r="BD944" s="14" t="s">
        <v>40</v>
      </c>
      <c r="BE944" s="14" t="s">
        <v>40</v>
      </c>
      <c r="BF944" s="14" t="s">
        <v>40</v>
      </c>
      <c r="BG944" s="14" t="s">
        <v>40</v>
      </c>
      <c r="BH944" s="14" t="s">
        <v>40</v>
      </c>
      <c r="BJ944" s="15" t="e">
        <f t="shared" si="854"/>
        <v>#VALUE!</v>
      </c>
      <c r="BK944" s="15" t="e">
        <f t="shared" si="855"/>
        <v>#VALUE!</v>
      </c>
      <c r="BL944" s="15" t="e">
        <f t="shared" si="856"/>
        <v>#VALUE!</v>
      </c>
      <c r="BM944" s="15" t="e">
        <f t="shared" si="857"/>
        <v>#VALUE!</v>
      </c>
      <c r="BN944" s="15" t="e">
        <f t="shared" si="858"/>
        <v>#VALUE!</v>
      </c>
      <c r="BO944" s="15" t="e">
        <f t="shared" si="859"/>
        <v>#VALUE!</v>
      </c>
      <c r="BP944" s="15" t="e">
        <f t="shared" si="860"/>
        <v>#VALUE!</v>
      </c>
      <c r="BQ944" s="15" t="e">
        <f t="shared" si="861"/>
        <v>#VALUE!</v>
      </c>
      <c r="BR944" s="15" t="e">
        <f t="shared" si="862"/>
        <v>#VALUE!</v>
      </c>
      <c r="BS944" s="15" t="e">
        <f t="shared" si="863"/>
        <v>#VALUE!</v>
      </c>
      <c r="BT944" s="15" t="e">
        <f t="shared" si="864"/>
        <v>#VALUE!</v>
      </c>
      <c r="BU944" s="15" t="e">
        <f t="shared" si="865"/>
        <v>#VALUE!</v>
      </c>
      <c r="BV944" s="15" t="e">
        <f t="shared" si="866"/>
        <v>#VALUE!</v>
      </c>
      <c r="BW944" s="15" t="e">
        <f t="shared" si="867"/>
        <v>#VALUE!</v>
      </c>
      <c r="BX944" s="15" t="e">
        <f t="shared" si="868"/>
        <v>#VALUE!</v>
      </c>
      <c r="BY944" s="15" t="e">
        <f t="shared" si="869"/>
        <v>#VALUE!</v>
      </c>
      <c r="BZ944" s="15" t="e">
        <f t="shared" si="870"/>
        <v>#VALUE!</v>
      </c>
      <c r="CA944" s="14" t="s">
        <v>75</v>
      </c>
      <c r="CB944" s="15" t="e">
        <f t="shared" si="827"/>
        <v>#VALUE!</v>
      </c>
      <c r="CC944" s="14" t="str">
        <f t="shared" si="828"/>
        <v>N/A</v>
      </c>
      <c r="CD944" s="14" t="str">
        <f t="shared" si="829"/>
        <v>N/A</v>
      </c>
      <c r="CE944" s="14" t="str">
        <f t="shared" si="830"/>
        <v>N/A</v>
      </c>
      <c r="CF944" s="14" t="str">
        <f t="shared" si="831"/>
        <v>N/A</v>
      </c>
      <c r="CG944" t="str">
        <f t="shared" si="871"/>
        <v>S:0 G:0 GR:0</v>
      </c>
    </row>
    <row r="945" spans="1:85" x14ac:dyDescent="0.25">
      <c r="A945" s="13">
        <v>6837</v>
      </c>
      <c r="B945" s="14"/>
      <c r="C945" s="14"/>
      <c r="D945" s="14"/>
      <c r="E945" s="14" t="e">
        <f>VLOOKUP(B945, 'Rookie Year'!$A$2:$B$55555,2,FALSE)</f>
        <v>#N/A</v>
      </c>
      <c r="F945" s="14">
        <v>2026</v>
      </c>
      <c r="G945" s="14" t="s">
        <v>40</v>
      </c>
      <c r="H945" s="14"/>
      <c r="I945" s="15"/>
      <c r="J945" s="14"/>
      <c r="K945" s="16">
        <f t="shared" si="837"/>
        <v>0</v>
      </c>
      <c r="L945" s="15">
        <f t="shared" si="838"/>
        <v>0</v>
      </c>
      <c r="M945" s="15">
        <f t="shared" si="839"/>
        <v>0</v>
      </c>
      <c r="N945" s="15">
        <f t="shared" si="840"/>
        <v>0</v>
      </c>
      <c r="O945" s="15">
        <v>0</v>
      </c>
      <c r="P945" s="15">
        <v>0</v>
      </c>
      <c r="Q945" s="15">
        <f t="shared" si="841"/>
        <v>0</v>
      </c>
      <c r="R945" s="14" t="s">
        <v>75</v>
      </c>
      <c r="S945" s="14">
        <f t="shared" si="842"/>
        <v>0</v>
      </c>
      <c r="T945" s="15" t="str">
        <f t="shared" si="835"/>
        <v>N/A</v>
      </c>
      <c r="U945" s="15" t="str">
        <f t="shared" si="836"/>
        <v>N/A</v>
      </c>
      <c r="V945" s="15" t="str">
        <f t="shared" si="832"/>
        <v>N/A</v>
      </c>
      <c r="W945" s="15" t="str">
        <f t="shared" si="876"/>
        <v>N/A</v>
      </c>
      <c r="X945" s="15" t="str">
        <f t="shared" si="877"/>
        <v>N/A</v>
      </c>
      <c r="Y945" s="14" t="str">
        <f t="shared" si="843"/>
        <v>OK</v>
      </c>
      <c r="Z945" s="14" t="str">
        <f t="shared" si="844"/>
        <v>No</v>
      </c>
      <c r="AA945" s="17" t="str">
        <f>IF(C945="DM", "N/A", IF(Z945="No","N/A",VLOOKUP(B945,'Extension List'!$A$3:$AE$1952,19,FALSE)))</f>
        <v>N/A</v>
      </c>
      <c r="AB945" s="14" t="str">
        <f>IF(C945="DM", "N/A", IF(Z945="No","N/A",VLOOKUP(B945,'Extension List'!$A$3:$AE$1952,21,FALSE)))</f>
        <v>N/A</v>
      </c>
      <c r="AC945" s="14" t="str">
        <f t="shared" si="833"/>
        <v>N/A</v>
      </c>
      <c r="AD945" s="15" t="str">
        <f t="shared" si="845"/>
        <v>N/A</v>
      </c>
      <c r="AE945" s="15" t="str">
        <f t="shared" si="846"/>
        <v>N/A</v>
      </c>
      <c r="AF945" s="15" t="str">
        <f t="shared" si="847"/>
        <v>N/A</v>
      </c>
      <c r="AG945" s="15" t="str">
        <f t="shared" si="878"/>
        <v>N/A</v>
      </c>
      <c r="AH945" s="15" t="str">
        <f t="shared" si="878"/>
        <v>N/A</v>
      </c>
      <c r="AI945" s="15" t="str">
        <f t="shared" si="873"/>
        <v>N/A</v>
      </c>
      <c r="AJ945" s="15" t="str">
        <f t="shared" si="874"/>
        <v>N/A</v>
      </c>
      <c r="AK945" s="15" t="str">
        <f t="shared" si="875"/>
        <v>N/A</v>
      </c>
      <c r="AL945" s="15" t="str">
        <f t="shared" si="848"/>
        <v>N/A</v>
      </c>
      <c r="AM945" s="15" t="e">
        <f t="shared" si="849"/>
        <v>#VALUE!</v>
      </c>
      <c r="AN945" s="15" t="str">
        <f t="shared" si="850"/>
        <v>N/A</v>
      </c>
      <c r="AO945" s="15" t="str">
        <f t="shared" si="851"/>
        <v>N/A</v>
      </c>
      <c r="AP945" s="15" t="str">
        <f t="shared" si="852"/>
        <v>N/A</v>
      </c>
      <c r="AQ945" s="15" t="str">
        <f t="shared" si="853"/>
        <v>N/A</v>
      </c>
      <c r="AR945" s="14" t="s">
        <v>40</v>
      </c>
      <c r="AS945" s="14" t="s">
        <v>40</v>
      </c>
      <c r="AT945" s="14" t="s">
        <v>40</v>
      </c>
      <c r="AU945" s="14" t="s">
        <v>40</v>
      </c>
      <c r="AV945" s="14" t="s">
        <v>40</v>
      </c>
      <c r="AW945" s="14" t="s">
        <v>40</v>
      </c>
      <c r="AX945" s="14" t="s">
        <v>40</v>
      </c>
      <c r="AY945" s="14" t="s">
        <v>40</v>
      </c>
      <c r="AZ945" s="14" t="s">
        <v>40</v>
      </c>
      <c r="BA945" s="14" t="s">
        <v>40</v>
      </c>
      <c r="BB945" s="14" t="s">
        <v>40</v>
      </c>
      <c r="BC945" s="14" t="s">
        <v>40</v>
      </c>
      <c r="BD945" s="14" t="s">
        <v>40</v>
      </c>
      <c r="BE945" s="14" t="s">
        <v>40</v>
      </c>
      <c r="BF945" s="14" t="s">
        <v>40</v>
      </c>
      <c r="BG945" s="14" t="s">
        <v>40</v>
      </c>
      <c r="BH945" s="14" t="s">
        <v>40</v>
      </c>
      <c r="BJ945" s="15" t="e">
        <f t="shared" si="854"/>
        <v>#VALUE!</v>
      </c>
      <c r="BK945" s="15" t="e">
        <f t="shared" si="855"/>
        <v>#VALUE!</v>
      </c>
      <c r="BL945" s="15" t="e">
        <f t="shared" si="856"/>
        <v>#VALUE!</v>
      </c>
      <c r="BM945" s="15" t="e">
        <f t="shared" si="857"/>
        <v>#VALUE!</v>
      </c>
      <c r="BN945" s="15" t="e">
        <f t="shared" si="858"/>
        <v>#VALUE!</v>
      </c>
      <c r="BO945" s="15" t="e">
        <f t="shared" si="859"/>
        <v>#VALUE!</v>
      </c>
      <c r="BP945" s="15" t="e">
        <f t="shared" si="860"/>
        <v>#VALUE!</v>
      </c>
      <c r="BQ945" s="15" t="e">
        <f t="shared" si="861"/>
        <v>#VALUE!</v>
      </c>
      <c r="BR945" s="15" t="e">
        <f t="shared" si="862"/>
        <v>#VALUE!</v>
      </c>
      <c r="BS945" s="15" t="e">
        <f t="shared" si="863"/>
        <v>#VALUE!</v>
      </c>
      <c r="BT945" s="15" t="e">
        <f t="shared" si="864"/>
        <v>#VALUE!</v>
      </c>
      <c r="BU945" s="15" t="e">
        <f t="shared" si="865"/>
        <v>#VALUE!</v>
      </c>
      <c r="BV945" s="15" t="e">
        <f t="shared" si="866"/>
        <v>#VALUE!</v>
      </c>
      <c r="BW945" s="15" t="e">
        <f t="shared" si="867"/>
        <v>#VALUE!</v>
      </c>
      <c r="BX945" s="15" t="e">
        <f t="shared" si="868"/>
        <v>#VALUE!</v>
      </c>
      <c r="BY945" s="15" t="e">
        <f t="shared" si="869"/>
        <v>#VALUE!</v>
      </c>
      <c r="BZ945" s="15" t="e">
        <f t="shared" si="870"/>
        <v>#VALUE!</v>
      </c>
      <c r="CA945" s="14" t="s">
        <v>75</v>
      </c>
      <c r="CB945" s="15" t="e">
        <f t="shared" si="827"/>
        <v>#VALUE!</v>
      </c>
      <c r="CC945" s="14" t="str">
        <f t="shared" si="828"/>
        <v>N/A</v>
      </c>
      <c r="CD945" s="14" t="str">
        <f t="shared" si="829"/>
        <v>N/A</v>
      </c>
      <c r="CE945" s="14" t="str">
        <f t="shared" si="830"/>
        <v>N/A</v>
      </c>
      <c r="CF945" s="14" t="str">
        <f t="shared" si="831"/>
        <v>N/A</v>
      </c>
      <c r="CG945" t="str">
        <f t="shared" si="871"/>
        <v>S:0 G:0 GR:0</v>
      </c>
    </row>
    <row r="946" spans="1:85" x14ac:dyDescent="0.25">
      <c r="A946" s="13">
        <v>6838</v>
      </c>
      <c r="B946" s="14"/>
      <c r="C946" s="14"/>
      <c r="D946" s="14"/>
      <c r="E946" s="14" t="e">
        <f>VLOOKUP(B946, 'Rookie Year'!$A$2:$B$55555,2,FALSE)</f>
        <v>#N/A</v>
      </c>
      <c r="F946" s="14">
        <v>2026</v>
      </c>
      <c r="G946" s="14" t="s">
        <v>40</v>
      </c>
      <c r="H946" s="14"/>
      <c r="I946" s="15"/>
      <c r="J946" s="14"/>
      <c r="K946" s="16">
        <f t="shared" si="837"/>
        <v>0</v>
      </c>
      <c r="L946" s="15">
        <f t="shared" si="838"/>
        <v>0</v>
      </c>
      <c r="M946" s="15">
        <f t="shared" si="839"/>
        <v>0</v>
      </c>
      <c r="N946" s="15">
        <f t="shared" si="840"/>
        <v>0</v>
      </c>
      <c r="O946" s="15">
        <v>0</v>
      </c>
      <c r="P946" s="15">
        <v>0</v>
      </c>
      <c r="Q946" s="15">
        <f t="shared" si="841"/>
        <v>0</v>
      </c>
      <c r="R946" s="14" t="s">
        <v>75</v>
      </c>
      <c r="S946" s="14">
        <f t="shared" si="842"/>
        <v>0</v>
      </c>
      <c r="T946" s="15" t="str">
        <f t="shared" si="835"/>
        <v>N/A</v>
      </c>
      <c r="U946" s="15" t="str">
        <f t="shared" si="836"/>
        <v>N/A</v>
      </c>
      <c r="V946" s="15" t="str">
        <f t="shared" si="832"/>
        <v>N/A</v>
      </c>
      <c r="W946" s="15" t="str">
        <f t="shared" si="876"/>
        <v>N/A</v>
      </c>
      <c r="X946" s="15" t="str">
        <f t="shared" si="877"/>
        <v>N/A</v>
      </c>
      <c r="Y946" s="14" t="str">
        <f t="shared" si="843"/>
        <v>OK</v>
      </c>
      <c r="Z946" s="14" t="str">
        <f t="shared" si="844"/>
        <v>No</v>
      </c>
      <c r="AA946" s="17" t="str">
        <f>IF(C946="DM", "N/A", IF(Z946="No","N/A",VLOOKUP(B946,'Extension List'!$A$3:$AE$1952,19,FALSE)))</f>
        <v>N/A</v>
      </c>
      <c r="AB946" s="14" t="str">
        <f>IF(C946="DM", "N/A", IF(Z946="No","N/A",VLOOKUP(B946,'Extension List'!$A$3:$AE$1952,21,FALSE)))</f>
        <v>N/A</v>
      </c>
      <c r="AC946" s="14" t="str">
        <f t="shared" si="833"/>
        <v>N/A</v>
      </c>
      <c r="AD946" s="15" t="str">
        <f t="shared" si="845"/>
        <v>N/A</v>
      </c>
      <c r="AE946" s="15" t="str">
        <f t="shared" si="846"/>
        <v>N/A</v>
      </c>
      <c r="AF946" s="15" t="str">
        <f t="shared" si="847"/>
        <v>N/A</v>
      </c>
      <c r="AG946" s="15" t="str">
        <f t="shared" si="878"/>
        <v>N/A</v>
      </c>
      <c r="AH946" s="15" t="str">
        <f t="shared" si="878"/>
        <v>N/A</v>
      </c>
      <c r="AI946" s="15" t="str">
        <f t="shared" si="873"/>
        <v>N/A</v>
      </c>
      <c r="AJ946" s="15" t="str">
        <f t="shared" si="874"/>
        <v>N/A</v>
      </c>
      <c r="AK946" s="15" t="str">
        <f t="shared" si="875"/>
        <v>N/A</v>
      </c>
      <c r="AL946" s="15" t="str">
        <f t="shared" si="848"/>
        <v>N/A</v>
      </c>
      <c r="AM946" s="15" t="e">
        <f t="shared" si="849"/>
        <v>#VALUE!</v>
      </c>
      <c r="AN946" s="15" t="str">
        <f t="shared" si="850"/>
        <v>N/A</v>
      </c>
      <c r="AO946" s="15" t="str">
        <f t="shared" si="851"/>
        <v>N/A</v>
      </c>
      <c r="AP946" s="15" t="str">
        <f t="shared" si="852"/>
        <v>N/A</v>
      </c>
      <c r="AQ946" s="15" t="str">
        <f t="shared" si="853"/>
        <v>N/A</v>
      </c>
      <c r="AR946" s="14" t="s">
        <v>40</v>
      </c>
      <c r="AS946" s="14" t="s">
        <v>40</v>
      </c>
      <c r="AT946" s="14" t="s">
        <v>40</v>
      </c>
      <c r="AU946" s="14" t="s">
        <v>40</v>
      </c>
      <c r="AV946" s="14" t="s">
        <v>40</v>
      </c>
      <c r="AW946" s="14" t="s">
        <v>40</v>
      </c>
      <c r="AX946" s="14" t="s">
        <v>40</v>
      </c>
      <c r="AY946" s="14" t="s">
        <v>40</v>
      </c>
      <c r="AZ946" s="14" t="s">
        <v>40</v>
      </c>
      <c r="BA946" s="14" t="s">
        <v>40</v>
      </c>
      <c r="BB946" s="14" t="s">
        <v>40</v>
      </c>
      <c r="BC946" s="14" t="s">
        <v>40</v>
      </c>
      <c r="BD946" s="14" t="s">
        <v>40</v>
      </c>
      <c r="BE946" s="14" t="s">
        <v>40</v>
      </c>
      <c r="BF946" s="14" t="s">
        <v>40</v>
      </c>
      <c r="BG946" s="14" t="s">
        <v>40</v>
      </c>
      <c r="BH946" s="14" t="s">
        <v>40</v>
      </c>
      <c r="BJ946" s="15" t="e">
        <f t="shared" si="854"/>
        <v>#VALUE!</v>
      </c>
      <c r="BK946" s="15" t="e">
        <f t="shared" si="855"/>
        <v>#VALUE!</v>
      </c>
      <c r="BL946" s="15" t="e">
        <f t="shared" si="856"/>
        <v>#VALUE!</v>
      </c>
      <c r="BM946" s="15" t="e">
        <f t="shared" si="857"/>
        <v>#VALUE!</v>
      </c>
      <c r="BN946" s="15" t="e">
        <f t="shared" si="858"/>
        <v>#VALUE!</v>
      </c>
      <c r="BO946" s="15" t="e">
        <f t="shared" si="859"/>
        <v>#VALUE!</v>
      </c>
      <c r="BP946" s="15" t="e">
        <f t="shared" si="860"/>
        <v>#VALUE!</v>
      </c>
      <c r="BQ946" s="15" t="e">
        <f t="shared" si="861"/>
        <v>#VALUE!</v>
      </c>
      <c r="BR946" s="15" t="e">
        <f t="shared" si="862"/>
        <v>#VALUE!</v>
      </c>
      <c r="BS946" s="15" t="e">
        <f t="shared" si="863"/>
        <v>#VALUE!</v>
      </c>
      <c r="BT946" s="15" t="e">
        <f t="shared" si="864"/>
        <v>#VALUE!</v>
      </c>
      <c r="BU946" s="15" t="e">
        <f t="shared" si="865"/>
        <v>#VALUE!</v>
      </c>
      <c r="BV946" s="15" t="e">
        <f t="shared" si="866"/>
        <v>#VALUE!</v>
      </c>
      <c r="BW946" s="15" t="e">
        <f t="shared" si="867"/>
        <v>#VALUE!</v>
      </c>
      <c r="BX946" s="15" t="e">
        <f t="shared" si="868"/>
        <v>#VALUE!</v>
      </c>
      <c r="BY946" s="15" t="e">
        <f t="shared" si="869"/>
        <v>#VALUE!</v>
      </c>
      <c r="BZ946" s="15" t="e">
        <f t="shared" si="870"/>
        <v>#VALUE!</v>
      </c>
      <c r="CA946" s="14" t="s">
        <v>75</v>
      </c>
      <c r="CB946" s="15" t="e">
        <f t="shared" ref="CB946:CB971" si="879">BZ946</f>
        <v>#VALUE!</v>
      </c>
      <c r="CC946" s="14" t="str">
        <f t="shared" ref="CC946:CC971" si="880">IF(OR($BH946="T", $BH946="R"), 0, IF($BH946="C", IF($BI946="Y", IF($BA946="C", 0, IF(AF946="N/A", Q946-T946, AF946-AG946)), IF($AF946="N/A", U946, AH946)), AN946))</f>
        <v>N/A</v>
      </c>
      <c r="CD946" s="14" t="str">
        <f t="shared" ref="CD946:CD971" si="881">IF(OR($BH946="T", $BH946="R"), 0, IF($BH946="C", IF($BI946="Y", 0, IF($AF946="N/A", V946, AI946)), AO946))</f>
        <v>N/A</v>
      </c>
      <c r="CE946" s="14" t="str">
        <f t="shared" ref="CE946:CE971" si="882">IF(OR($BH946="T", $BH946="R"), 0, IF($BH946="C", IF($BI946="Y", 0, IF($AF946="N/A", W946, AJ946)), AP946))</f>
        <v>N/A</v>
      </c>
      <c r="CF946" s="14" t="str">
        <f t="shared" ref="CF946:CF971" si="883">IF(OR($BH946="T", $BH946="R"), 0, IF($BH946="C", IF($BI946="Y", 0, IF($AF946="N/A", X946, AK946)), AQ946))</f>
        <v>N/A</v>
      </c>
      <c r="CG946" t="str">
        <f t="shared" si="871"/>
        <v>S:0 G:0 GR:0</v>
      </c>
    </row>
    <row r="947" spans="1:85" x14ac:dyDescent="0.25">
      <c r="A947" s="13">
        <v>6839</v>
      </c>
      <c r="B947" s="14"/>
      <c r="C947" s="14"/>
      <c r="D947" s="14"/>
      <c r="E947" s="14" t="e">
        <f>VLOOKUP(B947, 'Rookie Year'!$A$2:$B$55555,2,FALSE)</f>
        <v>#N/A</v>
      </c>
      <c r="F947" s="14">
        <v>2026</v>
      </c>
      <c r="G947" s="14" t="s">
        <v>40</v>
      </c>
      <c r="H947" s="14"/>
      <c r="I947" s="15"/>
      <c r="J947" s="14"/>
      <c r="K947" s="16">
        <f t="shared" si="837"/>
        <v>0</v>
      </c>
      <c r="L947" s="15">
        <f t="shared" si="838"/>
        <v>0</v>
      </c>
      <c r="M947" s="15">
        <f t="shared" si="839"/>
        <v>0</v>
      </c>
      <c r="N947" s="15">
        <f t="shared" si="840"/>
        <v>0</v>
      </c>
      <c r="O947" s="15">
        <v>0</v>
      </c>
      <c r="P947" s="15">
        <v>0</v>
      </c>
      <c r="Q947" s="15">
        <f t="shared" si="841"/>
        <v>0</v>
      </c>
      <c r="R947" s="14" t="s">
        <v>75</v>
      </c>
      <c r="S947" s="14">
        <f t="shared" si="842"/>
        <v>0</v>
      </c>
      <c r="T947" s="15" t="str">
        <f t="shared" si="835"/>
        <v>N/A</v>
      </c>
      <c r="U947" s="15" t="str">
        <f t="shared" si="836"/>
        <v>N/A</v>
      </c>
      <c r="V947" s="15" t="str">
        <f t="shared" si="832"/>
        <v>N/A</v>
      </c>
      <c r="W947" s="15" t="str">
        <f t="shared" si="876"/>
        <v>N/A</v>
      </c>
      <c r="X947" s="15" t="str">
        <f t="shared" si="877"/>
        <v>N/A</v>
      </c>
      <c r="Y947" s="14" t="str">
        <f t="shared" si="843"/>
        <v>OK</v>
      </c>
      <c r="Z947" s="14" t="str">
        <f t="shared" si="844"/>
        <v>No</v>
      </c>
      <c r="AA947" s="17" t="str">
        <f>IF(C947="DM", "N/A", IF(Z947="No","N/A",VLOOKUP(B947,'Extension List'!$A$3:$AE$1952,19,FALSE)))</f>
        <v>N/A</v>
      </c>
      <c r="AB947" s="14" t="str">
        <f>IF(C947="DM", "N/A", IF(Z947="No","N/A",VLOOKUP(B947,'Extension List'!$A$3:$AE$1952,21,FALSE)))</f>
        <v>N/A</v>
      </c>
      <c r="AC947" s="14" t="str">
        <f t="shared" si="833"/>
        <v>N/A</v>
      </c>
      <c r="AD947" s="15" t="str">
        <f t="shared" si="845"/>
        <v>N/A</v>
      </c>
      <c r="AE947" s="15" t="str">
        <f t="shared" si="846"/>
        <v>N/A</v>
      </c>
      <c r="AF947" s="15" t="str">
        <f t="shared" si="847"/>
        <v>N/A</v>
      </c>
      <c r="AG947" s="15" t="str">
        <f t="shared" si="878"/>
        <v>N/A</v>
      </c>
      <c r="AH947" s="15" t="str">
        <f t="shared" si="878"/>
        <v>N/A</v>
      </c>
      <c r="AI947" s="15" t="str">
        <f t="shared" si="873"/>
        <v>N/A</v>
      </c>
      <c r="AJ947" s="15" t="str">
        <f t="shared" si="874"/>
        <v>N/A</v>
      </c>
      <c r="AK947" s="15" t="str">
        <f t="shared" si="875"/>
        <v>N/A</v>
      </c>
      <c r="AL947" s="15" t="str">
        <f t="shared" si="848"/>
        <v>N/A</v>
      </c>
      <c r="AM947" s="15" t="e">
        <f t="shared" si="849"/>
        <v>#VALUE!</v>
      </c>
      <c r="AN947" s="15" t="str">
        <f t="shared" si="850"/>
        <v>N/A</v>
      </c>
      <c r="AO947" s="15" t="str">
        <f t="shared" si="851"/>
        <v>N/A</v>
      </c>
      <c r="AP947" s="15" t="str">
        <f t="shared" si="852"/>
        <v>N/A</v>
      </c>
      <c r="AQ947" s="15" t="str">
        <f t="shared" si="853"/>
        <v>N/A</v>
      </c>
      <c r="AR947" s="14" t="s">
        <v>40</v>
      </c>
      <c r="AS947" s="14" t="s">
        <v>40</v>
      </c>
      <c r="AT947" s="14" t="s">
        <v>40</v>
      </c>
      <c r="AU947" s="14" t="s">
        <v>40</v>
      </c>
      <c r="AV947" s="14" t="s">
        <v>40</v>
      </c>
      <c r="AW947" s="14" t="s">
        <v>40</v>
      </c>
      <c r="AX947" s="14" t="s">
        <v>40</v>
      </c>
      <c r="AY947" s="14" t="s">
        <v>40</v>
      </c>
      <c r="AZ947" s="14" t="s">
        <v>40</v>
      </c>
      <c r="BA947" s="14" t="s">
        <v>40</v>
      </c>
      <c r="BB947" s="14" t="s">
        <v>40</v>
      </c>
      <c r="BC947" s="14" t="s">
        <v>40</v>
      </c>
      <c r="BD947" s="14" t="s">
        <v>40</v>
      </c>
      <c r="BE947" s="14" t="s">
        <v>40</v>
      </c>
      <c r="BF947" s="14" t="s">
        <v>40</v>
      </c>
      <c r="BG947" s="14" t="s">
        <v>40</v>
      </c>
      <c r="BH947" s="14" t="s">
        <v>40</v>
      </c>
      <c r="BJ947" s="15" t="e">
        <f t="shared" si="854"/>
        <v>#VALUE!</v>
      </c>
      <c r="BK947" s="15" t="e">
        <f t="shared" si="855"/>
        <v>#VALUE!</v>
      </c>
      <c r="BL947" s="15" t="e">
        <f t="shared" si="856"/>
        <v>#VALUE!</v>
      </c>
      <c r="BM947" s="15" t="e">
        <f t="shared" si="857"/>
        <v>#VALUE!</v>
      </c>
      <c r="BN947" s="15" t="e">
        <f t="shared" si="858"/>
        <v>#VALUE!</v>
      </c>
      <c r="BO947" s="15" t="e">
        <f t="shared" si="859"/>
        <v>#VALUE!</v>
      </c>
      <c r="BP947" s="15" t="e">
        <f t="shared" si="860"/>
        <v>#VALUE!</v>
      </c>
      <c r="BQ947" s="15" t="e">
        <f t="shared" si="861"/>
        <v>#VALUE!</v>
      </c>
      <c r="BR947" s="15" t="e">
        <f t="shared" si="862"/>
        <v>#VALUE!</v>
      </c>
      <c r="BS947" s="15" t="e">
        <f t="shared" si="863"/>
        <v>#VALUE!</v>
      </c>
      <c r="BT947" s="15" t="e">
        <f t="shared" si="864"/>
        <v>#VALUE!</v>
      </c>
      <c r="BU947" s="15" t="e">
        <f t="shared" si="865"/>
        <v>#VALUE!</v>
      </c>
      <c r="BV947" s="15" t="e">
        <f t="shared" si="866"/>
        <v>#VALUE!</v>
      </c>
      <c r="BW947" s="15" t="e">
        <f t="shared" si="867"/>
        <v>#VALUE!</v>
      </c>
      <c r="BX947" s="15" t="e">
        <f t="shared" si="868"/>
        <v>#VALUE!</v>
      </c>
      <c r="BY947" s="15" t="e">
        <f t="shared" si="869"/>
        <v>#VALUE!</v>
      </c>
      <c r="BZ947" s="15" t="e">
        <f t="shared" si="870"/>
        <v>#VALUE!</v>
      </c>
      <c r="CA947" s="14" t="s">
        <v>75</v>
      </c>
      <c r="CB947" s="15" t="e">
        <f t="shared" si="879"/>
        <v>#VALUE!</v>
      </c>
      <c r="CC947" s="14" t="str">
        <f t="shared" si="880"/>
        <v>N/A</v>
      </c>
      <c r="CD947" s="14" t="str">
        <f t="shared" si="881"/>
        <v>N/A</v>
      </c>
      <c r="CE947" s="14" t="str">
        <f t="shared" si="882"/>
        <v>N/A</v>
      </c>
      <c r="CF947" s="14" t="str">
        <f t="shared" si="883"/>
        <v>N/A</v>
      </c>
      <c r="CG947" t="str">
        <f t="shared" si="871"/>
        <v>S:0 G:0 GR:0</v>
      </c>
    </row>
    <row r="948" spans="1:85" x14ac:dyDescent="0.25">
      <c r="A948" s="13">
        <v>6840</v>
      </c>
      <c r="B948" s="14"/>
      <c r="C948" s="14"/>
      <c r="D948" s="14"/>
      <c r="E948" s="14" t="e">
        <f>VLOOKUP(B948, 'Rookie Year'!$A$2:$B$55555,2,FALSE)</f>
        <v>#N/A</v>
      </c>
      <c r="F948" s="14">
        <v>2026</v>
      </c>
      <c r="G948" s="14" t="s">
        <v>40</v>
      </c>
      <c r="H948" s="14"/>
      <c r="I948" s="15"/>
      <c r="J948" s="14"/>
      <c r="K948" s="16">
        <f t="shared" si="837"/>
        <v>0</v>
      </c>
      <c r="L948" s="15">
        <f t="shared" si="838"/>
        <v>0</v>
      </c>
      <c r="M948" s="15">
        <f t="shared" si="839"/>
        <v>0</v>
      </c>
      <c r="N948" s="15">
        <f t="shared" si="840"/>
        <v>0</v>
      </c>
      <c r="O948" s="15">
        <v>0</v>
      </c>
      <c r="P948" s="15">
        <v>0</v>
      </c>
      <c r="Q948" s="15">
        <f t="shared" si="841"/>
        <v>0</v>
      </c>
      <c r="R948" s="14" t="s">
        <v>75</v>
      </c>
      <c r="S948" s="14">
        <f t="shared" si="842"/>
        <v>0</v>
      </c>
      <c r="T948" s="15" t="str">
        <f t="shared" si="835"/>
        <v>N/A</v>
      </c>
      <c r="U948" s="15" t="str">
        <f t="shared" si="836"/>
        <v>N/A</v>
      </c>
      <c r="V948" s="15" t="str">
        <f t="shared" si="832"/>
        <v>N/A</v>
      </c>
      <c r="W948" s="15" t="str">
        <f t="shared" si="876"/>
        <v>N/A</v>
      </c>
      <c r="X948" s="15" t="str">
        <f t="shared" si="877"/>
        <v>N/A</v>
      </c>
      <c r="Y948" s="14" t="str">
        <f t="shared" si="843"/>
        <v>OK</v>
      </c>
      <c r="Z948" s="14" t="str">
        <f t="shared" si="844"/>
        <v>No</v>
      </c>
      <c r="AA948" s="17" t="str">
        <f>IF(C948="DM", "N/A", IF(Z948="No","N/A",VLOOKUP(B948,'Extension List'!$A$3:$AE$1952,19,FALSE)))</f>
        <v>N/A</v>
      </c>
      <c r="AB948" s="14" t="str">
        <f>IF(C948="DM", "N/A", IF(Z948="No","N/A",VLOOKUP(B948,'Extension List'!$A$3:$AE$1952,21,FALSE)))</f>
        <v>N/A</v>
      </c>
      <c r="AC948" s="14" t="str">
        <f t="shared" si="833"/>
        <v>N/A</v>
      </c>
      <c r="AD948" s="15" t="str">
        <f t="shared" si="845"/>
        <v>N/A</v>
      </c>
      <c r="AE948" s="15" t="str">
        <f t="shared" si="846"/>
        <v>N/A</v>
      </c>
      <c r="AF948" s="15" t="str">
        <f t="shared" si="847"/>
        <v>N/A</v>
      </c>
      <c r="AG948" s="15" t="str">
        <f t="shared" si="878"/>
        <v>N/A</v>
      </c>
      <c r="AH948" s="15" t="str">
        <f t="shared" si="878"/>
        <v>N/A</v>
      </c>
      <c r="AI948" s="15" t="str">
        <f t="shared" si="873"/>
        <v>N/A</v>
      </c>
      <c r="AJ948" s="15" t="str">
        <f t="shared" si="874"/>
        <v>N/A</v>
      </c>
      <c r="AK948" s="15" t="str">
        <f t="shared" si="875"/>
        <v>N/A</v>
      </c>
      <c r="AL948" s="15" t="str">
        <f t="shared" si="848"/>
        <v>N/A</v>
      </c>
      <c r="AM948" s="15" t="e">
        <f t="shared" si="849"/>
        <v>#VALUE!</v>
      </c>
      <c r="AN948" s="15" t="str">
        <f t="shared" si="850"/>
        <v>N/A</v>
      </c>
      <c r="AO948" s="15" t="str">
        <f t="shared" si="851"/>
        <v>N/A</v>
      </c>
      <c r="AP948" s="15" t="str">
        <f t="shared" si="852"/>
        <v>N/A</v>
      </c>
      <c r="AQ948" s="15" t="str">
        <f t="shared" si="853"/>
        <v>N/A</v>
      </c>
      <c r="AR948" s="14" t="s">
        <v>40</v>
      </c>
      <c r="AS948" s="14" t="s">
        <v>40</v>
      </c>
      <c r="AT948" s="14" t="s">
        <v>40</v>
      </c>
      <c r="AU948" s="14" t="s">
        <v>40</v>
      </c>
      <c r="AV948" s="14" t="s">
        <v>40</v>
      </c>
      <c r="AW948" s="14" t="s">
        <v>40</v>
      </c>
      <c r="AX948" s="14" t="s">
        <v>40</v>
      </c>
      <c r="AY948" s="14" t="s">
        <v>40</v>
      </c>
      <c r="AZ948" s="14" t="s">
        <v>40</v>
      </c>
      <c r="BA948" s="14" t="s">
        <v>40</v>
      </c>
      <c r="BB948" s="14" t="s">
        <v>40</v>
      </c>
      <c r="BC948" s="14" t="s">
        <v>40</v>
      </c>
      <c r="BD948" s="14" t="s">
        <v>40</v>
      </c>
      <c r="BE948" s="14" t="s">
        <v>40</v>
      </c>
      <c r="BF948" s="14" t="s">
        <v>40</v>
      </c>
      <c r="BG948" s="14" t="s">
        <v>40</v>
      </c>
      <c r="BH948" s="14" t="s">
        <v>40</v>
      </c>
      <c r="BJ948" s="15" t="e">
        <f t="shared" si="854"/>
        <v>#VALUE!</v>
      </c>
      <c r="BK948" s="15" t="e">
        <f t="shared" si="855"/>
        <v>#VALUE!</v>
      </c>
      <c r="BL948" s="15" t="e">
        <f t="shared" si="856"/>
        <v>#VALUE!</v>
      </c>
      <c r="BM948" s="15" t="e">
        <f t="shared" si="857"/>
        <v>#VALUE!</v>
      </c>
      <c r="BN948" s="15" t="e">
        <f t="shared" si="858"/>
        <v>#VALUE!</v>
      </c>
      <c r="BO948" s="15" t="e">
        <f t="shared" si="859"/>
        <v>#VALUE!</v>
      </c>
      <c r="BP948" s="15" t="e">
        <f t="shared" si="860"/>
        <v>#VALUE!</v>
      </c>
      <c r="BQ948" s="15" t="e">
        <f t="shared" si="861"/>
        <v>#VALUE!</v>
      </c>
      <c r="BR948" s="15" t="e">
        <f t="shared" si="862"/>
        <v>#VALUE!</v>
      </c>
      <c r="BS948" s="15" t="e">
        <f t="shared" si="863"/>
        <v>#VALUE!</v>
      </c>
      <c r="BT948" s="15" t="e">
        <f t="shared" si="864"/>
        <v>#VALUE!</v>
      </c>
      <c r="BU948" s="15" t="e">
        <f t="shared" si="865"/>
        <v>#VALUE!</v>
      </c>
      <c r="BV948" s="15" t="e">
        <f t="shared" si="866"/>
        <v>#VALUE!</v>
      </c>
      <c r="BW948" s="15" t="e">
        <f t="shared" si="867"/>
        <v>#VALUE!</v>
      </c>
      <c r="BX948" s="15" t="e">
        <f t="shared" si="868"/>
        <v>#VALUE!</v>
      </c>
      <c r="BY948" s="15" t="e">
        <f t="shared" si="869"/>
        <v>#VALUE!</v>
      </c>
      <c r="BZ948" s="15" t="e">
        <f t="shared" si="870"/>
        <v>#VALUE!</v>
      </c>
      <c r="CA948" s="14" t="s">
        <v>75</v>
      </c>
      <c r="CB948" s="15" t="e">
        <f t="shared" si="879"/>
        <v>#VALUE!</v>
      </c>
      <c r="CC948" s="14" t="str">
        <f t="shared" si="880"/>
        <v>N/A</v>
      </c>
      <c r="CD948" s="14" t="str">
        <f t="shared" si="881"/>
        <v>N/A</v>
      </c>
      <c r="CE948" s="14" t="str">
        <f t="shared" si="882"/>
        <v>N/A</v>
      </c>
      <c r="CF948" s="14" t="str">
        <f t="shared" si="883"/>
        <v>N/A</v>
      </c>
      <c r="CG948" t="str">
        <f t="shared" si="871"/>
        <v>S:0 G:0 GR:0</v>
      </c>
    </row>
    <row r="949" spans="1:85" x14ac:dyDescent="0.25">
      <c r="A949" s="13">
        <v>6841</v>
      </c>
      <c r="B949" s="14"/>
      <c r="C949" s="14"/>
      <c r="D949" s="14"/>
      <c r="E949" s="14" t="e">
        <f>VLOOKUP(B949, 'Rookie Year'!$A$2:$B$55555,2,FALSE)</f>
        <v>#N/A</v>
      </c>
      <c r="F949" s="14">
        <v>2026</v>
      </c>
      <c r="G949" s="14" t="s">
        <v>40</v>
      </c>
      <c r="H949" s="14"/>
      <c r="I949" s="15"/>
      <c r="J949" s="14"/>
      <c r="K949" s="16">
        <f t="shared" si="837"/>
        <v>0</v>
      </c>
      <c r="L949" s="15">
        <f t="shared" si="838"/>
        <v>0</v>
      </c>
      <c r="M949" s="15">
        <f t="shared" si="839"/>
        <v>0</v>
      </c>
      <c r="N949" s="15">
        <f t="shared" si="840"/>
        <v>0</v>
      </c>
      <c r="O949" s="15">
        <v>0</v>
      </c>
      <c r="P949" s="15">
        <v>0</v>
      </c>
      <c r="Q949" s="15">
        <f t="shared" si="841"/>
        <v>0</v>
      </c>
      <c r="R949" s="14" t="s">
        <v>75</v>
      </c>
      <c r="S949" s="14">
        <f t="shared" si="842"/>
        <v>0</v>
      </c>
      <c r="T949" s="15" t="str">
        <f t="shared" si="835"/>
        <v>N/A</v>
      </c>
      <c r="U949" s="15" t="str">
        <f t="shared" si="836"/>
        <v>N/A</v>
      </c>
      <c r="V949" s="15" t="str">
        <f t="shared" si="832"/>
        <v>N/A</v>
      </c>
      <c r="W949" s="15" t="str">
        <f t="shared" si="876"/>
        <v>N/A</v>
      </c>
      <c r="X949" s="15" t="str">
        <f t="shared" si="877"/>
        <v>N/A</v>
      </c>
      <c r="Y949" s="14" t="str">
        <f t="shared" si="843"/>
        <v>OK</v>
      </c>
      <c r="Z949" s="14" t="str">
        <f t="shared" si="844"/>
        <v>No</v>
      </c>
      <c r="AA949" s="17" t="str">
        <f>IF(C949="DM", "N/A", IF(Z949="No","N/A",VLOOKUP(B949,'Extension List'!$A$3:$AE$1952,19,FALSE)))</f>
        <v>N/A</v>
      </c>
      <c r="AB949" s="14" t="str">
        <f>IF(C949="DM", "N/A", IF(Z949="No","N/A",VLOOKUP(B949,'Extension List'!$A$3:$AE$1952,21,FALSE)))</f>
        <v>N/A</v>
      </c>
      <c r="AC949" s="14" t="str">
        <f t="shared" si="833"/>
        <v>N/A</v>
      </c>
      <c r="AD949" s="15" t="str">
        <f t="shared" si="845"/>
        <v>N/A</v>
      </c>
      <c r="AE949" s="15" t="str">
        <f t="shared" si="846"/>
        <v>N/A</v>
      </c>
      <c r="AF949" s="15" t="str">
        <f t="shared" si="847"/>
        <v>N/A</v>
      </c>
      <c r="AG949" s="15" t="str">
        <f t="shared" si="878"/>
        <v>N/A</v>
      </c>
      <c r="AH949" s="15" t="str">
        <f t="shared" si="878"/>
        <v>N/A</v>
      </c>
      <c r="AI949" s="15" t="str">
        <f t="shared" si="873"/>
        <v>N/A</v>
      </c>
      <c r="AJ949" s="15" t="str">
        <f t="shared" si="874"/>
        <v>N/A</v>
      </c>
      <c r="AK949" s="15" t="str">
        <f t="shared" si="875"/>
        <v>N/A</v>
      </c>
      <c r="AL949" s="15" t="str">
        <f t="shared" si="848"/>
        <v>N/A</v>
      </c>
      <c r="AM949" s="15" t="e">
        <f t="shared" si="849"/>
        <v>#VALUE!</v>
      </c>
      <c r="AN949" s="15" t="str">
        <f t="shared" si="850"/>
        <v>N/A</v>
      </c>
      <c r="AO949" s="15" t="str">
        <f t="shared" si="851"/>
        <v>N/A</v>
      </c>
      <c r="AP949" s="15" t="str">
        <f t="shared" si="852"/>
        <v>N/A</v>
      </c>
      <c r="AQ949" s="15" t="str">
        <f t="shared" si="853"/>
        <v>N/A</v>
      </c>
      <c r="AR949" s="14" t="s">
        <v>40</v>
      </c>
      <c r="AS949" s="14" t="s">
        <v>40</v>
      </c>
      <c r="AT949" s="14" t="s">
        <v>40</v>
      </c>
      <c r="AU949" s="14" t="s">
        <v>40</v>
      </c>
      <c r="AV949" s="14" t="s">
        <v>40</v>
      </c>
      <c r="AW949" s="14" t="s">
        <v>40</v>
      </c>
      <c r="AX949" s="14" t="s">
        <v>40</v>
      </c>
      <c r="AY949" s="14" t="s">
        <v>40</v>
      </c>
      <c r="AZ949" s="14" t="s">
        <v>40</v>
      </c>
      <c r="BA949" s="14" t="s">
        <v>40</v>
      </c>
      <c r="BB949" s="14" t="s">
        <v>40</v>
      </c>
      <c r="BC949" s="14" t="s">
        <v>40</v>
      </c>
      <c r="BD949" s="14" t="s">
        <v>40</v>
      </c>
      <c r="BE949" s="14" t="s">
        <v>40</v>
      </c>
      <c r="BF949" s="14" t="s">
        <v>40</v>
      </c>
      <c r="BG949" s="14" t="s">
        <v>40</v>
      </c>
      <c r="BH949" s="14" t="s">
        <v>40</v>
      </c>
      <c r="BJ949" s="15" t="e">
        <f t="shared" si="854"/>
        <v>#VALUE!</v>
      </c>
      <c r="BK949" s="15" t="e">
        <f t="shared" si="855"/>
        <v>#VALUE!</v>
      </c>
      <c r="BL949" s="15" t="e">
        <f t="shared" si="856"/>
        <v>#VALUE!</v>
      </c>
      <c r="BM949" s="15" t="e">
        <f t="shared" si="857"/>
        <v>#VALUE!</v>
      </c>
      <c r="BN949" s="15" t="e">
        <f t="shared" si="858"/>
        <v>#VALUE!</v>
      </c>
      <c r="BO949" s="15" t="e">
        <f t="shared" si="859"/>
        <v>#VALUE!</v>
      </c>
      <c r="BP949" s="15" t="e">
        <f t="shared" si="860"/>
        <v>#VALUE!</v>
      </c>
      <c r="BQ949" s="15" t="e">
        <f t="shared" si="861"/>
        <v>#VALUE!</v>
      </c>
      <c r="BR949" s="15" t="e">
        <f t="shared" si="862"/>
        <v>#VALUE!</v>
      </c>
      <c r="BS949" s="15" t="e">
        <f t="shared" si="863"/>
        <v>#VALUE!</v>
      </c>
      <c r="BT949" s="15" t="e">
        <f t="shared" si="864"/>
        <v>#VALUE!</v>
      </c>
      <c r="BU949" s="15" t="e">
        <f t="shared" si="865"/>
        <v>#VALUE!</v>
      </c>
      <c r="BV949" s="15" t="e">
        <f t="shared" si="866"/>
        <v>#VALUE!</v>
      </c>
      <c r="BW949" s="15" t="e">
        <f t="shared" si="867"/>
        <v>#VALUE!</v>
      </c>
      <c r="BX949" s="15" t="e">
        <f t="shared" si="868"/>
        <v>#VALUE!</v>
      </c>
      <c r="BY949" s="15" t="e">
        <f t="shared" si="869"/>
        <v>#VALUE!</v>
      </c>
      <c r="BZ949" s="15" t="e">
        <f t="shared" si="870"/>
        <v>#VALUE!</v>
      </c>
      <c r="CA949" s="14" t="s">
        <v>75</v>
      </c>
      <c r="CB949" s="15" t="e">
        <f t="shared" si="879"/>
        <v>#VALUE!</v>
      </c>
      <c r="CC949" s="14" t="str">
        <f t="shared" si="880"/>
        <v>N/A</v>
      </c>
      <c r="CD949" s="14" t="str">
        <f t="shared" si="881"/>
        <v>N/A</v>
      </c>
      <c r="CE949" s="14" t="str">
        <f t="shared" si="882"/>
        <v>N/A</v>
      </c>
      <c r="CF949" s="14" t="str">
        <f t="shared" si="883"/>
        <v>N/A</v>
      </c>
      <c r="CG949" t="str">
        <f t="shared" si="871"/>
        <v>S:0 G:0 GR:0</v>
      </c>
    </row>
    <row r="950" spans="1:85" x14ac:dyDescent="0.25">
      <c r="A950" s="13">
        <v>6842</v>
      </c>
      <c r="B950" s="14"/>
      <c r="C950" s="14"/>
      <c r="D950" s="14"/>
      <c r="E950" s="14" t="e">
        <f>VLOOKUP(B950, 'Rookie Year'!$A$2:$B$55555,2,FALSE)</f>
        <v>#N/A</v>
      </c>
      <c r="F950" s="14">
        <v>2026</v>
      </c>
      <c r="G950" s="14" t="s">
        <v>40</v>
      </c>
      <c r="H950" s="14"/>
      <c r="I950" s="15"/>
      <c r="J950" s="14"/>
      <c r="K950" s="16">
        <f t="shared" si="837"/>
        <v>0</v>
      </c>
      <c r="L950" s="15">
        <f t="shared" si="838"/>
        <v>0</v>
      </c>
      <c r="M950" s="15">
        <f t="shared" si="839"/>
        <v>0</v>
      </c>
      <c r="N950" s="15">
        <f t="shared" si="840"/>
        <v>0</v>
      </c>
      <c r="O950" s="15">
        <v>0</v>
      </c>
      <c r="P950" s="15">
        <v>0</v>
      </c>
      <c r="Q950" s="15">
        <f t="shared" si="841"/>
        <v>0</v>
      </c>
      <c r="R950" s="14" t="s">
        <v>75</v>
      </c>
      <c r="S950" s="14">
        <f t="shared" si="842"/>
        <v>0</v>
      </c>
      <c r="T950" s="15" t="str">
        <f t="shared" si="835"/>
        <v>N/A</v>
      </c>
      <c r="U950" s="15" t="str">
        <f t="shared" si="836"/>
        <v>N/A</v>
      </c>
      <c r="V950" s="15" t="str">
        <f t="shared" si="832"/>
        <v>N/A</v>
      </c>
      <c r="W950" s="15" t="str">
        <f t="shared" si="876"/>
        <v>N/A</v>
      </c>
      <c r="X950" s="15" t="str">
        <f t="shared" si="877"/>
        <v>N/A</v>
      </c>
      <c r="Y950" s="14" t="str">
        <f t="shared" si="843"/>
        <v>OK</v>
      </c>
      <c r="Z950" s="14" t="str">
        <f t="shared" si="844"/>
        <v>No</v>
      </c>
      <c r="AA950" s="17" t="str">
        <f>IF(C950="DM", "N/A", IF(Z950="No","N/A",VLOOKUP(B950,'Extension List'!$A$3:$AE$1952,19,FALSE)))</f>
        <v>N/A</v>
      </c>
      <c r="AB950" s="14" t="str">
        <f>IF(C950="DM", "N/A", IF(Z950="No","N/A",VLOOKUP(B950,'Extension List'!$A$3:$AE$1952,21,FALSE)))</f>
        <v>N/A</v>
      </c>
      <c r="AC950" s="14" t="str">
        <f t="shared" si="833"/>
        <v>N/A</v>
      </c>
      <c r="AD950" s="15" t="str">
        <f t="shared" si="845"/>
        <v>N/A</v>
      </c>
      <c r="AE950" s="15" t="str">
        <f t="shared" si="846"/>
        <v>N/A</v>
      </c>
      <c r="AF950" s="15" t="str">
        <f t="shared" si="847"/>
        <v>N/A</v>
      </c>
      <c r="AG950" s="15" t="str">
        <f t="shared" si="878"/>
        <v>N/A</v>
      </c>
      <c r="AH950" s="15" t="str">
        <f t="shared" si="878"/>
        <v>N/A</v>
      </c>
      <c r="AI950" s="15" t="str">
        <f t="shared" si="873"/>
        <v>N/A</v>
      </c>
      <c r="AJ950" s="15" t="str">
        <f t="shared" si="874"/>
        <v>N/A</v>
      </c>
      <c r="AK950" s="15" t="str">
        <f t="shared" si="875"/>
        <v>N/A</v>
      </c>
      <c r="AL950" s="15" t="str">
        <f t="shared" si="848"/>
        <v>N/A</v>
      </c>
      <c r="AM950" s="15" t="e">
        <f t="shared" si="849"/>
        <v>#VALUE!</v>
      </c>
      <c r="AN950" s="15" t="str">
        <f t="shared" si="850"/>
        <v>N/A</v>
      </c>
      <c r="AO950" s="15" t="str">
        <f t="shared" si="851"/>
        <v>N/A</v>
      </c>
      <c r="AP950" s="15" t="str">
        <f t="shared" si="852"/>
        <v>N/A</v>
      </c>
      <c r="AQ950" s="15" t="str">
        <f t="shared" si="853"/>
        <v>N/A</v>
      </c>
      <c r="AR950" s="14" t="s">
        <v>40</v>
      </c>
      <c r="AS950" s="14" t="s">
        <v>40</v>
      </c>
      <c r="AT950" s="14" t="s">
        <v>40</v>
      </c>
      <c r="AU950" s="14" t="s">
        <v>40</v>
      </c>
      <c r="AV950" s="14" t="s">
        <v>40</v>
      </c>
      <c r="AW950" s="14" t="s">
        <v>40</v>
      </c>
      <c r="AX950" s="14" t="s">
        <v>40</v>
      </c>
      <c r="AY950" s="14" t="s">
        <v>40</v>
      </c>
      <c r="AZ950" s="14" t="s">
        <v>40</v>
      </c>
      <c r="BA950" s="14" t="s">
        <v>40</v>
      </c>
      <c r="BB950" s="14" t="s">
        <v>40</v>
      </c>
      <c r="BC950" s="14" t="s">
        <v>40</v>
      </c>
      <c r="BD950" s="14" t="s">
        <v>40</v>
      </c>
      <c r="BE950" s="14" t="s">
        <v>40</v>
      </c>
      <c r="BF950" s="14" t="s">
        <v>40</v>
      </c>
      <c r="BG950" s="14" t="s">
        <v>40</v>
      </c>
      <c r="BH950" s="14" t="s">
        <v>40</v>
      </c>
      <c r="BJ950" s="15" t="e">
        <f t="shared" si="854"/>
        <v>#VALUE!</v>
      </c>
      <c r="BK950" s="15" t="e">
        <f t="shared" si="855"/>
        <v>#VALUE!</v>
      </c>
      <c r="BL950" s="15" t="e">
        <f t="shared" si="856"/>
        <v>#VALUE!</v>
      </c>
      <c r="BM950" s="15" t="e">
        <f t="shared" si="857"/>
        <v>#VALUE!</v>
      </c>
      <c r="BN950" s="15" t="e">
        <f t="shared" si="858"/>
        <v>#VALUE!</v>
      </c>
      <c r="BO950" s="15" t="e">
        <f t="shared" si="859"/>
        <v>#VALUE!</v>
      </c>
      <c r="BP950" s="15" t="e">
        <f t="shared" si="860"/>
        <v>#VALUE!</v>
      </c>
      <c r="BQ950" s="15" t="e">
        <f t="shared" si="861"/>
        <v>#VALUE!</v>
      </c>
      <c r="BR950" s="15" t="e">
        <f t="shared" si="862"/>
        <v>#VALUE!</v>
      </c>
      <c r="BS950" s="15" t="e">
        <f t="shared" si="863"/>
        <v>#VALUE!</v>
      </c>
      <c r="BT950" s="15" t="e">
        <f t="shared" si="864"/>
        <v>#VALUE!</v>
      </c>
      <c r="BU950" s="15" t="e">
        <f t="shared" si="865"/>
        <v>#VALUE!</v>
      </c>
      <c r="BV950" s="15" t="e">
        <f t="shared" si="866"/>
        <v>#VALUE!</v>
      </c>
      <c r="BW950" s="15" t="e">
        <f t="shared" si="867"/>
        <v>#VALUE!</v>
      </c>
      <c r="BX950" s="15" t="e">
        <f t="shared" si="868"/>
        <v>#VALUE!</v>
      </c>
      <c r="BY950" s="15" t="e">
        <f t="shared" si="869"/>
        <v>#VALUE!</v>
      </c>
      <c r="BZ950" s="15" t="e">
        <f t="shared" si="870"/>
        <v>#VALUE!</v>
      </c>
      <c r="CA950" s="14" t="s">
        <v>75</v>
      </c>
      <c r="CB950" s="15" t="e">
        <f t="shared" si="879"/>
        <v>#VALUE!</v>
      </c>
      <c r="CC950" s="14" t="str">
        <f t="shared" si="880"/>
        <v>N/A</v>
      </c>
      <c r="CD950" s="14" t="str">
        <f t="shared" si="881"/>
        <v>N/A</v>
      </c>
      <c r="CE950" s="14" t="str">
        <f t="shared" si="882"/>
        <v>N/A</v>
      </c>
      <c r="CF950" s="14" t="str">
        <f t="shared" si="883"/>
        <v>N/A</v>
      </c>
      <c r="CG950" t="str">
        <f t="shared" si="871"/>
        <v>S:0 G:0 GR:0</v>
      </c>
    </row>
    <row r="951" spans="1:85" x14ac:dyDescent="0.25">
      <c r="A951" s="13">
        <v>6843</v>
      </c>
      <c r="B951" s="14"/>
      <c r="C951" s="14"/>
      <c r="D951" s="14"/>
      <c r="E951" s="14" t="e">
        <f>VLOOKUP(B951, 'Rookie Year'!$A$2:$B$55555,2,FALSE)</f>
        <v>#N/A</v>
      </c>
      <c r="F951" s="14">
        <v>2026</v>
      </c>
      <c r="G951" s="14" t="s">
        <v>40</v>
      </c>
      <c r="H951" s="14"/>
      <c r="I951" s="15"/>
      <c r="J951" s="14"/>
      <c r="K951" s="16">
        <f t="shared" si="837"/>
        <v>0</v>
      </c>
      <c r="L951" s="15">
        <f t="shared" si="838"/>
        <v>0</v>
      </c>
      <c r="M951" s="15">
        <f t="shared" si="839"/>
        <v>0</v>
      </c>
      <c r="N951" s="15">
        <f t="shared" si="840"/>
        <v>0</v>
      </c>
      <c r="O951" s="15">
        <v>0</v>
      </c>
      <c r="P951" s="15">
        <v>0</v>
      </c>
      <c r="Q951" s="15">
        <f t="shared" si="841"/>
        <v>0</v>
      </c>
      <c r="R951" s="14" t="s">
        <v>75</v>
      </c>
      <c r="S951" s="14">
        <f t="shared" si="842"/>
        <v>0</v>
      </c>
      <c r="T951" s="15" t="str">
        <f t="shared" si="835"/>
        <v>N/A</v>
      </c>
      <c r="U951" s="15" t="str">
        <f t="shared" si="836"/>
        <v>N/A</v>
      </c>
      <c r="V951" s="15" t="str">
        <f t="shared" si="832"/>
        <v>N/A</v>
      </c>
      <c r="W951" s="15" t="str">
        <f t="shared" si="876"/>
        <v>N/A</v>
      </c>
      <c r="X951" s="15" t="str">
        <f t="shared" si="877"/>
        <v>N/A</v>
      </c>
      <c r="Y951" s="14" t="str">
        <f t="shared" si="843"/>
        <v>OK</v>
      </c>
      <c r="Z951" s="14" t="str">
        <f t="shared" si="844"/>
        <v>No</v>
      </c>
      <c r="AA951" s="17" t="str">
        <f>IF(C951="DM", "N/A", IF(Z951="No","N/A",VLOOKUP(B951,'Extension List'!$A$3:$AE$1952,19,FALSE)))</f>
        <v>N/A</v>
      </c>
      <c r="AB951" s="14" t="str">
        <f>IF(C951="DM", "N/A", IF(Z951="No","N/A",VLOOKUP(B951,'Extension List'!$A$3:$AE$1952,21,FALSE)))</f>
        <v>N/A</v>
      </c>
      <c r="AC951" s="14" t="str">
        <f t="shared" si="833"/>
        <v>N/A</v>
      </c>
      <c r="AD951" s="15" t="str">
        <f t="shared" si="845"/>
        <v>N/A</v>
      </c>
      <c r="AE951" s="15" t="str">
        <f t="shared" si="846"/>
        <v>N/A</v>
      </c>
      <c r="AF951" s="15" t="str">
        <f t="shared" si="847"/>
        <v>N/A</v>
      </c>
      <c r="AG951" s="15" t="str">
        <f t="shared" si="878"/>
        <v>N/A</v>
      </c>
      <c r="AH951" s="15" t="str">
        <f t="shared" si="878"/>
        <v>N/A</v>
      </c>
      <c r="AI951" s="15" t="str">
        <f t="shared" si="873"/>
        <v>N/A</v>
      </c>
      <c r="AJ951" s="15" t="str">
        <f t="shared" si="874"/>
        <v>N/A</v>
      </c>
      <c r="AK951" s="15" t="str">
        <f t="shared" si="875"/>
        <v>N/A</v>
      </c>
      <c r="AL951" s="15" t="str">
        <f t="shared" si="848"/>
        <v>N/A</v>
      </c>
      <c r="AM951" s="15" t="e">
        <f t="shared" si="849"/>
        <v>#VALUE!</v>
      </c>
      <c r="AN951" s="15" t="str">
        <f t="shared" si="850"/>
        <v>N/A</v>
      </c>
      <c r="AO951" s="15" t="str">
        <f t="shared" si="851"/>
        <v>N/A</v>
      </c>
      <c r="AP951" s="15" t="str">
        <f t="shared" si="852"/>
        <v>N/A</v>
      </c>
      <c r="AQ951" s="15" t="str">
        <f t="shared" si="853"/>
        <v>N/A</v>
      </c>
      <c r="AR951" s="14" t="s">
        <v>40</v>
      </c>
      <c r="AS951" s="14" t="s">
        <v>40</v>
      </c>
      <c r="AT951" s="14" t="s">
        <v>40</v>
      </c>
      <c r="AU951" s="14" t="s">
        <v>40</v>
      </c>
      <c r="AV951" s="14" t="s">
        <v>40</v>
      </c>
      <c r="AW951" s="14" t="s">
        <v>40</v>
      </c>
      <c r="AX951" s="14" t="s">
        <v>40</v>
      </c>
      <c r="AY951" s="14" t="s">
        <v>40</v>
      </c>
      <c r="AZ951" s="14" t="s">
        <v>40</v>
      </c>
      <c r="BA951" s="14" t="s">
        <v>40</v>
      </c>
      <c r="BB951" s="14" t="s">
        <v>40</v>
      </c>
      <c r="BC951" s="14" t="s">
        <v>40</v>
      </c>
      <c r="BD951" s="14" t="s">
        <v>40</v>
      </c>
      <c r="BE951" s="14" t="s">
        <v>40</v>
      </c>
      <c r="BF951" s="14" t="s">
        <v>40</v>
      </c>
      <c r="BG951" s="14" t="s">
        <v>40</v>
      </c>
      <c r="BH951" s="14" t="s">
        <v>40</v>
      </c>
      <c r="BJ951" s="15" t="e">
        <f t="shared" si="854"/>
        <v>#VALUE!</v>
      </c>
      <c r="BK951" s="15" t="e">
        <f t="shared" si="855"/>
        <v>#VALUE!</v>
      </c>
      <c r="BL951" s="15" t="e">
        <f t="shared" si="856"/>
        <v>#VALUE!</v>
      </c>
      <c r="BM951" s="15" t="e">
        <f t="shared" si="857"/>
        <v>#VALUE!</v>
      </c>
      <c r="BN951" s="15" t="e">
        <f t="shared" si="858"/>
        <v>#VALUE!</v>
      </c>
      <c r="BO951" s="15" t="e">
        <f t="shared" si="859"/>
        <v>#VALUE!</v>
      </c>
      <c r="BP951" s="15" t="e">
        <f t="shared" si="860"/>
        <v>#VALUE!</v>
      </c>
      <c r="BQ951" s="15" t="e">
        <f t="shared" si="861"/>
        <v>#VALUE!</v>
      </c>
      <c r="BR951" s="15" t="e">
        <f t="shared" si="862"/>
        <v>#VALUE!</v>
      </c>
      <c r="BS951" s="15" t="e">
        <f t="shared" si="863"/>
        <v>#VALUE!</v>
      </c>
      <c r="BT951" s="15" t="e">
        <f t="shared" si="864"/>
        <v>#VALUE!</v>
      </c>
      <c r="BU951" s="15" t="e">
        <f t="shared" si="865"/>
        <v>#VALUE!</v>
      </c>
      <c r="BV951" s="15" t="e">
        <f t="shared" si="866"/>
        <v>#VALUE!</v>
      </c>
      <c r="BW951" s="15" t="e">
        <f t="shared" si="867"/>
        <v>#VALUE!</v>
      </c>
      <c r="BX951" s="15" t="e">
        <f t="shared" si="868"/>
        <v>#VALUE!</v>
      </c>
      <c r="BY951" s="15" t="e">
        <f t="shared" si="869"/>
        <v>#VALUE!</v>
      </c>
      <c r="BZ951" s="15" t="e">
        <f t="shared" si="870"/>
        <v>#VALUE!</v>
      </c>
      <c r="CA951" s="14" t="s">
        <v>75</v>
      </c>
      <c r="CB951" s="15" t="e">
        <f t="shared" si="879"/>
        <v>#VALUE!</v>
      </c>
      <c r="CC951" s="14" t="str">
        <f t="shared" si="880"/>
        <v>N/A</v>
      </c>
      <c r="CD951" s="14" t="str">
        <f t="shared" si="881"/>
        <v>N/A</v>
      </c>
      <c r="CE951" s="14" t="str">
        <f t="shared" si="882"/>
        <v>N/A</v>
      </c>
      <c r="CF951" s="14" t="str">
        <f t="shared" si="883"/>
        <v>N/A</v>
      </c>
      <c r="CG951" t="str">
        <f t="shared" si="871"/>
        <v>S:0 G:0 GR:0</v>
      </c>
    </row>
    <row r="952" spans="1:85" x14ac:dyDescent="0.25">
      <c r="A952" s="13">
        <v>6844</v>
      </c>
      <c r="B952" s="14"/>
      <c r="C952" s="14"/>
      <c r="D952" s="14"/>
      <c r="E952" s="14" t="e">
        <f>VLOOKUP(B952, 'Rookie Year'!$A$2:$B$55555,2,FALSE)</f>
        <v>#N/A</v>
      </c>
      <c r="F952" s="14">
        <v>2026</v>
      </c>
      <c r="G952" s="14" t="s">
        <v>40</v>
      </c>
      <c r="H952" s="14"/>
      <c r="I952" s="15"/>
      <c r="J952" s="14"/>
      <c r="K952" s="16">
        <f t="shared" si="837"/>
        <v>0</v>
      </c>
      <c r="L952" s="15">
        <f t="shared" si="838"/>
        <v>0</v>
      </c>
      <c r="M952" s="15">
        <f t="shared" si="839"/>
        <v>0</v>
      </c>
      <c r="N952" s="15">
        <f t="shared" si="840"/>
        <v>0</v>
      </c>
      <c r="O952" s="15">
        <v>0</v>
      </c>
      <c r="P952" s="15">
        <v>0</v>
      </c>
      <c r="Q952" s="15">
        <f t="shared" si="841"/>
        <v>0</v>
      </c>
      <c r="R952" s="14" t="s">
        <v>75</v>
      </c>
      <c r="S952" s="14">
        <f t="shared" si="842"/>
        <v>0</v>
      </c>
      <c r="T952" s="15" t="str">
        <f t="shared" si="835"/>
        <v>N/A</v>
      </c>
      <c r="U952" s="15" t="str">
        <f t="shared" si="836"/>
        <v>N/A</v>
      </c>
      <c r="V952" s="15" t="str">
        <f t="shared" ref="V952:V971" si="884">IF($S952&lt;3, "N/A", $M952)</f>
        <v>N/A</v>
      </c>
      <c r="W952" s="15" t="str">
        <f t="shared" si="876"/>
        <v>N/A</v>
      </c>
      <c r="X952" s="15" t="str">
        <f t="shared" si="877"/>
        <v>N/A</v>
      </c>
      <c r="Y952" s="14" t="str">
        <f t="shared" si="843"/>
        <v>OK</v>
      </c>
      <c r="Z952" s="14" t="str">
        <f t="shared" si="844"/>
        <v>No</v>
      </c>
      <c r="AA952" s="17" t="str">
        <f>IF(C952="DM", "N/A", IF(Z952="No","N/A",VLOOKUP(B952,'Extension List'!$A$3:$AE$1952,19,FALSE)))</f>
        <v>N/A</v>
      </c>
      <c r="AB952" s="14" t="str">
        <f>IF(C952="DM", "N/A", IF(Z952="No","N/A",VLOOKUP(B952,'Extension List'!$A$3:$AE$1952,21,FALSE)))</f>
        <v>N/A</v>
      </c>
      <c r="AC952" s="14" t="str">
        <f t="shared" si="833"/>
        <v>N/A</v>
      </c>
      <c r="AD952" s="15" t="str">
        <f t="shared" si="845"/>
        <v>N/A</v>
      </c>
      <c r="AE952" s="15" t="str">
        <f t="shared" si="846"/>
        <v>N/A</v>
      </c>
      <c r="AF952" s="15" t="str">
        <f t="shared" si="847"/>
        <v>N/A</v>
      </c>
      <c r="AG952" s="15" t="str">
        <f t="shared" si="878"/>
        <v>N/A</v>
      </c>
      <c r="AH952" s="15" t="str">
        <f t="shared" si="878"/>
        <v>N/A</v>
      </c>
      <c r="AI952" s="15" t="str">
        <f t="shared" si="873"/>
        <v>N/A</v>
      </c>
      <c r="AJ952" s="15" t="str">
        <f t="shared" si="874"/>
        <v>N/A</v>
      </c>
      <c r="AK952" s="15" t="str">
        <f t="shared" si="875"/>
        <v>N/A</v>
      </c>
      <c r="AL952" s="15" t="str">
        <f t="shared" si="848"/>
        <v>N/A</v>
      </c>
      <c r="AM952" s="15" t="e">
        <f t="shared" si="849"/>
        <v>#VALUE!</v>
      </c>
      <c r="AN952" s="15" t="str">
        <f t="shared" si="850"/>
        <v>N/A</v>
      </c>
      <c r="AO952" s="15" t="str">
        <f t="shared" si="851"/>
        <v>N/A</v>
      </c>
      <c r="AP952" s="15" t="str">
        <f t="shared" si="852"/>
        <v>N/A</v>
      </c>
      <c r="AQ952" s="15" t="str">
        <f t="shared" si="853"/>
        <v>N/A</v>
      </c>
      <c r="AR952" s="14" t="s">
        <v>40</v>
      </c>
      <c r="AS952" s="14" t="s">
        <v>40</v>
      </c>
      <c r="AT952" s="14" t="s">
        <v>40</v>
      </c>
      <c r="AU952" s="14" t="s">
        <v>40</v>
      </c>
      <c r="AV952" s="14" t="s">
        <v>40</v>
      </c>
      <c r="AW952" s="14" t="s">
        <v>40</v>
      </c>
      <c r="AX952" s="14" t="s">
        <v>40</v>
      </c>
      <c r="AY952" s="14" t="s">
        <v>40</v>
      </c>
      <c r="AZ952" s="14" t="s">
        <v>40</v>
      </c>
      <c r="BA952" s="14" t="s">
        <v>40</v>
      </c>
      <c r="BB952" s="14" t="s">
        <v>40</v>
      </c>
      <c r="BC952" s="14" t="s">
        <v>40</v>
      </c>
      <c r="BD952" s="14" t="s">
        <v>40</v>
      </c>
      <c r="BE952" s="14" t="s">
        <v>40</v>
      </c>
      <c r="BF952" s="14" t="s">
        <v>40</v>
      </c>
      <c r="BG952" s="14" t="s">
        <v>40</v>
      </c>
      <c r="BH952" s="14" t="s">
        <v>40</v>
      </c>
      <c r="BJ952" s="15" t="e">
        <f t="shared" si="854"/>
        <v>#VALUE!</v>
      </c>
      <c r="BK952" s="15" t="e">
        <f t="shared" si="855"/>
        <v>#VALUE!</v>
      </c>
      <c r="BL952" s="15" t="e">
        <f t="shared" si="856"/>
        <v>#VALUE!</v>
      </c>
      <c r="BM952" s="15" t="e">
        <f t="shared" si="857"/>
        <v>#VALUE!</v>
      </c>
      <c r="BN952" s="15" t="e">
        <f t="shared" si="858"/>
        <v>#VALUE!</v>
      </c>
      <c r="BO952" s="15" t="e">
        <f t="shared" si="859"/>
        <v>#VALUE!</v>
      </c>
      <c r="BP952" s="15" t="e">
        <f t="shared" si="860"/>
        <v>#VALUE!</v>
      </c>
      <c r="BQ952" s="15" t="e">
        <f t="shared" si="861"/>
        <v>#VALUE!</v>
      </c>
      <c r="BR952" s="15" t="e">
        <f t="shared" si="862"/>
        <v>#VALUE!</v>
      </c>
      <c r="BS952" s="15" t="e">
        <f t="shared" si="863"/>
        <v>#VALUE!</v>
      </c>
      <c r="BT952" s="15" t="e">
        <f t="shared" si="864"/>
        <v>#VALUE!</v>
      </c>
      <c r="BU952" s="15" t="e">
        <f t="shared" si="865"/>
        <v>#VALUE!</v>
      </c>
      <c r="BV952" s="15" t="e">
        <f t="shared" si="866"/>
        <v>#VALUE!</v>
      </c>
      <c r="BW952" s="15" t="e">
        <f t="shared" si="867"/>
        <v>#VALUE!</v>
      </c>
      <c r="BX952" s="15" t="e">
        <f t="shared" si="868"/>
        <v>#VALUE!</v>
      </c>
      <c r="BY952" s="15" t="e">
        <f t="shared" si="869"/>
        <v>#VALUE!</v>
      </c>
      <c r="BZ952" s="15" t="e">
        <f t="shared" si="870"/>
        <v>#VALUE!</v>
      </c>
      <c r="CA952" s="14" t="s">
        <v>75</v>
      </c>
      <c r="CB952" s="15" t="e">
        <f t="shared" si="879"/>
        <v>#VALUE!</v>
      </c>
      <c r="CC952" s="14" t="str">
        <f t="shared" si="880"/>
        <v>N/A</v>
      </c>
      <c r="CD952" s="14" t="str">
        <f t="shared" si="881"/>
        <v>N/A</v>
      </c>
      <c r="CE952" s="14" t="str">
        <f t="shared" si="882"/>
        <v>N/A</v>
      </c>
      <c r="CF952" s="14" t="str">
        <f t="shared" si="883"/>
        <v>N/A</v>
      </c>
      <c r="CG952" t="str">
        <f t="shared" si="871"/>
        <v>S:0 G:0 GR:0</v>
      </c>
    </row>
    <row r="953" spans="1:85" x14ac:dyDescent="0.25">
      <c r="A953" s="13">
        <v>6845</v>
      </c>
      <c r="B953" s="14"/>
      <c r="C953" s="14"/>
      <c r="D953" s="14"/>
      <c r="E953" s="14" t="e">
        <f>VLOOKUP(B953, 'Rookie Year'!$A$2:$B$55555,2,FALSE)</f>
        <v>#N/A</v>
      </c>
      <c r="F953" s="14">
        <v>2026</v>
      </c>
      <c r="G953" s="14" t="s">
        <v>40</v>
      </c>
      <c r="H953" s="14"/>
      <c r="I953" s="15"/>
      <c r="J953" s="14"/>
      <c r="K953" s="16">
        <f t="shared" si="837"/>
        <v>0</v>
      </c>
      <c r="L953" s="15">
        <f t="shared" si="838"/>
        <v>0</v>
      </c>
      <c r="M953" s="15">
        <f t="shared" si="839"/>
        <v>0</v>
      </c>
      <c r="N953" s="15">
        <f t="shared" si="840"/>
        <v>0</v>
      </c>
      <c r="O953" s="15">
        <v>0</v>
      </c>
      <c r="P953" s="15">
        <v>0</v>
      </c>
      <c r="Q953" s="15">
        <f t="shared" si="841"/>
        <v>0</v>
      </c>
      <c r="R953" s="14" t="s">
        <v>75</v>
      </c>
      <c r="S953" s="14">
        <f t="shared" si="842"/>
        <v>0</v>
      </c>
      <c r="T953" s="15" t="str">
        <f t="shared" si="835"/>
        <v>N/A</v>
      </c>
      <c r="U953" s="15" t="str">
        <f t="shared" si="836"/>
        <v>N/A</v>
      </c>
      <c r="V953" s="15" t="str">
        <f t="shared" si="884"/>
        <v>N/A</v>
      </c>
      <c r="W953" s="15" t="str">
        <f t="shared" si="876"/>
        <v>N/A</v>
      </c>
      <c r="X953" s="15" t="str">
        <f t="shared" si="877"/>
        <v>N/A</v>
      </c>
      <c r="Y953" s="14" t="str">
        <f t="shared" si="843"/>
        <v>OK</v>
      </c>
      <c r="Z953" s="14" t="str">
        <f t="shared" si="844"/>
        <v>No</v>
      </c>
      <c r="AA953" s="17" t="str">
        <f>IF(C953="DM", "N/A", IF(Z953="No","N/A",VLOOKUP(B953,'Extension List'!$A$3:$AE$1952,19,FALSE)))</f>
        <v>N/A</v>
      </c>
      <c r="AB953" s="14" t="str">
        <f>IF(C953="DM", "N/A", IF(Z953="No","N/A",VLOOKUP(B953,'Extension List'!$A$3:$AE$1952,21,FALSE)))</f>
        <v>N/A</v>
      </c>
      <c r="AC953" s="14" t="str">
        <f t="shared" si="833"/>
        <v>N/A</v>
      </c>
      <c r="AD953" s="15" t="str">
        <f t="shared" si="845"/>
        <v>N/A</v>
      </c>
      <c r="AE953" s="15" t="str">
        <f t="shared" si="846"/>
        <v>N/A</v>
      </c>
      <c r="AF953" s="15" t="str">
        <f t="shared" si="847"/>
        <v>N/A</v>
      </c>
      <c r="AG953" s="15" t="str">
        <f t="shared" si="878"/>
        <v>N/A</v>
      </c>
      <c r="AH953" s="15" t="str">
        <f t="shared" si="878"/>
        <v>N/A</v>
      </c>
      <c r="AI953" s="15" t="str">
        <f t="shared" si="873"/>
        <v>N/A</v>
      </c>
      <c r="AJ953" s="15" t="str">
        <f t="shared" si="874"/>
        <v>N/A</v>
      </c>
      <c r="AK953" s="15" t="str">
        <f t="shared" si="875"/>
        <v>N/A</v>
      </c>
      <c r="AL953" s="15" t="str">
        <f t="shared" si="848"/>
        <v>N/A</v>
      </c>
      <c r="AM953" s="15" t="e">
        <f t="shared" si="849"/>
        <v>#VALUE!</v>
      </c>
      <c r="AN953" s="15" t="str">
        <f t="shared" si="850"/>
        <v>N/A</v>
      </c>
      <c r="AO953" s="15" t="str">
        <f t="shared" si="851"/>
        <v>N/A</v>
      </c>
      <c r="AP953" s="15" t="str">
        <f t="shared" si="852"/>
        <v>N/A</v>
      </c>
      <c r="AQ953" s="15" t="str">
        <f t="shared" si="853"/>
        <v>N/A</v>
      </c>
      <c r="AR953" s="14" t="s">
        <v>40</v>
      </c>
      <c r="AS953" s="14" t="s">
        <v>40</v>
      </c>
      <c r="AT953" s="14" t="s">
        <v>40</v>
      </c>
      <c r="AU953" s="14" t="s">
        <v>40</v>
      </c>
      <c r="AV953" s="14" t="s">
        <v>40</v>
      </c>
      <c r="AW953" s="14" t="s">
        <v>40</v>
      </c>
      <c r="AX953" s="14" t="s">
        <v>40</v>
      </c>
      <c r="AY953" s="14" t="s">
        <v>40</v>
      </c>
      <c r="AZ953" s="14" t="s">
        <v>40</v>
      </c>
      <c r="BA953" s="14" t="s">
        <v>40</v>
      </c>
      <c r="BB953" s="14" t="s">
        <v>40</v>
      </c>
      <c r="BC953" s="14" t="s">
        <v>40</v>
      </c>
      <c r="BD953" s="14" t="s">
        <v>40</v>
      </c>
      <c r="BE953" s="14" t="s">
        <v>40</v>
      </c>
      <c r="BF953" s="14" t="s">
        <v>40</v>
      </c>
      <c r="BG953" s="14" t="s">
        <v>40</v>
      </c>
      <c r="BH953" s="14" t="s">
        <v>40</v>
      </c>
      <c r="BJ953" s="15" t="e">
        <f t="shared" si="854"/>
        <v>#VALUE!</v>
      </c>
      <c r="BK953" s="15" t="e">
        <f t="shared" si="855"/>
        <v>#VALUE!</v>
      </c>
      <c r="BL953" s="15" t="e">
        <f t="shared" si="856"/>
        <v>#VALUE!</v>
      </c>
      <c r="BM953" s="15" t="e">
        <f t="shared" si="857"/>
        <v>#VALUE!</v>
      </c>
      <c r="BN953" s="15" t="e">
        <f t="shared" si="858"/>
        <v>#VALUE!</v>
      </c>
      <c r="BO953" s="15" t="e">
        <f t="shared" si="859"/>
        <v>#VALUE!</v>
      </c>
      <c r="BP953" s="15" t="e">
        <f t="shared" si="860"/>
        <v>#VALUE!</v>
      </c>
      <c r="BQ953" s="15" t="e">
        <f t="shared" si="861"/>
        <v>#VALUE!</v>
      </c>
      <c r="BR953" s="15" t="e">
        <f t="shared" si="862"/>
        <v>#VALUE!</v>
      </c>
      <c r="BS953" s="15" t="e">
        <f t="shared" si="863"/>
        <v>#VALUE!</v>
      </c>
      <c r="BT953" s="15" t="e">
        <f t="shared" si="864"/>
        <v>#VALUE!</v>
      </c>
      <c r="BU953" s="15" t="e">
        <f t="shared" si="865"/>
        <v>#VALUE!</v>
      </c>
      <c r="BV953" s="15" t="e">
        <f t="shared" si="866"/>
        <v>#VALUE!</v>
      </c>
      <c r="BW953" s="15" t="e">
        <f t="shared" si="867"/>
        <v>#VALUE!</v>
      </c>
      <c r="BX953" s="15" t="e">
        <f t="shared" si="868"/>
        <v>#VALUE!</v>
      </c>
      <c r="BY953" s="15" t="e">
        <f t="shared" si="869"/>
        <v>#VALUE!</v>
      </c>
      <c r="BZ953" s="15" t="e">
        <f t="shared" si="870"/>
        <v>#VALUE!</v>
      </c>
      <c r="CA953" s="14" t="s">
        <v>75</v>
      </c>
      <c r="CB953" s="15" t="e">
        <f t="shared" si="879"/>
        <v>#VALUE!</v>
      </c>
      <c r="CC953" s="14" t="str">
        <f t="shared" si="880"/>
        <v>N/A</v>
      </c>
      <c r="CD953" s="14" t="str">
        <f t="shared" si="881"/>
        <v>N/A</v>
      </c>
      <c r="CE953" s="14" t="str">
        <f t="shared" si="882"/>
        <v>N/A</v>
      </c>
      <c r="CF953" s="14" t="str">
        <f t="shared" si="883"/>
        <v>N/A</v>
      </c>
      <c r="CG953" t="str">
        <f t="shared" si="871"/>
        <v>S:0 G:0 GR:0</v>
      </c>
    </row>
    <row r="954" spans="1:85" x14ac:dyDescent="0.25">
      <c r="A954" s="13">
        <v>6846</v>
      </c>
      <c r="B954" s="14"/>
      <c r="C954" s="14"/>
      <c r="D954" s="14"/>
      <c r="E954" s="14" t="e">
        <f>VLOOKUP(B954, 'Rookie Year'!$A$2:$B$55555,2,FALSE)</f>
        <v>#N/A</v>
      </c>
      <c r="F954" s="14">
        <v>2026</v>
      </c>
      <c r="G954" s="14" t="s">
        <v>40</v>
      </c>
      <c r="H954" s="14"/>
      <c r="I954" s="15"/>
      <c r="J954" s="14"/>
      <c r="K954" s="16">
        <f t="shared" si="837"/>
        <v>0</v>
      </c>
      <c r="L954" s="15">
        <f t="shared" si="838"/>
        <v>0</v>
      </c>
      <c r="M954" s="15">
        <f t="shared" si="839"/>
        <v>0</v>
      </c>
      <c r="N954" s="15">
        <f t="shared" si="840"/>
        <v>0</v>
      </c>
      <c r="O954" s="15">
        <v>0</v>
      </c>
      <c r="P954" s="15">
        <v>0</v>
      </c>
      <c r="Q954" s="15">
        <f t="shared" si="841"/>
        <v>0</v>
      </c>
      <c r="R954" s="14" t="s">
        <v>75</v>
      </c>
      <c r="S954" s="14">
        <f t="shared" si="842"/>
        <v>0</v>
      </c>
      <c r="T954" s="15" t="str">
        <f t="shared" si="835"/>
        <v>N/A</v>
      </c>
      <c r="U954" s="15" t="str">
        <f t="shared" si="836"/>
        <v>N/A</v>
      </c>
      <c r="V954" s="15" t="str">
        <f t="shared" si="884"/>
        <v>N/A</v>
      </c>
      <c r="W954" s="15" t="str">
        <f t="shared" si="876"/>
        <v>N/A</v>
      </c>
      <c r="X954" s="15" t="str">
        <f t="shared" si="877"/>
        <v>N/A</v>
      </c>
      <c r="Y954" s="14" t="str">
        <f t="shared" si="843"/>
        <v>OK</v>
      </c>
      <c r="Z954" s="14" t="str">
        <f t="shared" si="844"/>
        <v>No</v>
      </c>
      <c r="AA954" s="17" t="str">
        <f>IF(C954="DM", "N/A", IF(Z954="No","N/A",VLOOKUP(B954,'Extension List'!$A$3:$AE$1952,19,FALSE)))</f>
        <v>N/A</v>
      </c>
      <c r="AB954" s="14" t="str">
        <f>IF(C954="DM", "N/A", IF(Z954="No","N/A",VLOOKUP(B954,'Extension List'!$A$3:$AE$1952,21,FALSE)))</f>
        <v>N/A</v>
      </c>
      <c r="AC954" s="14" t="str">
        <f t="shared" si="833"/>
        <v>N/A</v>
      </c>
      <c r="AD954" s="15" t="str">
        <f t="shared" si="845"/>
        <v>N/A</v>
      </c>
      <c r="AE954" s="15" t="str">
        <f t="shared" si="846"/>
        <v>N/A</v>
      </c>
      <c r="AF954" s="15" t="str">
        <f t="shared" si="847"/>
        <v>N/A</v>
      </c>
      <c r="AG954" s="15" t="str">
        <f t="shared" si="878"/>
        <v>N/A</v>
      </c>
      <c r="AH954" s="15" t="str">
        <f t="shared" si="878"/>
        <v>N/A</v>
      </c>
      <c r="AI954" s="15" t="str">
        <f t="shared" si="873"/>
        <v>N/A</v>
      </c>
      <c r="AJ954" s="15" t="str">
        <f t="shared" si="874"/>
        <v>N/A</v>
      </c>
      <c r="AK954" s="15" t="str">
        <f t="shared" si="875"/>
        <v>N/A</v>
      </c>
      <c r="AL954" s="15" t="str">
        <f t="shared" si="848"/>
        <v>N/A</v>
      </c>
      <c r="AM954" s="15" t="e">
        <f t="shared" si="849"/>
        <v>#VALUE!</v>
      </c>
      <c r="AN954" s="15" t="str">
        <f t="shared" si="850"/>
        <v>N/A</v>
      </c>
      <c r="AO954" s="15" t="str">
        <f t="shared" si="851"/>
        <v>N/A</v>
      </c>
      <c r="AP954" s="15" t="str">
        <f t="shared" si="852"/>
        <v>N/A</v>
      </c>
      <c r="AQ954" s="15" t="str">
        <f t="shared" si="853"/>
        <v>N/A</v>
      </c>
      <c r="AR954" s="14" t="s">
        <v>40</v>
      </c>
      <c r="AS954" s="14" t="s">
        <v>40</v>
      </c>
      <c r="AT954" s="14" t="s">
        <v>40</v>
      </c>
      <c r="AU954" s="14" t="s">
        <v>40</v>
      </c>
      <c r="AV954" s="14" t="s">
        <v>40</v>
      </c>
      <c r="AW954" s="14" t="s">
        <v>40</v>
      </c>
      <c r="AX954" s="14" t="s">
        <v>40</v>
      </c>
      <c r="AY954" s="14" t="s">
        <v>40</v>
      </c>
      <c r="AZ954" s="14" t="s">
        <v>40</v>
      </c>
      <c r="BA954" s="14" t="s">
        <v>40</v>
      </c>
      <c r="BB954" s="14" t="s">
        <v>40</v>
      </c>
      <c r="BC954" s="14" t="s">
        <v>40</v>
      </c>
      <c r="BD954" s="14" t="s">
        <v>40</v>
      </c>
      <c r="BE954" s="14" t="s">
        <v>40</v>
      </c>
      <c r="BF954" s="14" t="s">
        <v>40</v>
      </c>
      <c r="BG954" s="14" t="s">
        <v>40</v>
      </c>
      <c r="BH954" s="14" t="s">
        <v>40</v>
      </c>
      <c r="BJ954" s="15" t="e">
        <f t="shared" si="854"/>
        <v>#VALUE!</v>
      </c>
      <c r="BK954" s="15" t="e">
        <f t="shared" si="855"/>
        <v>#VALUE!</v>
      </c>
      <c r="BL954" s="15" t="e">
        <f t="shared" si="856"/>
        <v>#VALUE!</v>
      </c>
      <c r="BM954" s="15" t="e">
        <f t="shared" si="857"/>
        <v>#VALUE!</v>
      </c>
      <c r="BN954" s="15" t="e">
        <f t="shared" si="858"/>
        <v>#VALUE!</v>
      </c>
      <c r="BO954" s="15" t="e">
        <f t="shared" si="859"/>
        <v>#VALUE!</v>
      </c>
      <c r="BP954" s="15" t="e">
        <f t="shared" si="860"/>
        <v>#VALUE!</v>
      </c>
      <c r="BQ954" s="15" t="e">
        <f t="shared" si="861"/>
        <v>#VALUE!</v>
      </c>
      <c r="BR954" s="15" t="e">
        <f t="shared" si="862"/>
        <v>#VALUE!</v>
      </c>
      <c r="BS954" s="15" t="e">
        <f t="shared" si="863"/>
        <v>#VALUE!</v>
      </c>
      <c r="BT954" s="15" t="e">
        <f t="shared" si="864"/>
        <v>#VALUE!</v>
      </c>
      <c r="BU954" s="15" t="e">
        <f t="shared" si="865"/>
        <v>#VALUE!</v>
      </c>
      <c r="BV954" s="15" t="e">
        <f t="shared" si="866"/>
        <v>#VALUE!</v>
      </c>
      <c r="BW954" s="15" t="e">
        <f t="shared" si="867"/>
        <v>#VALUE!</v>
      </c>
      <c r="BX954" s="15" t="e">
        <f t="shared" si="868"/>
        <v>#VALUE!</v>
      </c>
      <c r="BY954" s="15" t="e">
        <f t="shared" si="869"/>
        <v>#VALUE!</v>
      </c>
      <c r="BZ954" s="15" t="e">
        <f t="shared" si="870"/>
        <v>#VALUE!</v>
      </c>
      <c r="CA954" s="14" t="s">
        <v>75</v>
      </c>
      <c r="CB954" s="15" t="e">
        <f t="shared" si="879"/>
        <v>#VALUE!</v>
      </c>
      <c r="CC954" s="14" t="str">
        <f t="shared" si="880"/>
        <v>N/A</v>
      </c>
      <c r="CD954" s="14" t="str">
        <f t="shared" si="881"/>
        <v>N/A</v>
      </c>
      <c r="CE954" s="14" t="str">
        <f t="shared" si="882"/>
        <v>N/A</v>
      </c>
      <c r="CF954" s="14" t="str">
        <f t="shared" si="883"/>
        <v>N/A</v>
      </c>
      <c r="CG954" t="str">
        <f t="shared" si="871"/>
        <v>S:0 G:0 GR:0</v>
      </c>
    </row>
    <row r="955" spans="1:85" x14ac:dyDescent="0.25">
      <c r="A955" s="13">
        <v>6847</v>
      </c>
      <c r="B955" s="14"/>
      <c r="C955" s="14"/>
      <c r="D955" s="14"/>
      <c r="E955" s="14" t="e">
        <f>VLOOKUP(B955, 'Rookie Year'!$A$2:$B$55555,2,FALSE)</f>
        <v>#N/A</v>
      </c>
      <c r="F955" s="14">
        <v>2026</v>
      </c>
      <c r="G955" s="14" t="s">
        <v>40</v>
      </c>
      <c r="H955" s="14"/>
      <c r="I955" s="15"/>
      <c r="J955" s="14"/>
      <c r="K955" s="16">
        <f t="shared" si="837"/>
        <v>0</v>
      </c>
      <c r="L955" s="15">
        <f t="shared" si="838"/>
        <v>0</v>
      </c>
      <c r="M955" s="15">
        <f t="shared" si="839"/>
        <v>0</v>
      </c>
      <c r="N955" s="15">
        <f t="shared" si="840"/>
        <v>0</v>
      </c>
      <c r="O955" s="15">
        <v>0</v>
      </c>
      <c r="P955" s="15">
        <v>0</v>
      </c>
      <c r="Q955" s="15">
        <f t="shared" si="841"/>
        <v>0</v>
      </c>
      <c r="R955" s="14" t="s">
        <v>75</v>
      </c>
      <c r="S955" s="14">
        <f t="shared" si="842"/>
        <v>0</v>
      </c>
      <c r="T955" s="15" t="str">
        <f t="shared" si="835"/>
        <v>N/A</v>
      </c>
      <c r="U955" s="15" t="str">
        <f t="shared" si="836"/>
        <v>N/A</v>
      </c>
      <c r="V955" s="15" t="str">
        <f t="shared" si="884"/>
        <v>N/A</v>
      </c>
      <c r="W955" s="15" t="str">
        <f t="shared" si="876"/>
        <v>N/A</v>
      </c>
      <c r="X955" s="15" t="str">
        <f t="shared" si="877"/>
        <v>N/A</v>
      </c>
      <c r="Y955" s="14" t="str">
        <f t="shared" si="843"/>
        <v>OK</v>
      </c>
      <c r="Z955" s="14" t="str">
        <f t="shared" si="844"/>
        <v>No</v>
      </c>
      <c r="AA955" s="17" t="str">
        <f>IF(C955="DM", "N/A", IF(Z955="No","N/A",VLOOKUP(B955,'Extension List'!$A$3:$AE$1952,19,FALSE)))</f>
        <v>N/A</v>
      </c>
      <c r="AB955" s="14" t="str">
        <f>IF(C955="DM", "N/A", IF(Z955="No","N/A",VLOOKUP(B955,'Extension List'!$A$3:$AE$1952,21,FALSE)))</f>
        <v>N/A</v>
      </c>
      <c r="AC955" s="14" t="str">
        <f t="shared" si="833"/>
        <v>N/A</v>
      </c>
      <c r="AD955" s="15" t="str">
        <f t="shared" si="845"/>
        <v>N/A</v>
      </c>
      <c r="AE955" s="15" t="str">
        <f t="shared" si="846"/>
        <v>N/A</v>
      </c>
      <c r="AF955" s="15" t="str">
        <f t="shared" si="847"/>
        <v>N/A</v>
      </c>
      <c r="AG955" s="15" t="str">
        <f t="shared" si="878"/>
        <v>N/A</v>
      </c>
      <c r="AH955" s="15" t="str">
        <f t="shared" si="878"/>
        <v>N/A</v>
      </c>
      <c r="AI955" s="15" t="str">
        <f t="shared" si="873"/>
        <v>N/A</v>
      </c>
      <c r="AJ955" s="15" t="str">
        <f t="shared" si="874"/>
        <v>N/A</v>
      </c>
      <c r="AK955" s="15" t="str">
        <f t="shared" si="875"/>
        <v>N/A</v>
      </c>
      <c r="AL955" s="15" t="str">
        <f t="shared" si="848"/>
        <v>N/A</v>
      </c>
      <c r="AM955" s="15" t="e">
        <f t="shared" si="849"/>
        <v>#VALUE!</v>
      </c>
      <c r="AN955" s="15" t="str">
        <f t="shared" si="850"/>
        <v>N/A</v>
      </c>
      <c r="AO955" s="15" t="str">
        <f t="shared" si="851"/>
        <v>N/A</v>
      </c>
      <c r="AP955" s="15" t="str">
        <f t="shared" si="852"/>
        <v>N/A</v>
      </c>
      <c r="AQ955" s="15" t="str">
        <f t="shared" si="853"/>
        <v>N/A</v>
      </c>
      <c r="AR955" s="14" t="s">
        <v>40</v>
      </c>
      <c r="AS955" s="14" t="s">
        <v>40</v>
      </c>
      <c r="AT955" s="14" t="s">
        <v>40</v>
      </c>
      <c r="AU955" s="14" t="s">
        <v>40</v>
      </c>
      <c r="AV955" s="14" t="s">
        <v>40</v>
      </c>
      <c r="AW955" s="14" t="s">
        <v>40</v>
      </c>
      <c r="AX955" s="14" t="s">
        <v>40</v>
      </c>
      <c r="AY955" s="14" t="s">
        <v>40</v>
      </c>
      <c r="AZ955" s="14" t="s">
        <v>40</v>
      </c>
      <c r="BA955" s="14" t="s">
        <v>40</v>
      </c>
      <c r="BB955" s="14" t="s">
        <v>40</v>
      </c>
      <c r="BC955" s="14" t="s">
        <v>40</v>
      </c>
      <c r="BD955" s="14" t="s">
        <v>40</v>
      </c>
      <c r="BE955" s="14" t="s">
        <v>40</v>
      </c>
      <c r="BF955" s="14" t="s">
        <v>40</v>
      </c>
      <c r="BG955" s="14" t="s">
        <v>40</v>
      </c>
      <c r="BH955" s="14" t="s">
        <v>40</v>
      </c>
      <c r="BJ955" s="15" t="e">
        <f t="shared" si="854"/>
        <v>#VALUE!</v>
      </c>
      <c r="BK955" s="15" t="e">
        <f t="shared" si="855"/>
        <v>#VALUE!</v>
      </c>
      <c r="BL955" s="15" t="e">
        <f t="shared" si="856"/>
        <v>#VALUE!</v>
      </c>
      <c r="BM955" s="15" t="e">
        <f t="shared" si="857"/>
        <v>#VALUE!</v>
      </c>
      <c r="BN955" s="15" t="e">
        <f t="shared" si="858"/>
        <v>#VALUE!</v>
      </c>
      <c r="BO955" s="15" t="e">
        <f t="shared" si="859"/>
        <v>#VALUE!</v>
      </c>
      <c r="BP955" s="15" t="e">
        <f t="shared" si="860"/>
        <v>#VALUE!</v>
      </c>
      <c r="BQ955" s="15" t="e">
        <f t="shared" si="861"/>
        <v>#VALUE!</v>
      </c>
      <c r="BR955" s="15" t="e">
        <f t="shared" si="862"/>
        <v>#VALUE!</v>
      </c>
      <c r="BS955" s="15" t="e">
        <f t="shared" si="863"/>
        <v>#VALUE!</v>
      </c>
      <c r="BT955" s="15" t="e">
        <f t="shared" si="864"/>
        <v>#VALUE!</v>
      </c>
      <c r="BU955" s="15" t="e">
        <f t="shared" si="865"/>
        <v>#VALUE!</v>
      </c>
      <c r="BV955" s="15" t="e">
        <f t="shared" si="866"/>
        <v>#VALUE!</v>
      </c>
      <c r="BW955" s="15" t="e">
        <f t="shared" si="867"/>
        <v>#VALUE!</v>
      </c>
      <c r="BX955" s="15" t="e">
        <f t="shared" si="868"/>
        <v>#VALUE!</v>
      </c>
      <c r="BY955" s="15" t="e">
        <f t="shared" si="869"/>
        <v>#VALUE!</v>
      </c>
      <c r="BZ955" s="15" t="e">
        <f t="shared" si="870"/>
        <v>#VALUE!</v>
      </c>
      <c r="CA955" s="14" t="s">
        <v>75</v>
      </c>
      <c r="CB955" s="15" t="e">
        <f t="shared" si="879"/>
        <v>#VALUE!</v>
      </c>
      <c r="CC955" s="14" t="str">
        <f t="shared" si="880"/>
        <v>N/A</v>
      </c>
      <c r="CD955" s="14" t="str">
        <f t="shared" si="881"/>
        <v>N/A</v>
      </c>
      <c r="CE955" s="14" t="str">
        <f t="shared" si="882"/>
        <v>N/A</v>
      </c>
      <c r="CF955" s="14" t="str">
        <f t="shared" si="883"/>
        <v>N/A</v>
      </c>
      <c r="CG955" t="str">
        <f t="shared" si="871"/>
        <v>S:0 G:0 GR:0</v>
      </c>
    </row>
    <row r="956" spans="1:85" x14ac:dyDescent="0.25">
      <c r="A956" s="13">
        <v>6848</v>
      </c>
      <c r="B956" s="14"/>
      <c r="C956" s="14"/>
      <c r="D956" s="14"/>
      <c r="E956" s="14" t="e">
        <f>VLOOKUP(B956, 'Rookie Year'!$A$2:$B$55555,2,FALSE)</f>
        <v>#N/A</v>
      </c>
      <c r="F956" s="14">
        <v>2026</v>
      </c>
      <c r="G956" s="14" t="s">
        <v>40</v>
      </c>
      <c r="H956" s="14"/>
      <c r="I956" s="15"/>
      <c r="J956" s="14"/>
      <c r="K956" s="16">
        <f t="shared" si="837"/>
        <v>0</v>
      </c>
      <c r="L956" s="15">
        <f t="shared" si="838"/>
        <v>0</v>
      </c>
      <c r="M956" s="15">
        <f t="shared" si="839"/>
        <v>0</v>
      </c>
      <c r="N956" s="15">
        <f t="shared" si="840"/>
        <v>0</v>
      </c>
      <c r="O956" s="15">
        <v>0</v>
      </c>
      <c r="P956" s="15">
        <v>0</v>
      </c>
      <c r="Q956" s="15">
        <f t="shared" si="841"/>
        <v>0</v>
      </c>
      <c r="R956" s="14" t="s">
        <v>75</v>
      </c>
      <c r="S956" s="14">
        <f t="shared" si="842"/>
        <v>0</v>
      </c>
      <c r="T956" s="15" t="str">
        <f t="shared" si="835"/>
        <v>N/A</v>
      </c>
      <c r="U956" s="15" t="str">
        <f t="shared" si="836"/>
        <v>N/A</v>
      </c>
      <c r="V956" s="15" t="str">
        <f t="shared" si="884"/>
        <v>N/A</v>
      </c>
      <c r="W956" s="15" t="str">
        <f t="shared" si="876"/>
        <v>N/A</v>
      </c>
      <c r="X956" s="15" t="str">
        <f t="shared" si="877"/>
        <v>N/A</v>
      </c>
      <c r="Y956" s="14" t="str">
        <f t="shared" si="843"/>
        <v>OK</v>
      </c>
      <c r="Z956" s="14" t="str">
        <f t="shared" si="844"/>
        <v>No</v>
      </c>
      <c r="AA956" s="17" t="str">
        <f>IF(C956="DM", "N/A", IF(Z956="No","N/A",VLOOKUP(B956,'Extension List'!$A$3:$AE$1952,19,FALSE)))</f>
        <v>N/A</v>
      </c>
      <c r="AB956" s="14" t="str">
        <f>IF(C956="DM", "N/A", IF(Z956="No","N/A",VLOOKUP(B956,'Extension List'!$A$3:$AE$1952,21,FALSE)))</f>
        <v>N/A</v>
      </c>
      <c r="AC956" s="14" t="str">
        <f t="shared" si="833"/>
        <v>N/A</v>
      </c>
      <c r="AD956" s="15" t="str">
        <f t="shared" si="845"/>
        <v>N/A</v>
      </c>
      <c r="AE956" s="15" t="str">
        <f t="shared" si="846"/>
        <v>N/A</v>
      </c>
      <c r="AF956" s="15" t="str">
        <f t="shared" si="847"/>
        <v>N/A</v>
      </c>
      <c r="AG956" s="15" t="str">
        <f t="shared" si="878"/>
        <v>N/A</v>
      </c>
      <c r="AH956" s="15" t="str">
        <f t="shared" si="878"/>
        <v>N/A</v>
      </c>
      <c r="AI956" s="15" t="str">
        <f t="shared" si="873"/>
        <v>N/A</v>
      </c>
      <c r="AJ956" s="15" t="str">
        <f t="shared" si="874"/>
        <v>N/A</v>
      </c>
      <c r="AK956" s="15" t="str">
        <f t="shared" si="875"/>
        <v>N/A</v>
      </c>
      <c r="AL956" s="15" t="str">
        <f t="shared" si="848"/>
        <v>N/A</v>
      </c>
      <c r="AM956" s="15" t="e">
        <f t="shared" si="849"/>
        <v>#VALUE!</v>
      </c>
      <c r="AN956" s="15" t="str">
        <f t="shared" si="850"/>
        <v>N/A</v>
      </c>
      <c r="AO956" s="15" t="str">
        <f t="shared" si="851"/>
        <v>N/A</v>
      </c>
      <c r="AP956" s="15" t="str">
        <f t="shared" si="852"/>
        <v>N/A</v>
      </c>
      <c r="AQ956" s="15" t="str">
        <f t="shared" si="853"/>
        <v>N/A</v>
      </c>
      <c r="AR956" s="14" t="s">
        <v>40</v>
      </c>
      <c r="AS956" s="14" t="s">
        <v>40</v>
      </c>
      <c r="AT956" s="14" t="s">
        <v>40</v>
      </c>
      <c r="AU956" s="14" t="s">
        <v>40</v>
      </c>
      <c r="AV956" s="14" t="s">
        <v>40</v>
      </c>
      <c r="AW956" s="14" t="s">
        <v>40</v>
      </c>
      <c r="AX956" s="14" t="s">
        <v>40</v>
      </c>
      <c r="AY956" s="14" t="s">
        <v>40</v>
      </c>
      <c r="AZ956" s="14" t="s">
        <v>40</v>
      </c>
      <c r="BA956" s="14" t="s">
        <v>40</v>
      </c>
      <c r="BB956" s="14" t="s">
        <v>40</v>
      </c>
      <c r="BC956" s="14" t="s">
        <v>40</v>
      </c>
      <c r="BD956" s="14" t="s">
        <v>40</v>
      </c>
      <c r="BE956" s="14" t="s">
        <v>40</v>
      </c>
      <c r="BF956" s="14" t="s">
        <v>40</v>
      </c>
      <c r="BG956" s="14" t="s">
        <v>40</v>
      </c>
      <c r="BH956" s="14" t="s">
        <v>40</v>
      </c>
      <c r="BJ956" s="15" t="e">
        <f t="shared" si="854"/>
        <v>#VALUE!</v>
      </c>
      <c r="BK956" s="15" t="e">
        <f t="shared" si="855"/>
        <v>#VALUE!</v>
      </c>
      <c r="BL956" s="15" t="e">
        <f t="shared" si="856"/>
        <v>#VALUE!</v>
      </c>
      <c r="BM956" s="15" t="e">
        <f t="shared" si="857"/>
        <v>#VALUE!</v>
      </c>
      <c r="BN956" s="15" t="e">
        <f t="shared" si="858"/>
        <v>#VALUE!</v>
      </c>
      <c r="BO956" s="15" t="e">
        <f t="shared" si="859"/>
        <v>#VALUE!</v>
      </c>
      <c r="BP956" s="15" t="e">
        <f t="shared" si="860"/>
        <v>#VALUE!</v>
      </c>
      <c r="BQ956" s="15" t="e">
        <f t="shared" si="861"/>
        <v>#VALUE!</v>
      </c>
      <c r="BR956" s="15" t="e">
        <f t="shared" si="862"/>
        <v>#VALUE!</v>
      </c>
      <c r="BS956" s="15" t="e">
        <f t="shared" si="863"/>
        <v>#VALUE!</v>
      </c>
      <c r="BT956" s="15" t="e">
        <f t="shared" si="864"/>
        <v>#VALUE!</v>
      </c>
      <c r="BU956" s="15" t="e">
        <f t="shared" si="865"/>
        <v>#VALUE!</v>
      </c>
      <c r="BV956" s="15" t="e">
        <f t="shared" si="866"/>
        <v>#VALUE!</v>
      </c>
      <c r="BW956" s="15" t="e">
        <f t="shared" si="867"/>
        <v>#VALUE!</v>
      </c>
      <c r="BX956" s="15" t="e">
        <f t="shared" si="868"/>
        <v>#VALUE!</v>
      </c>
      <c r="BY956" s="15" t="e">
        <f t="shared" si="869"/>
        <v>#VALUE!</v>
      </c>
      <c r="BZ956" s="15" t="e">
        <f t="shared" si="870"/>
        <v>#VALUE!</v>
      </c>
      <c r="CA956" s="14" t="s">
        <v>75</v>
      </c>
      <c r="CB956" s="15" t="e">
        <f t="shared" si="879"/>
        <v>#VALUE!</v>
      </c>
      <c r="CC956" s="14" t="str">
        <f t="shared" si="880"/>
        <v>N/A</v>
      </c>
      <c r="CD956" s="14" t="str">
        <f t="shared" si="881"/>
        <v>N/A</v>
      </c>
      <c r="CE956" s="14" t="str">
        <f t="shared" si="882"/>
        <v>N/A</v>
      </c>
      <c r="CF956" s="14" t="str">
        <f t="shared" si="883"/>
        <v>N/A</v>
      </c>
      <c r="CG956" t="str">
        <f t="shared" si="871"/>
        <v>S:0 G:0 GR:0</v>
      </c>
    </row>
    <row r="957" spans="1:85" x14ac:dyDescent="0.25">
      <c r="A957" s="13">
        <v>6849</v>
      </c>
      <c r="B957" s="14"/>
      <c r="C957" s="14"/>
      <c r="D957" s="14"/>
      <c r="E957" s="14" t="e">
        <f>VLOOKUP(B957, 'Rookie Year'!$A$2:$B$55555,2,FALSE)</f>
        <v>#N/A</v>
      </c>
      <c r="F957" s="14">
        <v>2026</v>
      </c>
      <c r="G957" s="14" t="s">
        <v>40</v>
      </c>
      <c r="H957" s="14"/>
      <c r="I957" s="15"/>
      <c r="J957" s="14"/>
      <c r="K957" s="16">
        <f t="shared" si="837"/>
        <v>0</v>
      </c>
      <c r="L957" s="15">
        <f t="shared" si="838"/>
        <v>0</v>
      </c>
      <c r="M957" s="15">
        <f t="shared" si="839"/>
        <v>0</v>
      </c>
      <c r="N957" s="15">
        <f t="shared" si="840"/>
        <v>0</v>
      </c>
      <c r="O957" s="15">
        <v>0</v>
      </c>
      <c r="P957" s="15">
        <v>0</v>
      </c>
      <c r="Q957" s="15">
        <f t="shared" si="841"/>
        <v>0</v>
      </c>
      <c r="R957" s="14" t="s">
        <v>75</v>
      </c>
      <c r="S957" s="14">
        <f t="shared" si="842"/>
        <v>0</v>
      </c>
      <c r="T957" s="15" t="str">
        <f t="shared" si="835"/>
        <v>N/A</v>
      </c>
      <c r="U957" s="15" t="str">
        <f t="shared" si="836"/>
        <v>N/A</v>
      </c>
      <c r="V957" s="15" t="str">
        <f t="shared" si="884"/>
        <v>N/A</v>
      </c>
      <c r="W957" s="15" t="str">
        <f t="shared" si="876"/>
        <v>N/A</v>
      </c>
      <c r="X957" s="15" t="str">
        <f t="shared" si="877"/>
        <v>N/A</v>
      </c>
      <c r="Y957" s="14" t="str">
        <f t="shared" si="843"/>
        <v>OK</v>
      </c>
      <c r="Z957" s="14" t="str">
        <f t="shared" si="844"/>
        <v>No</v>
      </c>
      <c r="AA957" s="17" t="str">
        <f>IF(C957="DM", "N/A", IF(Z957="No","N/A",VLOOKUP(B957,'Extension List'!$A$3:$AE$1952,19,FALSE)))</f>
        <v>N/A</v>
      </c>
      <c r="AB957" s="14" t="str">
        <f>IF(C957="DM", "N/A", IF(Z957="No","N/A",VLOOKUP(B957,'Extension List'!$A$3:$AE$1952,21,FALSE)))</f>
        <v>N/A</v>
      </c>
      <c r="AC957" s="14" t="str">
        <f t="shared" ref="AC957:AC971" si="885">IF(AA957="N/A", "N/A", 0)</f>
        <v>N/A</v>
      </c>
      <c r="AD957" s="15" t="str">
        <f t="shared" si="845"/>
        <v>N/A</v>
      </c>
      <c r="AE957" s="15" t="str">
        <f t="shared" si="846"/>
        <v>N/A</v>
      </c>
      <c r="AF957" s="15" t="str">
        <f t="shared" si="847"/>
        <v>N/A</v>
      </c>
      <c r="AG957" s="15" t="str">
        <f t="shared" si="878"/>
        <v>N/A</v>
      </c>
      <c r="AH957" s="15" t="str">
        <f t="shared" si="878"/>
        <v>N/A</v>
      </c>
      <c r="AI957" s="15" t="str">
        <f t="shared" si="873"/>
        <v>N/A</v>
      </c>
      <c r="AJ957" s="15" t="str">
        <f t="shared" si="874"/>
        <v>N/A</v>
      </c>
      <c r="AK957" s="15" t="str">
        <f t="shared" si="875"/>
        <v>N/A</v>
      </c>
      <c r="AL957" s="15" t="str">
        <f t="shared" si="848"/>
        <v>N/A</v>
      </c>
      <c r="AM957" s="15" t="e">
        <f t="shared" si="849"/>
        <v>#VALUE!</v>
      </c>
      <c r="AN957" s="15" t="str">
        <f t="shared" si="850"/>
        <v>N/A</v>
      </c>
      <c r="AO957" s="15" t="str">
        <f t="shared" si="851"/>
        <v>N/A</v>
      </c>
      <c r="AP957" s="15" t="str">
        <f t="shared" si="852"/>
        <v>N/A</v>
      </c>
      <c r="AQ957" s="15" t="str">
        <f t="shared" si="853"/>
        <v>N/A</v>
      </c>
      <c r="AR957" s="14" t="s">
        <v>40</v>
      </c>
      <c r="AS957" s="14" t="s">
        <v>40</v>
      </c>
      <c r="AT957" s="14" t="s">
        <v>40</v>
      </c>
      <c r="AU957" s="14" t="s">
        <v>40</v>
      </c>
      <c r="AV957" s="14" t="s">
        <v>40</v>
      </c>
      <c r="AW957" s="14" t="s">
        <v>40</v>
      </c>
      <c r="AX957" s="14" t="s">
        <v>40</v>
      </c>
      <c r="AY957" s="14" t="s">
        <v>40</v>
      </c>
      <c r="AZ957" s="14" t="s">
        <v>40</v>
      </c>
      <c r="BA957" s="14" t="s">
        <v>40</v>
      </c>
      <c r="BB957" s="14" t="s">
        <v>40</v>
      </c>
      <c r="BC957" s="14" t="s">
        <v>40</v>
      </c>
      <c r="BD957" s="14" t="s">
        <v>40</v>
      </c>
      <c r="BE957" s="14" t="s">
        <v>40</v>
      </c>
      <c r="BF957" s="14" t="s">
        <v>40</v>
      </c>
      <c r="BG957" s="14" t="s">
        <v>40</v>
      </c>
      <c r="BH957" s="14" t="s">
        <v>40</v>
      </c>
      <c r="BJ957" s="15" t="e">
        <f t="shared" si="854"/>
        <v>#VALUE!</v>
      </c>
      <c r="BK957" s="15" t="e">
        <f t="shared" si="855"/>
        <v>#VALUE!</v>
      </c>
      <c r="BL957" s="15" t="e">
        <f t="shared" si="856"/>
        <v>#VALUE!</v>
      </c>
      <c r="BM957" s="15" t="e">
        <f t="shared" si="857"/>
        <v>#VALUE!</v>
      </c>
      <c r="BN957" s="15" t="e">
        <f t="shared" si="858"/>
        <v>#VALUE!</v>
      </c>
      <c r="BO957" s="15" t="e">
        <f t="shared" si="859"/>
        <v>#VALUE!</v>
      </c>
      <c r="BP957" s="15" t="e">
        <f t="shared" si="860"/>
        <v>#VALUE!</v>
      </c>
      <c r="BQ957" s="15" t="e">
        <f t="shared" si="861"/>
        <v>#VALUE!</v>
      </c>
      <c r="BR957" s="15" t="e">
        <f t="shared" si="862"/>
        <v>#VALUE!</v>
      </c>
      <c r="BS957" s="15" t="e">
        <f t="shared" si="863"/>
        <v>#VALUE!</v>
      </c>
      <c r="BT957" s="15" t="e">
        <f t="shared" si="864"/>
        <v>#VALUE!</v>
      </c>
      <c r="BU957" s="15" t="e">
        <f t="shared" si="865"/>
        <v>#VALUE!</v>
      </c>
      <c r="BV957" s="15" t="e">
        <f t="shared" si="866"/>
        <v>#VALUE!</v>
      </c>
      <c r="BW957" s="15" t="e">
        <f t="shared" si="867"/>
        <v>#VALUE!</v>
      </c>
      <c r="BX957" s="15" t="e">
        <f t="shared" si="868"/>
        <v>#VALUE!</v>
      </c>
      <c r="BY957" s="15" t="e">
        <f t="shared" si="869"/>
        <v>#VALUE!</v>
      </c>
      <c r="BZ957" s="15" t="e">
        <f t="shared" si="870"/>
        <v>#VALUE!</v>
      </c>
      <c r="CA957" s="14" t="s">
        <v>75</v>
      </c>
      <c r="CB957" s="15" t="e">
        <f t="shared" si="879"/>
        <v>#VALUE!</v>
      </c>
      <c r="CC957" s="14" t="str">
        <f t="shared" si="880"/>
        <v>N/A</v>
      </c>
      <c r="CD957" s="14" t="str">
        <f t="shared" si="881"/>
        <v>N/A</v>
      </c>
      <c r="CE957" s="14" t="str">
        <f t="shared" si="882"/>
        <v>N/A</v>
      </c>
      <c r="CF957" s="14" t="str">
        <f t="shared" si="883"/>
        <v>N/A</v>
      </c>
      <c r="CG957" t="str">
        <f t="shared" si="871"/>
        <v>S:0 G:0 GR:0</v>
      </c>
    </row>
    <row r="958" spans="1:85" x14ac:dyDescent="0.25">
      <c r="A958" s="13">
        <v>6850</v>
      </c>
      <c r="B958" s="14"/>
      <c r="C958" s="14"/>
      <c r="D958" s="14"/>
      <c r="E958" s="14" t="e">
        <f>VLOOKUP(B958, 'Rookie Year'!$A$2:$B$55555,2,FALSE)</f>
        <v>#N/A</v>
      </c>
      <c r="F958" s="14">
        <v>2026</v>
      </c>
      <c r="G958" s="14" t="s">
        <v>40</v>
      </c>
      <c r="H958" s="14"/>
      <c r="I958" s="15"/>
      <c r="J958" s="14"/>
      <c r="K958" s="16">
        <f t="shared" si="837"/>
        <v>0</v>
      </c>
      <c r="L958" s="15">
        <f t="shared" si="838"/>
        <v>0</v>
      </c>
      <c r="M958" s="15">
        <f t="shared" si="839"/>
        <v>0</v>
      </c>
      <c r="N958" s="15">
        <f t="shared" si="840"/>
        <v>0</v>
      </c>
      <c r="O958" s="15">
        <v>0</v>
      </c>
      <c r="P958" s="15">
        <v>0</v>
      </c>
      <c r="Q958" s="15">
        <f t="shared" si="841"/>
        <v>0</v>
      </c>
      <c r="R958" s="14" t="s">
        <v>75</v>
      </c>
      <c r="S958" s="14">
        <f t="shared" si="842"/>
        <v>0</v>
      </c>
      <c r="T958" s="15" t="str">
        <f t="shared" si="835"/>
        <v>N/A</v>
      </c>
      <c r="U958" s="15" t="str">
        <f t="shared" si="836"/>
        <v>N/A</v>
      </c>
      <c r="V958" s="15" t="str">
        <f t="shared" si="884"/>
        <v>N/A</v>
      </c>
      <c r="W958" s="15" t="str">
        <f t="shared" si="876"/>
        <v>N/A</v>
      </c>
      <c r="X958" s="15" t="str">
        <f t="shared" si="877"/>
        <v>N/A</v>
      </c>
      <c r="Y958" s="14" t="str">
        <f t="shared" si="843"/>
        <v>OK</v>
      </c>
      <c r="Z958" s="14" t="str">
        <f t="shared" si="844"/>
        <v>No</v>
      </c>
      <c r="AA958" s="17" t="str">
        <f>IF(C958="DM", "N/A", IF(Z958="No","N/A",VLOOKUP(B958,'Extension List'!$A$3:$AE$1952,19,FALSE)))</f>
        <v>N/A</v>
      </c>
      <c r="AB958" s="14" t="str">
        <f>IF(C958="DM", "N/A", IF(Z958="No","N/A",VLOOKUP(B958,'Extension List'!$A$3:$AE$1952,21,FALSE)))</f>
        <v>N/A</v>
      </c>
      <c r="AC958" s="14" t="str">
        <f t="shared" si="885"/>
        <v>N/A</v>
      </c>
      <c r="AD958" s="15" t="str">
        <f t="shared" si="845"/>
        <v>N/A</v>
      </c>
      <c r="AE958" s="15" t="str">
        <f t="shared" si="846"/>
        <v>N/A</v>
      </c>
      <c r="AF958" s="15" t="str">
        <f t="shared" si="847"/>
        <v>N/A</v>
      </c>
      <c r="AG958" s="15" t="str">
        <f t="shared" si="878"/>
        <v>N/A</v>
      </c>
      <c r="AH958" s="15" t="str">
        <f t="shared" si="878"/>
        <v>N/A</v>
      </c>
      <c r="AI958" s="15" t="str">
        <f t="shared" si="873"/>
        <v>N/A</v>
      </c>
      <c r="AJ958" s="15" t="str">
        <f t="shared" si="874"/>
        <v>N/A</v>
      </c>
      <c r="AK958" s="15" t="str">
        <f t="shared" si="875"/>
        <v>N/A</v>
      </c>
      <c r="AL958" s="15" t="str">
        <f t="shared" si="848"/>
        <v>N/A</v>
      </c>
      <c r="AM958" s="15" t="e">
        <f t="shared" si="849"/>
        <v>#VALUE!</v>
      </c>
      <c r="AN958" s="15" t="str">
        <f t="shared" si="850"/>
        <v>N/A</v>
      </c>
      <c r="AO958" s="15" t="str">
        <f t="shared" si="851"/>
        <v>N/A</v>
      </c>
      <c r="AP958" s="15" t="str">
        <f t="shared" si="852"/>
        <v>N/A</v>
      </c>
      <c r="AQ958" s="15" t="str">
        <f t="shared" si="853"/>
        <v>N/A</v>
      </c>
      <c r="AR958" s="14" t="s">
        <v>40</v>
      </c>
      <c r="AS958" s="14" t="s">
        <v>40</v>
      </c>
      <c r="AT958" s="14" t="s">
        <v>40</v>
      </c>
      <c r="AU958" s="14" t="s">
        <v>40</v>
      </c>
      <c r="AV958" s="14" t="s">
        <v>40</v>
      </c>
      <c r="AW958" s="14" t="s">
        <v>40</v>
      </c>
      <c r="AX958" s="14" t="s">
        <v>40</v>
      </c>
      <c r="AY958" s="14" t="s">
        <v>40</v>
      </c>
      <c r="AZ958" s="14" t="s">
        <v>40</v>
      </c>
      <c r="BA958" s="14" t="s">
        <v>40</v>
      </c>
      <c r="BB958" s="14" t="s">
        <v>40</v>
      </c>
      <c r="BC958" s="14" t="s">
        <v>40</v>
      </c>
      <c r="BD958" s="14" t="s">
        <v>40</v>
      </c>
      <c r="BE958" s="14" t="s">
        <v>40</v>
      </c>
      <c r="BF958" s="14" t="s">
        <v>40</v>
      </c>
      <c r="BG958" s="14" t="s">
        <v>40</v>
      </c>
      <c r="BH958" s="14" t="s">
        <v>40</v>
      </c>
      <c r="BJ958" s="15" t="e">
        <f t="shared" si="854"/>
        <v>#VALUE!</v>
      </c>
      <c r="BK958" s="15" t="e">
        <f t="shared" si="855"/>
        <v>#VALUE!</v>
      </c>
      <c r="BL958" s="15" t="e">
        <f t="shared" si="856"/>
        <v>#VALUE!</v>
      </c>
      <c r="BM958" s="15" t="e">
        <f t="shared" si="857"/>
        <v>#VALUE!</v>
      </c>
      <c r="BN958" s="15" t="e">
        <f t="shared" si="858"/>
        <v>#VALUE!</v>
      </c>
      <c r="BO958" s="15" t="e">
        <f t="shared" si="859"/>
        <v>#VALUE!</v>
      </c>
      <c r="BP958" s="15" t="e">
        <f t="shared" si="860"/>
        <v>#VALUE!</v>
      </c>
      <c r="BQ958" s="15" t="e">
        <f t="shared" si="861"/>
        <v>#VALUE!</v>
      </c>
      <c r="BR958" s="15" t="e">
        <f t="shared" si="862"/>
        <v>#VALUE!</v>
      </c>
      <c r="BS958" s="15" t="e">
        <f t="shared" si="863"/>
        <v>#VALUE!</v>
      </c>
      <c r="BT958" s="15" t="e">
        <f t="shared" si="864"/>
        <v>#VALUE!</v>
      </c>
      <c r="BU958" s="15" t="e">
        <f t="shared" si="865"/>
        <v>#VALUE!</v>
      </c>
      <c r="BV958" s="15" t="e">
        <f t="shared" si="866"/>
        <v>#VALUE!</v>
      </c>
      <c r="BW958" s="15" t="e">
        <f t="shared" si="867"/>
        <v>#VALUE!</v>
      </c>
      <c r="BX958" s="15" t="e">
        <f t="shared" si="868"/>
        <v>#VALUE!</v>
      </c>
      <c r="BY958" s="15" t="e">
        <f t="shared" si="869"/>
        <v>#VALUE!</v>
      </c>
      <c r="BZ958" s="15" t="e">
        <f t="shared" si="870"/>
        <v>#VALUE!</v>
      </c>
      <c r="CA958" s="14" t="s">
        <v>75</v>
      </c>
      <c r="CB958" s="15" t="e">
        <f t="shared" si="879"/>
        <v>#VALUE!</v>
      </c>
      <c r="CC958" s="14" t="str">
        <f t="shared" si="880"/>
        <v>N/A</v>
      </c>
      <c r="CD958" s="14" t="str">
        <f t="shared" si="881"/>
        <v>N/A</v>
      </c>
      <c r="CE958" s="14" t="str">
        <f t="shared" si="882"/>
        <v>N/A</v>
      </c>
      <c r="CF958" s="14" t="str">
        <f t="shared" si="883"/>
        <v>N/A</v>
      </c>
      <c r="CG958" t="str">
        <f t="shared" si="871"/>
        <v>S:0 G:0 GR:0</v>
      </c>
    </row>
    <row r="959" spans="1:85" x14ac:dyDescent="0.25">
      <c r="A959" s="13">
        <v>6851</v>
      </c>
      <c r="B959" s="14"/>
      <c r="C959" s="14"/>
      <c r="D959" s="14"/>
      <c r="E959" s="14" t="e">
        <f>VLOOKUP(B959, 'Rookie Year'!$A$2:$B$55555,2,FALSE)</f>
        <v>#N/A</v>
      </c>
      <c r="F959" s="14">
        <v>2026</v>
      </c>
      <c r="G959" s="14" t="s">
        <v>40</v>
      </c>
      <c r="H959" s="14"/>
      <c r="I959" s="15"/>
      <c r="J959" s="14"/>
      <c r="K959" s="16">
        <f t="shared" si="837"/>
        <v>0</v>
      </c>
      <c r="L959" s="15">
        <f t="shared" si="838"/>
        <v>0</v>
      </c>
      <c r="M959" s="15">
        <f t="shared" si="839"/>
        <v>0</v>
      </c>
      <c r="N959" s="15">
        <f t="shared" si="840"/>
        <v>0</v>
      </c>
      <c r="O959" s="15">
        <v>0</v>
      </c>
      <c r="P959" s="15">
        <v>0</v>
      </c>
      <c r="Q959" s="15">
        <f t="shared" si="841"/>
        <v>0</v>
      </c>
      <c r="R959" s="14" t="s">
        <v>75</v>
      </c>
      <c r="S959" s="14">
        <f t="shared" si="842"/>
        <v>0</v>
      </c>
      <c r="T959" s="15" t="str">
        <f t="shared" si="835"/>
        <v>N/A</v>
      </c>
      <c r="U959" s="15" t="str">
        <f t="shared" si="836"/>
        <v>N/A</v>
      </c>
      <c r="V959" s="15" t="str">
        <f t="shared" si="884"/>
        <v>N/A</v>
      </c>
      <c r="W959" s="15" t="str">
        <f t="shared" si="876"/>
        <v>N/A</v>
      </c>
      <c r="X959" s="15" t="str">
        <f t="shared" si="877"/>
        <v>N/A</v>
      </c>
      <c r="Y959" s="14" t="str">
        <f t="shared" si="843"/>
        <v>OK</v>
      </c>
      <c r="Z959" s="14" t="str">
        <f t="shared" si="844"/>
        <v>No</v>
      </c>
      <c r="AA959" s="17" t="str">
        <f>IF(C959="DM", "N/A", IF(Z959="No","N/A",VLOOKUP(B959,'Extension List'!$A$3:$AE$1952,19,FALSE)))</f>
        <v>N/A</v>
      </c>
      <c r="AB959" s="14" t="str">
        <f>IF(C959="DM", "N/A", IF(Z959="No","N/A",VLOOKUP(B959,'Extension List'!$A$3:$AE$1952,21,FALSE)))</f>
        <v>N/A</v>
      </c>
      <c r="AC959" s="14" t="str">
        <f t="shared" si="885"/>
        <v>N/A</v>
      </c>
      <c r="AD959" s="15" t="str">
        <f t="shared" si="845"/>
        <v>N/A</v>
      </c>
      <c r="AE959" s="15" t="str">
        <f t="shared" si="846"/>
        <v>N/A</v>
      </c>
      <c r="AF959" s="15" t="str">
        <f t="shared" si="847"/>
        <v>N/A</v>
      </c>
      <c r="AG959" s="15" t="str">
        <f t="shared" si="878"/>
        <v>N/A</v>
      </c>
      <c r="AH959" s="15" t="str">
        <f t="shared" si="878"/>
        <v>N/A</v>
      </c>
      <c r="AI959" s="15" t="str">
        <f t="shared" si="873"/>
        <v>N/A</v>
      </c>
      <c r="AJ959" s="15" t="str">
        <f t="shared" si="874"/>
        <v>N/A</v>
      </c>
      <c r="AK959" s="15" t="str">
        <f t="shared" si="875"/>
        <v>N/A</v>
      </c>
      <c r="AL959" s="15" t="str">
        <f t="shared" si="848"/>
        <v>N/A</v>
      </c>
      <c r="AM959" s="15" t="e">
        <f t="shared" si="849"/>
        <v>#VALUE!</v>
      </c>
      <c r="AN959" s="15" t="str">
        <f t="shared" si="850"/>
        <v>N/A</v>
      </c>
      <c r="AO959" s="15" t="str">
        <f t="shared" si="851"/>
        <v>N/A</v>
      </c>
      <c r="AP959" s="15" t="str">
        <f t="shared" si="852"/>
        <v>N/A</v>
      </c>
      <c r="AQ959" s="15" t="str">
        <f t="shared" si="853"/>
        <v>N/A</v>
      </c>
      <c r="AR959" s="14" t="s">
        <v>40</v>
      </c>
      <c r="AS959" s="14" t="s">
        <v>40</v>
      </c>
      <c r="AT959" s="14" t="s">
        <v>40</v>
      </c>
      <c r="AU959" s="14" t="s">
        <v>40</v>
      </c>
      <c r="AV959" s="14" t="s">
        <v>40</v>
      </c>
      <c r="AW959" s="14" t="s">
        <v>40</v>
      </c>
      <c r="AX959" s="14" t="s">
        <v>40</v>
      </c>
      <c r="AY959" s="14" t="s">
        <v>40</v>
      </c>
      <c r="AZ959" s="14" t="s">
        <v>40</v>
      </c>
      <c r="BA959" s="14" t="s">
        <v>40</v>
      </c>
      <c r="BB959" s="14" t="s">
        <v>40</v>
      </c>
      <c r="BC959" s="14" t="s">
        <v>40</v>
      </c>
      <c r="BD959" s="14" t="s">
        <v>40</v>
      </c>
      <c r="BE959" s="14" t="s">
        <v>40</v>
      </c>
      <c r="BF959" s="14" t="s">
        <v>40</v>
      </c>
      <c r="BG959" s="14" t="s">
        <v>40</v>
      </c>
      <c r="BH959" s="14" t="s">
        <v>40</v>
      </c>
      <c r="BJ959" s="15" t="e">
        <f t="shared" si="854"/>
        <v>#VALUE!</v>
      </c>
      <c r="BK959" s="15" t="e">
        <f t="shared" si="855"/>
        <v>#VALUE!</v>
      </c>
      <c r="BL959" s="15" t="e">
        <f t="shared" si="856"/>
        <v>#VALUE!</v>
      </c>
      <c r="BM959" s="15" t="e">
        <f t="shared" si="857"/>
        <v>#VALUE!</v>
      </c>
      <c r="BN959" s="15" t="e">
        <f t="shared" si="858"/>
        <v>#VALUE!</v>
      </c>
      <c r="BO959" s="15" t="e">
        <f t="shared" si="859"/>
        <v>#VALUE!</v>
      </c>
      <c r="BP959" s="15" t="e">
        <f t="shared" si="860"/>
        <v>#VALUE!</v>
      </c>
      <c r="BQ959" s="15" t="e">
        <f t="shared" si="861"/>
        <v>#VALUE!</v>
      </c>
      <c r="BR959" s="15" t="e">
        <f t="shared" si="862"/>
        <v>#VALUE!</v>
      </c>
      <c r="BS959" s="15" t="e">
        <f t="shared" si="863"/>
        <v>#VALUE!</v>
      </c>
      <c r="BT959" s="15" t="e">
        <f t="shared" si="864"/>
        <v>#VALUE!</v>
      </c>
      <c r="BU959" s="15" t="e">
        <f t="shared" si="865"/>
        <v>#VALUE!</v>
      </c>
      <c r="BV959" s="15" t="e">
        <f t="shared" si="866"/>
        <v>#VALUE!</v>
      </c>
      <c r="BW959" s="15" t="e">
        <f t="shared" si="867"/>
        <v>#VALUE!</v>
      </c>
      <c r="BX959" s="15" t="e">
        <f t="shared" si="868"/>
        <v>#VALUE!</v>
      </c>
      <c r="BY959" s="15" t="e">
        <f t="shared" si="869"/>
        <v>#VALUE!</v>
      </c>
      <c r="BZ959" s="15" t="e">
        <f t="shared" si="870"/>
        <v>#VALUE!</v>
      </c>
      <c r="CA959" s="14" t="s">
        <v>75</v>
      </c>
      <c r="CB959" s="15" t="e">
        <f t="shared" si="879"/>
        <v>#VALUE!</v>
      </c>
      <c r="CC959" s="14" t="str">
        <f t="shared" si="880"/>
        <v>N/A</v>
      </c>
      <c r="CD959" s="14" t="str">
        <f t="shared" si="881"/>
        <v>N/A</v>
      </c>
      <c r="CE959" s="14" t="str">
        <f t="shared" si="882"/>
        <v>N/A</v>
      </c>
      <c r="CF959" s="14" t="str">
        <f t="shared" si="883"/>
        <v>N/A</v>
      </c>
      <c r="CG959" t="str">
        <f t="shared" si="871"/>
        <v>S:0 G:0 GR:0</v>
      </c>
    </row>
    <row r="960" spans="1:85" x14ac:dyDescent="0.25">
      <c r="A960" s="13">
        <v>6852</v>
      </c>
      <c r="B960" s="14"/>
      <c r="C960" s="14"/>
      <c r="D960" s="14"/>
      <c r="E960" s="14" t="e">
        <f>VLOOKUP(B960, 'Rookie Year'!$A$2:$B$55555,2,FALSE)</f>
        <v>#N/A</v>
      </c>
      <c r="F960" s="14">
        <v>2026</v>
      </c>
      <c r="G960" s="14" t="s">
        <v>40</v>
      </c>
      <c r="H960" s="14"/>
      <c r="I960" s="15"/>
      <c r="J960" s="14"/>
      <c r="K960" s="16">
        <f t="shared" si="837"/>
        <v>0</v>
      </c>
      <c r="L960" s="15">
        <f t="shared" si="838"/>
        <v>0</v>
      </c>
      <c r="M960" s="15">
        <f t="shared" si="839"/>
        <v>0</v>
      </c>
      <c r="N960" s="15">
        <f t="shared" si="840"/>
        <v>0</v>
      </c>
      <c r="O960" s="15">
        <v>0</v>
      </c>
      <c r="P960" s="15">
        <v>0</v>
      </c>
      <c r="Q960" s="15">
        <f t="shared" si="841"/>
        <v>0</v>
      </c>
      <c r="R960" s="14" t="s">
        <v>75</v>
      </c>
      <c r="S960" s="14">
        <f t="shared" si="842"/>
        <v>0</v>
      </c>
      <c r="T960" s="15" t="str">
        <f t="shared" si="835"/>
        <v>N/A</v>
      </c>
      <c r="U960" s="15" t="str">
        <f t="shared" si="836"/>
        <v>N/A</v>
      </c>
      <c r="V960" s="15" t="str">
        <f t="shared" si="884"/>
        <v>N/A</v>
      </c>
      <c r="W960" s="15" t="str">
        <f t="shared" si="876"/>
        <v>N/A</v>
      </c>
      <c r="X960" s="15" t="str">
        <f t="shared" si="877"/>
        <v>N/A</v>
      </c>
      <c r="Y960" s="14" t="str">
        <f t="shared" si="843"/>
        <v>OK</v>
      </c>
      <c r="Z960" s="14" t="str">
        <f t="shared" si="844"/>
        <v>No</v>
      </c>
      <c r="AA960" s="17" t="str">
        <f>IF(C960="DM", "N/A", IF(Z960="No","N/A",VLOOKUP(B960,'Extension List'!$A$3:$AE$1952,19,FALSE)))</f>
        <v>N/A</v>
      </c>
      <c r="AB960" s="14" t="str">
        <f>IF(C960="DM", "N/A", IF(Z960="No","N/A",VLOOKUP(B960,'Extension List'!$A$3:$AE$1952,21,FALSE)))</f>
        <v>N/A</v>
      </c>
      <c r="AC960" s="14" t="str">
        <f t="shared" si="885"/>
        <v>N/A</v>
      </c>
      <c r="AD960" s="15" t="str">
        <f t="shared" si="845"/>
        <v>N/A</v>
      </c>
      <c r="AE960" s="15" t="str">
        <f t="shared" si="846"/>
        <v>N/A</v>
      </c>
      <c r="AF960" s="15" t="str">
        <f t="shared" si="847"/>
        <v>N/A</v>
      </c>
      <c r="AG960" s="15" t="str">
        <f t="shared" si="878"/>
        <v>N/A</v>
      </c>
      <c r="AH960" s="15" t="str">
        <f t="shared" si="878"/>
        <v>N/A</v>
      </c>
      <c r="AI960" s="15" t="str">
        <f t="shared" si="873"/>
        <v>N/A</v>
      </c>
      <c r="AJ960" s="15" t="str">
        <f t="shared" si="874"/>
        <v>N/A</v>
      </c>
      <c r="AK960" s="15" t="str">
        <f t="shared" si="875"/>
        <v>N/A</v>
      </c>
      <c r="AL960" s="15" t="str">
        <f t="shared" si="848"/>
        <v>N/A</v>
      </c>
      <c r="AM960" s="15" t="e">
        <f t="shared" si="849"/>
        <v>#VALUE!</v>
      </c>
      <c r="AN960" s="15" t="str">
        <f t="shared" si="850"/>
        <v>N/A</v>
      </c>
      <c r="AO960" s="15" t="str">
        <f t="shared" si="851"/>
        <v>N/A</v>
      </c>
      <c r="AP960" s="15" t="str">
        <f t="shared" si="852"/>
        <v>N/A</v>
      </c>
      <c r="AQ960" s="15" t="str">
        <f t="shared" si="853"/>
        <v>N/A</v>
      </c>
      <c r="AR960" s="14" t="s">
        <v>40</v>
      </c>
      <c r="AS960" s="14" t="s">
        <v>40</v>
      </c>
      <c r="AT960" s="14" t="s">
        <v>40</v>
      </c>
      <c r="AU960" s="14" t="s">
        <v>40</v>
      </c>
      <c r="AV960" s="14" t="s">
        <v>40</v>
      </c>
      <c r="AW960" s="14" t="s">
        <v>40</v>
      </c>
      <c r="AX960" s="14" t="s">
        <v>40</v>
      </c>
      <c r="AY960" s="14" t="s">
        <v>40</v>
      </c>
      <c r="AZ960" s="14" t="s">
        <v>40</v>
      </c>
      <c r="BA960" s="14" t="s">
        <v>40</v>
      </c>
      <c r="BB960" s="14" t="s">
        <v>40</v>
      </c>
      <c r="BC960" s="14" t="s">
        <v>40</v>
      </c>
      <c r="BD960" s="14" t="s">
        <v>40</v>
      </c>
      <c r="BE960" s="14" t="s">
        <v>40</v>
      </c>
      <c r="BF960" s="14" t="s">
        <v>40</v>
      </c>
      <c r="BG960" s="14" t="s">
        <v>40</v>
      </c>
      <c r="BH960" s="14" t="s">
        <v>40</v>
      </c>
      <c r="BJ960" s="15" t="e">
        <f t="shared" si="854"/>
        <v>#VALUE!</v>
      </c>
      <c r="BK960" s="15" t="e">
        <f t="shared" si="855"/>
        <v>#VALUE!</v>
      </c>
      <c r="BL960" s="15" t="e">
        <f t="shared" si="856"/>
        <v>#VALUE!</v>
      </c>
      <c r="BM960" s="15" t="e">
        <f t="shared" si="857"/>
        <v>#VALUE!</v>
      </c>
      <c r="BN960" s="15" t="e">
        <f t="shared" si="858"/>
        <v>#VALUE!</v>
      </c>
      <c r="BO960" s="15" t="e">
        <f t="shared" si="859"/>
        <v>#VALUE!</v>
      </c>
      <c r="BP960" s="15" t="e">
        <f t="shared" si="860"/>
        <v>#VALUE!</v>
      </c>
      <c r="BQ960" s="15" t="e">
        <f t="shared" si="861"/>
        <v>#VALUE!</v>
      </c>
      <c r="BR960" s="15" t="e">
        <f t="shared" si="862"/>
        <v>#VALUE!</v>
      </c>
      <c r="BS960" s="15" t="e">
        <f t="shared" si="863"/>
        <v>#VALUE!</v>
      </c>
      <c r="BT960" s="15" t="e">
        <f t="shared" si="864"/>
        <v>#VALUE!</v>
      </c>
      <c r="BU960" s="15" t="e">
        <f t="shared" si="865"/>
        <v>#VALUE!</v>
      </c>
      <c r="BV960" s="15" t="e">
        <f t="shared" si="866"/>
        <v>#VALUE!</v>
      </c>
      <c r="BW960" s="15" t="e">
        <f t="shared" si="867"/>
        <v>#VALUE!</v>
      </c>
      <c r="BX960" s="15" t="e">
        <f t="shared" si="868"/>
        <v>#VALUE!</v>
      </c>
      <c r="BY960" s="15" t="e">
        <f t="shared" si="869"/>
        <v>#VALUE!</v>
      </c>
      <c r="BZ960" s="15" t="e">
        <f t="shared" si="870"/>
        <v>#VALUE!</v>
      </c>
      <c r="CA960" s="14" t="s">
        <v>75</v>
      </c>
      <c r="CB960" s="15" t="e">
        <f t="shared" si="879"/>
        <v>#VALUE!</v>
      </c>
      <c r="CC960" s="14" t="str">
        <f t="shared" si="880"/>
        <v>N/A</v>
      </c>
      <c r="CD960" s="14" t="str">
        <f t="shared" si="881"/>
        <v>N/A</v>
      </c>
      <c r="CE960" s="14" t="str">
        <f t="shared" si="882"/>
        <v>N/A</v>
      </c>
      <c r="CF960" s="14" t="str">
        <f t="shared" si="883"/>
        <v>N/A</v>
      </c>
      <c r="CG960" t="str">
        <f t="shared" si="871"/>
        <v>S:0 G:0 GR:0</v>
      </c>
    </row>
    <row r="961" spans="1:85" x14ac:dyDescent="0.25">
      <c r="A961" s="13">
        <v>6853</v>
      </c>
      <c r="B961" s="14"/>
      <c r="C961" s="14"/>
      <c r="D961" s="14"/>
      <c r="E961" s="14" t="e">
        <f>VLOOKUP(B961, 'Rookie Year'!$A$2:$B$55555,2,FALSE)</f>
        <v>#N/A</v>
      </c>
      <c r="F961" s="14">
        <v>2026</v>
      </c>
      <c r="G961" s="14" t="s">
        <v>40</v>
      </c>
      <c r="H961" s="14"/>
      <c r="I961" s="15"/>
      <c r="J961" s="14"/>
      <c r="K961" s="16">
        <f t="shared" si="837"/>
        <v>0</v>
      </c>
      <c r="L961" s="15">
        <f t="shared" si="838"/>
        <v>0</v>
      </c>
      <c r="M961" s="15">
        <f t="shared" si="839"/>
        <v>0</v>
      </c>
      <c r="N961" s="15">
        <f t="shared" si="840"/>
        <v>0</v>
      </c>
      <c r="O961" s="15">
        <v>0</v>
      </c>
      <c r="P961" s="15">
        <v>0</v>
      </c>
      <c r="Q961" s="15">
        <f t="shared" si="841"/>
        <v>0</v>
      </c>
      <c r="R961" s="14" t="s">
        <v>75</v>
      </c>
      <c r="S961" s="14">
        <f t="shared" si="842"/>
        <v>0</v>
      </c>
      <c r="T961" s="15" t="str">
        <f t="shared" si="835"/>
        <v>N/A</v>
      </c>
      <c r="U961" s="15" t="str">
        <f t="shared" si="836"/>
        <v>N/A</v>
      </c>
      <c r="V961" s="15" t="str">
        <f t="shared" si="884"/>
        <v>N/A</v>
      </c>
      <c r="W961" s="15" t="str">
        <f t="shared" si="876"/>
        <v>N/A</v>
      </c>
      <c r="X961" s="15" t="str">
        <f t="shared" si="877"/>
        <v>N/A</v>
      </c>
      <c r="Y961" s="14" t="str">
        <f t="shared" si="843"/>
        <v>OK</v>
      </c>
      <c r="Z961" s="14" t="str">
        <f t="shared" si="844"/>
        <v>No</v>
      </c>
      <c r="AA961" s="17" t="str">
        <f>IF(C961="DM", "N/A", IF(Z961="No","N/A",VLOOKUP(B961,'Extension List'!$A$3:$AE$1952,19,FALSE)))</f>
        <v>N/A</v>
      </c>
      <c r="AB961" s="14" t="str">
        <f>IF(C961="DM", "N/A", IF(Z961="No","N/A",VLOOKUP(B961,'Extension List'!$A$3:$AE$1952,21,FALSE)))</f>
        <v>N/A</v>
      </c>
      <c r="AC961" s="14" t="str">
        <f t="shared" si="885"/>
        <v>N/A</v>
      </c>
      <c r="AD961" s="15" t="str">
        <f t="shared" si="845"/>
        <v>N/A</v>
      </c>
      <c r="AE961" s="15" t="str">
        <f t="shared" si="846"/>
        <v>N/A</v>
      </c>
      <c r="AF961" s="15" t="str">
        <f t="shared" si="847"/>
        <v>N/A</v>
      </c>
      <c r="AG961" s="15" t="str">
        <f t="shared" ref="AG961:AH971" si="886">IF($AF961="N/A", "N/A", "TBC")</f>
        <v>N/A</v>
      </c>
      <c r="AH961" s="15" t="str">
        <f t="shared" si="886"/>
        <v>N/A</v>
      </c>
      <c r="AI961" s="15" t="str">
        <f t="shared" si="873"/>
        <v>N/A</v>
      </c>
      <c r="AJ961" s="15" t="str">
        <f t="shared" si="874"/>
        <v>N/A</v>
      </c>
      <c r="AK961" s="15" t="str">
        <f t="shared" si="875"/>
        <v>N/A</v>
      </c>
      <c r="AL961" s="15" t="str">
        <f t="shared" si="848"/>
        <v>N/A</v>
      </c>
      <c r="AM961" s="15" t="e">
        <f t="shared" si="849"/>
        <v>#VALUE!</v>
      </c>
      <c r="AN961" s="15" t="str">
        <f t="shared" si="850"/>
        <v>N/A</v>
      </c>
      <c r="AO961" s="15" t="str">
        <f t="shared" si="851"/>
        <v>N/A</v>
      </c>
      <c r="AP961" s="15" t="str">
        <f t="shared" si="852"/>
        <v>N/A</v>
      </c>
      <c r="AQ961" s="15" t="str">
        <f t="shared" si="853"/>
        <v>N/A</v>
      </c>
      <c r="AR961" s="14" t="s">
        <v>40</v>
      </c>
      <c r="AS961" s="14" t="s">
        <v>40</v>
      </c>
      <c r="AT961" s="14" t="s">
        <v>40</v>
      </c>
      <c r="AU961" s="14" t="s">
        <v>40</v>
      </c>
      <c r="AV961" s="14" t="s">
        <v>40</v>
      </c>
      <c r="AW961" s="14" t="s">
        <v>40</v>
      </c>
      <c r="AX961" s="14" t="s">
        <v>40</v>
      </c>
      <c r="AY961" s="14" t="s">
        <v>40</v>
      </c>
      <c r="AZ961" s="14" t="s">
        <v>40</v>
      </c>
      <c r="BA961" s="14" t="s">
        <v>40</v>
      </c>
      <c r="BB961" s="14" t="s">
        <v>40</v>
      </c>
      <c r="BC961" s="14" t="s">
        <v>40</v>
      </c>
      <c r="BD961" s="14" t="s">
        <v>40</v>
      </c>
      <c r="BE961" s="14" t="s">
        <v>40</v>
      </c>
      <c r="BF961" s="14" t="s">
        <v>40</v>
      </c>
      <c r="BG961" s="14" t="s">
        <v>40</v>
      </c>
      <c r="BH961" s="14" t="s">
        <v>40</v>
      </c>
      <c r="BJ961" s="15" t="e">
        <f t="shared" si="854"/>
        <v>#VALUE!</v>
      </c>
      <c r="BK961" s="15" t="e">
        <f t="shared" si="855"/>
        <v>#VALUE!</v>
      </c>
      <c r="BL961" s="15" t="e">
        <f t="shared" si="856"/>
        <v>#VALUE!</v>
      </c>
      <c r="BM961" s="15" t="e">
        <f t="shared" si="857"/>
        <v>#VALUE!</v>
      </c>
      <c r="BN961" s="15" t="e">
        <f t="shared" si="858"/>
        <v>#VALUE!</v>
      </c>
      <c r="BO961" s="15" t="e">
        <f t="shared" si="859"/>
        <v>#VALUE!</v>
      </c>
      <c r="BP961" s="15" t="e">
        <f t="shared" si="860"/>
        <v>#VALUE!</v>
      </c>
      <c r="BQ961" s="15" t="e">
        <f t="shared" si="861"/>
        <v>#VALUE!</v>
      </c>
      <c r="BR961" s="15" t="e">
        <f t="shared" si="862"/>
        <v>#VALUE!</v>
      </c>
      <c r="BS961" s="15" t="e">
        <f t="shared" si="863"/>
        <v>#VALUE!</v>
      </c>
      <c r="BT961" s="15" t="e">
        <f t="shared" si="864"/>
        <v>#VALUE!</v>
      </c>
      <c r="BU961" s="15" t="e">
        <f t="shared" si="865"/>
        <v>#VALUE!</v>
      </c>
      <c r="BV961" s="15" t="e">
        <f t="shared" si="866"/>
        <v>#VALUE!</v>
      </c>
      <c r="BW961" s="15" t="e">
        <f t="shared" si="867"/>
        <v>#VALUE!</v>
      </c>
      <c r="BX961" s="15" t="e">
        <f t="shared" si="868"/>
        <v>#VALUE!</v>
      </c>
      <c r="BY961" s="15" t="e">
        <f t="shared" si="869"/>
        <v>#VALUE!</v>
      </c>
      <c r="BZ961" s="15" t="e">
        <f t="shared" si="870"/>
        <v>#VALUE!</v>
      </c>
      <c r="CA961" s="14" t="s">
        <v>75</v>
      </c>
      <c r="CB961" s="15" t="e">
        <f t="shared" si="879"/>
        <v>#VALUE!</v>
      </c>
      <c r="CC961" s="14" t="str">
        <f t="shared" si="880"/>
        <v>N/A</v>
      </c>
      <c r="CD961" s="14" t="str">
        <f t="shared" si="881"/>
        <v>N/A</v>
      </c>
      <c r="CE961" s="14" t="str">
        <f t="shared" si="882"/>
        <v>N/A</v>
      </c>
      <c r="CF961" s="14" t="str">
        <f t="shared" si="883"/>
        <v>N/A</v>
      </c>
      <c r="CG961" t="str">
        <f t="shared" si="871"/>
        <v>S:0 G:0 GR:0</v>
      </c>
    </row>
    <row r="962" spans="1:85" x14ac:dyDescent="0.25">
      <c r="A962" s="13">
        <v>6854</v>
      </c>
      <c r="B962" s="14"/>
      <c r="C962" s="14"/>
      <c r="D962" s="14"/>
      <c r="E962" s="14" t="e">
        <f>VLOOKUP(B962, 'Rookie Year'!$A$2:$B$55555,2,FALSE)</f>
        <v>#N/A</v>
      </c>
      <c r="F962" s="14">
        <v>2026</v>
      </c>
      <c r="G962" s="14" t="s">
        <v>40</v>
      </c>
      <c r="H962" s="14"/>
      <c r="I962" s="15"/>
      <c r="J962" s="14"/>
      <c r="K962" s="16">
        <f t="shared" si="837"/>
        <v>0</v>
      </c>
      <c r="L962" s="15">
        <f t="shared" si="838"/>
        <v>0</v>
      </c>
      <c r="M962" s="15">
        <f t="shared" si="839"/>
        <v>0</v>
      </c>
      <c r="N962" s="15">
        <f t="shared" si="840"/>
        <v>0</v>
      </c>
      <c r="O962" s="15">
        <v>0</v>
      </c>
      <c r="P962" s="15">
        <v>0</v>
      </c>
      <c r="Q962" s="15">
        <f t="shared" si="841"/>
        <v>0</v>
      </c>
      <c r="R962" s="14" t="s">
        <v>75</v>
      </c>
      <c r="S962" s="14">
        <f t="shared" si="842"/>
        <v>0</v>
      </c>
      <c r="T962" s="15" t="str">
        <f t="shared" si="835"/>
        <v>N/A</v>
      </c>
      <c r="U962" s="15" t="str">
        <f t="shared" si="836"/>
        <v>N/A</v>
      </c>
      <c r="V962" s="15" t="str">
        <f t="shared" si="884"/>
        <v>N/A</v>
      </c>
      <c r="W962" s="15" t="str">
        <f t="shared" si="876"/>
        <v>N/A</v>
      </c>
      <c r="X962" s="15" t="str">
        <f t="shared" si="877"/>
        <v>N/A</v>
      </c>
      <c r="Y962" s="14" t="str">
        <f t="shared" si="843"/>
        <v>OK</v>
      </c>
      <c r="Z962" s="14" t="str">
        <f t="shared" si="844"/>
        <v>No</v>
      </c>
      <c r="AA962" s="17" t="str">
        <f>IF(C962="DM", "N/A", IF(Z962="No","N/A",VLOOKUP(B962,'Extension List'!$A$3:$AE$1952,19,FALSE)))</f>
        <v>N/A</v>
      </c>
      <c r="AB962" s="14" t="str">
        <f>IF(C962="DM", "N/A", IF(Z962="No","N/A",VLOOKUP(B962,'Extension List'!$A$3:$AE$1952,21,FALSE)))</f>
        <v>N/A</v>
      </c>
      <c r="AC962" s="14" t="str">
        <f t="shared" si="885"/>
        <v>N/A</v>
      </c>
      <c r="AD962" s="15" t="str">
        <f t="shared" si="845"/>
        <v>N/A</v>
      </c>
      <c r="AE962" s="15" t="str">
        <f t="shared" si="846"/>
        <v>N/A</v>
      </c>
      <c r="AF962" s="15" t="str">
        <f t="shared" si="847"/>
        <v>N/A</v>
      </c>
      <c r="AG962" s="15" t="str">
        <f t="shared" si="886"/>
        <v>N/A</v>
      </c>
      <c r="AH962" s="15" t="str">
        <f t="shared" si="886"/>
        <v>N/A</v>
      </c>
      <c r="AI962" s="15" t="str">
        <f t="shared" si="873"/>
        <v>N/A</v>
      </c>
      <c r="AJ962" s="15" t="str">
        <f t="shared" si="874"/>
        <v>N/A</v>
      </c>
      <c r="AK962" s="15" t="str">
        <f t="shared" si="875"/>
        <v>N/A</v>
      </c>
      <c r="AL962" s="15" t="str">
        <f t="shared" si="848"/>
        <v>N/A</v>
      </c>
      <c r="AM962" s="15" t="e">
        <f t="shared" si="849"/>
        <v>#VALUE!</v>
      </c>
      <c r="AN962" s="15" t="str">
        <f t="shared" si="850"/>
        <v>N/A</v>
      </c>
      <c r="AO962" s="15" t="str">
        <f t="shared" si="851"/>
        <v>N/A</v>
      </c>
      <c r="AP962" s="15" t="str">
        <f t="shared" si="852"/>
        <v>N/A</v>
      </c>
      <c r="AQ962" s="15" t="str">
        <f t="shared" si="853"/>
        <v>N/A</v>
      </c>
      <c r="AR962" s="14" t="s">
        <v>40</v>
      </c>
      <c r="AS962" s="14" t="s">
        <v>40</v>
      </c>
      <c r="AT962" s="14" t="s">
        <v>40</v>
      </c>
      <c r="AU962" s="14" t="s">
        <v>40</v>
      </c>
      <c r="AV962" s="14" t="s">
        <v>40</v>
      </c>
      <c r="AW962" s="14" t="s">
        <v>40</v>
      </c>
      <c r="AX962" s="14" t="s">
        <v>40</v>
      </c>
      <c r="AY962" s="14" t="s">
        <v>40</v>
      </c>
      <c r="AZ962" s="14" t="s">
        <v>40</v>
      </c>
      <c r="BA962" s="14" t="s">
        <v>40</v>
      </c>
      <c r="BB962" s="14" t="s">
        <v>40</v>
      </c>
      <c r="BC962" s="14" t="s">
        <v>40</v>
      </c>
      <c r="BD962" s="14" t="s">
        <v>40</v>
      </c>
      <c r="BE962" s="14" t="s">
        <v>40</v>
      </c>
      <c r="BF962" s="14" t="s">
        <v>40</v>
      </c>
      <c r="BG962" s="14" t="s">
        <v>40</v>
      </c>
      <c r="BH962" s="14" t="s">
        <v>40</v>
      </c>
      <c r="BJ962" s="15" t="e">
        <f t="shared" si="854"/>
        <v>#VALUE!</v>
      </c>
      <c r="BK962" s="15" t="e">
        <f t="shared" si="855"/>
        <v>#VALUE!</v>
      </c>
      <c r="BL962" s="15" t="e">
        <f t="shared" si="856"/>
        <v>#VALUE!</v>
      </c>
      <c r="BM962" s="15" t="e">
        <f t="shared" si="857"/>
        <v>#VALUE!</v>
      </c>
      <c r="BN962" s="15" t="e">
        <f t="shared" si="858"/>
        <v>#VALUE!</v>
      </c>
      <c r="BO962" s="15" t="e">
        <f t="shared" si="859"/>
        <v>#VALUE!</v>
      </c>
      <c r="BP962" s="15" t="e">
        <f t="shared" si="860"/>
        <v>#VALUE!</v>
      </c>
      <c r="BQ962" s="15" t="e">
        <f t="shared" si="861"/>
        <v>#VALUE!</v>
      </c>
      <c r="BR962" s="15" t="e">
        <f t="shared" si="862"/>
        <v>#VALUE!</v>
      </c>
      <c r="BS962" s="15" t="e">
        <f t="shared" si="863"/>
        <v>#VALUE!</v>
      </c>
      <c r="BT962" s="15" t="e">
        <f t="shared" si="864"/>
        <v>#VALUE!</v>
      </c>
      <c r="BU962" s="15" t="e">
        <f t="shared" si="865"/>
        <v>#VALUE!</v>
      </c>
      <c r="BV962" s="15" t="e">
        <f t="shared" si="866"/>
        <v>#VALUE!</v>
      </c>
      <c r="BW962" s="15" t="e">
        <f t="shared" si="867"/>
        <v>#VALUE!</v>
      </c>
      <c r="BX962" s="15" t="e">
        <f t="shared" si="868"/>
        <v>#VALUE!</v>
      </c>
      <c r="BY962" s="15" t="e">
        <f t="shared" si="869"/>
        <v>#VALUE!</v>
      </c>
      <c r="BZ962" s="15" t="e">
        <f t="shared" si="870"/>
        <v>#VALUE!</v>
      </c>
      <c r="CA962" s="14" t="s">
        <v>75</v>
      </c>
      <c r="CB962" s="15" t="e">
        <f t="shared" si="879"/>
        <v>#VALUE!</v>
      </c>
      <c r="CC962" s="14" t="str">
        <f t="shared" si="880"/>
        <v>N/A</v>
      </c>
      <c r="CD962" s="14" t="str">
        <f t="shared" si="881"/>
        <v>N/A</v>
      </c>
      <c r="CE962" s="14" t="str">
        <f t="shared" si="882"/>
        <v>N/A</v>
      </c>
      <c r="CF962" s="14" t="str">
        <f t="shared" si="883"/>
        <v>N/A</v>
      </c>
      <c r="CG962" t="str">
        <f t="shared" si="871"/>
        <v>S:0 G:0 GR:0</v>
      </c>
    </row>
    <row r="963" spans="1:85" x14ac:dyDescent="0.25">
      <c r="A963" s="13">
        <v>6855</v>
      </c>
      <c r="B963" s="14"/>
      <c r="C963" s="14"/>
      <c r="D963" s="14"/>
      <c r="E963" s="14" t="e">
        <f>VLOOKUP(B963, 'Rookie Year'!$A$2:$B$55555,2,FALSE)</f>
        <v>#N/A</v>
      </c>
      <c r="F963" s="14">
        <v>2026</v>
      </c>
      <c r="G963" s="14" t="s">
        <v>40</v>
      </c>
      <c r="H963" s="14"/>
      <c r="I963" s="15"/>
      <c r="J963" s="14"/>
      <c r="K963" s="16">
        <f t="shared" si="837"/>
        <v>0</v>
      </c>
      <c r="L963" s="15">
        <f t="shared" si="838"/>
        <v>0</v>
      </c>
      <c r="M963" s="15">
        <f t="shared" si="839"/>
        <v>0</v>
      </c>
      <c r="N963" s="15">
        <f t="shared" si="840"/>
        <v>0</v>
      </c>
      <c r="O963" s="15">
        <v>0</v>
      </c>
      <c r="P963" s="15">
        <v>0</v>
      </c>
      <c r="Q963" s="15">
        <f t="shared" si="841"/>
        <v>0</v>
      </c>
      <c r="R963" s="14" t="s">
        <v>75</v>
      </c>
      <c r="S963" s="14">
        <f t="shared" si="842"/>
        <v>0</v>
      </c>
      <c r="T963" s="15" t="str">
        <f t="shared" si="835"/>
        <v>N/A</v>
      </c>
      <c r="U963" s="15" t="str">
        <f t="shared" si="836"/>
        <v>N/A</v>
      </c>
      <c r="V963" s="15" t="str">
        <f t="shared" si="884"/>
        <v>N/A</v>
      </c>
      <c r="W963" s="15" t="str">
        <f t="shared" si="876"/>
        <v>N/A</v>
      </c>
      <c r="X963" s="15" t="str">
        <f t="shared" si="877"/>
        <v>N/A</v>
      </c>
      <c r="Y963" s="14" t="str">
        <f t="shared" si="843"/>
        <v>OK</v>
      </c>
      <c r="Z963" s="14" t="str">
        <f t="shared" si="844"/>
        <v>No</v>
      </c>
      <c r="AA963" s="17" t="str">
        <f>IF(C963="DM", "N/A", IF(Z963="No","N/A",VLOOKUP(B963,'Extension List'!$A$3:$AE$1952,19,FALSE)))</f>
        <v>N/A</v>
      </c>
      <c r="AB963" s="14" t="str">
        <f>IF(C963="DM", "N/A", IF(Z963="No","N/A",VLOOKUP(B963,'Extension List'!$A$3:$AE$1952,21,FALSE)))</f>
        <v>N/A</v>
      </c>
      <c r="AC963" s="14" t="str">
        <f t="shared" si="885"/>
        <v>N/A</v>
      </c>
      <c r="AD963" s="15" t="str">
        <f t="shared" si="845"/>
        <v>N/A</v>
      </c>
      <c r="AE963" s="15" t="str">
        <f t="shared" si="846"/>
        <v>N/A</v>
      </c>
      <c r="AF963" s="15" t="str">
        <f t="shared" si="847"/>
        <v>N/A</v>
      </c>
      <c r="AG963" s="15" t="str">
        <f t="shared" si="886"/>
        <v>N/A</v>
      </c>
      <c r="AH963" s="15" t="str">
        <f t="shared" si="886"/>
        <v>N/A</v>
      </c>
      <c r="AI963" s="15" t="str">
        <f t="shared" si="873"/>
        <v>N/A</v>
      </c>
      <c r="AJ963" s="15" t="str">
        <f t="shared" si="874"/>
        <v>N/A</v>
      </c>
      <c r="AK963" s="15" t="str">
        <f t="shared" si="875"/>
        <v>N/A</v>
      </c>
      <c r="AL963" s="15" t="str">
        <f t="shared" si="848"/>
        <v>N/A</v>
      </c>
      <c r="AM963" s="15" t="e">
        <f t="shared" si="849"/>
        <v>#VALUE!</v>
      </c>
      <c r="AN963" s="15" t="str">
        <f t="shared" si="850"/>
        <v>N/A</v>
      </c>
      <c r="AO963" s="15" t="str">
        <f t="shared" si="851"/>
        <v>N/A</v>
      </c>
      <c r="AP963" s="15" t="str">
        <f t="shared" si="852"/>
        <v>N/A</v>
      </c>
      <c r="AQ963" s="15" t="str">
        <f t="shared" si="853"/>
        <v>N/A</v>
      </c>
      <c r="AR963" s="14" t="s">
        <v>40</v>
      </c>
      <c r="AS963" s="14" t="s">
        <v>40</v>
      </c>
      <c r="AT963" s="14" t="s">
        <v>40</v>
      </c>
      <c r="AU963" s="14" t="s">
        <v>40</v>
      </c>
      <c r="AV963" s="14" t="s">
        <v>40</v>
      </c>
      <c r="AW963" s="14" t="s">
        <v>40</v>
      </c>
      <c r="AX963" s="14" t="s">
        <v>40</v>
      </c>
      <c r="AY963" s="14" t="s">
        <v>40</v>
      </c>
      <c r="AZ963" s="14" t="s">
        <v>40</v>
      </c>
      <c r="BA963" s="14" t="s">
        <v>40</v>
      </c>
      <c r="BB963" s="14" t="s">
        <v>40</v>
      </c>
      <c r="BC963" s="14" t="s">
        <v>40</v>
      </c>
      <c r="BD963" s="14" t="s">
        <v>40</v>
      </c>
      <c r="BE963" s="14" t="s">
        <v>40</v>
      </c>
      <c r="BF963" s="14" t="s">
        <v>40</v>
      </c>
      <c r="BG963" s="14" t="s">
        <v>40</v>
      </c>
      <c r="BH963" s="14" t="s">
        <v>40</v>
      </c>
      <c r="BJ963" s="15" t="e">
        <f t="shared" si="854"/>
        <v>#VALUE!</v>
      </c>
      <c r="BK963" s="15" t="e">
        <f t="shared" si="855"/>
        <v>#VALUE!</v>
      </c>
      <c r="BL963" s="15" t="e">
        <f t="shared" si="856"/>
        <v>#VALUE!</v>
      </c>
      <c r="BM963" s="15" t="e">
        <f t="shared" si="857"/>
        <v>#VALUE!</v>
      </c>
      <c r="BN963" s="15" t="e">
        <f t="shared" si="858"/>
        <v>#VALUE!</v>
      </c>
      <c r="BO963" s="15" t="e">
        <f t="shared" si="859"/>
        <v>#VALUE!</v>
      </c>
      <c r="BP963" s="15" t="e">
        <f t="shared" si="860"/>
        <v>#VALUE!</v>
      </c>
      <c r="BQ963" s="15" t="e">
        <f t="shared" si="861"/>
        <v>#VALUE!</v>
      </c>
      <c r="BR963" s="15" t="e">
        <f t="shared" si="862"/>
        <v>#VALUE!</v>
      </c>
      <c r="BS963" s="15" t="e">
        <f t="shared" si="863"/>
        <v>#VALUE!</v>
      </c>
      <c r="BT963" s="15" t="e">
        <f t="shared" si="864"/>
        <v>#VALUE!</v>
      </c>
      <c r="BU963" s="15" t="e">
        <f t="shared" si="865"/>
        <v>#VALUE!</v>
      </c>
      <c r="BV963" s="15" t="e">
        <f t="shared" si="866"/>
        <v>#VALUE!</v>
      </c>
      <c r="BW963" s="15" t="e">
        <f t="shared" si="867"/>
        <v>#VALUE!</v>
      </c>
      <c r="BX963" s="15" t="e">
        <f t="shared" si="868"/>
        <v>#VALUE!</v>
      </c>
      <c r="BY963" s="15" t="e">
        <f t="shared" si="869"/>
        <v>#VALUE!</v>
      </c>
      <c r="BZ963" s="15" t="e">
        <f t="shared" si="870"/>
        <v>#VALUE!</v>
      </c>
      <c r="CA963" s="14" t="s">
        <v>75</v>
      </c>
      <c r="CB963" s="15" t="e">
        <f t="shared" si="879"/>
        <v>#VALUE!</v>
      </c>
      <c r="CC963" s="14" t="str">
        <f t="shared" si="880"/>
        <v>N/A</v>
      </c>
      <c r="CD963" s="14" t="str">
        <f t="shared" si="881"/>
        <v>N/A</v>
      </c>
      <c r="CE963" s="14" t="str">
        <f t="shared" si="882"/>
        <v>N/A</v>
      </c>
      <c r="CF963" s="14" t="str">
        <f t="shared" si="883"/>
        <v>N/A</v>
      </c>
      <c r="CG963" t="str">
        <f t="shared" si="871"/>
        <v>S:0 G:0 GR:0</v>
      </c>
    </row>
    <row r="964" spans="1:85" x14ac:dyDescent="0.25">
      <c r="A964" s="13">
        <v>6856</v>
      </c>
      <c r="B964" s="14"/>
      <c r="C964" s="14"/>
      <c r="D964" s="14"/>
      <c r="E964" s="14" t="e">
        <f>VLOOKUP(B964, 'Rookie Year'!$A$2:$B$55555,2,FALSE)</f>
        <v>#N/A</v>
      </c>
      <c r="F964" s="14">
        <v>2026</v>
      </c>
      <c r="G964" s="14" t="s">
        <v>40</v>
      </c>
      <c r="H964" s="14"/>
      <c r="I964" s="15"/>
      <c r="J964" s="14"/>
      <c r="K964" s="16">
        <f t="shared" si="837"/>
        <v>0</v>
      </c>
      <c r="L964" s="15">
        <f t="shared" si="838"/>
        <v>0</v>
      </c>
      <c r="M964" s="15">
        <f t="shared" si="839"/>
        <v>0</v>
      </c>
      <c r="N964" s="15">
        <f t="shared" si="840"/>
        <v>0</v>
      </c>
      <c r="O964" s="15">
        <v>0</v>
      </c>
      <c r="P964" s="15">
        <v>0</v>
      </c>
      <c r="Q964" s="15">
        <f t="shared" si="841"/>
        <v>0</v>
      </c>
      <c r="R964" s="14" t="s">
        <v>75</v>
      </c>
      <c r="S964" s="14">
        <f t="shared" si="842"/>
        <v>0</v>
      </c>
      <c r="T964" s="15" t="str">
        <f t="shared" si="835"/>
        <v>N/A</v>
      </c>
      <c r="U964" s="15" t="str">
        <f t="shared" si="836"/>
        <v>N/A</v>
      </c>
      <c r="V964" s="15" t="str">
        <f t="shared" si="884"/>
        <v>N/A</v>
      </c>
      <c r="W964" s="15" t="str">
        <f t="shared" si="876"/>
        <v>N/A</v>
      </c>
      <c r="X964" s="15" t="str">
        <f t="shared" si="877"/>
        <v>N/A</v>
      </c>
      <c r="Y964" s="14" t="str">
        <f t="shared" si="843"/>
        <v>OK</v>
      </c>
      <c r="Z964" s="14" t="str">
        <f t="shared" si="844"/>
        <v>No</v>
      </c>
      <c r="AA964" s="17" t="str">
        <f>IF(C964="DM", "N/A", IF(Z964="No","N/A",VLOOKUP(B964,'Extension List'!$A$3:$AE$1952,19,FALSE)))</f>
        <v>N/A</v>
      </c>
      <c r="AB964" s="14" t="str">
        <f>IF(C964="DM", "N/A", IF(Z964="No","N/A",VLOOKUP(B964,'Extension List'!$A$3:$AE$1952,21,FALSE)))</f>
        <v>N/A</v>
      </c>
      <c r="AC964" s="14" t="str">
        <f t="shared" si="885"/>
        <v>N/A</v>
      </c>
      <c r="AD964" s="15" t="str">
        <f t="shared" si="845"/>
        <v>N/A</v>
      </c>
      <c r="AE964" s="15" t="str">
        <f t="shared" si="846"/>
        <v>N/A</v>
      </c>
      <c r="AF964" s="15" t="str">
        <f t="shared" si="847"/>
        <v>N/A</v>
      </c>
      <c r="AG964" s="15" t="str">
        <f t="shared" si="886"/>
        <v>N/A</v>
      </c>
      <c r="AH964" s="15" t="str">
        <f t="shared" si="886"/>
        <v>N/A</v>
      </c>
      <c r="AI964" s="15" t="str">
        <f t="shared" si="873"/>
        <v>N/A</v>
      </c>
      <c r="AJ964" s="15" t="str">
        <f t="shared" si="874"/>
        <v>N/A</v>
      </c>
      <c r="AK964" s="15" t="str">
        <f t="shared" si="875"/>
        <v>N/A</v>
      </c>
      <c r="AL964" s="15" t="str">
        <f t="shared" si="848"/>
        <v>N/A</v>
      </c>
      <c r="AM964" s="15" t="e">
        <f t="shared" si="849"/>
        <v>#VALUE!</v>
      </c>
      <c r="AN964" s="15" t="str">
        <f t="shared" si="850"/>
        <v>N/A</v>
      </c>
      <c r="AO964" s="15" t="str">
        <f t="shared" si="851"/>
        <v>N/A</v>
      </c>
      <c r="AP964" s="15" t="str">
        <f t="shared" si="852"/>
        <v>N/A</v>
      </c>
      <c r="AQ964" s="15" t="str">
        <f t="shared" si="853"/>
        <v>N/A</v>
      </c>
      <c r="AR964" s="14" t="s">
        <v>40</v>
      </c>
      <c r="AS964" s="14" t="s">
        <v>40</v>
      </c>
      <c r="AT964" s="14" t="s">
        <v>40</v>
      </c>
      <c r="AU964" s="14" t="s">
        <v>40</v>
      </c>
      <c r="AV964" s="14" t="s">
        <v>40</v>
      </c>
      <c r="AW964" s="14" t="s">
        <v>40</v>
      </c>
      <c r="AX964" s="14" t="s">
        <v>40</v>
      </c>
      <c r="AY964" s="14" t="s">
        <v>40</v>
      </c>
      <c r="AZ964" s="14" t="s">
        <v>40</v>
      </c>
      <c r="BA964" s="14" t="s">
        <v>40</v>
      </c>
      <c r="BB964" s="14" t="s">
        <v>40</v>
      </c>
      <c r="BC964" s="14" t="s">
        <v>40</v>
      </c>
      <c r="BD964" s="14" t="s">
        <v>40</v>
      </c>
      <c r="BE964" s="14" t="s">
        <v>40</v>
      </c>
      <c r="BF964" s="14" t="s">
        <v>40</v>
      </c>
      <c r="BG964" s="14" t="s">
        <v>40</v>
      </c>
      <c r="BH964" s="14" t="s">
        <v>40</v>
      </c>
      <c r="BJ964" s="15" t="e">
        <f t="shared" si="854"/>
        <v>#VALUE!</v>
      </c>
      <c r="BK964" s="15" t="e">
        <f t="shared" si="855"/>
        <v>#VALUE!</v>
      </c>
      <c r="BL964" s="15" t="e">
        <f t="shared" si="856"/>
        <v>#VALUE!</v>
      </c>
      <c r="BM964" s="15" t="e">
        <f t="shared" si="857"/>
        <v>#VALUE!</v>
      </c>
      <c r="BN964" s="15" t="e">
        <f t="shared" si="858"/>
        <v>#VALUE!</v>
      </c>
      <c r="BO964" s="15" t="e">
        <f t="shared" si="859"/>
        <v>#VALUE!</v>
      </c>
      <c r="BP964" s="15" t="e">
        <f t="shared" si="860"/>
        <v>#VALUE!</v>
      </c>
      <c r="BQ964" s="15" t="e">
        <f t="shared" si="861"/>
        <v>#VALUE!</v>
      </c>
      <c r="BR964" s="15" t="e">
        <f t="shared" si="862"/>
        <v>#VALUE!</v>
      </c>
      <c r="BS964" s="15" t="e">
        <f t="shared" si="863"/>
        <v>#VALUE!</v>
      </c>
      <c r="BT964" s="15" t="e">
        <f t="shared" si="864"/>
        <v>#VALUE!</v>
      </c>
      <c r="BU964" s="15" t="e">
        <f t="shared" si="865"/>
        <v>#VALUE!</v>
      </c>
      <c r="BV964" s="15" t="e">
        <f t="shared" si="866"/>
        <v>#VALUE!</v>
      </c>
      <c r="BW964" s="15" t="e">
        <f t="shared" si="867"/>
        <v>#VALUE!</v>
      </c>
      <c r="BX964" s="15" t="e">
        <f t="shared" si="868"/>
        <v>#VALUE!</v>
      </c>
      <c r="BY964" s="15" t="e">
        <f t="shared" si="869"/>
        <v>#VALUE!</v>
      </c>
      <c r="BZ964" s="15" t="e">
        <f t="shared" si="870"/>
        <v>#VALUE!</v>
      </c>
      <c r="CA964" s="14" t="s">
        <v>75</v>
      </c>
      <c r="CB964" s="15" t="e">
        <f t="shared" si="879"/>
        <v>#VALUE!</v>
      </c>
      <c r="CC964" s="14" t="str">
        <f t="shared" si="880"/>
        <v>N/A</v>
      </c>
      <c r="CD964" s="14" t="str">
        <f t="shared" si="881"/>
        <v>N/A</v>
      </c>
      <c r="CE964" s="14" t="str">
        <f t="shared" si="882"/>
        <v>N/A</v>
      </c>
      <c r="CF964" s="14" t="str">
        <f t="shared" si="883"/>
        <v>N/A</v>
      </c>
      <c r="CG964" t="str">
        <f t="shared" si="871"/>
        <v>S:0 G:0 GR:0</v>
      </c>
    </row>
    <row r="965" spans="1:85" x14ac:dyDescent="0.25">
      <c r="A965" s="13">
        <v>6857</v>
      </c>
      <c r="B965" s="14"/>
      <c r="C965" s="14"/>
      <c r="D965" s="14"/>
      <c r="E965" s="14" t="e">
        <f>VLOOKUP(B965, 'Rookie Year'!$A$2:$B$55555,2,FALSE)</f>
        <v>#N/A</v>
      </c>
      <c r="F965" s="14">
        <v>2026</v>
      </c>
      <c r="G965" s="14" t="s">
        <v>40</v>
      </c>
      <c r="H965" s="14"/>
      <c r="I965" s="15"/>
      <c r="J965" s="14"/>
      <c r="K965" s="16">
        <f t="shared" si="837"/>
        <v>0</v>
      </c>
      <c r="L965" s="15">
        <f t="shared" si="838"/>
        <v>0</v>
      </c>
      <c r="M965" s="15">
        <f t="shared" si="839"/>
        <v>0</v>
      </c>
      <c r="N965" s="15">
        <f t="shared" si="840"/>
        <v>0</v>
      </c>
      <c r="O965" s="15">
        <v>0</v>
      </c>
      <c r="P965" s="15">
        <v>0</v>
      </c>
      <c r="Q965" s="15">
        <f t="shared" si="841"/>
        <v>0</v>
      </c>
      <c r="R965" s="14" t="s">
        <v>75</v>
      </c>
      <c r="S965" s="14">
        <f t="shared" si="842"/>
        <v>0</v>
      </c>
      <c r="T965" s="15" t="str">
        <f t="shared" si="835"/>
        <v>N/A</v>
      </c>
      <c r="U965" s="15" t="str">
        <f t="shared" si="836"/>
        <v>N/A</v>
      </c>
      <c r="V965" s="15" t="str">
        <f t="shared" si="884"/>
        <v>N/A</v>
      </c>
      <c r="W965" s="15" t="str">
        <f t="shared" si="876"/>
        <v>N/A</v>
      </c>
      <c r="X965" s="15" t="str">
        <f t="shared" si="877"/>
        <v>N/A</v>
      </c>
      <c r="Y965" s="14" t="str">
        <f t="shared" si="843"/>
        <v>OK</v>
      </c>
      <c r="Z965" s="14" t="str">
        <f t="shared" si="844"/>
        <v>No</v>
      </c>
      <c r="AA965" s="17" t="str">
        <f>IF(C965="DM", "N/A", IF(Z965="No","N/A",VLOOKUP(B965,'Extension List'!$A$3:$AE$1952,19,FALSE)))</f>
        <v>N/A</v>
      </c>
      <c r="AB965" s="14" t="str">
        <f>IF(C965="DM", "N/A", IF(Z965="No","N/A",VLOOKUP(B965,'Extension List'!$A$3:$AE$1952,21,FALSE)))</f>
        <v>N/A</v>
      </c>
      <c r="AC965" s="14" t="str">
        <f t="shared" si="885"/>
        <v>N/A</v>
      </c>
      <c r="AD965" s="15" t="str">
        <f t="shared" si="845"/>
        <v>N/A</v>
      </c>
      <c r="AE965" s="15" t="str">
        <f t="shared" si="846"/>
        <v>N/A</v>
      </c>
      <c r="AF965" s="15" t="str">
        <f t="shared" si="847"/>
        <v>N/A</v>
      </c>
      <c r="AG965" s="15" t="str">
        <f t="shared" si="886"/>
        <v>N/A</v>
      </c>
      <c r="AH965" s="15" t="str">
        <f t="shared" si="886"/>
        <v>N/A</v>
      </c>
      <c r="AI965" s="15" t="str">
        <f t="shared" si="873"/>
        <v>N/A</v>
      </c>
      <c r="AJ965" s="15" t="str">
        <f t="shared" si="874"/>
        <v>N/A</v>
      </c>
      <c r="AK965" s="15" t="str">
        <f t="shared" si="875"/>
        <v>N/A</v>
      </c>
      <c r="AL965" s="15" t="str">
        <f t="shared" si="848"/>
        <v>N/A</v>
      </c>
      <c r="AM965" s="15" t="e">
        <f t="shared" si="849"/>
        <v>#VALUE!</v>
      </c>
      <c r="AN965" s="15" t="str">
        <f t="shared" si="850"/>
        <v>N/A</v>
      </c>
      <c r="AO965" s="15" t="str">
        <f t="shared" si="851"/>
        <v>N/A</v>
      </c>
      <c r="AP965" s="15" t="str">
        <f t="shared" si="852"/>
        <v>N/A</v>
      </c>
      <c r="AQ965" s="15" t="str">
        <f t="shared" si="853"/>
        <v>N/A</v>
      </c>
      <c r="AR965" s="14" t="s">
        <v>40</v>
      </c>
      <c r="AS965" s="14" t="s">
        <v>40</v>
      </c>
      <c r="AT965" s="14" t="s">
        <v>40</v>
      </c>
      <c r="AU965" s="14" t="s">
        <v>40</v>
      </c>
      <c r="AV965" s="14" t="s">
        <v>40</v>
      </c>
      <c r="AW965" s="14" t="s">
        <v>40</v>
      </c>
      <c r="AX965" s="14" t="s">
        <v>40</v>
      </c>
      <c r="AY965" s="14" t="s">
        <v>40</v>
      </c>
      <c r="AZ965" s="14" t="s">
        <v>40</v>
      </c>
      <c r="BA965" s="14" t="s">
        <v>40</v>
      </c>
      <c r="BB965" s="14" t="s">
        <v>40</v>
      </c>
      <c r="BC965" s="14" t="s">
        <v>40</v>
      </c>
      <c r="BD965" s="14" t="s">
        <v>40</v>
      </c>
      <c r="BE965" s="14" t="s">
        <v>40</v>
      </c>
      <c r="BF965" s="14" t="s">
        <v>40</v>
      </c>
      <c r="BG965" s="14" t="s">
        <v>40</v>
      </c>
      <c r="BH965" s="14" t="s">
        <v>40</v>
      </c>
      <c r="BJ965" s="15" t="e">
        <f t="shared" si="854"/>
        <v>#VALUE!</v>
      </c>
      <c r="BK965" s="15" t="e">
        <f t="shared" si="855"/>
        <v>#VALUE!</v>
      </c>
      <c r="BL965" s="15" t="e">
        <f t="shared" si="856"/>
        <v>#VALUE!</v>
      </c>
      <c r="BM965" s="15" t="e">
        <f t="shared" si="857"/>
        <v>#VALUE!</v>
      </c>
      <c r="BN965" s="15" t="e">
        <f t="shared" si="858"/>
        <v>#VALUE!</v>
      </c>
      <c r="BO965" s="15" t="e">
        <f t="shared" si="859"/>
        <v>#VALUE!</v>
      </c>
      <c r="BP965" s="15" t="e">
        <f t="shared" si="860"/>
        <v>#VALUE!</v>
      </c>
      <c r="BQ965" s="15" t="e">
        <f t="shared" si="861"/>
        <v>#VALUE!</v>
      </c>
      <c r="BR965" s="15" t="e">
        <f t="shared" si="862"/>
        <v>#VALUE!</v>
      </c>
      <c r="BS965" s="15" t="e">
        <f t="shared" si="863"/>
        <v>#VALUE!</v>
      </c>
      <c r="BT965" s="15" t="e">
        <f t="shared" si="864"/>
        <v>#VALUE!</v>
      </c>
      <c r="BU965" s="15" t="e">
        <f t="shared" si="865"/>
        <v>#VALUE!</v>
      </c>
      <c r="BV965" s="15" t="e">
        <f t="shared" si="866"/>
        <v>#VALUE!</v>
      </c>
      <c r="BW965" s="15" t="e">
        <f t="shared" si="867"/>
        <v>#VALUE!</v>
      </c>
      <c r="BX965" s="15" t="e">
        <f t="shared" si="868"/>
        <v>#VALUE!</v>
      </c>
      <c r="BY965" s="15" t="e">
        <f t="shared" si="869"/>
        <v>#VALUE!</v>
      </c>
      <c r="BZ965" s="15" t="e">
        <f t="shared" si="870"/>
        <v>#VALUE!</v>
      </c>
      <c r="CA965" s="14" t="s">
        <v>75</v>
      </c>
      <c r="CB965" s="15" t="e">
        <f t="shared" si="879"/>
        <v>#VALUE!</v>
      </c>
      <c r="CC965" s="14" t="str">
        <f t="shared" si="880"/>
        <v>N/A</v>
      </c>
      <c r="CD965" s="14" t="str">
        <f t="shared" si="881"/>
        <v>N/A</v>
      </c>
      <c r="CE965" s="14" t="str">
        <f t="shared" si="882"/>
        <v>N/A</v>
      </c>
      <c r="CF965" s="14" t="str">
        <f t="shared" si="883"/>
        <v>N/A</v>
      </c>
      <c r="CG965" t="str">
        <f t="shared" si="871"/>
        <v>S:0 G:0 GR:0</v>
      </c>
    </row>
    <row r="966" spans="1:85" x14ac:dyDescent="0.25">
      <c r="A966" s="13">
        <v>6858</v>
      </c>
      <c r="B966" s="14"/>
      <c r="C966" s="14"/>
      <c r="D966" s="14"/>
      <c r="E966" s="14" t="e">
        <f>VLOOKUP(B966, 'Rookie Year'!$A$2:$B$55555,2,FALSE)</f>
        <v>#N/A</v>
      </c>
      <c r="F966" s="14">
        <v>2026</v>
      </c>
      <c r="G966" s="14" t="s">
        <v>40</v>
      </c>
      <c r="H966" s="14"/>
      <c r="I966" s="15"/>
      <c r="J966" s="14"/>
      <c r="K966" s="16">
        <f t="shared" si="837"/>
        <v>0</v>
      </c>
      <c r="L966" s="15">
        <f t="shared" si="838"/>
        <v>0</v>
      </c>
      <c r="M966" s="15">
        <f t="shared" si="839"/>
        <v>0</v>
      </c>
      <c r="N966" s="15">
        <f t="shared" si="840"/>
        <v>0</v>
      </c>
      <c r="O966" s="15">
        <v>0</v>
      </c>
      <c r="P966" s="15">
        <v>0</v>
      </c>
      <c r="Q966" s="15">
        <f t="shared" si="841"/>
        <v>0</v>
      </c>
      <c r="R966" s="14" t="s">
        <v>75</v>
      </c>
      <c r="S966" s="14">
        <f t="shared" si="842"/>
        <v>0</v>
      </c>
      <c r="T966" s="15" t="str">
        <f t="shared" si="835"/>
        <v>N/A</v>
      </c>
      <c r="U966" s="15" t="str">
        <f t="shared" si="836"/>
        <v>N/A</v>
      </c>
      <c r="V966" s="15" t="str">
        <f t="shared" si="884"/>
        <v>N/A</v>
      </c>
      <c r="W966" s="15" t="str">
        <f t="shared" si="876"/>
        <v>N/A</v>
      </c>
      <c r="X966" s="15" t="str">
        <f t="shared" si="877"/>
        <v>N/A</v>
      </c>
      <c r="Y966" s="14" t="str">
        <f t="shared" si="843"/>
        <v>OK</v>
      </c>
      <c r="Z966" s="14" t="str">
        <f t="shared" si="844"/>
        <v>No</v>
      </c>
      <c r="AA966" s="17" t="str">
        <f>IF(C966="DM", "N/A", IF(Z966="No","N/A",VLOOKUP(B966,'Extension List'!$A$3:$AE$1952,19,FALSE)))</f>
        <v>N/A</v>
      </c>
      <c r="AB966" s="14" t="str">
        <f>IF(C966="DM", "N/A", IF(Z966="No","N/A",VLOOKUP(B966,'Extension List'!$A$3:$AE$1952,21,FALSE)))</f>
        <v>N/A</v>
      </c>
      <c r="AC966" s="14" t="str">
        <f t="shared" si="885"/>
        <v>N/A</v>
      </c>
      <c r="AD966" s="15" t="str">
        <f t="shared" si="845"/>
        <v>N/A</v>
      </c>
      <c r="AE966" s="15" t="str">
        <f t="shared" si="846"/>
        <v>N/A</v>
      </c>
      <c r="AF966" s="15" t="str">
        <f t="shared" si="847"/>
        <v>N/A</v>
      </c>
      <c r="AG966" s="15" t="str">
        <f t="shared" si="886"/>
        <v>N/A</v>
      </c>
      <c r="AH966" s="15" t="str">
        <f t="shared" si="886"/>
        <v>N/A</v>
      </c>
      <c r="AI966" s="15" t="str">
        <f t="shared" si="873"/>
        <v>N/A</v>
      </c>
      <c r="AJ966" s="15" t="str">
        <f t="shared" si="874"/>
        <v>N/A</v>
      </c>
      <c r="AK966" s="15" t="str">
        <f t="shared" si="875"/>
        <v>N/A</v>
      </c>
      <c r="AL966" s="15" t="str">
        <f t="shared" si="848"/>
        <v>N/A</v>
      </c>
      <c r="AM966" s="15" t="e">
        <f t="shared" si="849"/>
        <v>#VALUE!</v>
      </c>
      <c r="AN966" s="15" t="str">
        <f t="shared" si="850"/>
        <v>N/A</v>
      </c>
      <c r="AO966" s="15" t="str">
        <f t="shared" si="851"/>
        <v>N/A</v>
      </c>
      <c r="AP966" s="15" t="str">
        <f t="shared" si="852"/>
        <v>N/A</v>
      </c>
      <c r="AQ966" s="15" t="str">
        <f t="shared" si="853"/>
        <v>N/A</v>
      </c>
      <c r="AR966" s="14" t="s">
        <v>40</v>
      </c>
      <c r="AS966" s="14" t="s">
        <v>40</v>
      </c>
      <c r="AT966" s="14" t="s">
        <v>40</v>
      </c>
      <c r="AU966" s="14" t="s">
        <v>40</v>
      </c>
      <c r="AV966" s="14" t="s">
        <v>40</v>
      </c>
      <c r="AW966" s="14" t="s">
        <v>40</v>
      </c>
      <c r="AX966" s="14" t="s">
        <v>40</v>
      </c>
      <c r="AY966" s="14" t="s">
        <v>40</v>
      </c>
      <c r="AZ966" s="14" t="s">
        <v>40</v>
      </c>
      <c r="BA966" s="14" t="s">
        <v>40</v>
      </c>
      <c r="BB966" s="14" t="s">
        <v>40</v>
      </c>
      <c r="BC966" s="14" t="s">
        <v>40</v>
      </c>
      <c r="BD966" s="14" t="s">
        <v>40</v>
      </c>
      <c r="BE966" s="14" t="s">
        <v>40</v>
      </c>
      <c r="BF966" s="14" t="s">
        <v>40</v>
      </c>
      <c r="BG966" s="14" t="s">
        <v>40</v>
      </c>
      <c r="BH966" s="14" t="s">
        <v>40</v>
      </c>
      <c r="BJ966" s="15" t="e">
        <f t="shared" si="854"/>
        <v>#VALUE!</v>
      </c>
      <c r="BK966" s="15" t="e">
        <f t="shared" si="855"/>
        <v>#VALUE!</v>
      </c>
      <c r="BL966" s="15" t="e">
        <f t="shared" si="856"/>
        <v>#VALUE!</v>
      </c>
      <c r="BM966" s="15" t="e">
        <f t="shared" si="857"/>
        <v>#VALUE!</v>
      </c>
      <c r="BN966" s="15" t="e">
        <f t="shared" si="858"/>
        <v>#VALUE!</v>
      </c>
      <c r="BO966" s="15" t="e">
        <f t="shared" si="859"/>
        <v>#VALUE!</v>
      </c>
      <c r="BP966" s="15" t="e">
        <f t="shared" si="860"/>
        <v>#VALUE!</v>
      </c>
      <c r="BQ966" s="15" t="e">
        <f t="shared" si="861"/>
        <v>#VALUE!</v>
      </c>
      <c r="BR966" s="15" t="e">
        <f t="shared" si="862"/>
        <v>#VALUE!</v>
      </c>
      <c r="BS966" s="15" t="e">
        <f t="shared" si="863"/>
        <v>#VALUE!</v>
      </c>
      <c r="BT966" s="15" t="e">
        <f t="shared" si="864"/>
        <v>#VALUE!</v>
      </c>
      <c r="BU966" s="15" t="e">
        <f t="shared" si="865"/>
        <v>#VALUE!</v>
      </c>
      <c r="BV966" s="15" t="e">
        <f t="shared" si="866"/>
        <v>#VALUE!</v>
      </c>
      <c r="BW966" s="15" t="e">
        <f t="shared" si="867"/>
        <v>#VALUE!</v>
      </c>
      <c r="BX966" s="15" t="e">
        <f t="shared" si="868"/>
        <v>#VALUE!</v>
      </c>
      <c r="BY966" s="15" t="e">
        <f t="shared" si="869"/>
        <v>#VALUE!</v>
      </c>
      <c r="BZ966" s="15" t="e">
        <f t="shared" si="870"/>
        <v>#VALUE!</v>
      </c>
      <c r="CA966" s="14" t="s">
        <v>75</v>
      </c>
      <c r="CB966" s="15" t="e">
        <f t="shared" si="879"/>
        <v>#VALUE!</v>
      </c>
      <c r="CC966" s="14" t="str">
        <f t="shared" si="880"/>
        <v>N/A</v>
      </c>
      <c r="CD966" s="14" t="str">
        <f t="shared" si="881"/>
        <v>N/A</v>
      </c>
      <c r="CE966" s="14" t="str">
        <f t="shared" si="882"/>
        <v>N/A</v>
      </c>
      <c r="CF966" s="14" t="str">
        <f t="shared" si="883"/>
        <v>N/A</v>
      </c>
      <c r="CG966" t="str">
        <f t="shared" si="871"/>
        <v>S:0 G:0 GR:0</v>
      </c>
    </row>
    <row r="967" spans="1:85" x14ac:dyDescent="0.25">
      <c r="A967" s="13">
        <v>6859</v>
      </c>
      <c r="B967" s="14"/>
      <c r="C967" s="14"/>
      <c r="D967" s="14"/>
      <c r="E967" s="14" t="e">
        <f>VLOOKUP(B967, 'Rookie Year'!$A$2:$B$55555,2,FALSE)</f>
        <v>#N/A</v>
      </c>
      <c r="F967" s="14">
        <v>2026</v>
      </c>
      <c r="G967" s="14" t="s">
        <v>40</v>
      </c>
      <c r="H967" s="14"/>
      <c r="I967" s="15"/>
      <c r="J967" s="14"/>
      <c r="K967" s="16">
        <f t="shared" si="837"/>
        <v>0</v>
      </c>
      <c r="L967" s="15">
        <f t="shared" si="838"/>
        <v>0</v>
      </c>
      <c r="M967" s="15">
        <f t="shared" si="839"/>
        <v>0</v>
      </c>
      <c r="N967" s="15">
        <f t="shared" si="840"/>
        <v>0</v>
      </c>
      <c r="O967" s="15">
        <v>0</v>
      </c>
      <c r="P967" s="15">
        <v>0</v>
      </c>
      <c r="Q967" s="15">
        <f t="shared" si="841"/>
        <v>0</v>
      </c>
      <c r="R967" s="14" t="s">
        <v>75</v>
      </c>
      <c r="S967" s="14">
        <f t="shared" si="842"/>
        <v>0</v>
      </c>
      <c r="T967" s="15" t="str">
        <f t="shared" si="835"/>
        <v>N/A</v>
      </c>
      <c r="U967" s="15" t="str">
        <f t="shared" si="836"/>
        <v>N/A</v>
      </c>
      <c r="V967" s="15" t="str">
        <f t="shared" si="884"/>
        <v>N/A</v>
      </c>
      <c r="W967" s="15" t="str">
        <f t="shared" si="876"/>
        <v>N/A</v>
      </c>
      <c r="X967" s="15" t="str">
        <f t="shared" si="877"/>
        <v>N/A</v>
      </c>
      <c r="Y967" s="14" t="str">
        <f t="shared" si="843"/>
        <v>OK</v>
      </c>
      <c r="Z967" s="14" t="str">
        <f t="shared" si="844"/>
        <v>No</v>
      </c>
      <c r="AA967" s="17" t="str">
        <f>IF(C967="DM", "N/A", IF(Z967="No","N/A",VLOOKUP(B967,'Extension List'!$A$3:$AE$1952,19,FALSE)))</f>
        <v>N/A</v>
      </c>
      <c r="AB967" s="14" t="str">
        <f>IF(C967="DM", "N/A", IF(Z967="No","N/A",VLOOKUP(B967,'Extension List'!$A$3:$AE$1952,21,FALSE)))</f>
        <v>N/A</v>
      </c>
      <c r="AC967" s="14" t="str">
        <f t="shared" si="885"/>
        <v>N/A</v>
      </c>
      <c r="AD967" s="15" t="str">
        <f t="shared" si="845"/>
        <v>N/A</v>
      </c>
      <c r="AE967" s="15" t="str">
        <f t="shared" si="846"/>
        <v>N/A</v>
      </c>
      <c r="AF967" s="15" t="str">
        <f t="shared" si="847"/>
        <v>N/A</v>
      </c>
      <c r="AG967" s="15" t="str">
        <f t="shared" si="886"/>
        <v>N/A</v>
      </c>
      <c r="AH967" s="15" t="str">
        <f t="shared" si="886"/>
        <v>N/A</v>
      </c>
      <c r="AI967" s="15" t="str">
        <f t="shared" si="873"/>
        <v>N/A</v>
      </c>
      <c r="AJ967" s="15" t="str">
        <f t="shared" si="874"/>
        <v>N/A</v>
      </c>
      <c r="AK967" s="15" t="str">
        <f t="shared" si="875"/>
        <v>N/A</v>
      </c>
      <c r="AL967" s="15" t="str">
        <f t="shared" si="848"/>
        <v>N/A</v>
      </c>
      <c r="AM967" s="15" t="e">
        <f t="shared" si="849"/>
        <v>#VALUE!</v>
      </c>
      <c r="AN967" s="15" t="str">
        <f t="shared" si="850"/>
        <v>N/A</v>
      </c>
      <c r="AO967" s="15" t="str">
        <f t="shared" si="851"/>
        <v>N/A</v>
      </c>
      <c r="AP967" s="15" t="str">
        <f t="shared" si="852"/>
        <v>N/A</v>
      </c>
      <c r="AQ967" s="15" t="str">
        <f t="shared" si="853"/>
        <v>N/A</v>
      </c>
      <c r="AR967" s="14" t="s">
        <v>40</v>
      </c>
      <c r="AS967" s="14" t="s">
        <v>40</v>
      </c>
      <c r="AT967" s="14" t="s">
        <v>40</v>
      </c>
      <c r="AU967" s="14" t="s">
        <v>40</v>
      </c>
      <c r="AV967" s="14" t="s">
        <v>40</v>
      </c>
      <c r="AW967" s="14" t="s">
        <v>40</v>
      </c>
      <c r="AX967" s="14" t="s">
        <v>40</v>
      </c>
      <c r="AY967" s="14" t="s">
        <v>40</v>
      </c>
      <c r="AZ967" s="14" t="s">
        <v>40</v>
      </c>
      <c r="BA967" s="14" t="s">
        <v>40</v>
      </c>
      <c r="BB967" s="14" t="s">
        <v>40</v>
      </c>
      <c r="BC967" s="14" t="s">
        <v>40</v>
      </c>
      <c r="BD967" s="14" t="s">
        <v>40</v>
      </c>
      <c r="BE967" s="14" t="s">
        <v>40</v>
      </c>
      <c r="BF967" s="14" t="s">
        <v>40</v>
      </c>
      <c r="BG967" s="14" t="s">
        <v>40</v>
      </c>
      <c r="BH967" s="14" t="s">
        <v>40</v>
      </c>
      <c r="BJ967" s="15" t="e">
        <f t="shared" si="854"/>
        <v>#VALUE!</v>
      </c>
      <c r="BK967" s="15" t="e">
        <f t="shared" si="855"/>
        <v>#VALUE!</v>
      </c>
      <c r="BL967" s="15" t="e">
        <f t="shared" si="856"/>
        <v>#VALUE!</v>
      </c>
      <c r="BM967" s="15" t="e">
        <f t="shared" si="857"/>
        <v>#VALUE!</v>
      </c>
      <c r="BN967" s="15" t="e">
        <f t="shared" si="858"/>
        <v>#VALUE!</v>
      </c>
      <c r="BO967" s="15" t="e">
        <f t="shared" si="859"/>
        <v>#VALUE!</v>
      </c>
      <c r="BP967" s="15" t="e">
        <f t="shared" si="860"/>
        <v>#VALUE!</v>
      </c>
      <c r="BQ967" s="15" t="e">
        <f t="shared" si="861"/>
        <v>#VALUE!</v>
      </c>
      <c r="BR967" s="15" t="e">
        <f t="shared" si="862"/>
        <v>#VALUE!</v>
      </c>
      <c r="BS967" s="15" t="e">
        <f t="shared" si="863"/>
        <v>#VALUE!</v>
      </c>
      <c r="BT967" s="15" t="e">
        <f t="shared" si="864"/>
        <v>#VALUE!</v>
      </c>
      <c r="BU967" s="15" t="e">
        <f t="shared" si="865"/>
        <v>#VALUE!</v>
      </c>
      <c r="BV967" s="15" t="e">
        <f t="shared" si="866"/>
        <v>#VALUE!</v>
      </c>
      <c r="BW967" s="15" t="e">
        <f t="shared" si="867"/>
        <v>#VALUE!</v>
      </c>
      <c r="BX967" s="15" t="e">
        <f t="shared" si="868"/>
        <v>#VALUE!</v>
      </c>
      <c r="BY967" s="15" t="e">
        <f t="shared" si="869"/>
        <v>#VALUE!</v>
      </c>
      <c r="BZ967" s="15" t="e">
        <f t="shared" si="870"/>
        <v>#VALUE!</v>
      </c>
      <c r="CA967" s="14" t="s">
        <v>75</v>
      </c>
      <c r="CB967" s="15" t="e">
        <f t="shared" si="879"/>
        <v>#VALUE!</v>
      </c>
      <c r="CC967" s="14" t="str">
        <f t="shared" si="880"/>
        <v>N/A</v>
      </c>
      <c r="CD967" s="14" t="str">
        <f t="shared" si="881"/>
        <v>N/A</v>
      </c>
      <c r="CE967" s="14" t="str">
        <f t="shared" si="882"/>
        <v>N/A</v>
      </c>
      <c r="CF967" s="14" t="str">
        <f t="shared" si="883"/>
        <v>N/A</v>
      </c>
      <c r="CG967" t="str">
        <f t="shared" si="871"/>
        <v>S:0 G:0 GR:0</v>
      </c>
    </row>
    <row r="968" spans="1:85" x14ac:dyDescent="0.25">
      <c r="A968" s="13">
        <v>6860</v>
      </c>
      <c r="B968" s="14"/>
      <c r="C968" s="14"/>
      <c r="D968" s="14"/>
      <c r="E968" s="14" t="e">
        <f>VLOOKUP(B968, 'Rookie Year'!$A$2:$B$55555,2,FALSE)</f>
        <v>#N/A</v>
      </c>
      <c r="F968" s="14">
        <v>2026</v>
      </c>
      <c r="G968" s="14" t="s">
        <v>40</v>
      </c>
      <c r="H968" s="14"/>
      <c r="I968" s="15"/>
      <c r="J968" s="14"/>
      <c r="K968" s="16">
        <f t="shared" si="837"/>
        <v>0</v>
      </c>
      <c r="L968" s="15">
        <f t="shared" si="838"/>
        <v>0</v>
      </c>
      <c r="M968" s="15">
        <f t="shared" si="839"/>
        <v>0</v>
      </c>
      <c r="N968" s="15">
        <f t="shared" si="840"/>
        <v>0</v>
      </c>
      <c r="O968" s="15">
        <v>0</v>
      </c>
      <c r="P968" s="15">
        <v>0</v>
      </c>
      <c r="Q968" s="15">
        <f t="shared" si="841"/>
        <v>0</v>
      </c>
      <c r="R968" s="14" t="s">
        <v>75</v>
      </c>
      <c r="S968" s="14">
        <f t="shared" si="842"/>
        <v>0</v>
      </c>
      <c r="T968" s="15" t="str">
        <f t="shared" si="835"/>
        <v>N/A</v>
      </c>
      <c r="U968" s="15" t="str">
        <f t="shared" si="836"/>
        <v>N/A</v>
      </c>
      <c r="V968" s="15" t="str">
        <f t="shared" si="884"/>
        <v>N/A</v>
      </c>
      <c r="W968" s="15" t="str">
        <f t="shared" si="876"/>
        <v>N/A</v>
      </c>
      <c r="X968" s="15" t="str">
        <f t="shared" si="877"/>
        <v>N/A</v>
      </c>
      <c r="Y968" s="14" t="str">
        <f t="shared" si="843"/>
        <v>OK</v>
      </c>
      <c r="Z968" s="14" t="str">
        <f t="shared" si="844"/>
        <v>No</v>
      </c>
      <c r="AA968" s="17" t="str">
        <f>IF(C968="DM", "N/A", IF(Z968="No","N/A",VLOOKUP(B968,'Extension List'!$A$3:$AE$1952,19,FALSE)))</f>
        <v>N/A</v>
      </c>
      <c r="AB968" s="14" t="str">
        <f>IF(C968="DM", "N/A", IF(Z968="No","N/A",VLOOKUP(B968,'Extension List'!$A$3:$AE$1952,21,FALSE)))</f>
        <v>N/A</v>
      </c>
      <c r="AC968" s="14" t="str">
        <f t="shared" si="885"/>
        <v>N/A</v>
      </c>
      <c r="AD968" s="15" t="str">
        <f t="shared" si="845"/>
        <v>N/A</v>
      </c>
      <c r="AE968" s="15" t="str">
        <f t="shared" si="846"/>
        <v>N/A</v>
      </c>
      <c r="AF968" s="15" t="str">
        <f t="shared" si="847"/>
        <v>N/A</v>
      </c>
      <c r="AG968" s="15" t="str">
        <f t="shared" si="886"/>
        <v>N/A</v>
      </c>
      <c r="AH968" s="15" t="str">
        <f t="shared" si="886"/>
        <v>N/A</v>
      </c>
      <c r="AI968" s="15" t="str">
        <f t="shared" si="873"/>
        <v>N/A</v>
      </c>
      <c r="AJ968" s="15" t="str">
        <f t="shared" si="874"/>
        <v>N/A</v>
      </c>
      <c r="AK968" s="15" t="str">
        <f t="shared" si="875"/>
        <v>N/A</v>
      </c>
      <c r="AL968" s="15" t="str">
        <f t="shared" si="848"/>
        <v>N/A</v>
      </c>
      <c r="AM968" s="15" t="e">
        <f t="shared" si="849"/>
        <v>#VALUE!</v>
      </c>
      <c r="AN968" s="15" t="str">
        <f t="shared" si="850"/>
        <v>N/A</v>
      </c>
      <c r="AO968" s="15" t="str">
        <f t="shared" si="851"/>
        <v>N/A</v>
      </c>
      <c r="AP968" s="15" t="str">
        <f t="shared" si="852"/>
        <v>N/A</v>
      </c>
      <c r="AQ968" s="15" t="str">
        <f t="shared" si="853"/>
        <v>N/A</v>
      </c>
      <c r="AR968" s="14" t="s">
        <v>40</v>
      </c>
      <c r="AS968" s="14" t="s">
        <v>40</v>
      </c>
      <c r="AT968" s="14" t="s">
        <v>40</v>
      </c>
      <c r="AU968" s="14" t="s">
        <v>40</v>
      </c>
      <c r="AV968" s="14" t="s">
        <v>40</v>
      </c>
      <c r="AW968" s="14" t="s">
        <v>40</v>
      </c>
      <c r="AX968" s="14" t="s">
        <v>40</v>
      </c>
      <c r="AY968" s="14" t="s">
        <v>40</v>
      </c>
      <c r="AZ968" s="14" t="s">
        <v>40</v>
      </c>
      <c r="BA968" s="14" t="s">
        <v>40</v>
      </c>
      <c r="BB968" s="14" t="s">
        <v>40</v>
      </c>
      <c r="BC968" s="14" t="s">
        <v>40</v>
      </c>
      <c r="BD968" s="14" t="s">
        <v>40</v>
      </c>
      <c r="BE968" s="14" t="s">
        <v>40</v>
      </c>
      <c r="BF968" s="14" t="s">
        <v>40</v>
      </c>
      <c r="BG968" s="14" t="s">
        <v>40</v>
      </c>
      <c r="BH968" s="14" t="s">
        <v>40</v>
      </c>
      <c r="BJ968" s="15" t="e">
        <f t="shared" si="854"/>
        <v>#VALUE!</v>
      </c>
      <c r="BK968" s="15" t="e">
        <f t="shared" si="855"/>
        <v>#VALUE!</v>
      </c>
      <c r="BL968" s="15" t="e">
        <f t="shared" si="856"/>
        <v>#VALUE!</v>
      </c>
      <c r="BM968" s="15" t="e">
        <f t="shared" si="857"/>
        <v>#VALUE!</v>
      </c>
      <c r="BN968" s="15" t="e">
        <f t="shared" si="858"/>
        <v>#VALUE!</v>
      </c>
      <c r="BO968" s="15" t="e">
        <f t="shared" si="859"/>
        <v>#VALUE!</v>
      </c>
      <c r="BP968" s="15" t="e">
        <f t="shared" si="860"/>
        <v>#VALUE!</v>
      </c>
      <c r="BQ968" s="15" t="e">
        <f t="shared" si="861"/>
        <v>#VALUE!</v>
      </c>
      <c r="BR968" s="15" t="e">
        <f t="shared" si="862"/>
        <v>#VALUE!</v>
      </c>
      <c r="BS968" s="15" t="e">
        <f t="shared" si="863"/>
        <v>#VALUE!</v>
      </c>
      <c r="BT968" s="15" t="e">
        <f t="shared" si="864"/>
        <v>#VALUE!</v>
      </c>
      <c r="BU968" s="15" t="e">
        <f t="shared" si="865"/>
        <v>#VALUE!</v>
      </c>
      <c r="BV968" s="15" t="e">
        <f t="shared" si="866"/>
        <v>#VALUE!</v>
      </c>
      <c r="BW968" s="15" t="e">
        <f t="shared" si="867"/>
        <v>#VALUE!</v>
      </c>
      <c r="BX968" s="15" t="e">
        <f t="shared" si="868"/>
        <v>#VALUE!</v>
      </c>
      <c r="BY968" s="15" t="e">
        <f t="shared" si="869"/>
        <v>#VALUE!</v>
      </c>
      <c r="BZ968" s="15" t="e">
        <f t="shared" si="870"/>
        <v>#VALUE!</v>
      </c>
      <c r="CA968" s="14" t="s">
        <v>75</v>
      </c>
      <c r="CB968" s="15" t="e">
        <f t="shared" si="879"/>
        <v>#VALUE!</v>
      </c>
      <c r="CC968" s="14" t="str">
        <f t="shared" si="880"/>
        <v>N/A</v>
      </c>
      <c r="CD968" s="14" t="str">
        <f t="shared" si="881"/>
        <v>N/A</v>
      </c>
      <c r="CE968" s="14" t="str">
        <f t="shared" si="882"/>
        <v>N/A</v>
      </c>
      <c r="CF968" s="14" t="str">
        <f t="shared" si="883"/>
        <v>N/A</v>
      </c>
      <c r="CG968" t="str">
        <f t="shared" si="871"/>
        <v>S:0 G:0 GR:0</v>
      </c>
    </row>
    <row r="969" spans="1:85" x14ac:dyDescent="0.25">
      <c r="A969" s="13">
        <v>6861</v>
      </c>
      <c r="B969" s="14"/>
      <c r="C969" s="14"/>
      <c r="D969" s="14"/>
      <c r="E969" s="14" t="e">
        <f>VLOOKUP(B969, 'Rookie Year'!$A$2:$B$55555,2,FALSE)</f>
        <v>#N/A</v>
      </c>
      <c r="F969" s="14">
        <v>2026</v>
      </c>
      <c r="G969" s="14" t="s">
        <v>40</v>
      </c>
      <c r="H969" s="14"/>
      <c r="I969" s="15"/>
      <c r="J969" s="14"/>
      <c r="K969" s="16">
        <f t="shared" si="837"/>
        <v>0</v>
      </c>
      <c r="L969" s="15">
        <f t="shared" si="838"/>
        <v>0</v>
      </c>
      <c r="M969" s="15">
        <f t="shared" si="839"/>
        <v>0</v>
      </c>
      <c r="N969" s="15">
        <f t="shared" si="840"/>
        <v>0</v>
      </c>
      <c r="O969" s="15">
        <v>0</v>
      </c>
      <c r="P969" s="15">
        <v>0</v>
      </c>
      <c r="Q969" s="15">
        <f t="shared" si="841"/>
        <v>0</v>
      </c>
      <c r="R969" s="14" t="s">
        <v>75</v>
      </c>
      <c r="S969" s="14">
        <f t="shared" si="842"/>
        <v>0</v>
      </c>
      <c r="T969" s="15" t="str">
        <f t="shared" si="835"/>
        <v>N/A</v>
      </c>
      <c r="U969" s="15" t="str">
        <f t="shared" si="836"/>
        <v>N/A</v>
      </c>
      <c r="V969" s="15" t="str">
        <f t="shared" si="884"/>
        <v>N/A</v>
      </c>
      <c r="W969" s="15" t="str">
        <f t="shared" si="876"/>
        <v>N/A</v>
      </c>
      <c r="X969" s="15" t="str">
        <f t="shared" si="877"/>
        <v>N/A</v>
      </c>
      <c r="Y969" s="14" t="str">
        <f t="shared" si="843"/>
        <v>OK</v>
      </c>
      <c r="Z969" s="14" t="str">
        <f t="shared" si="844"/>
        <v>No</v>
      </c>
      <c r="AA969" s="17" t="str">
        <f>IF(C969="DM", "N/A", IF(Z969="No","N/A",VLOOKUP(B969,'Extension List'!$A$3:$AE$1952,19,FALSE)))</f>
        <v>N/A</v>
      </c>
      <c r="AB969" s="14" t="str">
        <f>IF(C969="DM", "N/A", IF(Z969="No","N/A",VLOOKUP(B969,'Extension List'!$A$3:$AE$1952,21,FALSE)))</f>
        <v>N/A</v>
      </c>
      <c r="AC969" s="14" t="str">
        <f t="shared" si="885"/>
        <v>N/A</v>
      </c>
      <c r="AD969" s="15" t="str">
        <f t="shared" si="845"/>
        <v>N/A</v>
      </c>
      <c r="AE969" s="15" t="str">
        <f t="shared" si="846"/>
        <v>N/A</v>
      </c>
      <c r="AF969" s="15" t="str">
        <f t="shared" si="847"/>
        <v>N/A</v>
      </c>
      <c r="AG969" s="15" t="str">
        <f t="shared" si="886"/>
        <v>N/A</v>
      </c>
      <c r="AH969" s="15" t="str">
        <f t="shared" si="886"/>
        <v>N/A</v>
      </c>
      <c r="AI969" s="15" t="str">
        <f t="shared" si="873"/>
        <v>N/A</v>
      </c>
      <c r="AJ969" s="15" t="str">
        <f t="shared" si="874"/>
        <v>N/A</v>
      </c>
      <c r="AK969" s="15" t="str">
        <f t="shared" si="875"/>
        <v>N/A</v>
      </c>
      <c r="AL969" s="15" t="str">
        <f t="shared" si="848"/>
        <v>N/A</v>
      </c>
      <c r="AM969" s="15" t="e">
        <f t="shared" si="849"/>
        <v>#VALUE!</v>
      </c>
      <c r="AN969" s="15" t="str">
        <f t="shared" si="850"/>
        <v>N/A</v>
      </c>
      <c r="AO969" s="15" t="str">
        <f t="shared" si="851"/>
        <v>N/A</v>
      </c>
      <c r="AP969" s="15" t="str">
        <f t="shared" si="852"/>
        <v>N/A</v>
      </c>
      <c r="AQ969" s="15" t="str">
        <f t="shared" si="853"/>
        <v>N/A</v>
      </c>
      <c r="AR969" s="14" t="s">
        <v>40</v>
      </c>
      <c r="AS969" s="14" t="s">
        <v>40</v>
      </c>
      <c r="AT969" s="14" t="s">
        <v>40</v>
      </c>
      <c r="AU969" s="14" t="s">
        <v>40</v>
      </c>
      <c r="AV969" s="14" t="s">
        <v>40</v>
      </c>
      <c r="AW969" s="14" t="s">
        <v>40</v>
      </c>
      <c r="AX969" s="14" t="s">
        <v>40</v>
      </c>
      <c r="AY969" s="14" t="s">
        <v>40</v>
      </c>
      <c r="AZ969" s="14" t="s">
        <v>40</v>
      </c>
      <c r="BA969" s="14" t="s">
        <v>40</v>
      </c>
      <c r="BB969" s="14" t="s">
        <v>40</v>
      </c>
      <c r="BC969" s="14" t="s">
        <v>40</v>
      </c>
      <c r="BD969" s="14" t="s">
        <v>40</v>
      </c>
      <c r="BE969" s="14" t="s">
        <v>40</v>
      </c>
      <c r="BF969" s="14" t="s">
        <v>40</v>
      </c>
      <c r="BG969" s="14" t="s">
        <v>40</v>
      </c>
      <c r="BH969" s="14" t="s">
        <v>40</v>
      </c>
      <c r="BJ969" s="15" t="e">
        <f t="shared" si="854"/>
        <v>#VALUE!</v>
      </c>
      <c r="BK969" s="15" t="e">
        <f t="shared" si="855"/>
        <v>#VALUE!</v>
      </c>
      <c r="BL969" s="15" t="e">
        <f t="shared" si="856"/>
        <v>#VALUE!</v>
      </c>
      <c r="BM969" s="15" t="e">
        <f t="shared" si="857"/>
        <v>#VALUE!</v>
      </c>
      <c r="BN969" s="15" t="e">
        <f t="shared" si="858"/>
        <v>#VALUE!</v>
      </c>
      <c r="BO969" s="15" t="e">
        <f t="shared" si="859"/>
        <v>#VALUE!</v>
      </c>
      <c r="BP969" s="15" t="e">
        <f t="shared" si="860"/>
        <v>#VALUE!</v>
      </c>
      <c r="BQ969" s="15" t="e">
        <f t="shared" si="861"/>
        <v>#VALUE!</v>
      </c>
      <c r="BR969" s="15" t="e">
        <f t="shared" si="862"/>
        <v>#VALUE!</v>
      </c>
      <c r="BS969" s="15" t="e">
        <f t="shared" si="863"/>
        <v>#VALUE!</v>
      </c>
      <c r="BT969" s="15" t="e">
        <f t="shared" si="864"/>
        <v>#VALUE!</v>
      </c>
      <c r="BU969" s="15" t="e">
        <f t="shared" si="865"/>
        <v>#VALUE!</v>
      </c>
      <c r="BV969" s="15" t="e">
        <f t="shared" si="866"/>
        <v>#VALUE!</v>
      </c>
      <c r="BW969" s="15" t="e">
        <f t="shared" si="867"/>
        <v>#VALUE!</v>
      </c>
      <c r="BX969" s="15" t="e">
        <f t="shared" si="868"/>
        <v>#VALUE!</v>
      </c>
      <c r="BY969" s="15" t="e">
        <f t="shared" si="869"/>
        <v>#VALUE!</v>
      </c>
      <c r="BZ969" s="15" t="e">
        <f t="shared" si="870"/>
        <v>#VALUE!</v>
      </c>
      <c r="CA969" s="14" t="s">
        <v>75</v>
      </c>
      <c r="CB969" s="15" t="e">
        <f t="shared" si="879"/>
        <v>#VALUE!</v>
      </c>
      <c r="CC969" s="14" t="str">
        <f t="shared" si="880"/>
        <v>N/A</v>
      </c>
      <c r="CD969" s="14" t="str">
        <f t="shared" si="881"/>
        <v>N/A</v>
      </c>
      <c r="CE969" s="14" t="str">
        <f t="shared" si="882"/>
        <v>N/A</v>
      </c>
      <c r="CF969" s="14" t="str">
        <f t="shared" si="883"/>
        <v>N/A</v>
      </c>
      <c r="CG969" t="str">
        <f t="shared" si="871"/>
        <v>S:0 G:0 GR:0</v>
      </c>
    </row>
    <row r="970" spans="1:85" x14ac:dyDescent="0.25">
      <c r="A970" s="13">
        <v>6862</v>
      </c>
      <c r="B970" s="14"/>
      <c r="C970" s="14"/>
      <c r="D970" s="14"/>
      <c r="E970" s="14" t="e">
        <f>VLOOKUP(B970, 'Rookie Year'!$A$2:$B$55555,2,FALSE)</f>
        <v>#N/A</v>
      </c>
      <c r="F970" s="14">
        <v>2026</v>
      </c>
      <c r="G970" s="14" t="s">
        <v>40</v>
      </c>
      <c r="H970" s="14"/>
      <c r="I970" s="15"/>
      <c r="J970" s="14"/>
      <c r="K970" s="16">
        <f t="shared" si="837"/>
        <v>0</v>
      </c>
      <c r="L970" s="15">
        <f t="shared" si="838"/>
        <v>0</v>
      </c>
      <c r="M970" s="15">
        <f t="shared" si="839"/>
        <v>0</v>
      </c>
      <c r="N970" s="15">
        <f t="shared" si="840"/>
        <v>0</v>
      </c>
      <c r="O970" s="15">
        <v>0</v>
      </c>
      <c r="P970" s="15">
        <v>0</v>
      </c>
      <c r="Q970" s="15">
        <f t="shared" si="841"/>
        <v>0</v>
      </c>
      <c r="R970" s="14" t="s">
        <v>75</v>
      </c>
      <c r="S970" s="14">
        <f t="shared" si="842"/>
        <v>0</v>
      </c>
      <c r="T970" s="15" t="str">
        <f t="shared" si="835"/>
        <v>N/A</v>
      </c>
      <c r="U970" s="15" t="str">
        <f t="shared" si="836"/>
        <v>N/A</v>
      </c>
      <c r="V970" s="15" t="str">
        <f t="shared" si="884"/>
        <v>N/A</v>
      </c>
      <c r="W970" s="15" t="str">
        <f t="shared" si="876"/>
        <v>N/A</v>
      </c>
      <c r="X970" s="15" t="str">
        <f t="shared" si="877"/>
        <v>N/A</v>
      </c>
      <c r="Y970" s="14" t="str">
        <f t="shared" si="843"/>
        <v>OK</v>
      </c>
      <c r="Z970" s="14" t="str">
        <f t="shared" si="844"/>
        <v>No</v>
      </c>
      <c r="AA970" s="17" t="str">
        <f>IF(C970="DM", "N/A", IF(Z970="No","N/A",VLOOKUP(B970,'Extension List'!$A$3:$AE$1952,19,FALSE)))</f>
        <v>N/A</v>
      </c>
      <c r="AB970" s="14" t="str">
        <f>IF(C970="DM", "N/A", IF(Z970="No","N/A",VLOOKUP(B970,'Extension List'!$A$3:$AE$1952,21,FALSE)))</f>
        <v>N/A</v>
      </c>
      <c r="AC970" s="14" t="str">
        <f t="shared" si="885"/>
        <v>N/A</v>
      </c>
      <c r="AD970" s="15" t="str">
        <f t="shared" si="845"/>
        <v>N/A</v>
      </c>
      <c r="AE970" s="15" t="str">
        <f t="shared" si="846"/>
        <v>N/A</v>
      </c>
      <c r="AF970" s="15" t="str">
        <f t="shared" si="847"/>
        <v>N/A</v>
      </c>
      <c r="AG970" s="15" t="str">
        <f t="shared" si="886"/>
        <v>N/A</v>
      </c>
      <c r="AH970" s="15" t="str">
        <f t="shared" si="886"/>
        <v>N/A</v>
      </c>
      <c r="AI970" s="15" t="str">
        <f t="shared" si="873"/>
        <v>N/A</v>
      </c>
      <c r="AJ970" s="15" t="str">
        <f t="shared" si="874"/>
        <v>N/A</v>
      </c>
      <c r="AK970" s="15" t="str">
        <f t="shared" si="875"/>
        <v>N/A</v>
      </c>
      <c r="AL970" s="15" t="str">
        <f t="shared" si="848"/>
        <v>N/A</v>
      </c>
      <c r="AM970" s="15" t="e">
        <f t="shared" si="849"/>
        <v>#VALUE!</v>
      </c>
      <c r="AN970" s="15" t="str">
        <f t="shared" si="850"/>
        <v>N/A</v>
      </c>
      <c r="AO970" s="15" t="str">
        <f t="shared" si="851"/>
        <v>N/A</v>
      </c>
      <c r="AP970" s="15" t="str">
        <f t="shared" si="852"/>
        <v>N/A</v>
      </c>
      <c r="AQ970" s="15" t="str">
        <f t="shared" si="853"/>
        <v>N/A</v>
      </c>
      <c r="AR970" s="14" t="s">
        <v>40</v>
      </c>
      <c r="AS970" s="14" t="s">
        <v>40</v>
      </c>
      <c r="AT970" s="14" t="s">
        <v>40</v>
      </c>
      <c r="AU970" s="14" t="s">
        <v>40</v>
      </c>
      <c r="AV970" s="14" t="s">
        <v>40</v>
      </c>
      <c r="AW970" s="14" t="s">
        <v>40</v>
      </c>
      <c r="AX970" s="14" t="s">
        <v>40</v>
      </c>
      <c r="AY970" s="14" t="s">
        <v>40</v>
      </c>
      <c r="AZ970" s="14" t="s">
        <v>40</v>
      </c>
      <c r="BA970" s="14" t="s">
        <v>40</v>
      </c>
      <c r="BB970" s="14" t="s">
        <v>40</v>
      </c>
      <c r="BC970" s="14" t="s">
        <v>40</v>
      </c>
      <c r="BD970" s="14" t="s">
        <v>40</v>
      </c>
      <c r="BE970" s="14" t="s">
        <v>40</v>
      </c>
      <c r="BF970" s="14" t="s">
        <v>40</v>
      </c>
      <c r="BG970" s="14" t="s">
        <v>40</v>
      </c>
      <c r="BH970" s="14" t="s">
        <v>40</v>
      </c>
      <c r="BJ970" s="15" t="e">
        <f t="shared" si="854"/>
        <v>#VALUE!</v>
      </c>
      <c r="BK970" s="15" t="e">
        <f t="shared" si="855"/>
        <v>#VALUE!</v>
      </c>
      <c r="BL970" s="15" t="e">
        <f t="shared" si="856"/>
        <v>#VALUE!</v>
      </c>
      <c r="BM970" s="15" t="e">
        <f t="shared" si="857"/>
        <v>#VALUE!</v>
      </c>
      <c r="BN970" s="15" t="e">
        <f t="shared" si="858"/>
        <v>#VALUE!</v>
      </c>
      <c r="BO970" s="15" t="e">
        <f t="shared" si="859"/>
        <v>#VALUE!</v>
      </c>
      <c r="BP970" s="15" t="e">
        <f t="shared" si="860"/>
        <v>#VALUE!</v>
      </c>
      <c r="BQ970" s="15" t="e">
        <f t="shared" si="861"/>
        <v>#VALUE!</v>
      </c>
      <c r="BR970" s="15" t="e">
        <f t="shared" si="862"/>
        <v>#VALUE!</v>
      </c>
      <c r="BS970" s="15" t="e">
        <f t="shared" si="863"/>
        <v>#VALUE!</v>
      </c>
      <c r="BT970" s="15" t="e">
        <f t="shared" si="864"/>
        <v>#VALUE!</v>
      </c>
      <c r="BU970" s="15" t="e">
        <f t="shared" si="865"/>
        <v>#VALUE!</v>
      </c>
      <c r="BV970" s="15" t="e">
        <f t="shared" si="866"/>
        <v>#VALUE!</v>
      </c>
      <c r="BW970" s="15" t="e">
        <f t="shared" si="867"/>
        <v>#VALUE!</v>
      </c>
      <c r="BX970" s="15" t="e">
        <f t="shared" si="868"/>
        <v>#VALUE!</v>
      </c>
      <c r="BY970" s="15" t="e">
        <f t="shared" si="869"/>
        <v>#VALUE!</v>
      </c>
      <c r="BZ970" s="15" t="e">
        <f t="shared" si="870"/>
        <v>#VALUE!</v>
      </c>
      <c r="CA970" s="14" t="s">
        <v>75</v>
      </c>
      <c r="CB970" s="15" t="e">
        <f t="shared" si="879"/>
        <v>#VALUE!</v>
      </c>
      <c r="CC970" s="14" t="str">
        <f t="shared" si="880"/>
        <v>N/A</v>
      </c>
      <c r="CD970" s="14" t="str">
        <f t="shared" si="881"/>
        <v>N/A</v>
      </c>
      <c r="CE970" s="14" t="str">
        <f t="shared" si="882"/>
        <v>N/A</v>
      </c>
      <c r="CF970" s="14" t="str">
        <f t="shared" si="883"/>
        <v>N/A</v>
      </c>
      <c r="CG970" t="str">
        <f t="shared" si="871"/>
        <v>S:0 G:0 GR:0</v>
      </c>
    </row>
    <row r="971" spans="1:85" x14ac:dyDescent="0.25">
      <c r="A971" s="13">
        <v>6863</v>
      </c>
      <c r="B971" s="14"/>
      <c r="C971" s="14"/>
      <c r="D971" s="14"/>
      <c r="E971" s="14" t="e">
        <f>VLOOKUP(B971, 'Rookie Year'!$A$2:$B$55555,2,FALSE)</f>
        <v>#N/A</v>
      </c>
      <c r="F971" s="14">
        <v>2026</v>
      </c>
      <c r="G971" s="14" t="s">
        <v>40</v>
      </c>
      <c r="H971" s="14"/>
      <c r="I971" s="15"/>
      <c r="J971" s="14"/>
      <c r="K971" s="16">
        <f t="shared" si="837"/>
        <v>0</v>
      </c>
      <c r="L971" s="15">
        <f t="shared" si="838"/>
        <v>0</v>
      </c>
      <c r="M971" s="15">
        <f t="shared" si="839"/>
        <v>0</v>
      </c>
      <c r="N971" s="15">
        <f t="shared" si="840"/>
        <v>0</v>
      </c>
      <c r="O971" s="15">
        <v>0</v>
      </c>
      <c r="P971" s="15">
        <v>0</v>
      </c>
      <c r="Q971" s="15">
        <f t="shared" si="841"/>
        <v>0</v>
      </c>
      <c r="R971" s="14" t="s">
        <v>75</v>
      </c>
      <c r="S971" s="14">
        <f t="shared" si="842"/>
        <v>0</v>
      </c>
      <c r="T971" s="15" t="str">
        <f t="shared" si="835"/>
        <v>N/A</v>
      </c>
      <c r="U971" s="15" t="str">
        <f t="shared" si="836"/>
        <v>N/A</v>
      </c>
      <c r="V971" s="15" t="str">
        <f t="shared" si="884"/>
        <v>N/A</v>
      </c>
      <c r="W971" s="15" t="str">
        <f t="shared" si="876"/>
        <v>N/A</v>
      </c>
      <c r="X971" s="15" t="str">
        <f t="shared" si="877"/>
        <v>N/A</v>
      </c>
      <c r="Y971" s="14" t="str">
        <f t="shared" si="843"/>
        <v>OK</v>
      </c>
      <c r="Z971" s="14" t="str">
        <f t="shared" si="844"/>
        <v>No</v>
      </c>
      <c r="AA971" s="17" t="str">
        <f>IF(C971="DM", "N/A", IF(Z971="No","N/A",VLOOKUP(B971,'Extension List'!$A$3:$AE$1952,19,FALSE)))</f>
        <v>N/A</v>
      </c>
      <c r="AB971" s="14" t="str">
        <f>IF(C971="DM", "N/A", IF(Z971="No","N/A",VLOOKUP(B971,'Extension List'!$A$3:$AE$1952,21,FALSE)))</f>
        <v>N/A</v>
      </c>
      <c r="AC971" s="14" t="str">
        <f t="shared" si="885"/>
        <v>N/A</v>
      </c>
      <c r="AD971" s="15" t="str">
        <f t="shared" si="845"/>
        <v>N/A</v>
      </c>
      <c r="AE971" s="15" t="str">
        <f t="shared" si="846"/>
        <v>N/A</v>
      </c>
      <c r="AF971" s="15" t="str">
        <f t="shared" si="847"/>
        <v>N/A</v>
      </c>
      <c r="AG971" s="15" t="str">
        <f t="shared" si="886"/>
        <v>N/A</v>
      </c>
      <c r="AH971" s="15" t="str">
        <f t="shared" si="886"/>
        <v>N/A</v>
      </c>
      <c r="AI971" s="15" t="str">
        <f t="shared" si="873"/>
        <v>N/A</v>
      </c>
      <c r="AJ971" s="15" t="str">
        <f t="shared" si="874"/>
        <v>N/A</v>
      </c>
      <c r="AK971" s="15" t="str">
        <f t="shared" si="875"/>
        <v>N/A</v>
      </c>
      <c r="AL971" s="15" t="str">
        <f t="shared" si="848"/>
        <v>N/A</v>
      </c>
      <c r="AM971" s="15" t="e">
        <f t="shared" si="849"/>
        <v>#VALUE!</v>
      </c>
      <c r="AN971" s="15" t="str">
        <f t="shared" si="850"/>
        <v>N/A</v>
      </c>
      <c r="AO971" s="15" t="str">
        <f t="shared" si="851"/>
        <v>N/A</v>
      </c>
      <c r="AP971" s="15" t="str">
        <f t="shared" si="852"/>
        <v>N/A</v>
      </c>
      <c r="AQ971" s="15" t="str">
        <f t="shared" si="853"/>
        <v>N/A</v>
      </c>
      <c r="AR971" s="14" t="s">
        <v>40</v>
      </c>
      <c r="AS971" s="14" t="s">
        <v>40</v>
      </c>
      <c r="AT971" s="14" t="s">
        <v>40</v>
      </c>
      <c r="AU971" s="14" t="s">
        <v>40</v>
      </c>
      <c r="AV971" s="14" t="s">
        <v>40</v>
      </c>
      <c r="AW971" s="14" t="s">
        <v>40</v>
      </c>
      <c r="AX971" s="14" t="s">
        <v>40</v>
      </c>
      <c r="AY971" s="14" t="s">
        <v>40</v>
      </c>
      <c r="AZ971" s="14" t="s">
        <v>40</v>
      </c>
      <c r="BA971" s="14" t="s">
        <v>40</v>
      </c>
      <c r="BB971" s="14" t="s">
        <v>40</v>
      </c>
      <c r="BC971" s="14" t="s">
        <v>40</v>
      </c>
      <c r="BD971" s="14" t="s">
        <v>40</v>
      </c>
      <c r="BE971" s="14" t="s">
        <v>40</v>
      </c>
      <c r="BF971" s="14" t="s">
        <v>40</v>
      </c>
      <c r="BG971" s="14" t="s">
        <v>40</v>
      </c>
      <c r="BH971" s="14" t="s">
        <v>40</v>
      </c>
      <c r="BJ971" s="15" t="e">
        <f t="shared" si="854"/>
        <v>#VALUE!</v>
      </c>
      <c r="BK971" s="15" t="e">
        <f t="shared" si="855"/>
        <v>#VALUE!</v>
      </c>
      <c r="BL971" s="15" t="e">
        <f t="shared" si="856"/>
        <v>#VALUE!</v>
      </c>
      <c r="BM971" s="15" t="e">
        <f t="shared" si="857"/>
        <v>#VALUE!</v>
      </c>
      <c r="BN971" s="15" t="e">
        <f t="shared" si="858"/>
        <v>#VALUE!</v>
      </c>
      <c r="BO971" s="15" t="e">
        <f t="shared" si="859"/>
        <v>#VALUE!</v>
      </c>
      <c r="BP971" s="15" t="e">
        <f t="shared" si="860"/>
        <v>#VALUE!</v>
      </c>
      <c r="BQ971" s="15" t="e">
        <f t="shared" si="861"/>
        <v>#VALUE!</v>
      </c>
      <c r="BR971" s="15" t="e">
        <f t="shared" si="862"/>
        <v>#VALUE!</v>
      </c>
      <c r="BS971" s="15" t="e">
        <f t="shared" si="863"/>
        <v>#VALUE!</v>
      </c>
      <c r="BT971" s="15" t="e">
        <f t="shared" si="864"/>
        <v>#VALUE!</v>
      </c>
      <c r="BU971" s="15" t="e">
        <f t="shared" si="865"/>
        <v>#VALUE!</v>
      </c>
      <c r="BV971" s="15" t="e">
        <f t="shared" si="866"/>
        <v>#VALUE!</v>
      </c>
      <c r="BW971" s="15" t="e">
        <f t="shared" si="867"/>
        <v>#VALUE!</v>
      </c>
      <c r="BX971" s="15" t="e">
        <f t="shared" si="868"/>
        <v>#VALUE!</v>
      </c>
      <c r="BY971" s="15" t="e">
        <f t="shared" si="869"/>
        <v>#VALUE!</v>
      </c>
      <c r="BZ971" s="15" t="e">
        <f t="shared" si="870"/>
        <v>#VALUE!</v>
      </c>
      <c r="CA971" s="14" t="s">
        <v>75</v>
      </c>
      <c r="CB971" s="15" t="e">
        <f t="shared" si="879"/>
        <v>#VALUE!</v>
      </c>
      <c r="CC971" s="14" t="str">
        <f t="shared" si="880"/>
        <v>N/A</v>
      </c>
      <c r="CD971" s="14" t="str">
        <f t="shared" si="881"/>
        <v>N/A</v>
      </c>
      <c r="CE971" s="14" t="str">
        <f t="shared" si="882"/>
        <v>N/A</v>
      </c>
      <c r="CF971" s="14" t="str">
        <f t="shared" si="883"/>
        <v>N/A</v>
      </c>
      <c r="CG971" t="str">
        <f t="shared" si="871"/>
        <v>S:0 G:0 GR:0</v>
      </c>
    </row>
  </sheetData>
  <autoFilter ref="A23:CF971" xr:uid="{00000000-0009-0000-0000-000000000000}"/>
  <sortState xmlns:xlrd2="http://schemas.microsoft.com/office/spreadsheetml/2017/richdata2" ref="A24:CG971">
    <sortCondition ref="D24:D971" customList="East Flanders Dungeoneers,Here Comes The Brees,Tamworth Two,The 4th Dynmension: Dynasty of Sadness,Dynasore Losers,Hawkesville Hurricanes,Dynablaster Bombermen,Champions of the Sun,Kelkowski Don't Play By No Dyna Rules,Dyna Hard"/>
    <sortCondition ref="C24:C971" customList="QB,RB,WR,TE,K,P,DT,DE,LB,CB,S,DM"/>
    <sortCondition ref="B24:B971"/>
  </sortState>
  <phoneticPr fontId="4" type="noConversion"/>
  <conditionalFormatting sqref="T1:X1">
    <cfRule type="cellIs" dxfId="12" priority="1" operator="equal">
      <formula>"N/A"</formula>
    </cfRule>
  </conditionalFormatting>
  <conditionalFormatting sqref="T22:X22 T24:X971">
    <cfRule type="cellIs" dxfId="11" priority="20" operator="equal">
      <formula>"N/A"</formula>
    </cfRule>
  </conditionalFormatting>
  <conditionalFormatting sqref="Y22 Y24:Y971 AL24:AL971">
    <cfRule type="cellIs" dxfId="10" priority="19" operator="equal">
      <formula>"CHECK"</formula>
    </cfRule>
  </conditionalFormatting>
  <conditionalFormatting sqref="AG22:AQ22 AG24:AQ971">
    <cfRule type="cellIs" dxfId="9" priority="18" operator="equal">
      <formula>"N/A"</formula>
    </cfRule>
  </conditionalFormatting>
  <dataValidations count="4">
    <dataValidation type="list" allowBlank="1" showInputMessage="1" showErrorMessage="1" sqref="H24" xr:uid="{00000000-0002-0000-0000-000001000000}">
      <formula1>$H$2:$H$20</formula1>
    </dataValidation>
    <dataValidation type="list" allowBlank="1" showInputMessage="1" showErrorMessage="1" sqref="C24:C971" xr:uid="{00000000-0002-0000-0000-000000000000}">
      <formula1>$F$3:$F$14</formula1>
    </dataValidation>
    <dataValidation type="list" allowBlank="1" showInputMessage="1" showErrorMessage="1" sqref="D24:D971" xr:uid="{00000000-0002-0000-0000-000002000000}">
      <formula1>$D$3:$D$12</formula1>
    </dataValidation>
    <dataValidation type="list" allowBlank="1" showInputMessage="1" showErrorMessage="1" sqref="AR24:BH971" xr:uid="{D66EC95A-55B3-47EC-8DFB-E396E5612ADA}">
      <formula1>$A$3:$A$9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zoomScaleNormal="100" workbookViewId="0">
      <selection activeCell="D22" sqref="D22"/>
    </sheetView>
  </sheetViews>
  <sheetFormatPr defaultRowHeight="15" x14ac:dyDescent="0.25"/>
  <cols>
    <col min="1" max="1" width="13.42578125" customWidth="1"/>
    <col min="2" max="2" width="25.28515625" style="4" bestFit="1" customWidth="1"/>
    <col min="3" max="3" width="21.140625" style="4" bestFit="1" customWidth="1"/>
    <col min="4" max="4" width="14.28515625" style="4" customWidth="1"/>
    <col min="5" max="5" width="38" style="4" customWidth="1"/>
    <col min="6" max="6" width="15.42578125" style="4" customWidth="1"/>
    <col min="7" max="7" width="22" style="4" customWidth="1"/>
    <col min="8" max="8" width="23.42578125" style="4" customWidth="1"/>
    <col min="9" max="9" width="20.5703125" style="4" customWidth="1"/>
    <col min="10" max="10" width="36" style="4" customWidth="1"/>
    <col min="11" max="11" width="10" style="4" customWidth="1"/>
    <col min="12" max="12" width="8.42578125" customWidth="1"/>
    <col min="13" max="18" width="38" customWidth="1"/>
    <col min="19" max="136" width="38" bestFit="1" customWidth="1"/>
    <col min="137" max="145" width="17.42578125" bestFit="1" customWidth="1"/>
    <col min="146" max="153" width="18.42578125" bestFit="1" customWidth="1"/>
  </cols>
  <sheetData>
    <row r="1" spans="1:11" x14ac:dyDescent="0.25">
      <c r="B1" s="19" t="s">
        <v>1934</v>
      </c>
    </row>
    <row r="2" spans="1:11" x14ac:dyDescent="0.25">
      <c r="A2" s="18" t="s">
        <v>1935</v>
      </c>
      <c r="B2" s="4" t="s">
        <v>52</v>
      </c>
      <c r="C2" s="4" t="s">
        <v>53</v>
      </c>
      <c r="D2" s="4" t="s">
        <v>57</v>
      </c>
      <c r="E2" s="4" t="s">
        <v>54</v>
      </c>
      <c r="F2" s="4" t="s">
        <v>58</v>
      </c>
      <c r="G2" s="4" t="s">
        <v>1932</v>
      </c>
      <c r="H2" s="4" t="s">
        <v>59</v>
      </c>
      <c r="I2" s="4" t="s">
        <v>55</v>
      </c>
      <c r="J2" s="4" t="s">
        <v>60</v>
      </c>
      <c r="K2" s="4" t="s">
        <v>56</v>
      </c>
    </row>
    <row r="3" spans="1:11" x14ac:dyDescent="0.25">
      <c r="A3" s="3" t="s">
        <v>1936</v>
      </c>
      <c r="B3" s="36">
        <v>641</v>
      </c>
      <c r="C3" s="36">
        <v>639</v>
      </c>
      <c r="D3" s="36">
        <v>629</v>
      </c>
      <c r="E3" s="36">
        <v>523</v>
      </c>
      <c r="F3" s="36">
        <v>615</v>
      </c>
      <c r="G3" s="36">
        <v>609</v>
      </c>
      <c r="H3" s="36">
        <v>652</v>
      </c>
      <c r="I3" s="36">
        <v>587</v>
      </c>
      <c r="J3" s="36">
        <v>624</v>
      </c>
      <c r="K3" s="36">
        <v>621</v>
      </c>
    </row>
    <row r="4" spans="1:11" x14ac:dyDescent="0.25">
      <c r="A4" s="3" t="s">
        <v>1937</v>
      </c>
      <c r="B4" s="36">
        <v>641</v>
      </c>
      <c r="C4" s="36">
        <v>639</v>
      </c>
      <c r="D4" s="36">
        <v>629</v>
      </c>
      <c r="E4" s="36">
        <v>523</v>
      </c>
      <c r="F4" s="36">
        <v>615</v>
      </c>
      <c r="G4" s="36">
        <v>609</v>
      </c>
      <c r="H4" s="36">
        <v>652</v>
      </c>
      <c r="I4" s="36">
        <v>587</v>
      </c>
      <c r="J4" s="36">
        <v>624</v>
      </c>
      <c r="K4" s="36">
        <v>621</v>
      </c>
    </row>
    <row r="5" spans="1:11" x14ac:dyDescent="0.25">
      <c r="A5" s="3" t="s">
        <v>1938</v>
      </c>
      <c r="B5" s="36">
        <v>641</v>
      </c>
      <c r="C5" s="36">
        <v>639</v>
      </c>
      <c r="D5" s="36">
        <v>629</v>
      </c>
      <c r="E5" s="36">
        <v>523</v>
      </c>
      <c r="F5" s="36">
        <v>615</v>
      </c>
      <c r="G5" s="36">
        <v>609</v>
      </c>
      <c r="H5" s="36">
        <v>652</v>
      </c>
      <c r="I5" s="36">
        <v>587</v>
      </c>
      <c r="J5" s="36">
        <v>624</v>
      </c>
      <c r="K5" s="36">
        <v>621</v>
      </c>
    </row>
    <row r="6" spans="1:11" x14ac:dyDescent="0.25">
      <c r="A6" s="3" t="s">
        <v>1939</v>
      </c>
      <c r="B6" s="36">
        <v>641</v>
      </c>
      <c r="C6" s="36">
        <v>639</v>
      </c>
      <c r="D6" s="36">
        <v>629</v>
      </c>
      <c r="E6" s="36">
        <v>523</v>
      </c>
      <c r="F6" s="36">
        <v>615</v>
      </c>
      <c r="G6" s="36">
        <v>609</v>
      </c>
      <c r="H6" s="36">
        <v>652</v>
      </c>
      <c r="I6" s="36">
        <v>587</v>
      </c>
      <c r="J6" s="36">
        <v>624</v>
      </c>
      <c r="K6" s="36">
        <v>621</v>
      </c>
    </row>
    <row r="7" spans="1:11" x14ac:dyDescent="0.25">
      <c r="A7" s="3" t="s">
        <v>1940</v>
      </c>
      <c r="B7" s="36">
        <v>641</v>
      </c>
      <c r="C7" s="36">
        <v>639</v>
      </c>
      <c r="D7" s="36">
        <v>629</v>
      </c>
      <c r="E7" s="36">
        <v>523</v>
      </c>
      <c r="F7" s="36">
        <v>615</v>
      </c>
      <c r="G7" s="36">
        <v>609</v>
      </c>
      <c r="H7" s="36">
        <v>652</v>
      </c>
      <c r="I7" s="36">
        <v>587</v>
      </c>
      <c r="J7" s="36">
        <v>624</v>
      </c>
      <c r="K7" s="36">
        <v>621</v>
      </c>
    </row>
    <row r="8" spans="1:11" x14ac:dyDescent="0.25">
      <c r="A8" s="3" t="s">
        <v>1941</v>
      </c>
      <c r="B8" s="36">
        <v>641</v>
      </c>
      <c r="C8" s="36">
        <v>639</v>
      </c>
      <c r="D8" s="36">
        <v>629</v>
      </c>
      <c r="E8" s="36">
        <v>523</v>
      </c>
      <c r="F8" s="36">
        <v>615</v>
      </c>
      <c r="G8" s="36">
        <v>609</v>
      </c>
      <c r="H8" s="36">
        <v>652</v>
      </c>
      <c r="I8" s="36">
        <v>587</v>
      </c>
      <c r="J8" s="36">
        <v>624</v>
      </c>
      <c r="K8" s="36">
        <v>621</v>
      </c>
    </row>
    <row r="9" spans="1:11" x14ac:dyDescent="0.25">
      <c r="A9" s="3" t="s">
        <v>1942</v>
      </c>
      <c r="B9" s="36">
        <v>641</v>
      </c>
      <c r="C9" s="36">
        <v>639</v>
      </c>
      <c r="D9" s="36">
        <v>629</v>
      </c>
      <c r="E9" s="36">
        <v>523</v>
      </c>
      <c r="F9" s="36">
        <v>615</v>
      </c>
      <c r="G9" s="36">
        <v>609</v>
      </c>
      <c r="H9" s="36">
        <v>652</v>
      </c>
      <c r="I9" s="36">
        <v>587</v>
      </c>
      <c r="J9" s="36">
        <v>624</v>
      </c>
      <c r="K9" s="36">
        <v>621</v>
      </c>
    </row>
    <row r="10" spans="1:11" x14ac:dyDescent="0.25">
      <c r="A10" s="3" t="s">
        <v>1943</v>
      </c>
      <c r="B10" s="36">
        <v>641</v>
      </c>
      <c r="C10" s="36">
        <v>639</v>
      </c>
      <c r="D10" s="36">
        <v>629</v>
      </c>
      <c r="E10" s="36">
        <v>523</v>
      </c>
      <c r="F10" s="36">
        <v>615</v>
      </c>
      <c r="G10" s="36">
        <v>609</v>
      </c>
      <c r="H10" s="36">
        <v>652</v>
      </c>
      <c r="I10" s="36">
        <v>587</v>
      </c>
      <c r="J10" s="36">
        <v>624</v>
      </c>
      <c r="K10" s="36">
        <v>621</v>
      </c>
    </row>
    <row r="11" spans="1:11" x14ac:dyDescent="0.25">
      <c r="A11" s="3" t="s">
        <v>1944</v>
      </c>
      <c r="B11" s="36">
        <v>641</v>
      </c>
      <c r="C11" s="36">
        <v>639</v>
      </c>
      <c r="D11" s="36">
        <v>629</v>
      </c>
      <c r="E11" s="36">
        <v>523</v>
      </c>
      <c r="F11" s="36">
        <v>615</v>
      </c>
      <c r="G11" s="36">
        <v>609</v>
      </c>
      <c r="H11" s="36">
        <v>652</v>
      </c>
      <c r="I11" s="36">
        <v>587</v>
      </c>
      <c r="J11" s="36">
        <v>624</v>
      </c>
      <c r="K11" s="36">
        <v>621</v>
      </c>
    </row>
    <row r="12" spans="1:11" x14ac:dyDescent="0.25">
      <c r="A12" s="3" t="s">
        <v>1945</v>
      </c>
      <c r="B12" s="36">
        <v>641</v>
      </c>
      <c r="C12" s="36">
        <v>639</v>
      </c>
      <c r="D12" s="36">
        <v>629</v>
      </c>
      <c r="E12" s="36">
        <v>523</v>
      </c>
      <c r="F12" s="36">
        <v>615</v>
      </c>
      <c r="G12" s="36">
        <v>609</v>
      </c>
      <c r="H12" s="36">
        <v>652</v>
      </c>
      <c r="I12" s="36">
        <v>587</v>
      </c>
      <c r="J12" s="36">
        <v>624</v>
      </c>
      <c r="K12" s="36">
        <v>621</v>
      </c>
    </row>
    <row r="13" spans="1:11" x14ac:dyDescent="0.25">
      <c r="A13" s="3" t="s">
        <v>1946</v>
      </c>
      <c r="B13" s="36">
        <v>641</v>
      </c>
      <c r="C13" s="36">
        <v>639</v>
      </c>
      <c r="D13" s="36">
        <v>629</v>
      </c>
      <c r="E13" s="36">
        <v>523</v>
      </c>
      <c r="F13" s="36">
        <v>615</v>
      </c>
      <c r="G13" s="36">
        <v>609</v>
      </c>
      <c r="H13" s="36">
        <v>652</v>
      </c>
      <c r="I13" s="36">
        <v>587</v>
      </c>
      <c r="J13" s="36">
        <v>624</v>
      </c>
      <c r="K13" s="36">
        <v>621</v>
      </c>
    </row>
    <row r="14" spans="1:11" x14ac:dyDescent="0.25">
      <c r="A14" s="3" t="s">
        <v>1947</v>
      </c>
      <c r="B14" s="36">
        <v>641</v>
      </c>
      <c r="C14" s="36">
        <v>639</v>
      </c>
      <c r="D14" s="36">
        <v>629</v>
      </c>
      <c r="E14" s="36">
        <v>523</v>
      </c>
      <c r="F14" s="36">
        <v>615</v>
      </c>
      <c r="G14" s="36">
        <v>609</v>
      </c>
      <c r="H14" s="36">
        <v>652</v>
      </c>
      <c r="I14" s="36">
        <v>587</v>
      </c>
      <c r="J14" s="36">
        <v>624</v>
      </c>
      <c r="K14" s="36">
        <v>621</v>
      </c>
    </row>
    <row r="15" spans="1:11" x14ac:dyDescent="0.25">
      <c r="A15" s="3" t="s">
        <v>1948</v>
      </c>
      <c r="B15" s="36">
        <v>641</v>
      </c>
      <c r="C15" s="36">
        <v>639</v>
      </c>
      <c r="D15" s="36">
        <v>629</v>
      </c>
      <c r="E15" s="36">
        <v>523</v>
      </c>
      <c r="F15" s="36">
        <v>615</v>
      </c>
      <c r="G15" s="36">
        <v>609</v>
      </c>
      <c r="H15" s="36">
        <v>652</v>
      </c>
      <c r="I15" s="36">
        <v>587</v>
      </c>
      <c r="J15" s="36">
        <v>624</v>
      </c>
      <c r="K15" s="36">
        <v>621</v>
      </c>
    </row>
    <row r="16" spans="1:11" x14ac:dyDescent="0.25">
      <c r="A16" s="3" t="s">
        <v>1949</v>
      </c>
      <c r="B16" s="36">
        <v>641</v>
      </c>
      <c r="C16" s="36">
        <v>639</v>
      </c>
      <c r="D16" s="36">
        <v>629</v>
      </c>
      <c r="E16" s="36">
        <v>523</v>
      </c>
      <c r="F16" s="36">
        <v>615</v>
      </c>
      <c r="G16" s="36">
        <v>609</v>
      </c>
      <c r="H16" s="36">
        <v>652</v>
      </c>
      <c r="I16" s="36">
        <v>587</v>
      </c>
      <c r="J16" s="36">
        <v>624</v>
      </c>
      <c r="K16" s="36">
        <v>621</v>
      </c>
    </row>
    <row r="17" spans="1:11" x14ac:dyDescent="0.25">
      <c r="A17" s="3" t="s">
        <v>1950</v>
      </c>
      <c r="B17" s="36">
        <v>641</v>
      </c>
      <c r="C17" s="36">
        <v>639</v>
      </c>
      <c r="D17" s="36">
        <v>629</v>
      </c>
      <c r="E17" s="36">
        <v>523</v>
      </c>
      <c r="F17" s="36">
        <v>615</v>
      </c>
      <c r="G17" s="36">
        <v>609</v>
      </c>
      <c r="H17" s="36">
        <v>652</v>
      </c>
      <c r="I17" s="36">
        <v>587</v>
      </c>
      <c r="J17" s="36">
        <v>624</v>
      </c>
      <c r="K17" s="36">
        <v>621</v>
      </c>
    </row>
    <row r="18" spans="1:11" x14ac:dyDescent="0.25">
      <c r="A18" s="3" t="s">
        <v>1951</v>
      </c>
      <c r="B18" s="36">
        <v>641</v>
      </c>
      <c r="C18" s="36">
        <v>639</v>
      </c>
      <c r="D18" s="36">
        <v>629</v>
      </c>
      <c r="E18" s="36">
        <v>523</v>
      </c>
      <c r="F18" s="36">
        <v>615</v>
      </c>
      <c r="G18" s="36">
        <v>609</v>
      </c>
      <c r="H18" s="36">
        <v>652</v>
      </c>
      <c r="I18" s="36">
        <v>587</v>
      </c>
      <c r="J18" s="36">
        <v>624</v>
      </c>
      <c r="K18" s="36">
        <v>621</v>
      </c>
    </row>
    <row r="19" spans="1:11" x14ac:dyDescent="0.25">
      <c r="A19" s="3" t="s">
        <v>1960</v>
      </c>
      <c r="B19" s="36">
        <v>641</v>
      </c>
      <c r="C19" s="36">
        <v>639</v>
      </c>
      <c r="D19" s="36">
        <v>629</v>
      </c>
      <c r="E19" s="36">
        <v>523</v>
      </c>
      <c r="F19" s="36">
        <v>615</v>
      </c>
      <c r="G19" s="36">
        <v>609</v>
      </c>
      <c r="H19" s="36">
        <v>652</v>
      </c>
      <c r="I19" s="36">
        <v>587</v>
      </c>
      <c r="J19" s="36">
        <v>624</v>
      </c>
      <c r="K19" s="36">
        <v>621</v>
      </c>
    </row>
    <row r="21" spans="1:11" x14ac:dyDescent="0.25">
      <c r="A21" s="3" t="s">
        <v>2684</v>
      </c>
      <c r="B21" s="4">
        <v>641</v>
      </c>
      <c r="C21" s="4">
        <v>639</v>
      </c>
      <c r="D21" s="4">
        <v>629</v>
      </c>
      <c r="E21" s="4">
        <v>522</v>
      </c>
      <c r="F21" s="4">
        <v>615</v>
      </c>
      <c r="G21" s="4">
        <v>609</v>
      </c>
      <c r="H21" s="4">
        <v>652</v>
      </c>
      <c r="I21" s="4">
        <v>587</v>
      </c>
      <c r="J21" s="4">
        <v>624</v>
      </c>
      <c r="K21" s="4">
        <v>621</v>
      </c>
    </row>
    <row r="22" spans="1:11" x14ac:dyDescent="0.25">
      <c r="A22" s="3" t="s">
        <v>2721</v>
      </c>
      <c r="B22" s="4">
        <v>641</v>
      </c>
      <c r="C22" s="4">
        <v>632</v>
      </c>
      <c r="D22" s="4">
        <v>634</v>
      </c>
      <c r="E22" s="4">
        <v>652</v>
      </c>
      <c r="F22" s="4">
        <v>636</v>
      </c>
      <c r="G22" s="4">
        <v>626</v>
      </c>
      <c r="H22" s="4">
        <v>627</v>
      </c>
      <c r="I22" s="4">
        <v>630</v>
      </c>
      <c r="J22" s="4">
        <v>648</v>
      </c>
      <c r="K22" s="4">
        <f>'Available Cap'!B11</f>
        <v>625</v>
      </c>
    </row>
    <row r="23" spans="1:11" x14ac:dyDescent="0.25">
      <c r="A23" s="3" t="s">
        <v>2720</v>
      </c>
      <c r="B23" s="4" t="str">
        <f>IF(B24&gt;B22, "Yes", "No")</f>
        <v>No</v>
      </c>
      <c r="C23" s="4" t="str">
        <f t="shared" ref="C23:K23" si="0">IF(C24&gt;C22, "Yes", "No")</f>
        <v>Yes</v>
      </c>
      <c r="D23" s="4" t="str">
        <f t="shared" si="0"/>
        <v>No</v>
      </c>
      <c r="E23" s="4" t="str">
        <f t="shared" si="0"/>
        <v>No</v>
      </c>
      <c r="F23" s="4" t="str">
        <f t="shared" si="0"/>
        <v>No</v>
      </c>
      <c r="G23" s="4" t="str">
        <f t="shared" si="0"/>
        <v>No</v>
      </c>
      <c r="H23" s="4" t="str">
        <f t="shared" si="0"/>
        <v>Yes</v>
      </c>
      <c r="I23" s="4" t="str">
        <f t="shared" si="0"/>
        <v>No</v>
      </c>
      <c r="J23" s="4" t="str">
        <f t="shared" si="0"/>
        <v>No</v>
      </c>
      <c r="K23" s="4" t="str">
        <f t="shared" si="0"/>
        <v>No</v>
      </c>
    </row>
    <row r="24" spans="1:11" x14ac:dyDescent="0.25">
      <c r="A24" s="3" t="s">
        <v>2685</v>
      </c>
      <c r="B24" s="4">
        <f t="shared" ref="B24:K24" si="1">MAX(B3:B19)</f>
        <v>641</v>
      </c>
      <c r="C24" s="4">
        <f t="shared" si="1"/>
        <v>639</v>
      </c>
      <c r="D24" s="4">
        <f t="shared" si="1"/>
        <v>629</v>
      </c>
      <c r="E24" s="4">
        <f t="shared" si="1"/>
        <v>523</v>
      </c>
      <c r="F24" s="4">
        <f t="shared" si="1"/>
        <v>615</v>
      </c>
      <c r="G24" s="4">
        <f t="shared" si="1"/>
        <v>609</v>
      </c>
      <c r="H24" s="4">
        <f t="shared" si="1"/>
        <v>652</v>
      </c>
      <c r="I24" s="4">
        <f t="shared" si="1"/>
        <v>587</v>
      </c>
      <c r="J24" s="4">
        <f t="shared" si="1"/>
        <v>624</v>
      </c>
      <c r="K24" s="4">
        <f t="shared" si="1"/>
        <v>621</v>
      </c>
    </row>
    <row r="25" spans="1:11" x14ac:dyDescent="0.25">
      <c r="A25" s="3" t="s">
        <v>2686</v>
      </c>
      <c r="B25" s="4">
        <f>ROUNDDOWN((B22-B24)/2,0)</f>
        <v>0</v>
      </c>
      <c r="C25" s="4">
        <f t="shared" ref="C25:K25" si="2">ROUNDDOWN((C22-C24)/2,0)</f>
        <v>-3</v>
      </c>
      <c r="D25" s="4">
        <f t="shared" si="2"/>
        <v>2</v>
      </c>
      <c r="E25" s="4">
        <f t="shared" si="2"/>
        <v>64</v>
      </c>
      <c r="F25" s="4">
        <f t="shared" si="2"/>
        <v>10</v>
      </c>
      <c r="G25" s="4">
        <f t="shared" si="2"/>
        <v>8</v>
      </c>
      <c r="H25" s="4">
        <f t="shared" si="2"/>
        <v>-12</v>
      </c>
      <c r="I25" s="4">
        <f t="shared" si="2"/>
        <v>21</v>
      </c>
      <c r="J25" s="4">
        <f t="shared" si="2"/>
        <v>12</v>
      </c>
      <c r="K25" s="4">
        <f t="shared" si="2"/>
        <v>2</v>
      </c>
    </row>
    <row r="26" spans="1:11" x14ac:dyDescent="0.25">
      <c r="B26" s="3"/>
      <c r="C26"/>
      <c r="D26"/>
    </row>
    <row r="27" spans="1:11" x14ac:dyDescent="0.25">
      <c r="B27" s="3"/>
      <c r="C27"/>
      <c r="D27"/>
    </row>
    <row r="28" spans="1:11" x14ac:dyDescent="0.25">
      <c r="B28" s="3"/>
      <c r="C28"/>
      <c r="D28"/>
    </row>
    <row r="29" spans="1:11" x14ac:dyDescent="0.25">
      <c r="B29" s="3"/>
      <c r="C29"/>
      <c r="D29"/>
    </row>
    <row r="30" spans="1:11" x14ac:dyDescent="0.25">
      <c r="B30" s="3"/>
      <c r="C30"/>
      <c r="D30"/>
    </row>
    <row r="31" spans="1:11" x14ac:dyDescent="0.25">
      <c r="B31" s="3"/>
      <c r="C31"/>
      <c r="D31"/>
    </row>
    <row r="32" spans="1:11" x14ac:dyDescent="0.25">
      <c r="B32" s="3"/>
      <c r="C32"/>
      <c r="D32"/>
    </row>
    <row r="33" spans="2:4" x14ac:dyDescent="0.25">
      <c r="B33" s="3"/>
      <c r="C33"/>
      <c r="D33"/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selection activeCell="B17" sqref="B17"/>
    </sheetView>
  </sheetViews>
  <sheetFormatPr defaultRowHeight="15" x14ac:dyDescent="0.25"/>
  <cols>
    <col min="1" max="1" width="38" bestFit="1" customWidth="1"/>
    <col min="2" max="5" width="14.5703125" style="4" bestFit="1" customWidth="1"/>
    <col min="6" max="6" width="14.5703125" bestFit="1" customWidth="1"/>
  </cols>
  <sheetData>
    <row r="1" spans="1:6" x14ac:dyDescent="0.25">
      <c r="A1" t="s">
        <v>3</v>
      </c>
      <c r="B1" s="4" t="str">
        <f>Database!$B$1&amp;" Salary Cap"</f>
        <v>2026 Salary Cap</v>
      </c>
      <c r="C1" s="4" t="str">
        <f>Database!$B$1+1&amp;" Salary Cap"</f>
        <v>2027 Salary Cap</v>
      </c>
      <c r="D1" s="4" t="str">
        <f>Database!$B$1+2&amp;" Salary Cap"</f>
        <v>2028 Salary Cap</v>
      </c>
      <c r="E1" s="4" t="str">
        <f>Database!$B$1+3&amp;" Salary Cap"</f>
        <v>2029 Salary Cap</v>
      </c>
      <c r="F1" s="4" t="str">
        <f>Database!$B$1+4&amp;" Salary Cap"</f>
        <v>2030 Salary Cap</v>
      </c>
    </row>
    <row r="2" spans="1:6" x14ac:dyDescent="0.25">
      <c r="A2" t="s">
        <v>52</v>
      </c>
      <c r="B2" s="5">
        <v>641</v>
      </c>
      <c r="C2" s="5">
        <v>625</v>
      </c>
      <c r="D2" s="5">
        <v>625</v>
      </c>
      <c r="E2" s="5">
        <v>625</v>
      </c>
      <c r="F2" s="5">
        <v>625</v>
      </c>
    </row>
    <row r="3" spans="1:6" x14ac:dyDescent="0.25">
      <c r="A3" t="s">
        <v>53</v>
      </c>
      <c r="B3" s="5">
        <v>632</v>
      </c>
      <c r="C3" s="5">
        <v>625</v>
      </c>
      <c r="D3" s="5">
        <v>625</v>
      </c>
      <c r="E3" s="5">
        <v>625</v>
      </c>
      <c r="F3" s="5">
        <v>625</v>
      </c>
    </row>
    <row r="4" spans="1:6" x14ac:dyDescent="0.25">
      <c r="A4" t="s">
        <v>57</v>
      </c>
      <c r="B4" s="5">
        <v>634</v>
      </c>
      <c r="C4" s="5">
        <v>625</v>
      </c>
      <c r="D4" s="5">
        <v>625</v>
      </c>
      <c r="E4" s="5">
        <v>625</v>
      </c>
      <c r="F4" s="5">
        <v>625</v>
      </c>
    </row>
    <row r="5" spans="1:6" x14ac:dyDescent="0.25">
      <c r="A5" t="s">
        <v>54</v>
      </c>
      <c r="B5" s="5">
        <v>652</v>
      </c>
      <c r="C5" s="5">
        <v>625</v>
      </c>
      <c r="D5" s="5">
        <v>625</v>
      </c>
      <c r="E5" s="5">
        <v>625</v>
      </c>
      <c r="F5" s="5">
        <v>625</v>
      </c>
    </row>
    <row r="6" spans="1:6" x14ac:dyDescent="0.25">
      <c r="A6" t="s">
        <v>58</v>
      </c>
      <c r="B6" s="5">
        <v>636</v>
      </c>
      <c r="C6" s="5">
        <v>625</v>
      </c>
      <c r="D6" s="5">
        <v>625</v>
      </c>
      <c r="E6" s="5">
        <v>625</v>
      </c>
      <c r="F6" s="5">
        <v>625</v>
      </c>
    </row>
    <row r="7" spans="1:6" x14ac:dyDescent="0.25">
      <c r="A7" t="s">
        <v>1932</v>
      </c>
      <c r="B7" s="5">
        <v>626</v>
      </c>
      <c r="C7" s="5">
        <v>625</v>
      </c>
      <c r="D7" s="5">
        <v>625</v>
      </c>
      <c r="E7" s="5">
        <v>625</v>
      </c>
      <c r="F7" s="5">
        <v>625</v>
      </c>
    </row>
    <row r="8" spans="1:6" x14ac:dyDescent="0.25">
      <c r="A8" t="s">
        <v>59</v>
      </c>
      <c r="B8" s="5">
        <v>627</v>
      </c>
      <c r="C8" s="5">
        <v>625</v>
      </c>
      <c r="D8" s="5">
        <v>625</v>
      </c>
      <c r="E8" s="5">
        <v>625</v>
      </c>
      <c r="F8" s="5">
        <v>625</v>
      </c>
    </row>
    <row r="9" spans="1:6" x14ac:dyDescent="0.25">
      <c r="A9" t="s">
        <v>55</v>
      </c>
      <c r="B9" s="5">
        <v>630</v>
      </c>
      <c r="C9" s="5">
        <v>625</v>
      </c>
      <c r="D9" s="5">
        <v>625</v>
      </c>
      <c r="E9" s="5">
        <v>625</v>
      </c>
      <c r="F9" s="5">
        <v>625</v>
      </c>
    </row>
    <row r="10" spans="1:6" x14ac:dyDescent="0.25">
      <c r="A10" t="s">
        <v>60</v>
      </c>
      <c r="B10" s="5">
        <v>648</v>
      </c>
      <c r="C10" s="5">
        <v>625</v>
      </c>
      <c r="D10" s="5">
        <v>625</v>
      </c>
      <c r="E10" s="5">
        <v>625</v>
      </c>
      <c r="F10" s="5">
        <v>625</v>
      </c>
    </row>
    <row r="11" spans="1:6" x14ac:dyDescent="0.25">
      <c r="A11" t="s">
        <v>56</v>
      </c>
      <c r="B11" s="5">
        <v>625</v>
      </c>
      <c r="C11" s="5">
        <v>625</v>
      </c>
      <c r="D11" s="5">
        <v>625</v>
      </c>
      <c r="E11" s="5">
        <v>625</v>
      </c>
      <c r="F11" s="5">
        <v>625</v>
      </c>
    </row>
    <row r="14" spans="1:6" x14ac:dyDescent="0.25">
      <c r="B14" s="5"/>
    </row>
    <row r="15" spans="1:6" x14ac:dyDescent="0.25">
      <c r="B15" s="5"/>
    </row>
    <row r="16" spans="1:6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62"/>
  <sheetViews>
    <sheetView topLeftCell="A31" workbookViewId="0">
      <selection activeCell="I58" sqref="I58"/>
    </sheetView>
  </sheetViews>
  <sheetFormatPr defaultRowHeight="15" x14ac:dyDescent="0.25"/>
  <cols>
    <col min="1" max="1" width="38" customWidth="1"/>
    <col min="2" max="14" width="5" customWidth="1"/>
    <col min="15" max="15" width="11.28515625" bestFit="1" customWidth="1"/>
    <col min="16" max="20" width="7.7109375" customWidth="1"/>
    <col min="21" max="21" width="38" bestFit="1" customWidth="1"/>
    <col min="22" max="22" width="17.85546875" bestFit="1" customWidth="1"/>
    <col min="23" max="23" width="4" bestFit="1" customWidth="1"/>
    <col min="24" max="25" width="11.28515625" bestFit="1" customWidth="1"/>
    <col min="26" max="26" width="2" bestFit="1" customWidth="1"/>
    <col min="27" max="28" width="11.28515625" bestFit="1" customWidth="1"/>
    <col min="29" max="60" width="3" bestFit="1" customWidth="1"/>
    <col min="61" max="61" width="4" bestFit="1" customWidth="1"/>
    <col min="62" max="62" width="11.28515625" bestFit="1" customWidth="1"/>
    <col min="63" max="63" width="3" bestFit="1" customWidth="1"/>
    <col min="64" max="64" width="4" bestFit="1" customWidth="1"/>
    <col min="65" max="65" width="11.28515625" bestFit="1" customWidth="1"/>
  </cols>
  <sheetData>
    <row r="1" spans="1:29" x14ac:dyDescent="0.25">
      <c r="A1" s="18" t="s">
        <v>2</v>
      </c>
      <c r="B1" t="s">
        <v>1952</v>
      </c>
      <c r="U1" s="18" t="s">
        <v>2</v>
      </c>
      <c r="V1" t="s">
        <v>1952</v>
      </c>
    </row>
    <row r="3" spans="1:29" x14ac:dyDescent="0.25">
      <c r="A3" s="18" t="s">
        <v>1953</v>
      </c>
      <c r="B3" s="18" t="s">
        <v>1934</v>
      </c>
      <c r="U3" s="18" t="s">
        <v>1960</v>
      </c>
      <c r="V3" s="18" t="s">
        <v>1934</v>
      </c>
    </row>
    <row r="4" spans="1:29" x14ac:dyDescent="0.25">
      <c r="A4" s="18" t="s">
        <v>1954</v>
      </c>
      <c r="B4" t="s">
        <v>40</v>
      </c>
      <c r="C4" t="s">
        <v>44</v>
      </c>
      <c r="D4" t="s">
        <v>50</v>
      </c>
      <c r="E4" t="s">
        <v>48</v>
      </c>
      <c r="F4" t="s">
        <v>66</v>
      </c>
      <c r="G4" t="s">
        <v>46</v>
      </c>
      <c r="H4" t="s">
        <v>42</v>
      </c>
      <c r="I4" t="s">
        <v>1955</v>
      </c>
      <c r="U4" s="18" t="s">
        <v>1954</v>
      </c>
      <c r="V4" t="s">
        <v>40</v>
      </c>
      <c r="W4" t="s">
        <v>44</v>
      </c>
      <c r="X4" t="s">
        <v>50</v>
      </c>
      <c r="Y4" t="s">
        <v>48</v>
      </c>
      <c r="Z4" t="s">
        <v>66</v>
      </c>
      <c r="AA4" t="s">
        <v>46</v>
      </c>
      <c r="AB4" t="s">
        <v>42</v>
      </c>
      <c r="AC4" t="s">
        <v>1955</v>
      </c>
    </row>
    <row r="5" spans="1:29" x14ac:dyDescent="0.25">
      <c r="A5" s="3" t="s">
        <v>52</v>
      </c>
      <c r="B5">
        <v>45</v>
      </c>
      <c r="I5">
        <v>45</v>
      </c>
      <c r="U5" s="3" t="s">
        <v>52</v>
      </c>
      <c r="V5">
        <v>554</v>
      </c>
      <c r="AC5">
        <v>554</v>
      </c>
    </row>
    <row r="6" spans="1:29" x14ac:dyDescent="0.25">
      <c r="A6" s="3" t="s">
        <v>53</v>
      </c>
      <c r="B6">
        <v>44</v>
      </c>
      <c r="I6">
        <v>44</v>
      </c>
      <c r="U6" s="3" t="s">
        <v>53</v>
      </c>
      <c r="V6">
        <v>528</v>
      </c>
      <c r="AC6">
        <v>528</v>
      </c>
    </row>
    <row r="7" spans="1:29" x14ac:dyDescent="0.25">
      <c r="A7" s="3" t="s">
        <v>57</v>
      </c>
      <c r="B7">
        <v>40</v>
      </c>
      <c r="I7">
        <v>40</v>
      </c>
      <c r="U7" s="3" t="s">
        <v>57</v>
      </c>
      <c r="V7">
        <v>409</v>
      </c>
      <c r="AC7">
        <v>409</v>
      </c>
    </row>
    <row r="8" spans="1:29" x14ac:dyDescent="0.25">
      <c r="A8" s="3" t="s">
        <v>54</v>
      </c>
      <c r="B8">
        <v>48</v>
      </c>
      <c r="I8">
        <v>48</v>
      </c>
      <c r="U8" s="3" t="s">
        <v>54</v>
      </c>
      <c r="V8">
        <v>339</v>
      </c>
      <c r="AC8">
        <v>339</v>
      </c>
    </row>
    <row r="9" spans="1:29" x14ac:dyDescent="0.25">
      <c r="A9" s="3" t="s">
        <v>58</v>
      </c>
      <c r="B9">
        <v>43</v>
      </c>
      <c r="I9">
        <v>43</v>
      </c>
      <c r="U9" s="3" t="s">
        <v>58</v>
      </c>
      <c r="V9">
        <v>410</v>
      </c>
      <c r="AC9">
        <v>410</v>
      </c>
    </row>
    <row r="10" spans="1:29" x14ac:dyDescent="0.25">
      <c r="A10" s="3" t="s">
        <v>1932</v>
      </c>
      <c r="B10">
        <v>49</v>
      </c>
      <c r="I10">
        <v>49</v>
      </c>
      <c r="U10" s="3" t="s">
        <v>1932</v>
      </c>
      <c r="V10">
        <v>658</v>
      </c>
      <c r="AC10">
        <v>658</v>
      </c>
    </row>
    <row r="11" spans="1:29" x14ac:dyDescent="0.25">
      <c r="A11" s="3" t="s">
        <v>59</v>
      </c>
      <c r="B11">
        <v>34</v>
      </c>
      <c r="I11">
        <v>34</v>
      </c>
      <c r="U11" s="3" t="s">
        <v>59</v>
      </c>
      <c r="V11">
        <v>432</v>
      </c>
      <c r="AC11">
        <v>432</v>
      </c>
    </row>
    <row r="12" spans="1:29" x14ac:dyDescent="0.25">
      <c r="A12" s="3" t="s">
        <v>55</v>
      </c>
      <c r="B12">
        <v>41</v>
      </c>
      <c r="I12">
        <v>41</v>
      </c>
      <c r="U12" s="3" t="s">
        <v>55</v>
      </c>
      <c r="V12">
        <v>368</v>
      </c>
      <c r="AC12">
        <v>368</v>
      </c>
    </row>
    <row r="13" spans="1:29" x14ac:dyDescent="0.25">
      <c r="A13" s="3" t="s">
        <v>60</v>
      </c>
      <c r="B13">
        <v>38</v>
      </c>
      <c r="I13">
        <v>38</v>
      </c>
      <c r="U13" s="3" t="s">
        <v>60</v>
      </c>
      <c r="V13">
        <v>313</v>
      </c>
      <c r="AC13">
        <v>313</v>
      </c>
    </row>
    <row r="14" spans="1:29" x14ac:dyDescent="0.25">
      <c r="A14" s="3" t="s">
        <v>56</v>
      </c>
      <c r="B14">
        <v>35</v>
      </c>
      <c r="I14">
        <v>35</v>
      </c>
      <c r="U14" s="3" t="s">
        <v>56</v>
      </c>
      <c r="V14">
        <v>325</v>
      </c>
      <c r="AC14">
        <v>325</v>
      </c>
    </row>
    <row r="15" spans="1:29" x14ac:dyDescent="0.25">
      <c r="A15" s="3" t="s">
        <v>1955</v>
      </c>
      <c r="B15">
        <v>417</v>
      </c>
      <c r="I15">
        <v>417</v>
      </c>
      <c r="U15" s="3" t="s">
        <v>1955</v>
      </c>
      <c r="V15">
        <v>4336</v>
      </c>
      <c r="AC15">
        <v>4336</v>
      </c>
    </row>
    <row r="17" spans="1:18" x14ac:dyDescent="0.25">
      <c r="A17" s="18" t="s">
        <v>1956</v>
      </c>
      <c r="B17" t="s">
        <v>1962</v>
      </c>
    </row>
    <row r="19" spans="1:18" x14ac:dyDescent="0.25">
      <c r="A19" s="18" t="s">
        <v>1953</v>
      </c>
      <c r="B19" s="18" t="s">
        <v>1934</v>
      </c>
    </row>
    <row r="20" spans="1:18" x14ac:dyDescent="0.25">
      <c r="A20" s="18" t="s">
        <v>1954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  <c r="H20" t="s">
        <v>67</v>
      </c>
      <c r="I20" t="s">
        <v>68</v>
      </c>
      <c r="J20" t="s">
        <v>69</v>
      </c>
      <c r="K20" t="s">
        <v>70</v>
      </c>
      <c r="L20" t="s">
        <v>71</v>
      </c>
      <c r="M20" t="s">
        <v>1955</v>
      </c>
      <c r="P20" t="s">
        <v>1957</v>
      </c>
      <c r="Q20" t="s">
        <v>1958</v>
      </c>
      <c r="R20" t="s">
        <v>1959</v>
      </c>
    </row>
    <row r="21" spans="1:18" x14ac:dyDescent="0.25">
      <c r="A21" s="3" t="s">
        <v>52</v>
      </c>
      <c r="B21" s="35">
        <v>5</v>
      </c>
      <c r="C21" s="35">
        <v>10</v>
      </c>
      <c r="D21" s="35">
        <v>13</v>
      </c>
      <c r="E21" s="35">
        <v>5</v>
      </c>
      <c r="F21" s="35">
        <v>2</v>
      </c>
      <c r="G21" s="35">
        <v>2</v>
      </c>
      <c r="H21" s="35">
        <v>9</v>
      </c>
      <c r="I21" s="35">
        <v>10</v>
      </c>
      <c r="J21" s="35">
        <v>8</v>
      </c>
      <c r="K21" s="35">
        <v>6</v>
      </c>
      <c r="L21" s="35">
        <v>7</v>
      </c>
      <c r="M21" s="35">
        <v>77</v>
      </c>
      <c r="P21">
        <f>SUM(B21:E21)</f>
        <v>33</v>
      </c>
      <c r="Q21">
        <f>SUM(F21:G21)</f>
        <v>4</v>
      </c>
      <c r="R21">
        <f>SUM(H21:L21)</f>
        <v>40</v>
      </c>
    </row>
    <row r="22" spans="1:18" x14ac:dyDescent="0.25">
      <c r="A22" s="3" t="s">
        <v>53</v>
      </c>
      <c r="B22" s="35">
        <v>4</v>
      </c>
      <c r="C22" s="35">
        <v>11</v>
      </c>
      <c r="D22" s="35">
        <v>8</v>
      </c>
      <c r="E22" s="35">
        <v>7</v>
      </c>
      <c r="F22" s="35">
        <v>1</v>
      </c>
      <c r="G22" s="35">
        <v>1</v>
      </c>
      <c r="H22" s="35">
        <v>8</v>
      </c>
      <c r="I22" s="35">
        <v>9</v>
      </c>
      <c r="J22" s="35">
        <v>10</v>
      </c>
      <c r="K22" s="35">
        <v>7</v>
      </c>
      <c r="L22" s="35">
        <v>5</v>
      </c>
      <c r="M22" s="35">
        <v>71</v>
      </c>
      <c r="P22">
        <f t="shared" ref="P22:P30" si="0">SUM(B22:E22)</f>
        <v>30</v>
      </c>
      <c r="Q22">
        <f t="shared" ref="Q22:Q30" si="1">SUM(F22:G22)</f>
        <v>2</v>
      </c>
      <c r="R22">
        <f t="shared" ref="R22:R30" si="2">SUM(H22:L22)</f>
        <v>39</v>
      </c>
    </row>
    <row r="23" spans="1:18" x14ac:dyDescent="0.25">
      <c r="A23" s="3" t="s">
        <v>57</v>
      </c>
      <c r="B23" s="35">
        <v>5</v>
      </c>
      <c r="C23" s="35">
        <v>11</v>
      </c>
      <c r="D23" s="35">
        <v>14</v>
      </c>
      <c r="E23" s="35">
        <v>4</v>
      </c>
      <c r="F23" s="35">
        <v>1</v>
      </c>
      <c r="G23" s="35">
        <v>1</v>
      </c>
      <c r="H23" s="35">
        <v>8</v>
      </c>
      <c r="I23" s="35">
        <v>6</v>
      </c>
      <c r="J23" s="35">
        <v>8</v>
      </c>
      <c r="K23" s="35">
        <v>3</v>
      </c>
      <c r="L23" s="35">
        <v>5</v>
      </c>
      <c r="M23" s="35">
        <v>66</v>
      </c>
      <c r="P23">
        <f t="shared" si="0"/>
        <v>34</v>
      </c>
      <c r="Q23">
        <f t="shared" si="1"/>
        <v>2</v>
      </c>
      <c r="R23">
        <f t="shared" si="2"/>
        <v>30</v>
      </c>
    </row>
    <row r="24" spans="1:18" x14ac:dyDescent="0.25">
      <c r="A24" s="3" t="s">
        <v>54</v>
      </c>
      <c r="B24" s="35">
        <v>5</v>
      </c>
      <c r="C24" s="35">
        <v>11</v>
      </c>
      <c r="D24" s="35">
        <v>15</v>
      </c>
      <c r="E24" s="35">
        <v>3</v>
      </c>
      <c r="F24" s="35">
        <v>2</v>
      </c>
      <c r="G24" s="35">
        <v>1</v>
      </c>
      <c r="H24" s="35">
        <v>8</v>
      </c>
      <c r="I24" s="35">
        <v>9</v>
      </c>
      <c r="J24" s="35">
        <v>8</v>
      </c>
      <c r="K24" s="35">
        <v>6</v>
      </c>
      <c r="L24" s="35">
        <v>5</v>
      </c>
      <c r="M24" s="35">
        <v>73</v>
      </c>
      <c r="P24">
        <f t="shared" si="0"/>
        <v>34</v>
      </c>
      <c r="Q24">
        <f t="shared" si="1"/>
        <v>3</v>
      </c>
      <c r="R24">
        <f t="shared" si="2"/>
        <v>36</v>
      </c>
    </row>
    <row r="25" spans="1:18" x14ac:dyDescent="0.25">
      <c r="A25" s="3" t="s">
        <v>58</v>
      </c>
      <c r="B25" s="35">
        <v>3</v>
      </c>
      <c r="C25" s="35">
        <v>9</v>
      </c>
      <c r="D25" s="35">
        <v>16</v>
      </c>
      <c r="E25" s="35">
        <v>6</v>
      </c>
      <c r="F25" s="35">
        <v>3</v>
      </c>
      <c r="G25" s="35">
        <v>1</v>
      </c>
      <c r="H25" s="35">
        <v>5</v>
      </c>
      <c r="I25" s="35">
        <v>10</v>
      </c>
      <c r="J25" s="35">
        <v>8</v>
      </c>
      <c r="K25" s="35">
        <v>4</v>
      </c>
      <c r="L25" s="35">
        <v>6</v>
      </c>
      <c r="M25" s="35">
        <v>71</v>
      </c>
      <c r="P25">
        <f t="shared" si="0"/>
        <v>34</v>
      </c>
      <c r="Q25">
        <f t="shared" si="1"/>
        <v>4</v>
      </c>
      <c r="R25">
        <f t="shared" si="2"/>
        <v>33</v>
      </c>
    </row>
    <row r="26" spans="1:18" x14ac:dyDescent="0.25">
      <c r="A26" s="3" t="s">
        <v>1932</v>
      </c>
      <c r="B26" s="35">
        <v>3</v>
      </c>
      <c r="C26" s="35">
        <v>7</v>
      </c>
      <c r="D26" s="35">
        <v>13</v>
      </c>
      <c r="E26" s="35">
        <v>6</v>
      </c>
      <c r="F26" s="35">
        <v>1</v>
      </c>
      <c r="G26" s="35"/>
      <c r="H26" s="35">
        <v>5</v>
      </c>
      <c r="I26" s="35">
        <v>6</v>
      </c>
      <c r="J26" s="35">
        <v>12</v>
      </c>
      <c r="K26" s="35">
        <v>4</v>
      </c>
      <c r="L26" s="35">
        <v>5</v>
      </c>
      <c r="M26" s="35">
        <v>62</v>
      </c>
      <c r="P26">
        <f t="shared" si="0"/>
        <v>29</v>
      </c>
      <c r="Q26">
        <f t="shared" si="1"/>
        <v>1</v>
      </c>
      <c r="R26">
        <f t="shared" si="2"/>
        <v>32</v>
      </c>
    </row>
    <row r="27" spans="1:18" x14ac:dyDescent="0.25">
      <c r="A27" s="3" t="s">
        <v>59</v>
      </c>
      <c r="B27" s="35">
        <v>4</v>
      </c>
      <c r="C27" s="35">
        <v>11</v>
      </c>
      <c r="D27" s="35">
        <v>10</v>
      </c>
      <c r="E27" s="35">
        <v>5</v>
      </c>
      <c r="F27" s="35">
        <v>2</v>
      </c>
      <c r="G27" s="35">
        <v>1</v>
      </c>
      <c r="H27" s="35">
        <v>6</v>
      </c>
      <c r="I27" s="35">
        <v>10</v>
      </c>
      <c r="J27" s="35">
        <v>7</v>
      </c>
      <c r="K27" s="35">
        <v>3</v>
      </c>
      <c r="L27" s="35">
        <v>3</v>
      </c>
      <c r="M27" s="35">
        <v>62</v>
      </c>
      <c r="P27">
        <f t="shared" si="0"/>
        <v>30</v>
      </c>
      <c r="Q27">
        <f t="shared" si="1"/>
        <v>3</v>
      </c>
      <c r="R27">
        <f t="shared" si="2"/>
        <v>29</v>
      </c>
    </row>
    <row r="28" spans="1:18" x14ac:dyDescent="0.25">
      <c r="A28" s="3" t="s">
        <v>55</v>
      </c>
      <c r="B28" s="35">
        <v>3</v>
      </c>
      <c r="C28" s="35">
        <v>14</v>
      </c>
      <c r="D28" s="35">
        <v>18</v>
      </c>
      <c r="E28" s="35">
        <v>3</v>
      </c>
      <c r="F28" s="35"/>
      <c r="G28" s="35"/>
      <c r="H28" s="35">
        <v>4</v>
      </c>
      <c r="I28" s="35">
        <v>7</v>
      </c>
      <c r="J28" s="35">
        <v>7</v>
      </c>
      <c r="K28" s="35">
        <v>1</v>
      </c>
      <c r="L28" s="35">
        <v>6</v>
      </c>
      <c r="M28" s="35">
        <v>63</v>
      </c>
      <c r="P28">
        <f t="shared" si="0"/>
        <v>38</v>
      </c>
      <c r="Q28">
        <f t="shared" si="1"/>
        <v>0</v>
      </c>
      <c r="R28">
        <f t="shared" si="2"/>
        <v>25</v>
      </c>
    </row>
    <row r="29" spans="1:18" x14ac:dyDescent="0.25">
      <c r="A29" s="3" t="s">
        <v>60</v>
      </c>
      <c r="B29" s="35">
        <v>3</v>
      </c>
      <c r="C29" s="35">
        <v>10</v>
      </c>
      <c r="D29" s="35">
        <v>13</v>
      </c>
      <c r="E29" s="35">
        <v>6</v>
      </c>
      <c r="F29" s="35">
        <v>1</v>
      </c>
      <c r="G29" s="35">
        <v>1</v>
      </c>
      <c r="H29" s="35">
        <v>9</v>
      </c>
      <c r="I29" s="35">
        <v>9</v>
      </c>
      <c r="J29" s="35">
        <v>9</v>
      </c>
      <c r="K29" s="35">
        <v>4</v>
      </c>
      <c r="L29" s="35">
        <v>5</v>
      </c>
      <c r="M29" s="35">
        <v>70</v>
      </c>
      <c r="P29">
        <f t="shared" si="0"/>
        <v>32</v>
      </c>
      <c r="Q29">
        <f t="shared" si="1"/>
        <v>2</v>
      </c>
      <c r="R29">
        <f t="shared" si="2"/>
        <v>36</v>
      </c>
    </row>
    <row r="30" spans="1:18" x14ac:dyDescent="0.25">
      <c r="A30" s="3" t="s">
        <v>56</v>
      </c>
      <c r="B30" s="35">
        <v>4</v>
      </c>
      <c r="C30" s="35">
        <v>9</v>
      </c>
      <c r="D30" s="35">
        <v>15</v>
      </c>
      <c r="E30" s="35">
        <v>3</v>
      </c>
      <c r="F30" s="35">
        <v>1</v>
      </c>
      <c r="G30" s="35">
        <v>1</v>
      </c>
      <c r="H30" s="35">
        <v>5</v>
      </c>
      <c r="I30" s="35">
        <v>9</v>
      </c>
      <c r="J30" s="35">
        <v>9</v>
      </c>
      <c r="K30" s="35">
        <v>3</v>
      </c>
      <c r="L30" s="35">
        <v>4</v>
      </c>
      <c r="M30" s="35">
        <v>63</v>
      </c>
      <c r="P30">
        <f t="shared" si="0"/>
        <v>31</v>
      </c>
      <c r="Q30">
        <f t="shared" si="1"/>
        <v>2</v>
      </c>
      <c r="R30">
        <f t="shared" si="2"/>
        <v>30</v>
      </c>
    </row>
    <row r="31" spans="1:18" x14ac:dyDescent="0.25">
      <c r="A31" s="3" t="s">
        <v>1955</v>
      </c>
      <c r="B31" s="35">
        <v>39</v>
      </c>
      <c r="C31" s="35">
        <v>103</v>
      </c>
      <c r="D31" s="35">
        <v>135</v>
      </c>
      <c r="E31" s="35">
        <v>48</v>
      </c>
      <c r="F31" s="35">
        <v>14</v>
      </c>
      <c r="G31" s="35">
        <v>9</v>
      </c>
      <c r="H31" s="35">
        <v>67</v>
      </c>
      <c r="I31" s="35">
        <v>85</v>
      </c>
      <c r="J31" s="35">
        <v>86</v>
      </c>
      <c r="K31" s="35">
        <v>41</v>
      </c>
      <c r="L31" s="35">
        <v>51</v>
      </c>
      <c r="M31" s="35">
        <v>678</v>
      </c>
      <c r="P31">
        <f>SUM(B31:E31)</f>
        <v>325</v>
      </c>
      <c r="Q31">
        <f>SUM(F31:G31)</f>
        <v>23</v>
      </c>
      <c r="R31">
        <f>SUM(H31:L31)</f>
        <v>330</v>
      </c>
    </row>
    <row r="33" spans="1:18" x14ac:dyDescent="0.25">
      <c r="A33" s="18" t="s">
        <v>1956</v>
      </c>
      <c r="B33" t="s">
        <v>1962</v>
      </c>
    </row>
    <row r="35" spans="1:18" x14ac:dyDescent="0.25">
      <c r="A35" s="18" t="s">
        <v>1960</v>
      </c>
      <c r="B35" s="18" t="s">
        <v>1934</v>
      </c>
    </row>
    <row r="36" spans="1:18" x14ac:dyDescent="0.25">
      <c r="A36" s="18" t="s">
        <v>1954</v>
      </c>
      <c r="B36" t="s">
        <v>61</v>
      </c>
      <c r="C36" t="s">
        <v>62</v>
      </c>
      <c r="D36" t="s">
        <v>63</v>
      </c>
      <c r="E36" t="s">
        <v>64</v>
      </c>
      <c r="F36" t="s">
        <v>65</v>
      </c>
      <c r="G36" t="s">
        <v>66</v>
      </c>
      <c r="H36" t="s">
        <v>67</v>
      </c>
      <c r="I36" t="s">
        <v>68</v>
      </c>
      <c r="J36" t="s">
        <v>69</v>
      </c>
      <c r="K36" t="s">
        <v>70</v>
      </c>
      <c r="L36" t="s">
        <v>71</v>
      </c>
      <c r="M36" t="s">
        <v>72</v>
      </c>
      <c r="N36" t="s">
        <v>3393</v>
      </c>
      <c r="O36" t="s">
        <v>1955</v>
      </c>
      <c r="P36" t="s">
        <v>1957</v>
      </c>
      <c r="Q36" t="s">
        <v>1958</v>
      </c>
      <c r="R36" t="s">
        <v>1959</v>
      </c>
    </row>
    <row r="37" spans="1:18" x14ac:dyDescent="0.25">
      <c r="A37" s="3" t="s">
        <v>52</v>
      </c>
      <c r="B37" s="35">
        <v>65</v>
      </c>
      <c r="C37" s="35">
        <v>31</v>
      </c>
      <c r="D37" s="35">
        <v>233</v>
      </c>
      <c r="E37" s="35">
        <v>11</v>
      </c>
      <c r="F37" s="35">
        <v>2</v>
      </c>
      <c r="G37" s="35">
        <v>2</v>
      </c>
      <c r="H37" s="35">
        <v>22</v>
      </c>
      <c r="I37" s="35">
        <v>107</v>
      </c>
      <c r="J37" s="35">
        <v>37</v>
      </c>
      <c r="K37" s="35">
        <v>9</v>
      </c>
      <c r="L37" s="35">
        <v>16</v>
      </c>
      <c r="M37" s="35">
        <v>106</v>
      </c>
      <c r="N37" s="35"/>
      <c r="O37" s="35">
        <v>641</v>
      </c>
      <c r="P37">
        <f>SUM(B37:E37)</f>
        <v>340</v>
      </c>
      <c r="Q37">
        <f>SUM(F37:G37)</f>
        <v>4</v>
      </c>
      <c r="R37">
        <f>SUM(H37:L37)</f>
        <v>191</v>
      </c>
    </row>
    <row r="38" spans="1:18" x14ac:dyDescent="0.25">
      <c r="A38" s="3" t="s">
        <v>53</v>
      </c>
      <c r="B38" s="35">
        <v>14</v>
      </c>
      <c r="C38" s="35">
        <v>110</v>
      </c>
      <c r="D38" s="35">
        <v>274</v>
      </c>
      <c r="E38" s="35">
        <v>35</v>
      </c>
      <c r="F38" s="35">
        <v>1</v>
      </c>
      <c r="G38" s="35">
        <v>1</v>
      </c>
      <c r="H38" s="35">
        <v>42</v>
      </c>
      <c r="I38" s="35">
        <v>93</v>
      </c>
      <c r="J38" s="35">
        <v>45</v>
      </c>
      <c r="K38" s="35">
        <v>14</v>
      </c>
      <c r="L38" s="35">
        <v>8</v>
      </c>
      <c r="M38" s="35">
        <v>2</v>
      </c>
      <c r="N38" s="35"/>
      <c r="O38" s="35">
        <v>639</v>
      </c>
      <c r="P38">
        <f t="shared" ref="P38:P46" si="3">SUM(B38:E38)</f>
        <v>433</v>
      </c>
      <c r="Q38">
        <f t="shared" ref="Q38:Q46" si="4">SUM(F38:G38)</f>
        <v>2</v>
      </c>
      <c r="R38">
        <f t="shared" ref="R38:R46" si="5">SUM(H38:L38)</f>
        <v>202</v>
      </c>
    </row>
    <row r="39" spans="1:18" x14ac:dyDescent="0.25">
      <c r="A39" s="3" t="s">
        <v>57</v>
      </c>
      <c r="B39" s="35">
        <v>38</v>
      </c>
      <c r="C39" s="35">
        <v>97</v>
      </c>
      <c r="D39" s="35">
        <v>240</v>
      </c>
      <c r="E39" s="35">
        <v>36</v>
      </c>
      <c r="F39" s="35">
        <v>4</v>
      </c>
      <c r="G39" s="35">
        <v>1</v>
      </c>
      <c r="H39" s="35">
        <v>27</v>
      </c>
      <c r="I39" s="35">
        <v>76</v>
      </c>
      <c r="J39" s="35">
        <v>69</v>
      </c>
      <c r="K39" s="35">
        <v>6</v>
      </c>
      <c r="L39" s="35">
        <v>29</v>
      </c>
      <c r="M39" s="35">
        <v>6</v>
      </c>
      <c r="N39" s="35"/>
      <c r="O39" s="35">
        <v>629</v>
      </c>
      <c r="P39">
        <f t="shared" si="3"/>
        <v>411</v>
      </c>
      <c r="Q39">
        <f t="shared" si="4"/>
        <v>5</v>
      </c>
      <c r="R39">
        <f t="shared" si="5"/>
        <v>207</v>
      </c>
    </row>
    <row r="40" spans="1:18" x14ac:dyDescent="0.25">
      <c r="A40" s="3" t="s">
        <v>54</v>
      </c>
      <c r="B40" s="35">
        <v>89</v>
      </c>
      <c r="C40" s="35">
        <v>87</v>
      </c>
      <c r="D40" s="35">
        <v>152</v>
      </c>
      <c r="E40" s="35">
        <v>27</v>
      </c>
      <c r="F40" s="35">
        <v>2</v>
      </c>
      <c r="G40" s="35">
        <v>1</v>
      </c>
      <c r="H40" s="35">
        <v>18</v>
      </c>
      <c r="I40" s="35">
        <v>20</v>
      </c>
      <c r="J40" s="35">
        <v>52</v>
      </c>
      <c r="K40" s="35">
        <v>17</v>
      </c>
      <c r="L40" s="35">
        <v>58</v>
      </c>
      <c r="M40" s="35"/>
      <c r="N40" s="35"/>
      <c r="O40" s="35">
        <v>523</v>
      </c>
      <c r="P40">
        <f t="shared" si="3"/>
        <v>355</v>
      </c>
      <c r="Q40">
        <f t="shared" si="4"/>
        <v>3</v>
      </c>
      <c r="R40">
        <f t="shared" si="5"/>
        <v>165</v>
      </c>
    </row>
    <row r="41" spans="1:18" x14ac:dyDescent="0.25">
      <c r="A41" s="3" t="s">
        <v>58</v>
      </c>
      <c r="B41" s="35">
        <v>36</v>
      </c>
      <c r="C41" s="35">
        <v>181</v>
      </c>
      <c r="D41" s="35">
        <v>185</v>
      </c>
      <c r="E41" s="35">
        <v>31</v>
      </c>
      <c r="F41" s="35">
        <v>3</v>
      </c>
      <c r="G41" s="35">
        <v>1</v>
      </c>
      <c r="H41" s="35">
        <v>39</v>
      </c>
      <c r="I41" s="35">
        <v>70</v>
      </c>
      <c r="J41" s="35">
        <v>42</v>
      </c>
      <c r="K41" s="35">
        <v>9</v>
      </c>
      <c r="L41" s="35">
        <v>16</v>
      </c>
      <c r="M41" s="35">
        <v>2</v>
      </c>
      <c r="N41" s="35"/>
      <c r="O41" s="35">
        <v>615</v>
      </c>
      <c r="P41">
        <f t="shared" si="3"/>
        <v>433</v>
      </c>
      <c r="Q41">
        <f t="shared" si="4"/>
        <v>4</v>
      </c>
      <c r="R41">
        <f t="shared" si="5"/>
        <v>176</v>
      </c>
    </row>
    <row r="42" spans="1:18" x14ac:dyDescent="0.25">
      <c r="A42" s="3" t="s">
        <v>1932</v>
      </c>
      <c r="B42" s="35">
        <v>50</v>
      </c>
      <c r="C42" s="35">
        <v>96</v>
      </c>
      <c r="D42" s="35">
        <v>140</v>
      </c>
      <c r="E42" s="35">
        <v>53</v>
      </c>
      <c r="F42" s="35">
        <v>1</v>
      </c>
      <c r="G42" s="35"/>
      <c r="H42" s="35">
        <v>34</v>
      </c>
      <c r="I42" s="35">
        <v>63</v>
      </c>
      <c r="J42" s="35">
        <v>116</v>
      </c>
      <c r="K42" s="35">
        <v>14</v>
      </c>
      <c r="L42" s="35">
        <v>40</v>
      </c>
      <c r="M42" s="35">
        <v>2</v>
      </c>
      <c r="N42" s="35"/>
      <c r="O42" s="35">
        <v>609</v>
      </c>
      <c r="P42">
        <f t="shared" si="3"/>
        <v>339</v>
      </c>
      <c r="Q42">
        <f t="shared" si="4"/>
        <v>1</v>
      </c>
      <c r="R42">
        <f t="shared" si="5"/>
        <v>267</v>
      </c>
    </row>
    <row r="43" spans="1:18" x14ac:dyDescent="0.25">
      <c r="A43" s="3" t="s">
        <v>59</v>
      </c>
      <c r="B43" s="35">
        <v>67</v>
      </c>
      <c r="C43" s="35">
        <v>118</v>
      </c>
      <c r="D43" s="35">
        <v>219</v>
      </c>
      <c r="E43" s="35">
        <v>85</v>
      </c>
      <c r="F43" s="35">
        <v>2</v>
      </c>
      <c r="G43" s="35">
        <v>1</v>
      </c>
      <c r="H43" s="35">
        <v>30</v>
      </c>
      <c r="I43" s="35">
        <v>45</v>
      </c>
      <c r="J43" s="35">
        <v>47</v>
      </c>
      <c r="K43" s="35">
        <v>5</v>
      </c>
      <c r="L43" s="35">
        <v>32</v>
      </c>
      <c r="M43" s="35">
        <v>1</v>
      </c>
      <c r="N43" s="35"/>
      <c r="O43" s="35">
        <v>652</v>
      </c>
      <c r="P43">
        <f t="shared" si="3"/>
        <v>489</v>
      </c>
      <c r="Q43">
        <f t="shared" si="4"/>
        <v>3</v>
      </c>
      <c r="R43">
        <f t="shared" si="5"/>
        <v>159</v>
      </c>
    </row>
    <row r="44" spans="1:18" x14ac:dyDescent="0.25">
      <c r="A44" s="3" t="s">
        <v>55</v>
      </c>
      <c r="B44" s="35">
        <v>32</v>
      </c>
      <c r="C44" s="35">
        <v>142</v>
      </c>
      <c r="D44" s="35">
        <v>141</v>
      </c>
      <c r="E44" s="35">
        <v>19</v>
      </c>
      <c r="F44" s="35"/>
      <c r="G44" s="35"/>
      <c r="H44" s="35">
        <v>19</v>
      </c>
      <c r="I44" s="35">
        <v>106</v>
      </c>
      <c r="J44" s="35">
        <v>85</v>
      </c>
      <c r="K44" s="35">
        <v>1</v>
      </c>
      <c r="L44" s="35">
        <v>35</v>
      </c>
      <c r="M44" s="35">
        <v>7</v>
      </c>
      <c r="N44" s="35"/>
      <c r="O44" s="35">
        <v>587</v>
      </c>
      <c r="P44">
        <f t="shared" si="3"/>
        <v>334</v>
      </c>
      <c r="Q44">
        <f t="shared" si="4"/>
        <v>0</v>
      </c>
      <c r="R44">
        <f t="shared" si="5"/>
        <v>246</v>
      </c>
    </row>
    <row r="45" spans="1:18" x14ac:dyDescent="0.25">
      <c r="A45" s="3" t="s">
        <v>60</v>
      </c>
      <c r="B45" s="35">
        <v>14</v>
      </c>
      <c r="C45" s="35">
        <v>58</v>
      </c>
      <c r="D45" s="35">
        <v>263</v>
      </c>
      <c r="E45" s="35">
        <v>29</v>
      </c>
      <c r="F45" s="35">
        <v>1</v>
      </c>
      <c r="G45" s="35">
        <v>1</v>
      </c>
      <c r="H45" s="35">
        <v>54</v>
      </c>
      <c r="I45" s="35">
        <v>58</v>
      </c>
      <c r="J45" s="35">
        <v>108</v>
      </c>
      <c r="K45" s="35">
        <v>9</v>
      </c>
      <c r="L45" s="35">
        <v>25</v>
      </c>
      <c r="M45" s="35">
        <v>2</v>
      </c>
      <c r="N45" s="35">
        <v>2</v>
      </c>
      <c r="O45" s="35">
        <v>624</v>
      </c>
      <c r="P45">
        <f t="shared" si="3"/>
        <v>364</v>
      </c>
      <c r="Q45">
        <f t="shared" si="4"/>
        <v>2</v>
      </c>
      <c r="R45">
        <f t="shared" si="5"/>
        <v>254</v>
      </c>
    </row>
    <row r="46" spans="1:18" x14ac:dyDescent="0.25">
      <c r="A46" s="3" t="s">
        <v>56</v>
      </c>
      <c r="B46" s="35">
        <v>40</v>
      </c>
      <c r="C46" s="35">
        <v>214</v>
      </c>
      <c r="D46" s="35">
        <v>234</v>
      </c>
      <c r="E46" s="35">
        <v>14</v>
      </c>
      <c r="F46" s="35">
        <v>1</v>
      </c>
      <c r="G46" s="35">
        <v>1</v>
      </c>
      <c r="H46" s="35">
        <v>35</v>
      </c>
      <c r="I46" s="35">
        <v>47</v>
      </c>
      <c r="J46" s="35">
        <v>18</v>
      </c>
      <c r="K46" s="35">
        <v>4</v>
      </c>
      <c r="L46" s="35">
        <v>11</v>
      </c>
      <c r="M46" s="35">
        <v>2</v>
      </c>
      <c r="N46" s="35"/>
      <c r="O46" s="35">
        <v>621</v>
      </c>
      <c r="P46">
        <f t="shared" si="3"/>
        <v>502</v>
      </c>
      <c r="Q46">
        <f t="shared" si="4"/>
        <v>2</v>
      </c>
      <c r="R46">
        <f t="shared" si="5"/>
        <v>115</v>
      </c>
    </row>
    <row r="47" spans="1:18" x14ac:dyDescent="0.25">
      <c r="A47" s="3" t="s">
        <v>1955</v>
      </c>
      <c r="B47" s="35">
        <v>445</v>
      </c>
      <c r="C47" s="35">
        <v>1134</v>
      </c>
      <c r="D47" s="35">
        <v>2081</v>
      </c>
      <c r="E47" s="35">
        <v>340</v>
      </c>
      <c r="F47" s="35">
        <v>17</v>
      </c>
      <c r="G47" s="35">
        <v>9</v>
      </c>
      <c r="H47" s="35">
        <v>320</v>
      </c>
      <c r="I47" s="35">
        <v>685</v>
      </c>
      <c r="J47" s="35">
        <v>619</v>
      </c>
      <c r="K47" s="35">
        <v>88</v>
      </c>
      <c r="L47" s="35">
        <v>270</v>
      </c>
      <c r="M47" s="35">
        <v>130</v>
      </c>
      <c r="N47" s="35">
        <v>2</v>
      </c>
      <c r="O47" s="35">
        <v>6140</v>
      </c>
      <c r="P47">
        <f>SUM(B47:E47)</f>
        <v>4000</v>
      </c>
      <c r="Q47">
        <f>SUM(F47:G47)</f>
        <v>26</v>
      </c>
      <c r="R47">
        <f>SUM(H47:L47)</f>
        <v>1982</v>
      </c>
    </row>
    <row r="49" spans="1:13" x14ac:dyDescent="0.25">
      <c r="A49" s="18" t="s">
        <v>1956</v>
      </c>
      <c r="B49" t="s">
        <v>1962</v>
      </c>
    </row>
    <row r="51" spans="1:13" x14ac:dyDescent="0.25">
      <c r="A51" s="18" t="s">
        <v>1961</v>
      </c>
      <c r="B51" s="18" t="s">
        <v>1934</v>
      </c>
    </row>
    <row r="52" spans="1:13" x14ac:dyDescent="0.25">
      <c r="A52" s="18" t="s">
        <v>1954</v>
      </c>
      <c r="B52" t="s">
        <v>61</v>
      </c>
      <c r="C52" t="s">
        <v>62</v>
      </c>
      <c r="D52" t="s">
        <v>63</v>
      </c>
      <c r="E52" t="s">
        <v>64</v>
      </c>
      <c r="F52" t="s">
        <v>65</v>
      </c>
      <c r="G52" t="s">
        <v>66</v>
      </c>
      <c r="H52" t="s">
        <v>67</v>
      </c>
      <c r="I52" t="s">
        <v>68</v>
      </c>
      <c r="J52" t="s">
        <v>69</v>
      </c>
      <c r="K52" t="s">
        <v>70</v>
      </c>
      <c r="L52" t="s">
        <v>71</v>
      </c>
      <c r="M52" t="s">
        <v>1955</v>
      </c>
    </row>
    <row r="53" spans="1:13" x14ac:dyDescent="0.25">
      <c r="A53" s="3" t="s">
        <v>52</v>
      </c>
      <c r="B53" s="35">
        <v>5</v>
      </c>
      <c r="C53" s="35">
        <v>10</v>
      </c>
      <c r="D53" s="35">
        <v>13</v>
      </c>
      <c r="E53" s="35">
        <v>5</v>
      </c>
      <c r="F53" s="35">
        <v>2</v>
      </c>
      <c r="G53" s="35">
        <v>2</v>
      </c>
      <c r="H53" s="35">
        <v>9</v>
      </c>
      <c r="I53" s="35">
        <v>10</v>
      </c>
      <c r="J53" s="35">
        <v>8</v>
      </c>
      <c r="K53" s="35">
        <v>6</v>
      </c>
      <c r="L53" s="35">
        <v>7</v>
      </c>
      <c r="M53" s="35">
        <v>77</v>
      </c>
    </row>
    <row r="54" spans="1:13" x14ac:dyDescent="0.25">
      <c r="A54" s="3" t="s">
        <v>53</v>
      </c>
      <c r="B54" s="35">
        <v>4</v>
      </c>
      <c r="C54" s="35">
        <v>11</v>
      </c>
      <c r="D54" s="35">
        <v>8</v>
      </c>
      <c r="E54" s="35">
        <v>7</v>
      </c>
      <c r="F54" s="35">
        <v>1</v>
      </c>
      <c r="G54" s="35">
        <v>1</v>
      </c>
      <c r="H54" s="35">
        <v>8</v>
      </c>
      <c r="I54" s="35">
        <v>9</v>
      </c>
      <c r="J54" s="35">
        <v>10</v>
      </c>
      <c r="K54" s="35">
        <v>7</v>
      </c>
      <c r="L54" s="35">
        <v>5</v>
      </c>
      <c r="M54" s="35">
        <v>71</v>
      </c>
    </row>
    <row r="55" spans="1:13" x14ac:dyDescent="0.25">
      <c r="A55" s="3" t="s">
        <v>57</v>
      </c>
      <c r="B55" s="35">
        <v>5</v>
      </c>
      <c r="C55" s="35">
        <v>11</v>
      </c>
      <c r="D55" s="35">
        <v>14</v>
      </c>
      <c r="E55" s="35">
        <v>4</v>
      </c>
      <c r="F55" s="35">
        <v>1</v>
      </c>
      <c r="G55" s="35">
        <v>1</v>
      </c>
      <c r="H55" s="35">
        <v>8</v>
      </c>
      <c r="I55" s="35">
        <v>6</v>
      </c>
      <c r="J55" s="35">
        <v>8</v>
      </c>
      <c r="K55" s="35">
        <v>3</v>
      </c>
      <c r="L55" s="35">
        <v>5</v>
      </c>
      <c r="M55" s="35">
        <v>66</v>
      </c>
    </row>
    <row r="56" spans="1:13" x14ac:dyDescent="0.25">
      <c r="A56" s="3" t="s">
        <v>54</v>
      </c>
      <c r="B56" s="35">
        <v>5</v>
      </c>
      <c r="C56" s="35">
        <v>11</v>
      </c>
      <c r="D56" s="35">
        <v>15</v>
      </c>
      <c r="E56" s="35">
        <v>3</v>
      </c>
      <c r="F56" s="35">
        <v>2</v>
      </c>
      <c r="G56" s="35">
        <v>1</v>
      </c>
      <c r="H56" s="35">
        <v>8</v>
      </c>
      <c r="I56" s="35">
        <v>9</v>
      </c>
      <c r="J56" s="35">
        <v>8</v>
      </c>
      <c r="K56" s="35">
        <v>6</v>
      </c>
      <c r="L56" s="35">
        <v>5</v>
      </c>
      <c r="M56" s="35">
        <v>73</v>
      </c>
    </row>
    <row r="57" spans="1:13" x14ac:dyDescent="0.25">
      <c r="A57" s="3" t="s">
        <v>58</v>
      </c>
      <c r="B57" s="35">
        <v>3</v>
      </c>
      <c r="C57" s="35">
        <v>9</v>
      </c>
      <c r="D57" s="35">
        <v>16</v>
      </c>
      <c r="E57" s="35">
        <v>6</v>
      </c>
      <c r="F57" s="35">
        <v>3</v>
      </c>
      <c r="G57" s="35">
        <v>1</v>
      </c>
      <c r="H57" s="35">
        <v>5</v>
      </c>
      <c r="I57" s="35">
        <v>10</v>
      </c>
      <c r="J57" s="35">
        <v>8</v>
      </c>
      <c r="K57" s="35">
        <v>4</v>
      </c>
      <c r="L57" s="35">
        <v>6</v>
      </c>
      <c r="M57" s="35">
        <v>71</v>
      </c>
    </row>
    <row r="58" spans="1:13" x14ac:dyDescent="0.25">
      <c r="A58" s="3" t="s">
        <v>59</v>
      </c>
      <c r="B58" s="35">
        <v>4</v>
      </c>
      <c r="C58" s="35">
        <v>11</v>
      </c>
      <c r="D58" s="35">
        <v>10</v>
      </c>
      <c r="E58" s="35">
        <v>5</v>
      </c>
      <c r="F58" s="35">
        <v>2</v>
      </c>
      <c r="G58" s="35">
        <v>1</v>
      </c>
      <c r="H58" s="35">
        <v>6</v>
      </c>
      <c r="I58" s="35">
        <v>10</v>
      </c>
      <c r="J58" s="35">
        <v>7</v>
      </c>
      <c r="K58" s="35">
        <v>3</v>
      </c>
      <c r="L58" s="35">
        <v>3</v>
      </c>
      <c r="M58" s="35">
        <v>62</v>
      </c>
    </row>
    <row r="59" spans="1:13" x14ac:dyDescent="0.25">
      <c r="A59" s="3" t="s">
        <v>55</v>
      </c>
      <c r="B59" s="35">
        <v>3</v>
      </c>
      <c r="C59" s="35">
        <v>14</v>
      </c>
      <c r="D59" s="35">
        <v>18</v>
      </c>
      <c r="E59" s="35">
        <v>3</v>
      </c>
      <c r="F59" s="35"/>
      <c r="G59" s="35"/>
      <c r="H59" s="35">
        <v>4</v>
      </c>
      <c r="I59" s="35">
        <v>7</v>
      </c>
      <c r="J59" s="35">
        <v>7</v>
      </c>
      <c r="K59" s="35">
        <v>1</v>
      </c>
      <c r="L59" s="35">
        <v>6</v>
      </c>
      <c r="M59" s="35">
        <v>63</v>
      </c>
    </row>
    <row r="60" spans="1:13" x14ac:dyDescent="0.25">
      <c r="A60" s="3" t="s">
        <v>60</v>
      </c>
      <c r="B60" s="35">
        <v>3</v>
      </c>
      <c r="C60" s="35">
        <v>10</v>
      </c>
      <c r="D60" s="35">
        <v>13</v>
      </c>
      <c r="E60" s="35">
        <v>6</v>
      </c>
      <c r="F60" s="35">
        <v>1</v>
      </c>
      <c r="G60" s="35">
        <v>1</v>
      </c>
      <c r="H60" s="35">
        <v>9</v>
      </c>
      <c r="I60" s="35">
        <v>9</v>
      </c>
      <c r="J60" s="35">
        <v>9</v>
      </c>
      <c r="K60" s="35">
        <v>4</v>
      </c>
      <c r="L60" s="35">
        <v>5</v>
      </c>
      <c r="M60" s="35">
        <v>70</v>
      </c>
    </row>
    <row r="61" spans="1:13" x14ac:dyDescent="0.25">
      <c r="A61" s="3" t="s">
        <v>56</v>
      </c>
      <c r="B61" s="35">
        <v>4</v>
      </c>
      <c r="C61" s="35">
        <v>9</v>
      </c>
      <c r="D61" s="35">
        <v>15</v>
      </c>
      <c r="E61" s="35">
        <v>3</v>
      </c>
      <c r="F61" s="35">
        <v>1</v>
      </c>
      <c r="G61" s="35">
        <v>1</v>
      </c>
      <c r="H61" s="35">
        <v>5</v>
      </c>
      <c r="I61" s="35">
        <v>9</v>
      </c>
      <c r="J61" s="35">
        <v>9</v>
      </c>
      <c r="K61" s="35">
        <v>3</v>
      </c>
      <c r="L61" s="35">
        <v>4</v>
      </c>
      <c r="M61" s="35">
        <v>63</v>
      </c>
    </row>
    <row r="62" spans="1:13" x14ac:dyDescent="0.25">
      <c r="A62" s="3" t="s">
        <v>1955</v>
      </c>
      <c r="B62" s="35">
        <v>36</v>
      </c>
      <c r="C62" s="35">
        <v>96</v>
      </c>
      <c r="D62" s="35">
        <v>122</v>
      </c>
      <c r="E62" s="35">
        <v>42</v>
      </c>
      <c r="F62" s="35">
        <v>13</v>
      </c>
      <c r="G62" s="35">
        <v>9</v>
      </c>
      <c r="H62" s="35">
        <v>62</v>
      </c>
      <c r="I62" s="35">
        <v>79</v>
      </c>
      <c r="J62" s="35">
        <v>74</v>
      </c>
      <c r="K62" s="35">
        <v>37</v>
      </c>
      <c r="L62" s="35">
        <v>46</v>
      </c>
      <c r="M62" s="35">
        <v>616</v>
      </c>
    </row>
  </sheetData>
  <pageMargins left="0.7" right="0.7" top="0.75" bottom="0.75" header="0.3" footer="0.3"/>
  <pageSetup paperSize="9" orientation="portrait" horizontalDpi="0" verticalDpi="0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workbookViewId="0">
      <selection activeCell="D7" sqref="D7"/>
    </sheetView>
  </sheetViews>
  <sheetFormatPr defaultRowHeight="15" x14ac:dyDescent="0.25"/>
  <cols>
    <col min="1" max="1" width="38" bestFit="1" customWidth="1"/>
    <col min="2" max="4" width="14.7109375" customWidth="1"/>
    <col min="5" max="6" width="14.7109375" bestFit="1" customWidth="1"/>
  </cols>
  <sheetData>
    <row r="1" spans="1:6" x14ac:dyDescent="0.25">
      <c r="A1" s="18" t="s">
        <v>1956</v>
      </c>
      <c r="B1" t="s">
        <v>1962</v>
      </c>
    </row>
    <row r="2" spans="1:6" x14ac:dyDescent="0.25">
      <c r="A2" s="18" t="s">
        <v>2</v>
      </c>
      <c r="B2" t="s">
        <v>1962</v>
      </c>
    </row>
    <row r="4" spans="1:6" x14ac:dyDescent="0.25">
      <c r="B4" s="18" t="s">
        <v>1935</v>
      </c>
    </row>
    <row r="5" spans="1:6" x14ac:dyDescent="0.25">
      <c r="A5" s="18" t="s">
        <v>1954</v>
      </c>
      <c r="B5" t="s">
        <v>2722</v>
      </c>
      <c r="C5" t="s">
        <v>2723</v>
      </c>
      <c r="D5" t="s">
        <v>3094</v>
      </c>
      <c r="E5" t="s">
        <v>3095</v>
      </c>
      <c r="F5" t="s">
        <v>3263</v>
      </c>
    </row>
    <row r="6" spans="1:6" x14ac:dyDescent="0.25">
      <c r="A6" s="3" t="s">
        <v>52</v>
      </c>
      <c r="B6" s="35">
        <v>641</v>
      </c>
      <c r="C6" s="35">
        <v>441</v>
      </c>
      <c r="D6" s="35">
        <v>128</v>
      </c>
      <c r="E6" s="35">
        <v>72</v>
      </c>
      <c r="F6" s="35">
        <v>21</v>
      </c>
    </row>
    <row r="7" spans="1:6" x14ac:dyDescent="0.25">
      <c r="A7" s="3" t="s">
        <v>53</v>
      </c>
      <c r="B7" s="35">
        <v>639</v>
      </c>
      <c r="C7" s="35">
        <v>519</v>
      </c>
      <c r="D7" s="35">
        <v>297</v>
      </c>
      <c r="E7" s="35">
        <v>69</v>
      </c>
      <c r="F7" s="35">
        <v>34</v>
      </c>
    </row>
    <row r="8" spans="1:6" x14ac:dyDescent="0.25">
      <c r="A8" s="3" t="s">
        <v>57</v>
      </c>
      <c r="B8" s="35">
        <v>629</v>
      </c>
      <c r="C8" s="35">
        <v>387</v>
      </c>
      <c r="D8" s="35">
        <v>203</v>
      </c>
      <c r="E8" s="35">
        <v>75</v>
      </c>
      <c r="F8" s="35">
        <v>0</v>
      </c>
    </row>
    <row r="9" spans="1:6" x14ac:dyDescent="0.25">
      <c r="A9" s="3" t="s">
        <v>54</v>
      </c>
      <c r="B9" s="35">
        <v>523</v>
      </c>
      <c r="C9" s="35">
        <v>229</v>
      </c>
      <c r="D9" s="35">
        <v>141</v>
      </c>
      <c r="E9" s="35">
        <v>76</v>
      </c>
      <c r="F9" s="35">
        <v>20</v>
      </c>
    </row>
    <row r="10" spans="1:6" x14ac:dyDescent="0.25">
      <c r="A10" s="3" t="s">
        <v>58</v>
      </c>
      <c r="B10" s="35">
        <v>615</v>
      </c>
      <c r="C10" s="35">
        <v>277</v>
      </c>
      <c r="D10" s="35">
        <v>149</v>
      </c>
      <c r="E10" s="35">
        <v>69</v>
      </c>
      <c r="F10" s="35">
        <v>15</v>
      </c>
    </row>
    <row r="11" spans="1:6" x14ac:dyDescent="0.25">
      <c r="A11" s="3" t="s">
        <v>1932</v>
      </c>
      <c r="B11" s="35">
        <v>602</v>
      </c>
      <c r="C11" s="35">
        <v>450</v>
      </c>
      <c r="D11" s="35">
        <v>339</v>
      </c>
      <c r="E11" s="35">
        <v>222</v>
      </c>
      <c r="F11" s="35">
        <v>232</v>
      </c>
    </row>
    <row r="12" spans="1:6" x14ac:dyDescent="0.25">
      <c r="A12" s="3" t="s">
        <v>59</v>
      </c>
      <c r="B12" s="35">
        <v>652</v>
      </c>
      <c r="C12" s="35">
        <v>493</v>
      </c>
      <c r="D12" s="35">
        <v>343</v>
      </c>
      <c r="E12" s="35">
        <v>174</v>
      </c>
      <c r="F12" s="35">
        <v>0</v>
      </c>
    </row>
    <row r="13" spans="1:6" x14ac:dyDescent="0.25">
      <c r="A13" s="3" t="s">
        <v>55</v>
      </c>
      <c r="B13" s="35">
        <v>587</v>
      </c>
      <c r="C13" s="35">
        <v>452</v>
      </c>
      <c r="D13" s="35">
        <v>268</v>
      </c>
      <c r="E13" s="35">
        <v>117</v>
      </c>
      <c r="F13" s="35">
        <v>36</v>
      </c>
    </row>
    <row r="14" spans="1:6" x14ac:dyDescent="0.25">
      <c r="A14" s="3" t="s">
        <v>60</v>
      </c>
      <c r="B14" s="35">
        <v>624</v>
      </c>
      <c r="C14" s="35">
        <v>474</v>
      </c>
      <c r="D14" s="35">
        <v>303</v>
      </c>
      <c r="E14" s="35">
        <v>193</v>
      </c>
      <c r="F14" s="35">
        <v>11</v>
      </c>
    </row>
    <row r="15" spans="1:6" x14ac:dyDescent="0.25">
      <c r="A15" s="3" t="s">
        <v>56</v>
      </c>
      <c r="B15" s="35">
        <v>621</v>
      </c>
      <c r="C15" s="35">
        <v>521</v>
      </c>
      <c r="D15" s="35">
        <v>345</v>
      </c>
      <c r="E15" s="35">
        <v>212</v>
      </c>
      <c r="F15" s="35">
        <v>151</v>
      </c>
    </row>
    <row r="16" spans="1:6" x14ac:dyDescent="0.25">
      <c r="A16" s="3" t="s">
        <v>1955</v>
      </c>
      <c r="B16" s="35">
        <v>6133</v>
      </c>
      <c r="C16" s="35">
        <v>4243</v>
      </c>
      <c r="D16" s="35">
        <v>2516</v>
      </c>
      <c r="E16" s="35">
        <v>1279</v>
      </c>
      <c r="F16" s="35">
        <v>520</v>
      </c>
    </row>
    <row r="18" spans="1:6" ht="33" customHeight="1" x14ac:dyDescent="0.25">
      <c r="A18" s="34" t="s">
        <v>1963</v>
      </c>
      <c r="B18" s="34"/>
      <c r="C18" s="34"/>
      <c r="D18" s="34"/>
      <c r="E18" s="34"/>
      <c r="F18" s="34"/>
    </row>
    <row r="22" spans="1:6" x14ac:dyDescent="0.25">
      <c r="A22" s="18" t="s">
        <v>1956</v>
      </c>
      <c r="B22" t="s">
        <v>40</v>
      </c>
    </row>
    <row r="23" spans="1:6" x14ac:dyDescent="0.25">
      <c r="A23" s="18" t="s">
        <v>2</v>
      </c>
      <c r="B23" t="s">
        <v>72</v>
      </c>
    </row>
    <row r="25" spans="1:6" x14ac:dyDescent="0.25">
      <c r="B25" s="18" t="s">
        <v>1935</v>
      </c>
    </row>
    <row r="26" spans="1:6" x14ac:dyDescent="0.25">
      <c r="A26" s="18" t="s">
        <v>1954</v>
      </c>
      <c r="B26" t="s">
        <v>2722</v>
      </c>
      <c r="C26" t="s">
        <v>2723</v>
      </c>
      <c r="D26" t="s">
        <v>3094</v>
      </c>
      <c r="E26" t="s">
        <v>3095</v>
      </c>
    </row>
    <row r="27" spans="1:6" x14ac:dyDescent="0.25">
      <c r="A27" s="3" t="s">
        <v>53</v>
      </c>
      <c r="B27">
        <v>2</v>
      </c>
      <c r="C27">
        <v>0</v>
      </c>
      <c r="D27">
        <v>0</v>
      </c>
      <c r="E27">
        <v>0</v>
      </c>
    </row>
    <row r="28" spans="1:6" x14ac:dyDescent="0.25">
      <c r="A28" s="3" t="s">
        <v>57</v>
      </c>
      <c r="B28">
        <v>6</v>
      </c>
      <c r="C28">
        <v>0</v>
      </c>
      <c r="D28">
        <v>0</v>
      </c>
      <c r="E28">
        <v>0</v>
      </c>
    </row>
    <row r="29" spans="1:6" x14ac:dyDescent="0.25">
      <c r="A29" s="3" t="s">
        <v>58</v>
      </c>
      <c r="B29">
        <v>2</v>
      </c>
      <c r="C29">
        <v>0</v>
      </c>
      <c r="D29">
        <v>0</v>
      </c>
      <c r="E29">
        <v>0</v>
      </c>
    </row>
    <row r="30" spans="1:6" x14ac:dyDescent="0.25">
      <c r="A30" s="3" t="s">
        <v>1932</v>
      </c>
      <c r="B30">
        <v>2</v>
      </c>
      <c r="C30">
        <v>0</v>
      </c>
      <c r="D30">
        <v>0</v>
      </c>
      <c r="E30">
        <v>0</v>
      </c>
    </row>
    <row r="31" spans="1:6" x14ac:dyDescent="0.25">
      <c r="A31" s="3" t="s">
        <v>59</v>
      </c>
      <c r="B31">
        <v>1</v>
      </c>
      <c r="C31">
        <v>0</v>
      </c>
      <c r="D31">
        <v>0</v>
      </c>
      <c r="E31">
        <v>0</v>
      </c>
    </row>
    <row r="32" spans="1:6" x14ac:dyDescent="0.25">
      <c r="A32" s="3" t="s">
        <v>55</v>
      </c>
      <c r="B32">
        <v>7</v>
      </c>
      <c r="C32">
        <v>0</v>
      </c>
      <c r="D32">
        <v>0</v>
      </c>
      <c r="E32">
        <v>0</v>
      </c>
    </row>
    <row r="33" spans="1:5" x14ac:dyDescent="0.25">
      <c r="A33" s="3" t="s">
        <v>60</v>
      </c>
      <c r="B33">
        <v>2</v>
      </c>
      <c r="C33">
        <v>0</v>
      </c>
      <c r="D33">
        <v>0</v>
      </c>
      <c r="E33">
        <v>0</v>
      </c>
    </row>
    <row r="34" spans="1:5" x14ac:dyDescent="0.25">
      <c r="A34" s="3" t="s">
        <v>56</v>
      </c>
      <c r="B34">
        <v>2</v>
      </c>
      <c r="C34">
        <v>5</v>
      </c>
      <c r="D34">
        <v>0</v>
      </c>
      <c r="E34">
        <v>0</v>
      </c>
    </row>
    <row r="35" spans="1:5" x14ac:dyDescent="0.25">
      <c r="A35" s="3" t="s">
        <v>1955</v>
      </c>
      <c r="B35">
        <v>24</v>
      </c>
      <c r="C35">
        <v>5</v>
      </c>
      <c r="D35">
        <v>0</v>
      </c>
      <c r="E35">
        <v>0</v>
      </c>
    </row>
  </sheetData>
  <mergeCells count="1">
    <mergeCell ref="A18:F18"/>
  </mergeCells>
  <pageMargins left="0.7" right="0.7" top="0.75" bottom="0.75" header="0.3" footer="0.3"/>
  <pageSetup paperSize="9" orientation="portrait" horizontalDpi="0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59"/>
  <sheetViews>
    <sheetView topLeftCell="A45" workbookViewId="0">
      <selection activeCell="P69" sqref="P69"/>
    </sheetView>
  </sheetViews>
  <sheetFormatPr defaultRowHeight="15" x14ac:dyDescent="0.25"/>
  <cols>
    <col min="1" max="1" width="24.42578125" bestFit="1" customWidth="1"/>
    <col min="2" max="2" width="8.28515625" bestFit="1" customWidth="1"/>
    <col min="3" max="3" width="38" bestFit="1" customWidth="1"/>
    <col min="4" max="4" width="8.85546875" bestFit="1" customWidth="1"/>
    <col min="6" max="7" width="9.140625" customWidth="1"/>
    <col min="8" max="8" width="9.140625" style="9" customWidth="1"/>
    <col min="9" max="12" width="9.140625" customWidth="1"/>
    <col min="13" max="13" width="9.140625" style="9" customWidth="1"/>
    <col min="14" max="14" width="9.140625" customWidth="1"/>
    <col min="15" max="15" width="12.5703125" customWidth="1"/>
    <col min="16" max="16" width="9.85546875" customWidth="1"/>
    <col min="17" max="18" width="9.140625" customWidth="1"/>
  </cols>
  <sheetData>
    <row r="1" spans="1:3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</row>
    <row r="2" spans="1:31" ht="75" x14ac:dyDescent="0.25">
      <c r="A2" s="7" t="s">
        <v>1</v>
      </c>
      <c r="B2" s="8" t="s">
        <v>2</v>
      </c>
      <c r="C2" s="8" t="s">
        <v>3</v>
      </c>
      <c r="D2" s="1" t="s">
        <v>4</v>
      </c>
      <c r="E2" s="1" t="s">
        <v>15</v>
      </c>
      <c r="F2" s="4">
        <v>2021</v>
      </c>
      <c r="G2" s="4">
        <v>2022</v>
      </c>
      <c r="H2" s="4">
        <v>2023</v>
      </c>
      <c r="I2" s="25" t="s">
        <v>1906</v>
      </c>
      <c r="J2" s="8" t="s">
        <v>1907</v>
      </c>
      <c r="K2" s="8" t="s">
        <v>1908</v>
      </c>
      <c r="L2" s="8" t="s">
        <v>1909</v>
      </c>
      <c r="M2" s="8" t="s">
        <v>1910</v>
      </c>
      <c r="N2" s="26" t="s">
        <v>1911</v>
      </c>
      <c r="O2" s="26" t="s">
        <v>1913</v>
      </c>
      <c r="P2" s="26" t="s">
        <v>1914</v>
      </c>
      <c r="Q2" s="26" t="s">
        <v>1915</v>
      </c>
      <c r="R2" s="26" t="s">
        <v>1916</v>
      </c>
      <c r="S2" s="11" t="s">
        <v>2319</v>
      </c>
      <c r="T2" s="2" t="s">
        <v>1917</v>
      </c>
      <c r="U2" s="26" t="s">
        <v>1912</v>
      </c>
      <c r="V2" s="27" t="s">
        <v>3085</v>
      </c>
      <c r="W2" s="27" t="s">
        <v>18</v>
      </c>
      <c r="X2" s="10" t="s">
        <v>19</v>
      </c>
      <c r="Y2" s="28" t="s">
        <v>1903</v>
      </c>
      <c r="Z2" s="29" t="s">
        <v>3086</v>
      </c>
      <c r="AA2" s="29" t="s">
        <v>3087</v>
      </c>
      <c r="AB2" s="29" t="s">
        <v>3088</v>
      </c>
      <c r="AC2" s="29" t="s">
        <v>3089</v>
      </c>
      <c r="AD2" s="29" t="s">
        <v>3090</v>
      </c>
      <c r="AE2" s="30" t="s">
        <v>3091</v>
      </c>
    </row>
    <row r="3" spans="1:31" x14ac:dyDescent="0.25">
      <c r="A3" s="14" t="s">
        <v>2737</v>
      </c>
      <c r="B3" s="14" t="s">
        <v>61</v>
      </c>
      <c r="C3" s="14" t="s">
        <v>52</v>
      </c>
      <c r="D3" s="5">
        <v>14</v>
      </c>
      <c r="E3" s="5">
        <v>0</v>
      </c>
      <c r="F3" s="4">
        <v>37</v>
      </c>
      <c r="G3" s="4">
        <v>23</v>
      </c>
      <c r="H3" s="4">
        <v>67</v>
      </c>
      <c r="I3" s="25">
        <v>23</v>
      </c>
      <c r="J3" s="4">
        <v>3</v>
      </c>
      <c r="K3" s="4">
        <v>8</v>
      </c>
      <c r="L3" s="4">
        <v>15</v>
      </c>
      <c r="M3" s="4">
        <v>25</v>
      </c>
      <c r="N3" s="25">
        <v>4</v>
      </c>
      <c r="O3" s="25">
        <v>25</v>
      </c>
      <c r="P3" s="25">
        <v>1</v>
      </c>
      <c r="Q3" s="25">
        <v>2</v>
      </c>
      <c r="R3" s="31">
        <v>4.6259292692714853E-18</v>
      </c>
      <c r="S3" s="12">
        <v>4</v>
      </c>
      <c r="T3" s="6">
        <v>-10</v>
      </c>
      <c r="U3" s="25">
        <v>1</v>
      </c>
      <c r="V3" s="32" t="s">
        <v>3092</v>
      </c>
      <c r="W3" s="4">
        <v>0</v>
      </c>
      <c r="X3" s="33" t="s">
        <v>75</v>
      </c>
      <c r="Y3" s="5" t="s">
        <v>75</v>
      </c>
      <c r="Z3" s="6">
        <v>0</v>
      </c>
      <c r="AA3" s="6" t="s">
        <v>75</v>
      </c>
      <c r="AB3" s="6" t="s">
        <v>75</v>
      </c>
      <c r="AC3" s="6" t="s">
        <v>75</v>
      </c>
      <c r="AD3" s="6" t="s">
        <v>75</v>
      </c>
      <c r="AE3" s="4" t="s">
        <v>3093</v>
      </c>
    </row>
    <row r="4" spans="1:31" x14ac:dyDescent="0.25">
      <c r="A4" s="14" t="s">
        <v>2327</v>
      </c>
      <c r="B4" s="14" t="s">
        <v>62</v>
      </c>
      <c r="C4" s="14" t="s">
        <v>52</v>
      </c>
      <c r="D4" s="5">
        <v>27</v>
      </c>
      <c r="E4" s="5">
        <v>9</v>
      </c>
      <c r="F4" s="4">
        <v>24</v>
      </c>
      <c r="G4" s="4">
        <v>20</v>
      </c>
      <c r="H4" s="4">
        <v>111</v>
      </c>
      <c r="I4" s="25">
        <v>20</v>
      </c>
      <c r="J4" s="4">
        <v>5</v>
      </c>
      <c r="K4" s="4">
        <v>10</v>
      </c>
      <c r="L4" s="4">
        <v>20</v>
      </c>
      <c r="M4" s="4">
        <v>40</v>
      </c>
      <c r="N4" s="25">
        <v>3</v>
      </c>
      <c r="O4" s="25">
        <v>20</v>
      </c>
      <c r="P4" s="25">
        <v>1</v>
      </c>
      <c r="Q4" s="25">
        <v>2</v>
      </c>
      <c r="R4" s="31">
        <v>6.4763009769800799E-18</v>
      </c>
      <c r="S4" s="12">
        <v>26</v>
      </c>
      <c r="T4" s="6">
        <v>-1</v>
      </c>
      <c r="U4" s="25">
        <v>4</v>
      </c>
      <c r="V4" s="32" t="s">
        <v>3092</v>
      </c>
      <c r="W4" s="4">
        <v>0</v>
      </c>
      <c r="X4" s="33" t="s">
        <v>75</v>
      </c>
      <c r="Y4" s="5" t="s">
        <v>75</v>
      </c>
      <c r="Z4" s="6">
        <v>9</v>
      </c>
      <c r="AA4" s="6" t="s">
        <v>75</v>
      </c>
      <c r="AB4" s="6" t="s">
        <v>75</v>
      </c>
      <c r="AC4" s="6" t="s">
        <v>75</v>
      </c>
      <c r="AD4" s="6" t="s">
        <v>75</v>
      </c>
      <c r="AE4" s="4" t="s">
        <v>3093</v>
      </c>
    </row>
    <row r="5" spans="1:31" x14ac:dyDescent="0.25">
      <c r="A5" s="14" t="s">
        <v>2741</v>
      </c>
      <c r="B5" s="14" t="s">
        <v>62</v>
      </c>
      <c r="C5" s="14" t="s">
        <v>52</v>
      </c>
      <c r="D5" s="5">
        <v>10</v>
      </c>
      <c r="E5" s="5">
        <v>3</v>
      </c>
      <c r="F5" s="4">
        <v>88</v>
      </c>
      <c r="G5" s="4">
        <v>76</v>
      </c>
      <c r="H5" s="4">
        <v>72</v>
      </c>
      <c r="I5" s="25">
        <v>72</v>
      </c>
      <c r="J5" s="4">
        <v>5</v>
      </c>
      <c r="K5" s="4">
        <v>10</v>
      </c>
      <c r="L5" s="4">
        <v>20</v>
      </c>
      <c r="M5" s="4">
        <v>40</v>
      </c>
      <c r="N5" s="25">
        <v>5</v>
      </c>
      <c r="O5" s="25">
        <v>1000</v>
      </c>
      <c r="P5" s="25">
        <v>3</v>
      </c>
      <c r="Q5" s="25">
        <v>3</v>
      </c>
      <c r="R5" s="31">
        <v>3.0000000000000013E-2</v>
      </c>
      <c r="S5" s="12">
        <v>3</v>
      </c>
      <c r="T5" s="6">
        <v>-7</v>
      </c>
      <c r="U5" s="25">
        <v>1</v>
      </c>
      <c r="V5" s="32" t="s">
        <v>3092</v>
      </c>
      <c r="W5" s="4">
        <v>0</v>
      </c>
      <c r="X5" s="33" t="s">
        <v>75</v>
      </c>
      <c r="Y5" s="5" t="s">
        <v>75</v>
      </c>
      <c r="Z5" s="6">
        <v>3</v>
      </c>
      <c r="AA5" s="6" t="s">
        <v>75</v>
      </c>
      <c r="AB5" s="6" t="s">
        <v>75</v>
      </c>
      <c r="AC5" s="6" t="s">
        <v>75</v>
      </c>
      <c r="AD5" s="6" t="s">
        <v>75</v>
      </c>
      <c r="AE5" s="4" t="s">
        <v>3093</v>
      </c>
    </row>
    <row r="6" spans="1:31" x14ac:dyDescent="0.25">
      <c r="A6" s="14" t="s">
        <v>2962</v>
      </c>
      <c r="B6" s="14" t="s">
        <v>62</v>
      </c>
      <c r="C6" s="14" t="s">
        <v>52</v>
      </c>
      <c r="D6" s="5">
        <v>1</v>
      </c>
      <c r="E6" s="5">
        <v>0</v>
      </c>
      <c r="F6" s="4">
        <v>500</v>
      </c>
      <c r="G6" s="4">
        <v>112</v>
      </c>
      <c r="H6" s="4">
        <v>141</v>
      </c>
      <c r="I6" s="25">
        <v>112</v>
      </c>
      <c r="J6" s="4">
        <v>5</v>
      </c>
      <c r="K6" s="4">
        <v>10</v>
      </c>
      <c r="L6" s="4">
        <v>20</v>
      </c>
      <c r="M6" s="4">
        <v>40</v>
      </c>
      <c r="N6" s="25">
        <v>5</v>
      </c>
      <c r="O6" s="25">
        <v>1000</v>
      </c>
      <c r="P6" s="25">
        <v>3</v>
      </c>
      <c r="Q6" s="25">
        <v>3</v>
      </c>
      <c r="R6" s="31">
        <v>3.0000000000000013E-2</v>
      </c>
      <c r="S6" s="12">
        <v>3</v>
      </c>
      <c r="T6" s="6">
        <v>2</v>
      </c>
      <c r="U6" s="25">
        <v>1</v>
      </c>
      <c r="V6" s="32" t="s">
        <v>3092</v>
      </c>
      <c r="W6" s="4">
        <v>0</v>
      </c>
      <c r="X6" s="33" t="s">
        <v>75</v>
      </c>
      <c r="Y6" s="5" t="s">
        <v>75</v>
      </c>
      <c r="Z6" s="6">
        <v>0</v>
      </c>
      <c r="AA6" s="6" t="s">
        <v>75</v>
      </c>
      <c r="AB6" s="6" t="s">
        <v>75</v>
      </c>
      <c r="AC6" s="6" t="s">
        <v>75</v>
      </c>
      <c r="AD6" s="6" t="s">
        <v>75</v>
      </c>
      <c r="AE6" s="4" t="s">
        <v>3093</v>
      </c>
    </row>
    <row r="7" spans="1:31" x14ac:dyDescent="0.25">
      <c r="A7" s="14" t="s">
        <v>2736</v>
      </c>
      <c r="B7" s="14" t="s">
        <v>63</v>
      </c>
      <c r="C7" s="14" t="s">
        <v>52</v>
      </c>
      <c r="D7" s="5">
        <v>15</v>
      </c>
      <c r="E7" s="5">
        <v>0</v>
      </c>
      <c r="F7" s="4">
        <v>83</v>
      </c>
      <c r="G7" s="4">
        <v>42</v>
      </c>
      <c r="H7" s="4">
        <v>27</v>
      </c>
      <c r="I7" s="25">
        <v>27</v>
      </c>
      <c r="J7" s="4">
        <v>5</v>
      </c>
      <c r="K7" s="4">
        <v>10</v>
      </c>
      <c r="L7" s="4">
        <v>20</v>
      </c>
      <c r="M7" s="4">
        <v>40</v>
      </c>
      <c r="N7" s="25">
        <v>4</v>
      </c>
      <c r="O7" s="25">
        <v>40</v>
      </c>
      <c r="P7" s="25">
        <v>1</v>
      </c>
      <c r="Q7" s="25">
        <v>3</v>
      </c>
      <c r="R7" s="31">
        <v>1.6666666666666677E-2</v>
      </c>
      <c r="S7" s="12">
        <v>19</v>
      </c>
      <c r="T7" s="6">
        <v>4</v>
      </c>
      <c r="U7" s="25">
        <v>4</v>
      </c>
      <c r="V7" s="32" t="s">
        <v>3092</v>
      </c>
      <c r="W7" s="4">
        <v>0</v>
      </c>
      <c r="X7" s="33" t="s">
        <v>75</v>
      </c>
      <c r="Y7" s="5" t="s">
        <v>75</v>
      </c>
      <c r="Z7" s="6">
        <v>0</v>
      </c>
      <c r="AA7" s="6" t="s">
        <v>75</v>
      </c>
      <c r="AB7" s="6" t="s">
        <v>75</v>
      </c>
      <c r="AC7" s="6" t="s">
        <v>75</v>
      </c>
      <c r="AD7" s="6" t="s">
        <v>75</v>
      </c>
      <c r="AE7" s="4" t="s">
        <v>3093</v>
      </c>
    </row>
    <row r="8" spans="1:31" x14ac:dyDescent="0.25">
      <c r="A8" s="14" t="s">
        <v>2751</v>
      </c>
      <c r="B8" s="14" t="s">
        <v>63</v>
      </c>
      <c r="C8" s="14" t="s">
        <v>52</v>
      </c>
      <c r="D8" s="5">
        <v>6</v>
      </c>
      <c r="E8" s="5">
        <v>2</v>
      </c>
      <c r="F8" s="4">
        <v>61</v>
      </c>
      <c r="G8" s="4">
        <v>44</v>
      </c>
      <c r="H8" s="4">
        <v>47</v>
      </c>
      <c r="I8" s="25">
        <v>44</v>
      </c>
      <c r="J8" s="4">
        <v>5</v>
      </c>
      <c r="K8" s="4">
        <v>10</v>
      </c>
      <c r="L8" s="4">
        <v>20</v>
      </c>
      <c r="M8" s="4">
        <v>40</v>
      </c>
      <c r="N8" s="25">
        <v>5</v>
      </c>
      <c r="O8" s="25">
        <v>1000</v>
      </c>
      <c r="P8" s="25">
        <v>3</v>
      </c>
      <c r="Q8" s="25">
        <v>3</v>
      </c>
      <c r="R8" s="31">
        <v>3.0000000000000013E-2</v>
      </c>
      <c r="S8" s="12">
        <v>5</v>
      </c>
      <c r="T8" s="6">
        <v>-1</v>
      </c>
      <c r="U8" s="25">
        <v>1</v>
      </c>
      <c r="V8" s="32" t="s">
        <v>3092</v>
      </c>
      <c r="W8" s="4">
        <v>0</v>
      </c>
      <c r="X8" s="33" t="s">
        <v>75</v>
      </c>
      <c r="Y8" s="5" t="s">
        <v>75</v>
      </c>
      <c r="Z8" s="6">
        <v>2</v>
      </c>
      <c r="AA8" s="6" t="s">
        <v>75</v>
      </c>
      <c r="AB8" s="6" t="s">
        <v>75</v>
      </c>
      <c r="AC8" s="6" t="s">
        <v>75</v>
      </c>
      <c r="AD8" s="6" t="s">
        <v>75</v>
      </c>
      <c r="AE8" s="4" t="s">
        <v>3093</v>
      </c>
    </row>
    <row r="9" spans="1:31" x14ac:dyDescent="0.25">
      <c r="A9" s="14" t="s">
        <v>2732</v>
      </c>
      <c r="B9" s="14" t="s">
        <v>63</v>
      </c>
      <c r="C9" s="14" t="s">
        <v>52</v>
      </c>
      <c r="D9" s="5">
        <v>19</v>
      </c>
      <c r="E9" s="5">
        <v>5</v>
      </c>
      <c r="F9" s="4">
        <v>49</v>
      </c>
      <c r="G9" s="4">
        <v>9</v>
      </c>
      <c r="H9" s="4">
        <v>1</v>
      </c>
      <c r="I9" s="25">
        <v>1</v>
      </c>
      <c r="J9" s="4">
        <v>5</v>
      </c>
      <c r="K9" s="4">
        <v>10</v>
      </c>
      <c r="L9" s="4">
        <v>20</v>
      </c>
      <c r="M9" s="4">
        <v>40</v>
      </c>
      <c r="N9" s="25">
        <v>1</v>
      </c>
      <c r="O9" s="25">
        <v>5</v>
      </c>
      <c r="P9" s="25">
        <v>1</v>
      </c>
      <c r="Q9" s="25">
        <v>3</v>
      </c>
      <c r="R9" s="31">
        <v>5.0000000000000031E-2</v>
      </c>
      <c r="S9" s="12">
        <v>86</v>
      </c>
      <c r="T9" s="6">
        <v>67</v>
      </c>
      <c r="U9" s="25">
        <v>4</v>
      </c>
      <c r="V9" s="32" t="s">
        <v>3092</v>
      </c>
      <c r="W9" s="4">
        <v>0</v>
      </c>
      <c r="X9" s="33" t="s">
        <v>75</v>
      </c>
      <c r="Y9" s="5" t="s">
        <v>75</v>
      </c>
      <c r="Z9" s="6">
        <v>5</v>
      </c>
      <c r="AA9" s="6" t="s">
        <v>75</v>
      </c>
      <c r="AB9" s="6" t="s">
        <v>75</v>
      </c>
      <c r="AC9" s="6" t="s">
        <v>75</v>
      </c>
      <c r="AD9" s="6" t="s">
        <v>75</v>
      </c>
      <c r="AE9" s="4" t="s">
        <v>3093</v>
      </c>
    </row>
    <row r="10" spans="1:31" x14ac:dyDescent="0.25">
      <c r="A10" s="14" t="s">
        <v>3041</v>
      </c>
      <c r="B10" s="14" t="s">
        <v>63</v>
      </c>
      <c r="C10" s="14" t="s">
        <v>52</v>
      </c>
      <c r="D10" s="5">
        <v>1</v>
      </c>
      <c r="E10" s="5">
        <v>0</v>
      </c>
      <c r="F10" s="4">
        <v>500</v>
      </c>
      <c r="G10" s="4">
        <v>166</v>
      </c>
      <c r="H10" s="4">
        <v>121</v>
      </c>
      <c r="I10" s="25">
        <v>121</v>
      </c>
      <c r="J10" s="4">
        <v>5</v>
      </c>
      <c r="K10" s="4">
        <v>10</v>
      </c>
      <c r="L10" s="4">
        <v>20</v>
      </c>
      <c r="M10" s="4">
        <v>40</v>
      </c>
      <c r="N10" s="25">
        <v>5</v>
      </c>
      <c r="O10" s="25">
        <v>1000</v>
      </c>
      <c r="P10" s="25">
        <v>3</v>
      </c>
      <c r="Q10" s="25">
        <v>3</v>
      </c>
      <c r="R10" s="31">
        <v>3.0000000000000013E-2</v>
      </c>
      <c r="S10" s="12">
        <v>5</v>
      </c>
      <c r="T10" s="6">
        <v>4</v>
      </c>
      <c r="U10" s="25">
        <v>1</v>
      </c>
      <c r="V10" s="32" t="s">
        <v>3092</v>
      </c>
      <c r="W10" s="4">
        <v>0</v>
      </c>
      <c r="X10" s="33" t="s">
        <v>75</v>
      </c>
      <c r="Y10" s="5" t="s">
        <v>75</v>
      </c>
      <c r="Z10" s="6">
        <v>0</v>
      </c>
      <c r="AA10" s="6" t="s">
        <v>75</v>
      </c>
      <c r="AB10" s="6" t="s">
        <v>75</v>
      </c>
      <c r="AC10" s="6" t="s">
        <v>75</v>
      </c>
      <c r="AD10" s="6" t="s">
        <v>75</v>
      </c>
      <c r="AE10" s="4" t="s">
        <v>3093</v>
      </c>
    </row>
    <row r="11" spans="1:31" x14ac:dyDescent="0.25">
      <c r="A11" s="14" t="s">
        <v>2965</v>
      </c>
      <c r="B11" s="14" t="s">
        <v>64</v>
      </c>
      <c r="C11" s="14" t="s">
        <v>52</v>
      </c>
      <c r="D11" s="5">
        <v>2</v>
      </c>
      <c r="E11" s="5">
        <v>0</v>
      </c>
      <c r="F11" s="4">
        <v>500</v>
      </c>
      <c r="G11" s="4">
        <v>88</v>
      </c>
      <c r="H11" s="4">
        <v>100</v>
      </c>
      <c r="I11" s="25">
        <v>88</v>
      </c>
      <c r="J11" s="4">
        <v>3</v>
      </c>
      <c r="K11" s="4">
        <v>8</v>
      </c>
      <c r="L11" s="4">
        <v>15</v>
      </c>
      <c r="M11" s="4">
        <v>25</v>
      </c>
      <c r="N11" s="25">
        <v>5</v>
      </c>
      <c r="O11" s="25">
        <v>1000</v>
      </c>
      <c r="P11" s="25">
        <v>3</v>
      </c>
      <c r="Q11" s="25">
        <v>3</v>
      </c>
      <c r="R11" s="31">
        <v>3.0000000000000013E-2</v>
      </c>
      <c r="S11" s="12">
        <v>1</v>
      </c>
      <c r="T11" s="6">
        <v>-1</v>
      </c>
      <c r="U11" s="25">
        <v>1</v>
      </c>
      <c r="V11" s="32" t="s">
        <v>3092</v>
      </c>
      <c r="W11" s="4">
        <v>0</v>
      </c>
      <c r="X11" s="33" t="s">
        <v>75</v>
      </c>
      <c r="Y11" s="5" t="s">
        <v>75</v>
      </c>
      <c r="Z11" s="6">
        <v>0</v>
      </c>
      <c r="AA11" s="6" t="s">
        <v>75</v>
      </c>
      <c r="AB11" s="6" t="s">
        <v>75</v>
      </c>
      <c r="AC11" s="6" t="s">
        <v>75</v>
      </c>
      <c r="AD11" s="6" t="s">
        <v>75</v>
      </c>
      <c r="AE11" s="4" t="s">
        <v>3093</v>
      </c>
    </row>
    <row r="12" spans="1:31" x14ac:dyDescent="0.25">
      <c r="A12" s="14" t="s">
        <v>2966</v>
      </c>
      <c r="B12" s="14" t="s">
        <v>66</v>
      </c>
      <c r="C12" s="14" t="s">
        <v>52</v>
      </c>
      <c r="D12" s="5">
        <v>1</v>
      </c>
      <c r="E12" s="5">
        <v>0</v>
      </c>
      <c r="F12" s="4">
        <v>500</v>
      </c>
      <c r="G12" s="4">
        <v>2</v>
      </c>
      <c r="H12" s="4">
        <v>14</v>
      </c>
      <c r="I12" s="25">
        <v>2</v>
      </c>
      <c r="J12" s="4">
        <v>3</v>
      </c>
      <c r="K12" s="4">
        <v>8</v>
      </c>
      <c r="L12" s="4">
        <v>15</v>
      </c>
      <c r="M12" s="4">
        <v>25</v>
      </c>
      <c r="N12" s="25">
        <v>1</v>
      </c>
      <c r="O12" s="25">
        <v>3</v>
      </c>
      <c r="P12" s="25">
        <v>1</v>
      </c>
      <c r="Q12" s="25">
        <v>2</v>
      </c>
      <c r="R12" s="31">
        <v>1.3877787807814457E-17</v>
      </c>
      <c r="S12" s="12">
        <v>1</v>
      </c>
      <c r="T12" s="6">
        <v>0</v>
      </c>
      <c r="U12" s="25">
        <v>1</v>
      </c>
      <c r="V12" s="32" t="s">
        <v>3092</v>
      </c>
      <c r="W12" s="4">
        <v>0</v>
      </c>
      <c r="X12" s="33" t="s">
        <v>75</v>
      </c>
      <c r="Y12" s="5" t="s">
        <v>75</v>
      </c>
      <c r="Z12" s="6">
        <v>0</v>
      </c>
      <c r="AA12" s="6" t="s">
        <v>75</v>
      </c>
      <c r="AB12" s="6" t="s">
        <v>75</v>
      </c>
      <c r="AC12" s="6" t="s">
        <v>75</v>
      </c>
      <c r="AD12" s="6" t="s">
        <v>75</v>
      </c>
      <c r="AE12" s="4" t="s">
        <v>3093</v>
      </c>
    </row>
    <row r="13" spans="1:31" x14ac:dyDescent="0.25">
      <c r="A13" s="14" t="s">
        <v>2968</v>
      </c>
      <c r="B13" s="14" t="s">
        <v>67</v>
      </c>
      <c r="C13" s="14" t="s">
        <v>52</v>
      </c>
      <c r="D13" s="5">
        <v>1</v>
      </c>
      <c r="E13" s="5">
        <v>0</v>
      </c>
      <c r="F13" s="4">
        <v>500</v>
      </c>
      <c r="G13" s="4">
        <v>88</v>
      </c>
      <c r="H13" s="4">
        <v>82</v>
      </c>
      <c r="I13" s="25">
        <v>82</v>
      </c>
      <c r="J13" s="4">
        <v>3</v>
      </c>
      <c r="K13" s="4">
        <v>8</v>
      </c>
      <c r="L13" s="4">
        <v>15</v>
      </c>
      <c r="M13" s="4">
        <v>25</v>
      </c>
      <c r="N13" s="25">
        <v>5</v>
      </c>
      <c r="O13" s="25">
        <v>1000</v>
      </c>
      <c r="P13" s="25">
        <v>3</v>
      </c>
      <c r="Q13" s="25">
        <v>3</v>
      </c>
      <c r="R13" s="31">
        <v>3.0000000000000013E-2</v>
      </c>
      <c r="S13" s="12">
        <v>2</v>
      </c>
      <c r="T13" s="6">
        <v>1</v>
      </c>
      <c r="U13" s="25">
        <v>1</v>
      </c>
      <c r="V13" s="32" t="s">
        <v>3092</v>
      </c>
      <c r="W13" s="4">
        <v>0</v>
      </c>
      <c r="X13" s="33" t="s">
        <v>75</v>
      </c>
      <c r="Y13" s="5" t="s">
        <v>75</v>
      </c>
      <c r="Z13" s="6">
        <v>0</v>
      </c>
      <c r="AA13" s="6" t="s">
        <v>75</v>
      </c>
      <c r="AB13" s="6" t="s">
        <v>75</v>
      </c>
      <c r="AC13" s="6" t="s">
        <v>75</v>
      </c>
      <c r="AD13" s="6" t="s">
        <v>75</v>
      </c>
      <c r="AE13" s="4" t="s">
        <v>3093</v>
      </c>
    </row>
    <row r="14" spans="1:31" x14ac:dyDescent="0.25">
      <c r="A14" s="14" t="s">
        <v>2971</v>
      </c>
      <c r="B14" s="14" t="s">
        <v>70</v>
      </c>
      <c r="C14" s="14" t="s">
        <v>52</v>
      </c>
      <c r="D14" s="5">
        <v>1</v>
      </c>
      <c r="E14" s="5">
        <v>0</v>
      </c>
      <c r="F14" s="4">
        <v>500</v>
      </c>
      <c r="G14" s="4">
        <v>50</v>
      </c>
      <c r="H14" s="4">
        <v>73</v>
      </c>
      <c r="I14" s="25">
        <v>50</v>
      </c>
      <c r="J14" s="4">
        <v>3</v>
      </c>
      <c r="K14" s="4">
        <v>8</v>
      </c>
      <c r="L14" s="4">
        <v>15</v>
      </c>
      <c r="M14" s="4">
        <v>25</v>
      </c>
      <c r="N14" s="25">
        <v>5</v>
      </c>
      <c r="O14" s="25">
        <v>1000</v>
      </c>
      <c r="P14" s="25">
        <v>3</v>
      </c>
      <c r="Q14" s="25">
        <v>3</v>
      </c>
      <c r="R14" s="31">
        <v>3.0000000000000013E-2</v>
      </c>
      <c r="S14" s="12">
        <v>1</v>
      </c>
      <c r="T14" s="6">
        <v>0</v>
      </c>
      <c r="U14" s="25">
        <v>1</v>
      </c>
      <c r="V14" s="32" t="s">
        <v>3092</v>
      </c>
      <c r="W14" s="4">
        <v>0</v>
      </c>
      <c r="X14" s="33" t="s">
        <v>75</v>
      </c>
      <c r="Y14" s="5" t="s">
        <v>75</v>
      </c>
      <c r="Z14" s="6">
        <v>0</v>
      </c>
      <c r="AA14" s="6" t="s">
        <v>75</v>
      </c>
      <c r="AB14" s="6" t="s">
        <v>75</v>
      </c>
      <c r="AC14" s="6" t="s">
        <v>75</v>
      </c>
      <c r="AD14" s="6" t="s">
        <v>75</v>
      </c>
      <c r="AE14" s="4" t="s">
        <v>3093</v>
      </c>
    </row>
    <row r="15" spans="1:31" x14ac:dyDescent="0.25">
      <c r="A15" s="14" t="s">
        <v>2972</v>
      </c>
      <c r="B15" s="14" t="s">
        <v>71</v>
      </c>
      <c r="C15" s="14" t="s">
        <v>52</v>
      </c>
      <c r="D15" s="5">
        <v>1</v>
      </c>
      <c r="E15" s="5">
        <v>0</v>
      </c>
      <c r="F15" s="4">
        <v>500</v>
      </c>
      <c r="G15" s="4">
        <v>70</v>
      </c>
      <c r="H15" s="4">
        <v>63</v>
      </c>
      <c r="I15" s="25">
        <v>63</v>
      </c>
      <c r="J15" s="4">
        <v>3</v>
      </c>
      <c r="K15" s="4">
        <v>8</v>
      </c>
      <c r="L15" s="4">
        <v>15</v>
      </c>
      <c r="M15" s="4">
        <v>25</v>
      </c>
      <c r="N15" s="25">
        <v>5</v>
      </c>
      <c r="O15" s="25">
        <v>1000</v>
      </c>
      <c r="P15" s="25">
        <v>3</v>
      </c>
      <c r="Q15" s="25">
        <v>3</v>
      </c>
      <c r="R15" s="31">
        <v>3.0000000000000013E-2</v>
      </c>
      <c r="S15" s="12">
        <v>1</v>
      </c>
      <c r="T15" s="6">
        <v>0</v>
      </c>
      <c r="U15" s="25">
        <v>1</v>
      </c>
      <c r="V15" s="32" t="s">
        <v>3092</v>
      </c>
      <c r="W15" s="4">
        <v>0</v>
      </c>
      <c r="X15" s="33" t="s">
        <v>75</v>
      </c>
      <c r="Y15" s="5" t="s">
        <v>75</v>
      </c>
      <c r="Z15" s="6">
        <v>0</v>
      </c>
      <c r="AA15" s="6" t="s">
        <v>75</v>
      </c>
      <c r="AB15" s="6" t="s">
        <v>75</v>
      </c>
      <c r="AC15" s="6" t="s">
        <v>75</v>
      </c>
      <c r="AD15" s="6" t="s">
        <v>75</v>
      </c>
      <c r="AE15" s="4" t="s">
        <v>3093</v>
      </c>
    </row>
    <row r="16" spans="1:31" x14ac:dyDescent="0.25">
      <c r="A16" s="14" t="s">
        <v>335</v>
      </c>
      <c r="B16" s="14" t="s">
        <v>71</v>
      </c>
      <c r="C16" s="14" t="s">
        <v>52</v>
      </c>
      <c r="D16" s="5">
        <v>5</v>
      </c>
      <c r="E16" s="5">
        <v>0</v>
      </c>
      <c r="F16" s="4">
        <v>34</v>
      </c>
      <c r="G16" s="4">
        <v>15</v>
      </c>
      <c r="H16" s="4">
        <v>3</v>
      </c>
      <c r="I16" s="25">
        <v>3</v>
      </c>
      <c r="J16" s="4">
        <v>3</v>
      </c>
      <c r="K16" s="4">
        <v>8</v>
      </c>
      <c r="L16" s="4">
        <v>15</v>
      </c>
      <c r="M16" s="4">
        <v>25</v>
      </c>
      <c r="N16" s="25">
        <v>1</v>
      </c>
      <c r="O16" s="25">
        <v>3</v>
      </c>
      <c r="P16" s="25">
        <v>1</v>
      </c>
      <c r="Q16" s="25">
        <v>3</v>
      </c>
      <c r="R16" s="31">
        <v>5.0000000000000031E-2</v>
      </c>
      <c r="S16" s="12">
        <v>24</v>
      </c>
      <c r="T16" s="6">
        <v>19</v>
      </c>
      <c r="U16" s="25">
        <v>4</v>
      </c>
      <c r="V16" s="32" t="s">
        <v>3092</v>
      </c>
      <c r="W16" s="4">
        <v>0</v>
      </c>
      <c r="X16" s="33" t="s">
        <v>75</v>
      </c>
      <c r="Y16" s="5" t="s">
        <v>75</v>
      </c>
      <c r="Z16" s="6">
        <v>0</v>
      </c>
      <c r="AA16" s="6" t="s">
        <v>75</v>
      </c>
      <c r="AB16" s="6" t="s">
        <v>75</v>
      </c>
      <c r="AC16" s="6" t="s">
        <v>75</v>
      </c>
      <c r="AD16" s="6" t="s">
        <v>75</v>
      </c>
      <c r="AE16" s="4" t="s">
        <v>3093</v>
      </c>
    </row>
    <row r="17" spans="1:31" x14ac:dyDescent="0.25">
      <c r="A17" s="14" t="s">
        <v>1416</v>
      </c>
      <c r="B17" s="14" t="s">
        <v>71</v>
      </c>
      <c r="C17" s="14" t="s">
        <v>52</v>
      </c>
      <c r="D17" s="5">
        <v>5</v>
      </c>
      <c r="E17" s="5">
        <v>0</v>
      </c>
      <c r="F17" s="4">
        <v>10</v>
      </c>
      <c r="G17" s="4">
        <v>16</v>
      </c>
      <c r="H17" s="4">
        <v>47</v>
      </c>
      <c r="I17" s="25">
        <v>10</v>
      </c>
      <c r="J17" s="4">
        <v>3</v>
      </c>
      <c r="K17" s="4">
        <v>8</v>
      </c>
      <c r="L17" s="4">
        <v>15</v>
      </c>
      <c r="M17" s="4">
        <v>25</v>
      </c>
      <c r="N17" s="25">
        <v>3</v>
      </c>
      <c r="O17" s="25">
        <v>15</v>
      </c>
      <c r="P17" s="25">
        <v>1</v>
      </c>
      <c r="Q17" s="25">
        <v>1</v>
      </c>
      <c r="R17" s="31">
        <v>-2.3333333333333327E-2</v>
      </c>
      <c r="S17" s="12">
        <v>6</v>
      </c>
      <c r="T17" s="6">
        <v>1</v>
      </c>
      <c r="U17" s="25">
        <v>1</v>
      </c>
      <c r="V17" s="32" t="s">
        <v>3092</v>
      </c>
      <c r="W17" s="4">
        <v>0</v>
      </c>
      <c r="X17" s="33" t="s">
        <v>75</v>
      </c>
      <c r="Y17" s="5" t="s">
        <v>75</v>
      </c>
      <c r="Z17" s="6">
        <v>0</v>
      </c>
      <c r="AA17" s="6" t="s">
        <v>75</v>
      </c>
      <c r="AB17" s="6" t="s">
        <v>75</v>
      </c>
      <c r="AC17" s="6" t="s">
        <v>75</v>
      </c>
      <c r="AD17" s="6" t="s">
        <v>75</v>
      </c>
      <c r="AE17" s="4" t="s">
        <v>3093</v>
      </c>
    </row>
    <row r="18" spans="1:31" x14ac:dyDescent="0.25">
      <c r="A18" s="14" t="s">
        <v>2749</v>
      </c>
      <c r="B18" s="14" t="s">
        <v>61</v>
      </c>
      <c r="C18" s="14" t="s">
        <v>53</v>
      </c>
      <c r="D18" s="5">
        <v>7</v>
      </c>
      <c r="E18" s="5">
        <v>2</v>
      </c>
      <c r="F18" s="4">
        <v>23</v>
      </c>
      <c r="G18" s="4">
        <v>26</v>
      </c>
      <c r="H18" s="4">
        <v>19</v>
      </c>
      <c r="I18" s="25">
        <v>19</v>
      </c>
      <c r="J18" s="4">
        <v>3</v>
      </c>
      <c r="K18" s="4">
        <v>8</v>
      </c>
      <c r="L18" s="4">
        <v>15</v>
      </c>
      <c r="M18" s="4">
        <v>25</v>
      </c>
      <c r="N18" s="25">
        <v>4</v>
      </c>
      <c r="O18" s="25">
        <v>25</v>
      </c>
      <c r="P18" s="25">
        <v>2</v>
      </c>
      <c r="Q18" s="25">
        <v>3</v>
      </c>
      <c r="R18" s="31">
        <v>3.333333333333334E-2</v>
      </c>
      <c r="S18" s="12">
        <v>4</v>
      </c>
      <c r="T18" s="6">
        <v>-3</v>
      </c>
      <c r="U18" s="25">
        <v>1</v>
      </c>
      <c r="V18" s="32" t="s">
        <v>3092</v>
      </c>
      <c r="W18" s="4">
        <v>0</v>
      </c>
      <c r="X18" s="33" t="s">
        <v>75</v>
      </c>
      <c r="Y18" s="5" t="s">
        <v>75</v>
      </c>
      <c r="Z18" s="6">
        <v>2</v>
      </c>
      <c r="AA18" s="6" t="s">
        <v>75</v>
      </c>
      <c r="AB18" s="6" t="s">
        <v>75</v>
      </c>
      <c r="AC18" s="6" t="s">
        <v>75</v>
      </c>
      <c r="AD18" s="6" t="s">
        <v>75</v>
      </c>
      <c r="AE18" s="4" t="s">
        <v>3093</v>
      </c>
    </row>
    <row r="19" spans="1:31" x14ac:dyDescent="0.25">
      <c r="A19" s="14" t="s">
        <v>2740</v>
      </c>
      <c r="B19" s="14" t="s">
        <v>62</v>
      </c>
      <c r="C19" s="14" t="s">
        <v>53</v>
      </c>
      <c r="D19" s="5">
        <v>11</v>
      </c>
      <c r="E19" s="5">
        <v>3</v>
      </c>
      <c r="F19" s="4">
        <v>49</v>
      </c>
      <c r="G19" s="4">
        <v>28</v>
      </c>
      <c r="H19" s="4">
        <v>24</v>
      </c>
      <c r="I19" s="25">
        <v>24</v>
      </c>
      <c r="J19" s="4">
        <v>5</v>
      </c>
      <c r="K19" s="4">
        <v>10</v>
      </c>
      <c r="L19" s="4">
        <v>20</v>
      </c>
      <c r="M19" s="4">
        <v>40</v>
      </c>
      <c r="N19" s="25">
        <v>4</v>
      </c>
      <c r="O19" s="25">
        <v>40</v>
      </c>
      <c r="P19" s="25">
        <v>2</v>
      </c>
      <c r="Q19" s="25">
        <v>3</v>
      </c>
      <c r="R19" s="31">
        <v>3.333333333333334E-2</v>
      </c>
      <c r="S19" s="12">
        <v>14</v>
      </c>
      <c r="T19" s="6">
        <v>3</v>
      </c>
      <c r="U19" s="25">
        <v>4</v>
      </c>
      <c r="V19" s="32" t="s">
        <v>3092</v>
      </c>
      <c r="W19" s="4">
        <v>0</v>
      </c>
      <c r="X19" s="33" t="s">
        <v>75</v>
      </c>
      <c r="Y19" s="5" t="s">
        <v>75</v>
      </c>
      <c r="Z19" s="6">
        <v>3</v>
      </c>
      <c r="AA19" s="6" t="s">
        <v>75</v>
      </c>
      <c r="AB19" s="6" t="s">
        <v>75</v>
      </c>
      <c r="AC19" s="6" t="s">
        <v>75</v>
      </c>
      <c r="AD19" s="6" t="s">
        <v>75</v>
      </c>
      <c r="AE19" s="4" t="s">
        <v>3093</v>
      </c>
    </row>
    <row r="20" spans="1:31" x14ac:dyDescent="0.25">
      <c r="A20" s="14" t="s">
        <v>2974</v>
      </c>
      <c r="B20" s="14" t="s">
        <v>62</v>
      </c>
      <c r="C20" s="14" t="s">
        <v>53</v>
      </c>
      <c r="D20" s="5">
        <v>2</v>
      </c>
      <c r="E20" s="5">
        <v>0</v>
      </c>
      <c r="F20" s="4">
        <v>500</v>
      </c>
      <c r="G20" s="4">
        <v>38</v>
      </c>
      <c r="H20" s="4">
        <v>61</v>
      </c>
      <c r="I20" s="25">
        <v>38</v>
      </c>
      <c r="J20" s="4">
        <v>5</v>
      </c>
      <c r="K20" s="4">
        <v>10</v>
      </c>
      <c r="L20" s="4">
        <v>20</v>
      </c>
      <c r="M20" s="4">
        <v>40</v>
      </c>
      <c r="N20" s="25">
        <v>4</v>
      </c>
      <c r="O20" s="25">
        <v>40</v>
      </c>
      <c r="P20" s="25">
        <v>1</v>
      </c>
      <c r="Q20" s="25">
        <v>2</v>
      </c>
      <c r="R20" s="31">
        <v>4.6259292692714853E-18</v>
      </c>
      <c r="S20" s="12">
        <v>14</v>
      </c>
      <c r="T20" s="6">
        <v>12</v>
      </c>
      <c r="U20" s="25">
        <v>4</v>
      </c>
      <c r="V20" s="32" t="s">
        <v>3092</v>
      </c>
      <c r="W20" s="4">
        <v>0</v>
      </c>
      <c r="X20" s="33" t="s">
        <v>75</v>
      </c>
      <c r="Y20" s="5" t="s">
        <v>75</v>
      </c>
      <c r="Z20" s="6">
        <v>0</v>
      </c>
      <c r="AA20" s="6" t="s">
        <v>75</v>
      </c>
      <c r="AB20" s="6" t="s">
        <v>75</v>
      </c>
      <c r="AC20" s="6" t="s">
        <v>75</v>
      </c>
      <c r="AD20" s="6" t="s">
        <v>75</v>
      </c>
      <c r="AE20" s="4" t="s">
        <v>3093</v>
      </c>
    </row>
    <row r="21" spans="1:31" x14ac:dyDescent="0.25">
      <c r="A21" s="14" t="s">
        <v>285</v>
      </c>
      <c r="B21" s="14" t="s">
        <v>63</v>
      </c>
      <c r="C21" s="14" t="s">
        <v>53</v>
      </c>
      <c r="D21" s="5">
        <v>52</v>
      </c>
      <c r="E21" s="5">
        <v>29</v>
      </c>
      <c r="F21" s="4">
        <v>5</v>
      </c>
      <c r="G21" s="4">
        <v>12</v>
      </c>
      <c r="H21" s="4">
        <v>11</v>
      </c>
      <c r="I21" s="25">
        <v>5</v>
      </c>
      <c r="J21" s="4">
        <v>5</v>
      </c>
      <c r="K21" s="4">
        <v>10</v>
      </c>
      <c r="L21" s="4">
        <v>20</v>
      </c>
      <c r="M21" s="4">
        <v>40</v>
      </c>
      <c r="N21" s="25">
        <v>1</v>
      </c>
      <c r="O21" s="25">
        <v>5</v>
      </c>
      <c r="P21" s="25">
        <v>1</v>
      </c>
      <c r="Q21" s="25">
        <v>1</v>
      </c>
      <c r="R21" s="31">
        <v>-4.9999999999999989E-2</v>
      </c>
      <c r="S21" s="12">
        <v>78</v>
      </c>
      <c r="T21" s="6">
        <v>26</v>
      </c>
      <c r="U21" s="25">
        <v>4</v>
      </c>
      <c r="V21" s="32" t="s">
        <v>3092</v>
      </c>
      <c r="W21" s="4">
        <v>0</v>
      </c>
      <c r="X21" s="33" t="s">
        <v>75</v>
      </c>
      <c r="Y21" s="5" t="s">
        <v>75</v>
      </c>
      <c r="Z21" s="6">
        <v>29</v>
      </c>
      <c r="AA21" s="6" t="s">
        <v>75</v>
      </c>
      <c r="AB21" s="6" t="s">
        <v>75</v>
      </c>
      <c r="AC21" s="6" t="s">
        <v>75</v>
      </c>
      <c r="AD21" s="6" t="s">
        <v>75</v>
      </c>
      <c r="AE21" s="4" t="s">
        <v>3093</v>
      </c>
    </row>
    <row r="22" spans="1:31" x14ac:dyDescent="0.25">
      <c r="A22" s="14" t="s">
        <v>2976</v>
      </c>
      <c r="B22" s="14" t="s">
        <v>63</v>
      </c>
      <c r="C22" s="14" t="s">
        <v>53</v>
      </c>
      <c r="D22" s="5">
        <v>1</v>
      </c>
      <c r="E22" s="5">
        <v>0</v>
      </c>
      <c r="F22" s="4">
        <v>500</v>
      </c>
      <c r="G22" s="4">
        <v>117</v>
      </c>
      <c r="H22" s="4">
        <v>129</v>
      </c>
      <c r="I22" s="25">
        <v>117</v>
      </c>
      <c r="J22" s="4">
        <v>5</v>
      </c>
      <c r="K22" s="4">
        <v>10</v>
      </c>
      <c r="L22" s="4">
        <v>20</v>
      </c>
      <c r="M22" s="4">
        <v>40</v>
      </c>
      <c r="N22" s="25">
        <v>5</v>
      </c>
      <c r="O22" s="25">
        <v>1000</v>
      </c>
      <c r="P22" s="25">
        <v>3</v>
      </c>
      <c r="Q22" s="25">
        <v>3</v>
      </c>
      <c r="R22" s="31">
        <v>3.0000000000000013E-2</v>
      </c>
      <c r="S22" s="12">
        <v>5</v>
      </c>
      <c r="T22" s="6">
        <v>4</v>
      </c>
      <c r="U22" s="25">
        <v>1</v>
      </c>
      <c r="V22" s="32" t="s">
        <v>3092</v>
      </c>
      <c r="W22" s="4">
        <v>0</v>
      </c>
      <c r="X22" s="33" t="s">
        <v>75</v>
      </c>
      <c r="Y22" s="5" t="s">
        <v>75</v>
      </c>
      <c r="Z22" s="6">
        <v>0</v>
      </c>
      <c r="AA22" s="6" t="s">
        <v>75</v>
      </c>
      <c r="AB22" s="6" t="s">
        <v>75</v>
      </c>
      <c r="AC22" s="6" t="s">
        <v>75</v>
      </c>
      <c r="AD22" s="6" t="s">
        <v>75</v>
      </c>
      <c r="AE22" s="4" t="s">
        <v>3093</v>
      </c>
    </row>
    <row r="23" spans="1:31" x14ac:dyDescent="0.25">
      <c r="A23" s="14" t="s">
        <v>2977</v>
      </c>
      <c r="B23" s="14" t="s">
        <v>64</v>
      </c>
      <c r="C23" s="14" t="s">
        <v>53</v>
      </c>
      <c r="D23" s="5">
        <v>1</v>
      </c>
      <c r="E23" s="5">
        <v>0</v>
      </c>
      <c r="F23" s="4">
        <v>500</v>
      </c>
      <c r="G23" s="4">
        <v>58</v>
      </c>
      <c r="H23" s="4">
        <v>500</v>
      </c>
      <c r="I23" s="25">
        <v>58</v>
      </c>
      <c r="J23" s="4">
        <v>3</v>
      </c>
      <c r="K23" s="4">
        <v>8</v>
      </c>
      <c r="L23" s="4">
        <v>15</v>
      </c>
      <c r="M23" s="4">
        <v>25</v>
      </c>
      <c r="N23" s="25">
        <v>5</v>
      </c>
      <c r="O23" s="25">
        <v>1000</v>
      </c>
      <c r="P23" s="25">
        <v>3</v>
      </c>
      <c r="Q23" s="25">
        <v>3</v>
      </c>
      <c r="R23" s="31">
        <v>3.0000000000000013E-2</v>
      </c>
      <c r="S23" s="12">
        <v>1</v>
      </c>
      <c r="T23" s="6">
        <v>0</v>
      </c>
      <c r="U23" s="25">
        <v>1</v>
      </c>
      <c r="V23" s="32" t="s">
        <v>3092</v>
      </c>
      <c r="W23" s="4">
        <v>0</v>
      </c>
      <c r="X23" s="33" t="s">
        <v>75</v>
      </c>
      <c r="Y23" s="5" t="s">
        <v>75</v>
      </c>
      <c r="Z23" s="6">
        <v>0</v>
      </c>
      <c r="AA23" s="6" t="s">
        <v>75</v>
      </c>
      <c r="AB23" s="6" t="s">
        <v>75</v>
      </c>
      <c r="AC23" s="6" t="s">
        <v>75</v>
      </c>
      <c r="AD23" s="6" t="s">
        <v>75</v>
      </c>
      <c r="AE23" s="4" t="s">
        <v>3093</v>
      </c>
    </row>
    <row r="24" spans="1:31" x14ac:dyDescent="0.25">
      <c r="A24" s="14" t="s">
        <v>820</v>
      </c>
      <c r="B24" s="14" t="s">
        <v>64</v>
      </c>
      <c r="C24" s="14" t="s">
        <v>53</v>
      </c>
      <c r="D24" s="5">
        <v>27</v>
      </c>
      <c r="E24" s="5">
        <v>17</v>
      </c>
      <c r="F24" s="4">
        <v>4</v>
      </c>
      <c r="G24" s="4">
        <v>29</v>
      </c>
      <c r="H24" s="4">
        <v>27</v>
      </c>
      <c r="I24" s="25">
        <v>4</v>
      </c>
      <c r="J24" s="4">
        <v>3</v>
      </c>
      <c r="K24" s="4">
        <v>8</v>
      </c>
      <c r="L24" s="4">
        <v>15</v>
      </c>
      <c r="M24" s="4">
        <v>25</v>
      </c>
      <c r="N24" s="25">
        <v>2</v>
      </c>
      <c r="O24" s="25">
        <v>8</v>
      </c>
      <c r="P24" s="25">
        <v>1</v>
      </c>
      <c r="Q24" s="25">
        <v>1</v>
      </c>
      <c r="R24" s="31">
        <v>-3.3333333333333326E-2</v>
      </c>
      <c r="S24" s="12">
        <v>27</v>
      </c>
      <c r="T24" s="6">
        <v>0</v>
      </c>
      <c r="U24" s="25">
        <v>4</v>
      </c>
      <c r="V24" s="32" t="s">
        <v>3092</v>
      </c>
      <c r="W24" s="4">
        <v>0</v>
      </c>
      <c r="X24" s="33" t="s">
        <v>75</v>
      </c>
      <c r="Y24" s="5" t="s">
        <v>75</v>
      </c>
      <c r="Z24" s="6">
        <v>17</v>
      </c>
      <c r="AA24" s="6" t="s">
        <v>75</v>
      </c>
      <c r="AB24" s="6" t="s">
        <v>75</v>
      </c>
      <c r="AC24" s="6" t="s">
        <v>75</v>
      </c>
      <c r="AD24" s="6" t="s">
        <v>75</v>
      </c>
      <c r="AE24" s="4" t="s">
        <v>3093</v>
      </c>
    </row>
    <row r="25" spans="1:31" x14ac:dyDescent="0.25">
      <c r="A25" s="14" t="s">
        <v>2978</v>
      </c>
      <c r="B25" s="14" t="s">
        <v>64</v>
      </c>
      <c r="C25" s="14" t="s">
        <v>53</v>
      </c>
      <c r="D25" s="5">
        <v>1</v>
      </c>
      <c r="E25" s="5">
        <v>0</v>
      </c>
      <c r="F25" s="4">
        <v>500</v>
      </c>
      <c r="G25" s="4">
        <v>34</v>
      </c>
      <c r="H25" s="4">
        <v>16</v>
      </c>
      <c r="I25" s="25">
        <v>16</v>
      </c>
      <c r="J25" s="4">
        <v>3</v>
      </c>
      <c r="K25" s="4">
        <v>8</v>
      </c>
      <c r="L25" s="4">
        <v>15</v>
      </c>
      <c r="M25" s="4">
        <v>25</v>
      </c>
      <c r="N25" s="25">
        <v>4</v>
      </c>
      <c r="O25" s="25">
        <v>25</v>
      </c>
      <c r="P25" s="25">
        <v>1</v>
      </c>
      <c r="Q25" s="25">
        <v>3</v>
      </c>
      <c r="R25" s="31">
        <v>1.6666666666666677E-2</v>
      </c>
      <c r="S25" s="12">
        <v>5</v>
      </c>
      <c r="T25" s="6">
        <v>4</v>
      </c>
      <c r="U25" s="25">
        <v>1</v>
      </c>
      <c r="V25" s="32" t="s">
        <v>3092</v>
      </c>
      <c r="W25" s="4">
        <v>0</v>
      </c>
      <c r="X25" s="33" t="s">
        <v>75</v>
      </c>
      <c r="Y25" s="5" t="s">
        <v>75</v>
      </c>
      <c r="Z25" s="6">
        <v>0</v>
      </c>
      <c r="AA25" s="6" t="s">
        <v>75</v>
      </c>
      <c r="AB25" s="6" t="s">
        <v>75</v>
      </c>
      <c r="AC25" s="6" t="s">
        <v>75</v>
      </c>
      <c r="AD25" s="6" t="s">
        <v>75</v>
      </c>
      <c r="AE25" s="4" t="s">
        <v>3093</v>
      </c>
    </row>
    <row r="26" spans="1:31" x14ac:dyDescent="0.25">
      <c r="A26" s="14" t="s">
        <v>2824</v>
      </c>
      <c r="B26" s="14" t="s">
        <v>64</v>
      </c>
      <c r="C26" s="14" t="s">
        <v>53</v>
      </c>
      <c r="D26" s="5">
        <v>1</v>
      </c>
      <c r="E26" s="5">
        <v>1</v>
      </c>
      <c r="F26" s="4">
        <v>77</v>
      </c>
      <c r="G26" s="4">
        <v>28</v>
      </c>
      <c r="H26" s="4">
        <v>28</v>
      </c>
      <c r="I26" s="25">
        <v>28</v>
      </c>
      <c r="J26" s="4">
        <v>3</v>
      </c>
      <c r="K26" s="4">
        <v>8</v>
      </c>
      <c r="L26" s="4">
        <v>15</v>
      </c>
      <c r="M26" s="4">
        <v>25</v>
      </c>
      <c r="N26" s="25">
        <v>5</v>
      </c>
      <c r="O26" s="25">
        <v>1000</v>
      </c>
      <c r="P26" s="25">
        <v>3</v>
      </c>
      <c r="Q26" s="25">
        <v>3</v>
      </c>
      <c r="R26" s="31">
        <v>3.0000000000000013E-2</v>
      </c>
      <c r="S26" s="12">
        <v>1</v>
      </c>
      <c r="T26" s="6">
        <v>0</v>
      </c>
      <c r="U26" s="25">
        <v>1</v>
      </c>
      <c r="V26" s="32" t="s">
        <v>3092</v>
      </c>
      <c r="W26" s="4">
        <v>0</v>
      </c>
      <c r="X26" s="33" t="s">
        <v>75</v>
      </c>
      <c r="Y26" s="5" t="s">
        <v>75</v>
      </c>
      <c r="Z26" s="6">
        <v>1</v>
      </c>
      <c r="AA26" s="6" t="s">
        <v>75</v>
      </c>
      <c r="AB26" s="6" t="s">
        <v>75</v>
      </c>
      <c r="AC26" s="6" t="s">
        <v>75</v>
      </c>
      <c r="AD26" s="6" t="s">
        <v>75</v>
      </c>
      <c r="AE26" s="4" t="s">
        <v>3093</v>
      </c>
    </row>
    <row r="27" spans="1:31" x14ac:dyDescent="0.25">
      <c r="A27" s="14" t="s">
        <v>2979</v>
      </c>
      <c r="B27" s="14" t="s">
        <v>67</v>
      </c>
      <c r="C27" s="14" t="s">
        <v>53</v>
      </c>
      <c r="D27" s="5">
        <v>1</v>
      </c>
      <c r="E27" s="5">
        <v>0</v>
      </c>
      <c r="F27" s="4">
        <v>500</v>
      </c>
      <c r="G27" s="4">
        <v>117</v>
      </c>
      <c r="H27" s="4">
        <v>119</v>
      </c>
      <c r="I27" s="25">
        <v>117</v>
      </c>
      <c r="J27" s="4">
        <v>3</v>
      </c>
      <c r="K27" s="4">
        <v>8</v>
      </c>
      <c r="L27" s="4">
        <v>15</v>
      </c>
      <c r="M27" s="4">
        <v>25</v>
      </c>
      <c r="N27" s="25">
        <v>5</v>
      </c>
      <c r="O27" s="25">
        <v>1000</v>
      </c>
      <c r="P27" s="25">
        <v>3</v>
      </c>
      <c r="Q27" s="25">
        <v>3</v>
      </c>
      <c r="R27" s="31">
        <v>3.0000000000000013E-2</v>
      </c>
      <c r="S27" s="12">
        <v>2</v>
      </c>
      <c r="T27" s="6">
        <v>1</v>
      </c>
      <c r="U27" s="25">
        <v>1</v>
      </c>
      <c r="V27" s="32" t="s">
        <v>3092</v>
      </c>
      <c r="W27" s="4">
        <v>0</v>
      </c>
      <c r="X27" s="33" t="s">
        <v>75</v>
      </c>
      <c r="Y27" s="5" t="s">
        <v>75</v>
      </c>
      <c r="Z27" s="6">
        <v>0</v>
      </c>
      <c r="AA27" s="6" t="s">
        <v>75</v>
      </c>
      <c r="AB27" s="6" t="s">
        <v>75</v>
      </c>
      <c r="AC27" s="6" t="s">
        <v>75</v>
      </c>
      <c r="AD27" s="6" t="s">
        <v>75</v>
      </c>
      <c r="AE27" s="4" t="s">
        <v>3093</v>
      </c>
    </row>
    <row r="28" spans="1:31" x14ac:dyDescent="0.25">
      <c r="A28" s="14" t="s">
        <v>2710</v>
      </c>
      <c r="B28" s="14" t="s">
        <v>69</v>
      </c>
      <c r="C28" s="14" t="s">
        <v>53</v>
      </c>
      <c r="D28" s="5">
        <v>7</v>
      </c>
      <c r="E28" s="5">
        <v>2</v>
      </c>
      <c r="F28" s="4">
        <v>22</v>
      </c>
      <c r="G28" s="4">
        <v>3</v>
      </c>
      <c r="H28" s="4">
        <v>14</v>
      </c>
      <c r="I28" s="25">
        <v>3</v>
      </c>
      <c r="J28" s="4">
        <v>5</v>
      </c>
      <c r="K28" s="4">
        <v>10</v>
      </c>
      <c r="L28" s="4">
        <v>20</v>
      </c>
      <c r="M28" s="4">
        <v>40</v>
      </c>
      <c r="N28" s="25">
        <v>1</v>
      </c>
      <c r="O28" s="25">
        <v>5</v>
      </c>
      <c r="P28" s="25">
        <v>1</v>
      </c>
      <c r="Q28" s="25">
        <v>2</v>
      </c>
      <c r="R28" s="31">
        <v>1.3877787807814457E-17</v>
      </c>
      <c r="S28" s="12">
        <v>31</v>
      </c>
      <c r="T28" s="6">
        <v>24</v>
      </c>
      <c r="U28" s="25">
        <v>4</v>
      </c>
      <c r="V28" s="32" t="s">
        <v>3092</v>
      </c>
      <c r="W28" s="4">
        <v>0</v>
      </c>
      <c r="X28" s="33" t="s">
        <v>75</v>
      </c>
      <c r="Y28" s="5" t="s">
        <v>75</v>
      </c>
      <c r="Z28" s="6">
        <v>2</v>
      </c>
      <c r="AA28" s="6" t="s">
        <v>75</v>
      </c>
      <c r="AB28" s="6" t="s">
        <v>75</v>
      </c>
      <c r="AC28" s="6" t="s">
        <v>75</v>
      </c>
      <c r="AD28" s="6" t="s">
        <v>75</v>
      </c>
      <c r="AE28" s="4" t="s">
        <v>3093</v>
      </c>
    </row>
    <row r="29" spans="1:31" x14ac:dyDescent="0.25">
      <c r="A29" s="14" t="s">
        <v>2981</v>
      </c>
      <c r="B29" s="14" t="s">
        <v>69</v>
      </c>
      <c r="C29" s="14" t="s">
        <v>53</v>
      </c>
      <c r="D29" s="5">
        <v>1</v>
      </c>
      <c r="E29" s="5">
        <v>0</v>
      </c>
      <c r="F29" s="4">
        <v>500</v>
      </c>
      <c r="G29" s="4">
        <v>63</v>
      </c>
      <c r="H29" s="4">
        <v>58</v>
      </c>
      <c r="I29" s="25">
        <v>58</v>
      </c>
      <c r="J29" s="4">
        <v>5</v>
      </c>
      <c r="K29" s="4">
        <v>10</v>
      </c>
      <c r="L29" s="4">
        <v>20</v>
      </c>
      <c r="M29" s="4">
        <v>40</v>
      </c>
      <c r="N29" s="25">
        <v>5</v>
      </c>
      <c r="O29" s="25">
        <v>1000</v>
      </c>
      <c r="P29" s="25">
        <v>3</v>
      </c>
      <c r="Q29" s="25">
        <v>3</v>
      </c>
      <c r="R29" s="31">
        <v>3.0000000000000013E-2</v>
      </c>
      <c r="S29" s="12">
        <v>1</v>
      </c>
      <c r="T29" s="6">
        <v>0</v>
      </c>
      <c r="U29" s="25">
        <v>1</v>
      </c>
      <c r="V29" s="32" t="s">
        <v>3092</v>
      </c>
      <c r="W29" s="4">
        <v>0</v>
      </c>
      <c r="X29" s="33" t="s">
        <v>75</v>
      </c>
      <c r="Y29" s="5" t="s">
        <v>75</v>
      </c>
      <c r="Z29" s="6">
        <v>0</v>
      </c>
      <c r="AA29" s="6" t="s">
        <v>75</v>
      </c>
      <c r="AB29" s="6" t="s">
        <v>75</v>
      </c>
      <c r="AC29" s="6" t="s">
        <v>75</v>
      </c>
      <c r="AD29" s="6" t="s">
        <v>75</v>
      </c>
      <c r="AE29" s="4" t="s">
        <v>3093</v>
      </c>
    </row>
    <row r="30" spans="1:31" x14ac:dyDescent="0.25">
      <c r="A30" s="14" t="s">
        <v>1820</v>
      </c>
      <c r="B30" s="14" t="s">
        <v>69</v>
      </c>
      <c r="C30" s="14" t="s">
        <v>53</v>
      </c>
      <c r="D30" s="5">
        <v>7</v>
      </c>
      <c r="E30" s="5">
        <v>0</v>
      </c>
      <c r="F30" s="4">
        <v>5</v>
      </c>
      <c r="G30" s="4">
        <v>15</v>
      </c>
      <c r="H30" s="4">
        <v>41</v>
      </c>
      <c r="I30" s="25">
        <v>5</v>
      </c>
      <c r="J30" s="4">
        <v>5</v>
      </c>
      <c r="K30" s="4">
        <v>10</v>
      </c>
      <c r="L30" s="4">
        <v>20</v>
      </c>
      <c r="M30" s="4">
        <v>40</v>
      </c>
      <c r="N30" s="25">
        <v>1</v>
      </c>
      <c r="O30" s="25">
        <v>5</v>
      </c>
      <c r="P30" s="25">
        <v>1</v>
      </c>
      <c r="Q30" s="25">
        <v>1</v>
      </c>
      <c r="R30" s="31">
        <v>-4.9999999999999989E-2</v>
      </c>
      <c r="S30" s="12">
        <v>29</v>
      </c>
      <c r="T30" s="6">
        <v>22</v>
      </c>
      <c r="U30" s="25">
        <v>4</v>
      </c>
      <c r="V30" s="32" t="s">
        <v>3092</v>
      </c>
      <c r="W30" s="4">
        <v>0</v>
      </c>
      <c r="X30" s="33" t="s">
        <v>75</v>
      </c>
      <c r="Y30" s="5" t="s">
        <v>75</v>
      </c>
      <c r="Z30" s="6">
        <v>0</v>
      </c>
      <c r="AA30" s="6" t="s">
        <v>75</v>
      </c>
      <c r="AB30" s="6" t="s">
        <v>75</v>
      </c>
      <c r="AC30" s="6" t="s">
        <v>75</v>
      </c>
      <c r="AD30" s="6" t="s">
        <v>75</v>
      </c>
      <c r="AE30" s="4" t="s">
        <v>3093</v>
      </c>
    </row>
    <row r="31" spans="1:31" x14ac:dyDescent="0.25">
      <c r="A31" s="14" t="s">
        <v>2094</v>
      </c>
      <c r="B31" s="14" t="s">
        <v>70</v>
      </c>
      <c r="C31" s="14" t="s">
        <v>53</v>
      </c>
      <c r="D31" s="5">
        <v>1</v>
      </c>
      <c r="E31" s="5">
        <v>1</v>
      </c>
      <c r="F31" s="4">
        <v>131</v>
      </c>
      <c r="G31" s="4">
        <v>54</v>
      </c>
      <c r="H31" s="4">
        <v>136</v>
      </c>
      <c r="I31" s="25">
        <v>54</v>
      </c>
      <c r="J31" s="4">
        <v>3</v>
      </c>
      <c r="K31" s="4">
        <v>8</v>
      </c>
      <c r="L31" s="4">
        <v>15</v>
      </c>
      <c r="M31" s="4">
        <v>25</v>
      </c>
      <c r="N31" s="25">
        <v>5</v>
      </c>
      <c r="O31" s="25">
        <v>1000</v>
      </c>
      <c r="P31" s="25">
        <v>3</v>
      </c>
      <c r="Q31" s="25">
        <v>3</v>
      </c>
      <c r="R31" s="31">
        <v>3.0000000000000013E-2</v>
      </c>
      <c r="S31" s="12">
        <v>1</v>
      </c>
      <c r="T31" s="6">
        <v>0</v>
      </c>
      <c r="U31" s="25">
        <v>1</v>
      </c>
      <c r="V31" s="32" t="s">
        <v>3092</v>
      </c>
      <c r="W31" s="4">
        <v>0</v>
      </c>
      <c r="X31" s="33" t="s">
        <v>75</v>
      </c>
      <c r="Y31" s="5" t="s">
        <v>75</v>
      </c>
      <c r="Z31" s="6">
        <v>1</v>
      </c>
      <c r="AA31" s="6" t="s">
        <v>75</v>
      </c>
      <c r="AB31" s="6" t="s">
        <v>75</v>
      </c>
      <c r="AC31" s="6" t="s">
        <v>75</v>
      </c>
      <c r="AD31" s="6" t="s">
        <v>75</v>
      </c>
      <c r="AE31" s="4" t="s">
        <v>3093</v>
      </c>
    </row>
    <row r="32" spans="1:31" x14ac:dyDescent="0.25">
      <c r="A32" s="14" t="s">
        <v>2264</v>
      </c>
      <c r="B32" s="14" t="s">
        <v>70</v>
      </c>
      <c r="C32" s="14" t="s">
        <v>53</v>
      </c>
      <c r="D32" s="5">
        <v>9</v>
      </c>
      <c r="E32" s="5">
        <v>0</v>
      </c>
      <c r="F32" s="4">
        <v>11</v>
      </c>
      <c r="G32" s="4">
        <v>128</v>
      </c>
      <c r="H32" s="4">
        <v>119</v>
      </c>
      <c r="I32" s="25">
        <v>11</v>
      </c>
      <c r="J32" s="4">
        <v>3</v>
      </c>
      <c r="K32" s="4">
        <v>8</v>
      </c>
      <c r="L32" s="4">
        <v>15</v>
      </c>
      <c r="M32" s="4">
        <v>25</v>
      </c>
      <c r="N32" s="25">
        <v>3</v>
      </c>
      <c r="O32" s="25">
        <v>15</v>
      </c>
      <c r="P32" s="25">
        <v>1</v>
      </c>
      <c r="Q32" s="25">
        <v>1</v>
      </c>
      <c r="R32" s="31">
        <v>-2.3333333333333327E-2</v>
      </c>
      <c r="S32" s="12">
        <v>3</v>
      </c>
      <c r="T32" s="6">
        <v>-6</v>
      </c>
      <c r="U32" s="25">
        <v>1</v>
      </c>
      <c r="V32" s="32" t="s">
        <v>3092</v>
      </c>
      <c r="W32" s="4">
        <v>0</v>
      </c>
      <c r="X32" s="33" t="s">
        <v>75</v>
      </c>
      <c r="Y32" s="5" t="s">
        <v>75</v>
      </c>
      <c r="Z32" s="6">
        <v>0</v>
      </c>
      <c r="AA32" s="6" t="s">
        <v>75</v>
      </c>
      <c r="AB32" s="6" t="s">
        <v>75</v>
      </c>
      <c r="AC32" s="6" t="s">
        <v>75</v>
      </c>
      <c r="AD32" s="6" t="s">
        <v>75</v>
      </c>
      <c r="AE32" s="4" t="s">
        <v>3093</v>
      </c>
    </row>
    <row r="33" spans="1:31" x14ac:dyDescent="0.25">
      <c r="A33" s="14" t="s">
        <v>2983</v>
      </c>
      <c r="B33" s="14" t="s">
        <v>71</v>
      </c>
      <c r="C33" s="14" t="s">
        <v>53</v>
      </c>
      <c r="D33" s="5">
        <v>1</v>
      </c>
      <c r="E33" s="5">
        <v>0</v>
      </c>
      <c r="F33" s="4">
        <v>500</v>
      </c>
      <c r="G33" s="4">
        <v>93</v>
      </c>
      <c r="H33" s="4">
        <v>17</v>
      </c>
      <c r="I33" s="25">
        <v>17</v>
      </c>
      <c r="J33" s="4">
        <v>3</v>
      </c>
      <c r="K33" s="4">
        <v>8</v>
      </c>
      <c r="L33" s="4">
        <v>15</v>
      </c>
      <c r="M33" s="4">
        <v>25</v>
      </c>
      <c r="N33" s="25">
        <v>4</v>
      </c>
      <c r="O33" s="25">
        <v>25</v>
      </c>
      <c r="P33" s="25">
        <v>1</v>
      </c>
      <c r="Q33" s="25">
        <v>3</v>
      </c>
      <c r="R33" s="31">
        <v>1.6666666666666677E-2</v>
      </c>
      <c r="S33" s="12">
        <v>2</v>
      </c>
      <c r="T33" s="6">
        <v>1</v>
      </c>
      <c r="U33" s="25">
        <v>1</v>
      </c>
      <c r="V33" s="32" t="s">
        <v>3092</v>
      </c>
      <c r="W33" s="4">
        <v>0</v>
      </c>
      <c r="X33" s="33" t="s">
        <v>75</v>
      </c>
      <c r="Y33" s="5" t="s">
        <v>75</v>
      </c>
      <c r="Z33" s="6">
        <v>0</v>
      </c>
      <c r="AA33" s="6" t="s">
        <v>75</v>
      </c>
      <c r="AB33" s="6" t="s">
        <v>75</v>
      </c>
      <c r="AC33" s="6" t="s">
        <v>75</v>
      </c>
      <c r="AD33" s="6" t="s">
        <v>75</v>
      </c>
      <c r="AE33" s="4" t="s">
        <v>3093</v>
      </c>
    </row>
    <row r="34" spans="1:31" x14ac:dyDescent="0.25">
      <c r="A34" s="14" t="s">
        <v>2984</v>
      </c>
      <c r="B34" s="14" t="s">
        <v>71</v>
      </c>
      <c r="C34" s="14" t="s">
        <v>53</v>
      </c>
      <c r="D34" s="5">
        <v>1</v>
      </c>
      <c r="E34" s="5">
        <v>0</v>
      </c>
      <c r="F34" s="4">
        <v>500</v>
      </c>
      <c r="G34" s="4">
        <v>28</v>
      </c>
      <c r="H34" s="4">
        <v>1</v>
      </c>
      <c r="I34" s="25">
        <v>1</v>
      </c>
      <c r="J34" s="4">
        <v>3</v>
      </c>
      <c r="K34" s="4">
        <v>8</v>
      </c>
      <c r="L34" s="4">
        <v>15</v>
      </c>
      <c r="M34" s="4">
        <v>25</v>
      </c>
      <c r="N34" s="25">
        <v>1</v>
      </c>
      <c r="O34" s="25">
        <v>3</v>
      </c>
      <c r="P34" s="25">
        <v>1</v>
      </c>
      <c r="Q34" s="25">
        <v>3</v>
      </c>
      <c r="R34" s="31">
        <v>5.0000000000000031E-2</v>
      </c>
      <c r="S34" s="12">
        <v>24</v>
      </c>
      <c r="T34" s="6">
        <v>23</v>
      </c>
      <c r="U34" s="25">
        <v>4</v>
      </c>
      <c r="V34" s="32" t="s">
        <v>3092</v>
      </c>
      <c r="W34" s="4">
        <v>0</v>
      </c>
      <c r="X34" s="33" t="s">
        <v>75</v>
      </c>
      <c r="Y34" s="5" t="s">
        <v>75</v>
      </c>
      <c r="Z34" s="6">
        <v>0</v>
      </c>
      <c r="AA34" s="6" t="s">
        <v>75</v>
      </c>
      <c r="AB34" s="6" t="s">
        <v>75</v>
      </c>
      <c r="AC34" s="6" t="s">
        <v>75</v>
      </c>
      <c r="AD34" s="6" t="s">
        <v>75</v>
      </c>
      <c r="AE34" s="4" t="s">
        <v>3093</v>
      </c>
    </row>
    <row r="35" spans="1:31" x14ac:dyDescent="0.25">
      <c r="A35" s="14" t="s">
        <v>1250</v>
      </c>
      <c r="B35" s="14" t="s">
        <v>61</v>
      </c>
      <c r="C35" s="14" t="s">
        <v>57</v>
      </c>
      <c r="D35" s="5">
        <v>27</v>
      </c>
      <c r="E35" s="5">
        <v>17</v>
      </c>
      <c r="F35" s="4">
        <v>26</v>
      </c>
      <c r="G35" s="4">
        <v>11</v>
      </c>
      <c r="H35" s="4">
        <v>38</v>
      </c>
      <c r="I35" s="25">
        <v>11</v>
      </c>
      <c r="J35" s="4">
        <v>3</v>
      </c>
      <c r="K35" s="4">
        <v>8</v>
      </c>
      <c r="L35" s="4">
        <v>15</v>
      </c>
      <c r="M35" s="4">
        <v>25</v>
      </c>
      <c r="N35" s="25">
        <v>3</v>
      </c>
      <c r="O35" s="25">
        <v>15</v>
      </c>
      <c r="P35" s="25">
        <v>1</v>
      </c>
      <c r="Q35" s="25">
        <v>2</v>
      </c>
      <c r="R35" s="31">
        <v>6.4763009769800799E-18</v>
      </c>
      <c r="S35" s="12">
        <v>13</v>
      </c>
      <c r="T35" s="6">
        <v>-14</v>
      </c>
      <c r="U35" s="25">
        <v>4</v>
      </c>
      <c r="V35" s="32" t="s">
        <v>3092</v>
      </c>
      <c r="W35" s="4">
        <v>0</v>
      </c>
      <c r="X35" s="33" t="s">
        <v>75</v>
      </c>
      <c r="Y35" s="5" t="s">
        <v>75</v>
      </c>
      <c r="Z35" s="6">
        <v>17</v>
      </c>
      <c r="AA35" s="6" t="s">
        <v>75</v>
      </c>
      <c r="AB35" s="6" t="s">
        <v>75</v>
      </c>
      <c r="AC35" s="6" t="s">
        <v>75</v>
      </c>
      <c r="AD35" s="6" t="s">
        <v>75</v>
      </c>
      <c r="AE35" s="4" t="s">
        <v>3093</v>
      </c>
    </row>
    <row r="36" spans="1:31" x14ac:dyDescent="0.25">
      <c r="A36" s="14" t="s">
        <v>2756</v>
      </c>
      <c r="B36" s="14" t="s">
        <v>62</v>
      </c>
      <c r="C36" s="14" t="s">
        <v>57</v>
      </c>
      <c r="D36" s="5">
        <v>5</v>
      </c>
      <c r="E36" s="5">
        <v>2</v>
      </c>
      <c r="F36" s="4">
        <v>40</v>
      </c>
      <c r="G36" s="4">
        <v>40</v>
      </c>
      <c r="H36" s="4">
        <v>55</v>
      </c>
      <c r="I36" s="25">
        <v>40</v>
      </c>
      <c r="J36" s="4">
        <v>5</v>
      </c>
      <c r="K36" s="4">
        <v>10</v>
      </c>
      <c r="L36" s="4">
        <v>20</v>
      </c>
      <c r="M36" s="4">
        <v>40</v>
      </c>
      <c r="N36" s="25">
        <v>4</v>
      </c>
      <c r="O36" s="25">
        <v>40</v>
      </c>
      <c r="P36" s="25">
        <v>2</v>
      </c>
      <c r="Q36" s="25">
        <v>2</v>
      </c>
      <c r="R36" s="31">
        <v>1.666666666666667E-2</v>
      </c>
      <c r="S36" s="12">
        <v>14</v>
      </c>
      <c r="T36" s="6">
        <v>9</v>
      </c>
      <c r="U36" s="25">
        <v>4</v>
      </c>
      <c r="V36" s="32" t="s">
        <v>3092</v>
      </c>
      <c r="W36" s="4">
        <v>0</v>
      </c>
      <c r="X36" s="33" t="s">
        <v>75</v>
      </c>
      <c r="Y36" s="5" t="s">
        <v>75</v>
      </c>
      <c r="Z36" s="6">
        <v>2</v>
      </c>
      <c r="AA36" s="6" t="s">
        <v>75</v>
      </c>
      <c r="AB36" s="6" t="s">
        <v>75</v>
      </c>
      <c r="AC36" s="6" t="s">
        <v>75</v>
      </c>
      <c r="AD36" s="6" t="s">
        <v>75</v>
      </c>
      <c r="AE36" s="4" t="s">
        <v>3093</v>
      </c>
    </row>
    <row r="37" spans="1:31" x14ac:dyDescent="0.25">
      <c r="A37" s="14" t="s">
        <v>2341</v>
      </c>
      <c r="B37" s="14" t="s">
        <v>63</v>
      </c>
      <c r="C37" s="14" t="s">
        <v>57</v>
      </c>
      <c r="D37" s="5">
        <v>5</v>
      </c>
      <c r="E37" s="5">
        <v>2</v>
      </c>
      <c r="F37" s="4">
        <v>128</v>
      </c>
      <c r="G37" s="4">
        <v>108</v>
      </c>
      <c r="H37" s="4">
        <v>117</v>
      </c>
      <c r="I37" s="25">
        <v>108</v>
      </c>
      <c r="J37" s="4">
        <v>5</v>
      </c>
      <c r="K37" s="4">
        <v>10</v>
      </c>
      <c r="L37" s="4">
        <v>20</v>
      </c>
      <c r="M37" s="4">
        <v>40</v>
      </c>
      <c r="N37" s="25">
        <v>5</v>
      </c>
      <c r="O37" s="25">
        <v>1000</v>
      </c>
      <c r="P37" s="25">
        <v>3</v>
      </c>
      <c r="Q37" s="25">
        <v>3</v>
      </c>
      <c r="R37" s="31">
        <v>3.0000000000000013E-2</v>
      </c>
      <c r="S37" s="12">
        <v>5</v>
      </c>
      <c r="T37" s="6">
        <v>0</v>
      </c>
      <c r="U37" s="25">
        <v>1</v>
      </c>
      <c r="V37" s="32" t="s">
        <v>3092</v>
      </c>
      <c r="W37" s="4">
        <v>0</v>
      </c>
      <c r="X37" s="33" t="s">
        <v>75</v>
      </c>
      <c r="Y37" s="5" t="s">
        <v>75</v>
      </c>
      <c r="Z37" s="6">
        <v>2</v>
      </c>
      <c r="AA37" s="6" t="s">
        <v>75</v>
      </c>
      <c r="AB37" s="6" t="s">
        <v>75</v>
      </c>
      <c r="AC37" s="6" t="s">
        <v>75</v>
      </c>
      <c r="AD37" s="6" t="s">
        <v>75</v>
      </c>
      <c r="AE37" s="4" t="s">
        <v>3093</v>
      </c>
    </row>
    <row r="38" spans="1:31" x14ac:dyDescent="0.25">
      <c r="A38" s="14" t="s">
        <v>505</v>
      </c>
      <c r="B38" s="14" t="s">
        <v>63</v>
      </c>
      <c r="C38" s="14" t="s">
        <v>57</v>
      </c>
      <c r="D38" s="5">
        <v>30</v>
      </c>
      <c r="E38" s="5">
        <v>18</v>
      </c>
      <c r="F38" s="4">
        <v>13</v>
      </c>
      <c r="G38" s="4">
        <v>69</v>
      </c>
      <c r="H38" s="4">
        <v>26</v>
      </c>
      <c r="I38" s="25">
        <v>13</v>
      </c>
      <c r="J38" s="4">
        <v>5</v>
      </c>
      <c r="K38" s="4">
        <v>10</v>
      </c>
      <c r="L38" s="4">
        <v>20</v>
      </c>
      <c r="M38" s="4">
        <v>40</v>
      </c>
      <c r="N38" s="25">
        <v>3</v>
      </c>
      <c r="O38" s="25">
        <v>20</v>
      </c>
      <c r="P38" s="25">
        <v>1</v>
      </c>
      <c r="Q38" s="25">
        <v>1</v>
      </c>
      <c r="R38" s="31">
        <v>-2.3333333333333327E-2</v>
      </c>
      <c r="S38" s="12">
        <v>37</v>
      </c>
      <c r="T38" s="6">
        <v>7</v>
      </c>
      <c r="U38" s="25">
        <v>4</v>
      </c>
      <c r="V38" s="32" t="s">
        <v>3092</v>
      </c>
      <c r="W38" s="4">
        <v>0</v>
      </c>
      <c r="X38" s="33" t="s">
        <v>75</v>
      </c>
      <c r="Y38" s="5" t="s">
        <v>75</v>
      </c>
      <c r="Z38" s="6">
        <v>18</v>
      </c>
      <c r="AA38" s="6" t="s">
        <v>75</v>
      </c>
      <c r="AB38" s="6" t="s">
        <v>75</v>
      </c>
      <c r="AC38" s="6" t="s">
        <v>75</v>
      </c>
      <c r="AD38" s="6" t="s">
        <v>75</v>
      </c>
      <c r="AE38" s="4" t="s">
        <v>3093</v>
      </c>
    </row>
    <row r="39" spans="1:31" x14ac:dyDescent="0.25">
      <c r="A39" s="14" t="s">
        <v>1199</v>
      </c>
      <c r="B39" s="14" t="s">
        <v>63</v>
      </c>
      <c r="C39" s="14" t="s">
        <v>57</v>
      </c>
      <c r="D39" s="5">
        <v>9</v>
      </c>
      <c r="E39" s="5">
        <v>3</v>
      </c>
      <c r="F39" s="4">
        <v>28</v>
      </c>
      <c r="G39" s="4">
        <v>37</v>
      </c>
      <c r="H39" s="4">
        <v>45</v>
      </c>
      <c r="I39" s="25">
        <v>28</v>
      </c>
      <c r="J39" s="4">
        <v>5</v>
      </c>
      <c r="K39" s="4">
        <v>10</v>
      </c>
      <c r="L39" s="4">
        <v>20</v>
      </c>
      <c r="M39" s="4">
        <v>40</v>
      </c>
      <c r="N39" s="25">
        <v>4</v>
      </c>
      <c r="O39" s="25">
        <v>40</v>
      </c>
      <c r="P39" s="25">
        <v>2</v>
      </c>
      <c r="Q39" s="25">
        <v>2</v>
      </c>
      <c r="R39" s="31">
        <v>1.666666666666667E-2</v>
      </c>
      <c r="S39" s="12">
        <v>19</v>
      </c>
      <c r="T39" s="6">
        <v>10</v>
      </c>
      <c r="U39" s="25">
        <v>4</v>
      </c>
      <c r="V39" s="32" t="s">
        <v>3092</v>
      </c>
      <c r="W39" s="4">
        <v>0</v>
      </c>
      <c r="X39" s="33" t="s">
        <v>75</v>
      </c>
      <c r="Y39" s="5" t="s">
        <v>75</v>
      </c>
      <c r="Z39" s="6">
        <v>3</v>
      </c>
      <c r="AA39" s="6" t="s">
        <v>75</v>
      </c>
      <c r="AB39" s="6" t="s">
        <v>75</v>
      </c>
      <c r="AC39" s="6" t="s">
        <v>75</v>
      </c>
      <c r="AD39" s="6" t="s">
        <v>75</v>
      </c>
      <c r="AE39" s="4" t="s">
        <v>3093</v>
      </c>
    </row>
    <row r="40" spans="1:31" x14ac:dyDescent="0.25">
      <c r="A40" s="14" t="s">
        <v>1273</v>
      </c>
      <c r="B40" s="14" t="s">
        <v>64</v>
      </c>
      <c r="C40" s="14" t="s">
        <v>57</v>
      </c>
      <c r="D40" s="5">
        <v>31</v>
      </c>
      <c r="E40" s="5">
        <v>13</v>
      </c>
      <c r="F40" s="4">
        <v>5</v>
      </c>
      <c r="G40" s="4">
        <v>11</v>
      </c>
      <c r="H40" s="4">
        <v>30</v>
      </c>
      <c r="I40" s="25">
        <v>5</v>
      </c>
      <c r="J40" s="4">
        <v>3</v>
      </c>
      <c r="K40" s="4">
        <v>8</v>
      </c>
      <c r="L40" s="4">
        <v>15</v>
      </c>
      <c r="M40" s="4">
        <v>25</v>
      </c>
      <c r="N40" s="25">
        <v>2</v>
      </c>
      <c r="O40" s="25">
        <v>8</v>
      </c>
      <c r="P40" s="25">
        <v>1</v>
      </c>
      <c r="Q40" s="25">
        <v>1</v>
      </c>
      <c r="R40" s="31">
        <v>-3.3333333333333326E-2</v>
      </c>
      <c r="S40" s="12">
        <v>27</v>
      </c>
      <c r="T40" s="6">
        <v>-4</v>
      </c>
      <c r="U40" s="25">
        <v>4</v>
      </c>
      <c r="V40" s="32" t="s">
        <v>3092</v>
      </c>
      <c r="W40" s="4">
        <v>0</v>
      </c>
      <c r="X40" s="33" t="s">
        <v>75</v>
      </c>
      <c r="Y40" s="5" t="s">
        <v>75</v>
      </c>
      <c r="Z40" s="6">
        <v>13</v>
      </c>
      <c r="AA40" s="6" t="s">
        <v>75</v>
      </c>
      <c r="AB40" s="6" t="s">
        <v>75</v>
      </c>
      <c r="AC40" s="6" t="s">
        <v>75</v>
      </c>
      <c r="AD40" s="6" t="s">
        <v>75</v>
      </c>
      <c r="AE40" s="4" t="s">
        <v>3093</v>
      </c>
    </row>
    <row r="41" spans="1:31" x14ac:dyDescent="0.25">
      <c r="A41" s="14" t="s">
        <v>2874</v>
      </c>
      <c r="B41" s="14" t="s">
        <v>65</v>
      </c>
      <c r="C41" s="14" t="s">
        <v>57</v>
      </c>
      <c r="D41" s="5">
        <v>4</v>
      </c>
      <c r="E41" s="5">
        <v>0</v>
      </c>
      <c r="F41" s="4">
        <v>1</v>
      </c>
      <c r="G41" s="4">
        <v>2</v>
      </c>
      <c r="H41" s="4">
        <v>2</v>
      </c>
      <c r="I41" s="25">
        <v>1</v>
      </c>
      <c r="J41" s="4">
        <v>3</v>
      </c>
      <c r="K41" s="4">
        <v>8</v>
      </c>
      <c r="L41" s="4">
        <v>15</v>
      </c>
      <c r="M41" s="4">
        <v>25</v>
      </c>
      <c r="N41" s="25">
        <v>1</v>
      </c>
      <c r="O41" s="25">
        <v>3</v>
      </c>
      <c r="P41" s="25">
        <v>3</v>
      </c>
      <c r="Q41" s="25">
        <v>3</v>
      </c>
      <c r="R41" s="31">
        <v>0.15000000000000005</v>
      </c>
      <c r="S41" s="12">
        <v>4</v>
      </c>
      <c r="T41" s="6">
        <v>0</v>
      </c>
      <c r="U41" s="25">
        <v>1</v>
      </c>
      <c r="V41" s="32" t="s">
        <v>3092</v>
      </c>
      <c r="W41" s="4">
        <v>0</v>
      </c>
      <c r="X41" s="33" t="s">
        <v>75</v>
      </c>
      <c r="Y41" s="5" t="s">
        <v>75</v>
      </c>
      <c r="Z41" s="6">
        <v>0</v>
      </c>
      <c r="AA41" s="6" t="s">
        <v>75</v>
      </c>
      <c r="AB41" s="6" t="s">
        <v>75</v>
      </c>
      <c r="AC41" s="6" t="s">
        <v>75</v>
      </c>
      <c r="AD41" s="6" t="s">
        <v>75</v>
      </c>
      <c r="AE41" s="4" t="s">
        <v>3093</v>
      </c>
    </row>
    <row r="42" spans="1:31" x14ac:dyDescent="0.25">
      <c r="A42" s="14" t="s">
        <v>2915</v>
      </c>
      <c r="B42" s="14" t="s">
        <v>67</v>
      </c>
      <c r="C42" s="14" t="s">
        <v>57</v>
      </c>
      <c r="D42" s="5">
        <v>1</v>
      </c>
      <c r="E42" s="5">
        <v>1</v>
      </c>
      <c r="F42" s="4">
        <v>139</v>
      </c>
      <c r="G42" s="4">
        <v>132</v>
      </c>
      <c r="H42" s="4">
        <v>68</v>
      </c>
      <c r="I42" s="25">
        <v>68</v>
      </c>
      <c r="J42" s="4">
        <v>3</v>
      </c>
      <c r="K42" s="4">
        <v>8</v>
      </c>
      <c r="L42" s="4">
        <v>15</v>
      </c>
      <c r="M42" s="4">
        <v>25</v>
      </c>
      <c r="N42" s="25">
        <v>5</v>
      </c>
      <c r="O42" s="25">
        <v>1000</v>
      </c>
      <c r="P42" s="25">
        <v>3</v>
      </c>
      <c r="Q42" s="25">
        <v>3</v>
      </c>
      <c r="R42" s="31">
        <v>3.0000000000000013E-2</v>
      </c>
      <c r="S42" s="12">
        <v>2</v>
      </c>
      <c r="T42" s="6">
        <v>1</v>
      </c>
      <c r="U42" s="25">
        <v>1</v>
      </c>
      <c r="V42" s="32" t="s">
        <v>3092</v>
      </c>
      <c r="W42" s="4">
        <v>0</v>
      </c>
      <c r="X42" s="33" t="s">
        <v>75</v>
      </c>
      <c r="Y42" s="5" t="s">
        <v>75</v>
      </c>
      <c r="Z42" s="6">
        <v>1</v>
      </c>
      <c r="AA42" s="6" t="s">
        <v>75</v>
      </c>
      <c r="AB42" s="6" t="s">
        <v>75</v>
      </c>
      <c r="AC42" s="6" t="s">
        <v>75</v>
      </c>
      <c r="AD42" s="6" t="s">
        <v>75</v>
      </c>
      <c r="AE42" s="4" t="s">
        <v>3093</v>
      </c>
    </row>
    <row r="43" spans="1:31" x14ac:dyDescent="0.25">
      <c r="A43" s="14" t="s">
        <v>2765</v>
      </c>
      <c r="B43" s="14" t="s">
        <v>67</v>
      </c>
      <c r="C43" s="14" t="s">
        <v>57</v>
      </c>
      <c r="D43" s="5">
        <v>3</v>
      </c>
      <c r="E43" s="5">
        <v>0</v>
      </c>
      <c r="F43" s="4">
        <v>39</v>
      </c>
      <c r="G43" s="4">
        <v>12</v>
      </c>
      <c r="H43" s="4">
        <v>176</v>
      </c>
      <c r="I43" s="25">
        <v>12</v>
      </c>
      <c r="J43" s="4">
        <v>3</v>
      </c>
      <c r="K43" s="4">
        <v>8</v>
      </c>
      <c r="L43" s="4">
        <v>15</v>
      </c>
      <c r="M43" s="4">
        <v>25</v>
      </c>
      <c r="N43" s="25">
        <v>3</v>
      </c>
      <c r="O43" s="25">
        <v>15</v>
      </c>
      <c r="P43" s="25">
        <v>1</v>
      </c>
      <c r="Q43" s="25">
        <v>2</v>
      </c>
      <c r="R43" s="31">
        <v>6.4763009769800799E-18</v>
      </c>
      <c r="S43" s="12">
        <v>10</v>
      </c>
      <c r="T43" s="6">
        <v>7</v>
      </c>
      <c r="U43" s="25">
        <v>3</v>
      </c>
      <c r="V43" s="32" t="s">
        <v>3092</v>
      </c>
      <c r="W43" s="4">
        <v>0</v>
      </c>
      <c r="X43" s="33" t="s">
        <v>75</v>
      </c>
      <c r="Y43" s="5" t="s">
        <v>75</v>
      </c>
      <c r="Z43" s="6">
        <v>0</v>
      </c>
      <c r="AA43" s="6" t="s">
        <v>75</v>
      </c>
      <c r="AB43" s="6" t="s">
        <v>75</v>
      </c>
      <c r="AC43" s="6" t="s">
        <v>75</v>
      </c>
      <c r="AD43" s="6" t="s">
        <v>75</v>
      </c>
      <c r="AE43" s="4" t="s">
        <v>3093</v>
      </c>
    </row>
    <row r="44" spans="1:31" x14ac:dyDescent="0.25">
      <c r="A44" s="14" t="s">
        <v>2991</v>
      </c>
      <c r="B44" s="14" t="s">
        <v>67</v>
      </c>
      <c r="C44" s="14" t="s">
        <v>57</v>
      </c>
      <c r="D44" s="5">
        <v>1</v>
      </c>
      <c r="E44" s="5">
        <v>0</v>
      </c>
      <c r="F44" s="4">
        <v>500</v>
      </c>
      <c r="G44" s="4">
        <v>89</v>
      </c>
      <c r="H44" s="4">
        <v>156</v>
      </c>
      <c r="I44" s="25">
        <v>89</v>
      </c>
      <c r="J44" s="4">
        <v>3</v>
      </c>
      <c r="K44" s="4">
        <v>8</v>
      </c>
      <c r="L44" s="4">
        <v>15</v>
      </c>
      <c r="M44" s="4">
        <v>25</v>
      </c>
      <c r="N44" s="25">
        <v>5</v>
      </c>
      <c r="O44" s="25">
        <v>1000</v>
      </c>
      <c r="P44" s="25">
        <v>3</v>
      </c>
      <c r="Q44" s="25">
        <v>3</v>
      </c>
      <c r="R44" s="31">
        <v>3.0000000000000013E-2</v>
      </c>
      <c r="S44" s="12">
        <v>2</v>
      </c>
      <c r="T44" s="6">
        <v>1</v>
      </c>
      <c r="U44" s="25">
        <v>1</v>
      </c>
      <c r="V44" s="32" t="s">
        <v>3092</v>
      </c>
      <c r="W44" s="4">
        <v>0</v>
      </c>
      <c r="X44" s="33" t="s">
        <v>75</v>
      </c>
      <c r="Y44" s="5" t="s">
        <v>75</v>
      </c>
      <c r="Z44" s="6">
        <v>0</v>
      </c>
      <c r="AA44" s="6" t="s">
        <v>75</v>
      </c>
      <c r="AB44" s="6" t="s">
        <v>75</v>
      </c>
      <c r="AC44" s="6" t="s">
        <v>75</v>
      </c>
      <c r="AD44" s="6" t="s">
        <v>75</v>
      </c>
      <c r="AE44" s="4" t="s">
        <v>3093</v>
      </c>
    </row>
    <row r="45" spans="1:31" x14ac:dyDescent="0.25">
      <c r="A45" s="14" t="s">
        <v>2992</v>
      </c>
      <c r="B45" s="14" t="s">
        <v>68</v>
      </c>
      <c r="C45" s="14" t="s">
        <v>57</v>
      </c>
      <c r="D45" s="5">
        <v>1</v>
      </c>
      <c r="E45" s="5">
        <v>0</v>
      </c>
      <c r="F45" s="4">
        <v>500</v>
      </c>
      <c r="G45" s="4">
        <v>111</v>
      </c>
      <c r="H45" s="4">
        <v>57</v>
      </c>
      <c r="I45" s="25">
        <v>57</v>
      </c>
      <c r="J45" s="4">
        <v>3</v>
      </c>
      <c r="K45" s="4">
        <v>8</v>
      </c>
      <c r="L45" s="4">
        <v>15</v>
      </c>
      <c r="M45" s="4">
        <v>25</v>
      </c>
      <c r="N45" s="25">
        <v>5</v>
      </c>
      <c r="O45" s="25">
        <v>1000</v>
      </c>
      <c r="P45" s="25">
        <v>3</v>
      </c>
      <c r="Q45" s="25">
        <v>3</v>
      </c>
      <c r="R45" s="31">
        <v>3.0000000000000013E-2</v>
      </c>
      <c r="S45" s="12">
        <v>3</v>
      </c>
      <c r="T45" s="6">
        <v>2</v>
      </c>
      <c r="U45" s="25">
        <v>1</v>
      </c>
      <c r="V45" s="32" t="s">
        <v>3092</v>
      </c>
      <c r="W45" s="4">
        <v>0</v>
      </c>
      <c r="X45" s="33" t="s">
        <v>75</v>
      </c>
      <c r="Y45" s="5" t="s">
        <v>75</v>
      </c>
      <c r="Z45" s="6">
        <v>0</v>
      </c>
      <c r="AA45" s="6" t="s">
        <v>75</v>
      </c>
      <c r="AB45" s="6" t="s">
        <v>75</v>
      </c>
      <c r="AC45" s="6" t="s">
        <v>75</v>
      </c>
      <c r="AD45" s="6" t="s">
        <v>75</v>
      </c>
      <c r="AE45" s="4" t="s">
        <v>3093</v>
      </c>
    </row>
    <row r="46" spans="1:31" x14ac:dyDescent="0.25">
      <c r="A46" s="14" t="s">
        <v>2346</v>
      </c>
      <c r="B46" s="14" t="s">
        <v>68</v>
      </c>
      <c r="C46" s="14" t="s">
        <v>57</v>
      </c>
      <c r="D46" s="5">
        <v>4</v>
      </c>
      <c r="E46" s="5">
        <v>1</v>
      </c>
      <c r="F46" s="4">
        <v>46</v>
      </c>
      <c r="G46" s="4">
        <v>130</v>
      </c>
      <c r="H46" s="4">
        <v>33</v>
      </c>
      <c r="I46" s="25">
        <v>33</v>
      </c>
      <c r="J46" s="4">
        <v>3</v>
      </c>
      <c r="K46" s="4">
        <v>8</v>
      </c>
      <c r="L46" s="4">
        <v>15</v>
      </c>
      <c r="M46" s="4">
        <v>25</v>
      </c>
      <c r="N46" s="25">
        <v>5</v>
      </c>
      <c r="O46" s="25">
        <v>1000</v>
      </c>
      <c r="P46" s="25">
        <v>3</v>
      </c>
      <c r="Q46" s="25">
        <v>3</v>
      </c>
      <c r="R46" s="31">
        <v>3.0000000000000013E-2</v>
      </c>
      <c r="S46" s="12">
        <v>3</v>
      </c>
      <c r="T46" s="6">
        <v>-1</v>
      </c>
      <c r="U46" s="25">
        <v>1</v>
      </c>
      <c r="V46" s="32" t="s">
        <v>3092</v>
      </c>
      <c r="W46" s="4">
        <v>0</v>
      </c>
      <c r="X46" s="33" t="s">
        <v>75</v>
      </c>
      <c r="Y46" s="5" t="s">
        <v>75</v>
      </c>
      <c r="Z46" s="6">
        <v>1</v>
      </c>
      <c r="AA46" s="6" t="s">
        <v>75</v>
      </c>
      <c r="AB46" s="6" t="s">
        <v>75</v>
      </c>
      <c r="AC46" s="6" t="s">
        <v>75</v>
      </c>
      <c r="AD46" s="6" t="s">
        <v>75</v>
      </c>
      <c r="AE46" s="4" t="s">
        <v>3093</v>
      </c>
    </row>
    <row r="47" spans="1:31" x14ac:dyDescent="0.25">
      <c r="A47" s="14" t="s">
        <v>2470</v>
      </c>
      <c r="B47" s="14" t="s">
        <v>69</v>
      </c>
      <c r="C47" s="14" t="s">
        <v>57</v>
      </c>
      <c r="D47" s="5">
        <v>6</v>
      </c>
      <c r="E47" s="5">
        <v>2</v>
      </c>
      <c r="F47" s="4">
        <v>23</v>
      </c>
      <c r="G47" s="4">
        <v>43</v>
      </c>
      <c r="H47" s="4">
        <v>38</v>
      </c>
      <c r="I47" s="25">
        <v>23</v>
      </c>
      <c r="J47" s="4">
        <v>5</v>
      </c>
      <c r="K47" s="4">
        <v>10</v>
      </c>
      <c r="L47" s="4">
        <v>20</v>
      </c>
      <c r="M47" s="4">
        <v>40</v>
      </c>
      <c r="N47" s="25">
        <v>4</v>
      </c>
      <c r="O47" s="25">
        <v>40</v>
      </c>
      <c r="P47" s="25">
        <v>2</v>
      </c>
      <c r="Q47" s="25">
        <v>3</v>
      </c>
      <c r="R47" s="31">
        <v>3.333333333333334E-2</v>
      </c>
      <c r="S47" s="12">
        <v>6</v>
      </c>
      <c r="T47" s="6">
        <v>0</v>
      </c>
      <c r="U47" s="25">
        <v>1</v>
      </c>
      <c r="V47" s="32" t="s">
        <v>3092</v>
      </c>
      <c r="W47" s="4">
        <v>0</v>
      </c>
      <c r="X47" s="33" t="s">
        <v>75</v>
      </c>
      <c r="Y47" s="5" t="s">
        <v>75</v>
      </c>
      <c r="Z47" s="6">
        <v>2</v>
      </c>
      <c r="AA47" s="6" t="s">
        <v>75</v>
      </c>
      <c r="AB47" s="6" t="s">
        <v>75</v>
      </c>
      <c r="AC47" s="6" t="s">
        <v>75</v>
      </c>
      <c r="AD47" s="6" t="s">
        <v>75</v>
      </c>
      <c r="AE47" s="4" t="s">
        <v>3093</v>
      </c>
    </row>
    <row r="48" spans="1:31" x14ac:dyDescent="0.25">
      <c r="A48" s="14" t="s">
        <v>2811</v>
      </c>
      <c r="B48" s="14" t="s">
        <v>69</v>
      </c>
      <c r="C48" s="14" t="s">
        <v>57</v>
      </c>
      <c r="D48" s="5">
        <v>1</v>
      </c>
      <c r="E48" s="5">
        <v>1</v>
      </c>
      <c r="F48" s="4">
        <v>124</v>
      </c>
      <c r="G48" s="4">
        <v>109</v>
      </c>
      <c r="H48" s="4">
        <v>21</v>
      </c>
      <c r="I48" s="25">
        <v>21</v>
      </c>
      <c r="J48" s="4">
        <v>5</v>
      </c>
      <c r="K48" s="4">
        <v>10</v>
      </c>
      <c r="L48" s="4">
        <v>20</v>
      </c>
      <c r="M48" s="4">
        <v>40</v>
      </c>
      <c r="N48" s="25">
        <v>4</v>
      </c>
      <c r="O48" s="25">
        <v>40</v>
      </c>
      <c r="P48" s="25">
        <v>1</v>
      </c>
      <c r="Q48" s="25">
        <v>3</v>
      </c>
      <c r="R48" s="31">
        <v>1.6666666666666677E-2</v>
      </c>
      <c r="S48" s="12">
        <v>6</v>
      </c>
      <c r="T48" s="6">
        <v>5</v>
      </c>
      <c r="U48" s="25">
        <v>1</v>
      </c>
      <c r="V48" s="32" t="s">
        <v>3092</v>
      </c>
      <c r="W48" s="4">
        <v>0</v>
      </c>
      <c r="X48" s="33" t="s">
        <v>75</v>
      </c>
      <c r="Y48" s="5" t="s">
        <v>75</v>
      </c>
      <c r="Z48" s="6">
        <v>1</v>
      </c>
      <c r="AA48" s="6" t="s">
        <v>75</v>
      </c>
      <c r="AB48" s="6" t="s">
        <v>75</v>
      </c>
      <c r="AC48" s="6" t="s">
        <v>75</v>
      </c>
      <c r="AD48" s="6" t="s">
        <v>75</v>
      </c>
      <c r="AE48" s="4" t="s">
        <v>3093</v>
      </c>
    </row>
    <row r="49" spans="1:31" x14ac:dyDescent="0.25">
      <c r="A49" s="14" t="s">
        <v>2267</v>
      </c>
      <c r="B49" s="14" t="s">
        <v>69</v>
      </c>
      <c r="C49" s="14" t="s">
        <v>57</v>
      </c>
      <c r="D49" s="5">
        <v>5</v>
      </c>
      <c r="E49" s="5">
        <v>2</v>
      </c>
      <c r="F49" s="4">
        <v>52</v>
      </c>
      <c r="G49" s="4">
        <v>29</v>
      </c>
      <c r="H49" s="4">
        <v>9</v>
      </c>
      <c r="I49" s="25">
        <v>9</v>
      </c>
      <c r="J49" s="4">
        <v>5</v>
      </c>
      <c r="K49" s="4">
        <v>10</v>
      </c>
      <c r="L49" s="4">
        <v>20</v>
      </c>
      <c r="M49" s="4">
        <v>40</v>
      </c>
      <c r="N49" s="25">
        <v>2</v>
      </c>
      <c r="O49" s="25">
        <v>10</v>
      </c>
      <c r="P49" s="25">
        <v>1</v>
      </c>
      <c r="Q49" s="25">
        <v>3</v>
      </c>
      <c r="R49" s="31">
        <v>3.3333333333333354E-2</v>
      </c>
      <c r="S49" s="12">
        <v>21</v>
      </c>
      <c r="T49" s="6">
        <v>16</v>
      </c>
      <c r="U49" s="25">
        <v>4</v>
      </c>
      <c r="V49" s="32" t="s">
        <v>3092</v>
      </c>
      <c r="W49" s="4">
        <v>0</v>
      </c>
      <c r="X49" s="33" t="s">
        <v>75</v>
      </c>
      <c r="Y49" s="5" t="s">
        <v>75</v>
      </c>
      <c r="Z49" s="6">
        <v>2</v>
      </c>
      <c r="AA49" s="6" t="s">
        <v>75</v>
      </c>
      <c r="AB49" s="6" t="s">
        <v>75</v>
      </c>
      <c r="AC49" s="6" t="s">
        <v>75</v>
      </c>
      <c r="AD49" s="6" t="s">
        <v>75</v>
      </c>
      <c r="AE49" s="4" t="s">
        <v>3093</v>
      </c>
    </row>
    <row r="50" spans="1:31" x14ac:dyDescent="0.25">
      <c r="A50" s="14" t="s">
        <v>2996</v>
      </c>
      <c r="B50" s="14" t="s">
        <v>69</v>
      </c>
      <c r="C50" s="14" t="s">
        <v>57</v>
      </c>
      <c r="D50" s="5">
        <v>1</v>
      </c>
      <c r="E50" s="5">
        <v>0</v>
      </c>
      <c r="F50" s="4">
        <v>500</v>
      </c>
      <c r="G50" s="4">
        <v>149</v>
      </c>
      <c r="H50" s="4">
        <v>15</v>
      </c>
      <c r="I50" s="25">
        <v>15</v>
      </c>
      <c r="J50" s="4">
        <v>5</v>
      </c>
      <c r="K50" s="4">
        <v>10</v>
      </c>
      <c r="L50" s="4">
        <v>20</v>
      </c>
      <c r="M50" s="4">
        <v>40</v>
      </c>
      <c r="N50" s="25">
        <v>3</v>
      </c>
      <c r="O50" s="25">
        <v>20</v>
      </c>
      <c r="P50" s="25">
        <v>1</v>
      </c>
      <c r="Q50" s="25">
        <v>3</v>
      </c>
      <c r="R50" s="31">
        <v>2.3333333333333348E-2</v>
      </c>
      <c r="S50" s="12">
        <v>11</v>
      </c>
      <c r="T50" s="6">
        <v>10</v>
      </c>
      <c r="U50" s="25">
        <v>3</v>
      </c>
      <c r="V50" s="32" t="s">
        <v>3092</v>
      </c>
      <c r="W50" s="4">
        <v>0</v>
      </c>
      <c r="X50" s="33" t="s">
        <v>75</v>
      </c>
      <c r="Y50" s="5" t="s">
        <v>75</v>
      </c>
      <c r="Z50" s="6">
        <v>0</v>
      </c>
      <c r="AA50" s="6" t="s">
        <v>75</v>
      </c>
      <c r="AB50" s="6" t="s">
        <v>75</v>
      </c>
      <c r="AC50" s="6" t="s">
        <v>75</v>
      </c>
      <c r="AD50" s="6" t="s">
        <v>75</v>
      </c>
      <c r="AE50" s="4" t="s">
        <v>3093</v>
      </c>
    </row>
    <row r="51" spans="1:31" x14ac:dyDescent="0.25">
      <c r="A51" s="14" t="s">
        <v>2997</v>
      </c>
      <c r="B51" s="14" t="s">
        <v>70</v>
      </c>
      <c r="C51" s="14" t="s">
        <v>57</v>
      </c>
      <c r="D51" s="5">
        <v>1</v>
      </c>
      <c r="E51" s="5">
        <v>0</v>
      </c>
      <c r="F51" s="4">
        <v>500</v>
      </c>
      <c r="G51" s="4">
        <v>71</v>
      </c>
      <c r="H51" s="4">
        <v>35</v>
      </c>
      <c r="I51" s="25">
        <v>35</v>
      </c>
      <c r="J51" s="4">
        <v>3</v>
      </c>
      <c r="K51" s="4">
        <v>8</v>
      </c>
      <c r="L51" s="4">
        <v>15</v>
      </c>
      <c r="M51" s="4">
        <v>25</v>
      </c>
      <c r="N51" s="25">
        <v>5</v>
      </c>
      <c r="O51" s="25">
        <v>1000</v>
      </c>
      <c r="P51" s="25">
        <v>3</v>
      </c>
      <c r="Q51" s="25">
        <v>3</v>
      </c>
      <c r="R51" s="31">
        <v>3.0000000000000013E-2</v>
      </c>
      <c r="S51" s="12">
        <v>1</v>
      </c>
      <c r="T51" s="6">
        <v>0</v>
      </c>
      <c r="U51" s="25">
        <v>1</v>
      </c>
      <c r="V51" s="32" t="s">
        <v>3092</v>
      </c>
      <c r="W51" s="4">
        <v>0</v>
      </c>
      <c r="X51" s="33" t="s">
        <v>75</v>
      </c>
      <c r="Y51" s="5" t="s">
        <v>75</v>
      </c>
      <c r="Z51" s="6">
        <v>0</v>
      </c>
      <c r="AA51" s="6" t="s">
        <v>75</v>
      </c>
      <c r="AB51" s="6" t="s">
        <v>75</v>
      </c>
      <c r="AC51" s="6" t="s">
        <v>75</v>
      </c>
      <c r="AD51" s="6" t="s">
        <v>75</v>
      </c>
      <c r="AE51" s="4" t="s">
        <v>3093</v>
      </c>
    </row>
    <row r="52" spans="1:31" x14ac:dyDescent="0.25">
      <c r="A52" s="14" t="s">
        <v>2998</v>
      </c>
      <c r="B52" s="14" t="s">
        <v>71</v>
      </c>
      <c r="C52" s="14" t="s">
        <v>57</v>
      </c>
      <c r="D52" s="5">
        <v>1</v>
      </c>
      <c r="E52" s="5">
        <v>0</v>
      </c>
      <c r="F52" s="4">
        <v>500</v>
      </c>
      <c r="G52" s="4">
        <v>81</v>
      </c>
      <c r="H52" s="4">
        <v>64</v>
      </c>
      <c r="I52" s="25">
        <v>64</v>
      </c>
      <c r="J52" s="4">
        <v>3</v>
      </c>
      <c r="K52" s="4">
        <v>8</v>
      </c>
      <c r="L52" s="4">
        <v>15</v>
      </c>
      <c r="M52" s="4">
        <v>25</v>
      </c>
      <c r="N52" s="25">
        <v>5</v>
      </c>
      <c r="O52" s="25">
        <v>1000</v>
      </c>
      <c r="P52" s="25">
        <v>3</v>
      </c>
      <c r="Q52" s="25">
        <v>3</v>
      </c>
      <c r="R52" s="31">
        <v>3.0000000000000013E-2</v>
      </c>
      <c r="S52" s="12">
        <v>1</v>
      </c>
      <c r="T52" s="6">
        <v>0</v>
      </c>
      <c r="U52" s="25">
        <v>1</v>
      </c>
      <c r="V52" s="32" t="s">
        <v>3092</v>
      </c>
      <c r="W52" s="4">
        <v>0</v>
      </c>
      <c r="X52" s="33" t="s">
        <v>75</v>
      </c>
      <c r="Y52" s="5" t="s">
        <v>75</v>
      </c>
      <c r="Z52" s="6">
        <v>0</v>
      </c>
      <c r="AA52" s="6" t="s">
        <v>75</v>
      </c>
      <c r="AB52" s="6" t="s">
        <v>75</v>
      </c>
      <c r="AC52" s="6" t="s">
        <v>75</v>
      </c>
      <c r="AD52" s="6" t="s">
        <v>75</v>
      </c>
      <c r="AE52" s="4" t="s">
        <v>3093</v>
      </c>
    </row>
    <row r="53" spans="1:31" x14ac:dyDescent="0.25">
      <c r="A53" s="14" t="s">
        <v>2999</v>
      </c>
      <c r="B53" s="14" t="s">
        <v>61</v>
      </c>
      <c r="C53" s="14" t="s">
        <v>54</v>
      </c>
      <c r="D53" s="5">
        <v>1</v>
      </c>
      <c r="E53" s="5">
        <v>0</v>
      </c>
      <c r="F53" s="4">
        <v>500</v>
      </c>
      <c r="G53" s="4">
        <v>49</v>
      </c>
      <c r="H53" s="4">
        <v>30</v>
      </c>
      <c r="I53" s="25">
        <v>30</v>
      </c>
      <c r="J53" s="4">
        <v>3</v>
      </c>
      <c r="K53" s="4">
        <v>8</v>
      </c>
      <c r="L53" s="4">
        <v>15</v>
      </c>
      <c r="M53" s="4">
        <v>25</v>
      </c>
      <c r="N53" s="25">
        <v>5</v>
      </c>
      <c r="O53" s="25">
        <v>1000</v>
      </c>
      <c r="P53" s="25">
        <v>3</v>
      </c>
      <c r="Q53" s="25">
        <v>3</v>
      </c>
      <c r="R53" s="31">
        <v>3.0000000000000013E-2</v>
      </c>
      <c r="S53" s="12">
        <v>1</v>
      </c>
      <c r="T53" s="6">
        <v>0</v>
      </c>
      <c r="U53" s="25">
        <v>1</v>
      </c>
      <c r="V53" s="32" t="s">
        <v>3092</v>
      </c>
      <c r="W53" s="4">
        <v>0</v>
      </c>
      <c r="X53" s="33" t="s">
        <v>75</v>
      </c>
      <c r="Y53" s="5" t="s">
        <v>75</v>
      </c>
      <c r="Z53" s="6">
        <v>0</v>
      </c>
      <c r="AA53" s="6" t="s">
        <v>75</v>
      </c>
      <c r="AB53" s="6" t="s">
        <v>75</v>
      </c>
      <c r="AC53" s="6" t="s">
        <v>75</v>
      </c>
      <c r="AD53" s="6" t="s">
        <v>75</v>
      </c>
      <c r="AE53" s="4" t="s">
        <v>3093</v>
      </c>
    </row>
    <row r="54" spans="1:31" x14ac:dyDescent="0.25">
      <c r="A54" s="14" t="s">
        <v>2052</v>
      </c>
      <c r="B54" s="14" t="s">
        <v>61</v>
      </c>
      <c r="C54" s="14" t="s">
        <v>54</v>
      </c>
      <c r="D54" s="5">
        <v>6</v>
      </c>
      <c r="E54" s="5">
        <v>0</v>
      </c>
      <c r="F54" s="4">
        <v>10</v>
      </c>
      <c r="G54" s="4">
        <v>20</v>
      </c>
      <c r="H54" s="4">
        <v>23</v>
      </c>
      <c r="I54" s="25">
        <v>10</v>
      </c>
      <c r="J54" s="4">
        <v>3</v>
      </c>
      <c r="K54" s="4">
        <v>8</v>
      </c>
      <c r="L54" s="4">
        <v>15</v>
      </c>
      <c r="M54" s="4">
        <v>25</v>
      </c>
      <c r="N54" s="25">
        <v>3</v>
      </c>
      <c r="O54" s="25">
        <v>15</v>
      </c>
      <c r="P54" s="25">
        <v>1</v>
      </c>
      <c r="Q54" s="25">
        <v>1</v>
      </c>
      <c r="R54" s="31">
        <v>-2.3333333333333327E-2</v>
      </c>
      <c r="S54" s="12">
        <v>13</v>
      </c>
      <c r="T54" s="6">
        <v>7</v>
      </c>
      <c r="U54" s="25">
        <v>4</v>
      </c>
      <c r="V54" s="32" t="s">
        <v>3092</v>
      </c>
      <c r="W54" s="4">
        <v>0</v>
      </c>
      <c r="X54" s="33" t="s">
        <v>75</v>
      </c>
      <c r="Y54" s="5" t="s">
        <v>75</v>
      </c>
      <c r="Z54" s="6">
        <v>0</v>
      </c>
      <c r="AA54" s="6" t="s">
        <v>75</v>
      </c>
      <c r="AB54" s="6" t="s">
        <v>75</v>
      </c>
      <c r="AC54" s="6" t="s">
        <v>75</v>
      </c>
      <c r="AD54" s="6" t="s">
        <v>75</v>
      </c>
      <c r="AE54" s="4" t="s">
        <v>3093</v>
      </c>
    </row>
    <row r="55" spans="1:31" x14ac:dyDescent="0.25">
      <c r="A55" s="14" t="s">
        <v>787</v>
      </c>
      <c r="B55" s="14" t="s">
        <v>62</v>
      </c>
      <c r="C55" s="14" t="s">
        <v>54</v>
      </c>
      <c r="D55" s="5">
        <v>79</v>
      </c>
      <c r="E55" s="5">
        <v>0</v>
      </c>
      <c r="F55" s="4">
        <v>5</v>
      </c>
      <c r="G55" s="4">
        <v>2</v>
      </c>
      <c r="H55" s="4">
        <v>7</v>
      </c>
      <c r="I55" s="25">
        <v>2</v>
      </c>
      <c r="J55" s="4">
        <v>5</v>
      </c>
      <c r="K55" s="4">
        <v>10</v>
      </c>
      <c r="L55" s="4">
        <v>20</v>
      </c>
      <c r="M55" s="4">
        <v>40</v>
      </c>
      <c r="N55" s="25">
        <v>1</v>
      </c>
      <c r="O55" s="25">
        <v>5</v>
      </c>
      <c r="P55" s="25">
        <v>2</v>
      </c>
      <c r="Q55" s="25">
        <v>2</v>
      </c>
      <c r="R55" s="31">
        <v>5.0000000000000017E-2</v>
      </c>
      <c r="S55" s="12">
        <v>79</v>
      </c>
      <c r="T55" s="6">
        <v>0</v>
      </c>
      <c r="U55" s="25">
        <v>4</v>
      </c>
      <c r="V55" s="32" t="s">
        <v>3092</v>
      </c>
      <c r="W55" s="4">
        <v>0</v>
      </c>
      <c r="X55" s="33" t="s">
        <v>75</v>
      </c>
      <c r="Y55" s="5" t="s">
        <v>75</v>
      </c>
      <c r="Z55" s="6">
        <v>0</v>
      </c>
      <c r="AA55" s="6" t="s">
        <v>75</v>
      </c>
      <c r="AB55" s="6" t="s">
        <v>75</v>
      </c>
      <c r="AC55" s="6" t="s">
        <v>75</v>
      </c>
      <c r="AD55" s="6" t="s">
        <v>75</v>
      </c>
      <c r="AE55" s="4" t="s">
        <v>3093</v>
      </c>
    </row>
    <row r="56" spans="1:31" x14ac:dyDescent="0.25">
      <c r="A56" s="14" t="s">
        <v>2819</v>
      </c>
      <c r="B56" s="14" t="s">
        <v>62</v>
      </c>
      <c r="C56" s="14" t="s">
        <v>54</v>
      </c>
      <c r="D56" s="5">
        <v>3</v>
      </c>
      <c r="E56" s="5">
        <v>0</v>
      </c>
      <c r="F56" s="4">
        <v>54</v>
      </c>
      <c r="G56" s="4">
        <v>109</v>
      </c>
      <c r="H56" s="4">
        <v>58</v>
      </c>
      <c r="I56" s="25">
        <v>54</v>
      </c>
      <c r="J56" s="4">
        <v>5</v>
      </c>
      <c r="K56" s="4">
        <v>10</v>
      </c>
      <c r="L56" s="4">
        <v>20</v>
      </c>
      <c r="M56" s="4">
        <v>40</v>
      </c>
      <c r="N56" s="25">
        <v>5</v>
      </c>
      <c r="O56" s="25">
        <v>1000</v>
      </c>
      <c r="P56" s="25">
        <v>3</v>
      </c>
      <c r="Q56" s="25">
        <v>3</v>
      </c>
      <c r="R56" s="31">
        <v>3.0000000000000013E-2</v>
      </c>
      <c r="S56" s="12">
        <v>3</v>
      </c>
      <c r="T56" s="6">
        <v>0</v>
      </c>
      <c r="U56" s="25">
        <v>1</v>
      </c>
      <c r="V56" s="32" t="s">
        <v>3092</v>
      </c>
      <c r="W56" s="4">
        <v>0</v>
      </c>
      <c r="X56" s="33" t="s">
        <v>75</v>
      </c>
      <c r="Y56" s="5" t="s">
        <v>75</v>
      </c>
      <c r="Z56" s="6">
        <v>0</v>
      </c>
      <c r="AA56" s="6" t="s">
        <v>75</v>
      </c>
      <c r="AB56" s="6" t="s">
        <v>75</v>
      </c>
      <c r="AC56" s="6" t="s">
        <v>75</v>
      </c>
      <c r="AD56" s="6" t="s">
        <v>75</v>
      </c>
      <c r="AE56" s="4" t="s">
        <v>3093</v>
      </c>
    </row>
    <row r="57" spans="1:31" x14ac:dyDescent="0.25">
      <c r="A57" s="14" t="s">
        <v>3002</v>
      </c>
      <c r="B57" s="14" t="s">
        <v>62</v>
      </c>
      <c r="C57" s="14" t="s">
        <v>54</v>
      </c>
      <c r="D57" s="5">
        <v>2</v>
      </c>
      <c r="E57" s="5">
        <v>0</v>
      </c>
      <c r="F57" s="4">
        <v>500</v>
      </c>
      <c r="G57" s="4">
        <v>26</v>
      </c>
      <c r="H57" s="4">
        <v>33</v>
      </c>
      <c r="I57" s="25">
        <v>26</v>
      </c>
      <c r="J57" s="4">
        <v>5</v>
      </c>
      <c r="K57" s="4">
        <v>10</v>
      </c>
      <c r="L57" s="4">
        <v>20</v>
      </c>
      <c r="M57" s="4">
        <v>40</v>
      </c>
      <c r="N57" s="25">
        <v>4</v>
      </c>
      <c r="O57" s="25">
        <v>40</v>
      </c>
      <c r="P57" s="25">
        <v>2</v>
      </c>
      <c r="Q57" s="25">
        <v>3</v>
      </c>
      <c r="R57" s="31">
        <v>3.333333333333334E-2</v>
      </c>
      <c r="S57" s="12">
        <v>14</v>
      </c>
      <c r="T57" s="6">
        <v>12</v>
      </c>
      <c r="U57" s="25">
        <v>4</v>
      </c>
      <c r="V57" s="32" t="s">
        <v>3092</v>
      </c>
      <c r="W57" s="4">
        <v>0</v>
      </c>
      <c r="X57" s="33" t="s">
        <v>75</v>
      </c>
      <c r="Y57" s="5" t="s">
        <v>75</v>
      </c>
      <c r="Z57" s="6">
        <v>0</v>
      </c>
      <c r="AA57" s="6" t="s">
        <v>75</v>
      </c>
      <c r="AB57" s="6" t="s">
        <v>75</v>
      </c>
      <c r="AC57" s="6" t="s">
        <v>75</v>
      </c>
      <c r="AD57" s="6" t="s">
        <v>75</v>
      </c>
      <c r="AE57" s="4" t="s">
        <v>3093</v>
      </c>
    </row>
    <row r="58" spans="1:31" x14ac:dyDescent="0.25">
      <c r="A58" s="14" t="s">
        <v>2734</v>
      </c>
      <c r="B58" s="14" t="s">
        <v>63</v>
      </c>
      <c r="C58" s="14" t="s">
        <v>54</v>
      </c>
      <c r="D58" s="5">
        <v>17</v>
      </c>
      <c r="E58" s="5">
        <v>0</v>
      </c>
      <c r="F58" s="4">
        <v>27</v>
      </c>
      <c r="G58" s="4">
        <v>22</v>
      </c>
      <c r="H58" s="4">
        <v>16</v>
      </c>
      <c r="I58" s="25">
        <v>16</v>
      </c>
      <c r="J58" s="4">
        <v>5</v>
      </c>
      <c r="K58" s="4">
        <v>10</v>
      </c>
      <c r="L58" s="4">
        <v>20</v>
      </c>
      <c r="M58" s="4">
        <v>40</v>
      </c>
      <c r="N58" s="25">
        <v>3</v>
      </c>
      <c r="O58" s="25">
        <v>20</v>
      </c>
      <c r="P58" s="25">
        <v>1</v>
      </c>
      <c r="Q58" s="25">
        <v>3</v>
      </c>
      <c r="R58" s="31">
        <v>2.3333333333333348E-2</v>
      </c>
      <c r="S58" s="12">
        <v>39</v>
      </c>
      <c r="T58" s="6">
        <v>22</v>
      </c>
      <c r="U58" s="25">
        <v>4</v>
      </c>
      <c r="V58" s="32" t="s">
        <v>3092</v>
      </c>
      <c r="W58" s="4">
        <v>0</v>
      </c>
      <c r="X58" s="33" t="s">
        <v>75</v>
      </c>
      <c r="Y58" s="5" t="s">
        <v>75</v>
      </c>
      <c r="Z58" s="6">
        <v>0</v>
      </c>
      <c r="AA58" s="6" t="s">
        <v>75</v>
      </c>
      <c r="AB58" s="6" t="s">
        <v>75</v>
      </c>
      <c r="AC58" s="6" t="s">
        <v>75</v>
      </c>
      <c r="AD58" s="6" t="s">
        <v>75</v>
      </c>
      <c r="AE58" s="4" t="s">
        <v>3093</v>
      </c>
    </row>
    <row r="59" spans="1:31" x14ac:dyDescent="0.25">
      <c r="A59" s="14" t="s">
        <v>2763</v>
      </c>
      <c r="B59" s="14" t="s">
        <v>63</v>
      </c>
      <c r="C59" s="14" t="s">
        <v>54</v>
      </c>
      <c r="D59" s="5">
        <v>3</v>
      </c>
      <c r="E59" s="5">
        <v>0</v>
      </c>
      <c r="F59" s="4">
        <v>141</v>
      </c>
      <c r="G59" s="4">
        <v>89</v>
      </c>
      <c r="H59" s="4">
        <v>109</v>
      </c>
      <c r="I59" s="25">
        <v>89</v>
      </c>
      <c r="J59" s="4">
        <v>5</v>
      </c>
      <c r="K59" s="4">
        <v>10</v>
      </c>
      <c r="L59" s="4">
        <v>20</v>
      </c>
      <c r="M59" s="4">
        <v>40</v>
      </c>
      <c r="N59" s="25">
        <v>5</v>
      </c>
      <c r="O59" s="25">
        <v>1000</v>
      </c>
      <c r="P59" s="25">
        <v>3</v>
      </c>
      <c r="Q59" s="25">
        <v>3</v>
      </c>
      <c r="R59" s="31">
        <v>3.0000000000000013E-2</v>
      </c>
      <c r="S59" s="12">
        <v>5</v>
      </c>
      <c r="T59" s="6">
        <v>2</v>
      </c>
      <c r="U59" s="25">
        <v>1</v>
      </c>
      <c r="V59" s="32" t="s">
        <v>3092</v>
      </c>
      <c r="W59" s="4">
        <v>0</v>
      </c>
      <c r="X59" s="33" t="s">
        <v>75</v>
      </c>
      <c r="Y59" s="5" t="s">
        <v>75</v>
      </c>
      <c r="Z59" s="6">
        <v>0</v>
      </c>
      <c r="AA59" s="6" t="s">
        <v>75</v>
      </c>
      <c r="AB59" s="6" t="s">
        <v>75</v>
      </c>
      <c r="AC59" s="6" t="s">
        <v>75</v>
      </c>
      <c r="AD59" s="6" t="s">
        <v>75</v>
      </c>
      <c r="AE59" s="4" t="s">
        <v>3093</v>
      </c>
    </row>
    <row r="60" spans="1:31" x14ac:dyDescent="0.25">
      <c r="A60" s="14" t="s">
        <v>2743</v>
      </c>
      <c r="B60" s="14" t="s">
        <v>64</v>
      </c>
      <c r="C60" s="14" t="s">
        <v>54</v>
      </c>
      <c r="D60" s="5">
        <v>9</v>
      </c>
      <c r="E60" s="5">
        <v>0</v>
      </c>
      <c r="F60" s="4">
        <v>16</v>
      </c>
      <c r="G60" s="4">
        <v>25</v>
      </c>
      <c r="H60" s="4">
        <v>17</v>
      </c>
      <c r="I60" s="25">
        <v>16</v>
      </c>
      <c r="J60" s="4">
        <v>3</v>
      </c>
      <c r="K60" s="4">
        <v>8</v>
      </c>
      <c r="L60" s="4">
        <v>15</v>
      </c>
      <c r="M60" s="4">
        <v>25</v>
      </c>
      <c r="N60" s="25">
        <v>4</v>
      </c>
      <c r="O60" s="25">
        <v>25</v>
      </c>
      <c r="P60" s="25">
        <v>3</v>
      </c>
      <c r="Q60" s="25">
        <v>3</v>
      </c>
      <c r="R60" s="31">
        <v>5.0000000000000017E-2</v>
      </c>
      <c r="S60" s="12">
        <v>5</v>
      </c>
      <c r="T60" s="6">
        <v>-4</v>
      </c>
      <c r="U60" s="25">
        <v>1</v>
      </c>
      <c r="V60" s="32" t="s">
        <v>3092</v>
      </c>
      <c r="W60" s="4">
        <v>0</v>
      </c>
      <c r="X60" s="33" t="s">
        <v>75</v>
      </c>
      <c r="Y60" s="5" t="s">
        <v>75</v>
      </c>
      <c r="Z60" s="6">
        <v>0</v>
      </c>
      <c r="AA60" s="6" t="s">
        <v>75</v>
      </c>
      <c r="AB60" s="6" t="s">
        <v>75</v>
      </c>
      <c r="AC60" s="6" t="s">
        <v>75</v>
      </c>
      <c r="AD60" s="6" t="s">
        <v>75</v>
      </c>
      <c r="AE60" s="4" t="s">
        <v>3093</v>
      </c>
    </row>
    <row r="61" spans="1:31" x14ac:dyDescent="0.25">
      <c r="A61" s="14" t="s">
        <v>2772</v>
      </c>
      <c r="B61" s="14" t="s">
        <v>68</v>
      </c>
      <c r="C61" s="14" t="s">
        <v>54</v>
      </c>
      <c r="D61" s="5">
        <v>3</v>
      </c>
      <c r="E61" s="5">
        <v>0</v>
      </c>
      <c r="F61" s="4">
        <v>126</v>
      </c>
      <c r="G61" s="4">
        <v>36</v>
      </c>
      <c r="H61" s="4">
        <v>98</v>
      </c>
      <c r="I61" s="25">
        <v>36</v>
      </c>
      <c r="J61" s="4">
        <v>3</v>
      </c>
      <c r="K61" s="4">
        <v>8</v>
      </c>
      <c r="L61" s="4">
        <v>15</v>
      </c>
      <c r="M61" s="4">
        <v>25</v>
      </c>
      <c r="N61" s="25">
        <v>5</v>
      </c>
      <c r="O61" s="25">
        <v>1000</v>
      </c>
      <c r="P61" s="25">
        <v>3</v>
      </c>
      <c r="Q61" s="25">
        <v>3</v>
      </c>
      <c r="R61" s="31">
        <v>3.0000000000000013E-2</v>
      </c>
      <c r="S61" s="12">
        <v>3</v>
      </c>
      <c r="T61" s="6">
        <v>0</v>
      </c>
      <c r="U61" s="25">
        <v>1</v>
      </c>
      <c r="V61" s="32" t="s">
        <v>3092</v>
      </c>
      <c r="W61" s="4">
        <v>0</v>
      </c>
      <c r="X61" s="33" t="s">
        <v>75</v>
      </c>
      <c r="Y61" s="5" t="s">
        <v>75</v>
      </c>
      <c r="Z61" s="6">
        <v>0</v>
      </c>
      <c r="AA61" s="6" t="s">
        <v>75</v>
      </c>
      <c r="AB61" s="6" t="s">
        <v>75</v>
      </c>
      <c r="AC61" s="6" t="s">
        <v>75</v>
      </c>
      <c r="AD61" s="6" t="s">
        <v>75</v>
      </c>
      <c r="AE61" s="4" t="s">
        <v>3093</v>
      </c>
    </row>
    <row r="62" spans="1:31" x14ac:dyDescent="0.25">
      <c r="A62" s="14" t="s">
        <v>3260</v>
      </c>
      <c r="B62" s="14" t="s">
        <v>68</v>
      </c>
      <c r="C62" s="14" t="s">
        <v>54</v>
      </c>
      <c r="D62" s="5">
        <v>5</v>
      </c>
      <c r="E62" s="5">
        <v>0</v>
      </c>
      <c r="F62" s="4">
        <v>60</v>
      </c>
      <c r="G62" s="4">
        <v>60</v>
      </c>
      <c r="H62" s="4">
        <v>55</v>
      </c>
      <c r="I62" s="25">
        <v>55</v>
      </c>
      <c r="J62" s="4">
        <v>3</v>
      </c>
      <c r="K62" s="4">
        <v>8</v>
      </c>
      <c r="L62" s="4">
        <v>15</v>
      </c>
      <c r="M62" s="4">
        <v>25</v>
      </c>
      <c r="N62" s="25">
        <v>5</v>
      </c>
      <c r="O62" s="25">
        <v>1000</v>
      </c>
      <c r="P62" s="25">
        <v>3</v>
      </c>
      <c r="Q62" s="25">
        <v>3</v>
      </c>
      <c r="R62" s="31">
        <v>3.0000000000000013E-2</v>
      </c>
      <c r="S62" s="12">
        <v>3</v>
      </c>
      <c r="T62" s="6">
        <v>-2</v>
      </c>
      <c r="U62" s="25">
        <v>1</v>
      </c>
      <c r="V62" s="32" t="s">
        <v>3092</v>
      </c>
      <c r="W62" s="4">
        <v>0</v>
      </c>
      <c r="X62" s="33" t="s">
        <v>75</v>
      </c>
      <c r="Y62" s="5" t="s">
        <v>75</v>
      </c>
      <c r="Z62" s="6">
        <v>0</v>
      </c>
      <c r="AA62" s="6" t="s">
        <v>75</v>
      </c>
      <c r="AB62" s="6" t="s">
        <v>75</v>
      </c>
      <c r="AC62" s="6" t="s">
        <v>75</v>
      </c>
      <c r="AD62" s="6" t="s">
        <v>75</v>
      </c>
      <c r="AE62" s="4" t="s">
        <v>3093</v>
      </c>
    </row>
    <row r="63" spans="1:31" x14ac:dyDescent="0.25">
      <c r="A63" s="14" t="s">
        <v>2056</v>
      </c>
      <c r="B63" s="14" t="s">
        <v>69</v>
      </c>
      <c r="C63" s="14" t="s">
        <v>54</v>
      </c>
      <c r="D63" s="5">
        <v>7</v>
      </c>
      <c r="E63" s="5">
        <v>0</v>
      </c>
      <c r="F63" s="4">
        <v>49</v>
      </c>
      <c r="G63" s="4">
        <v>76</v>
      </c>
      <c r="H63" s="4">
        <v>92</v>
      </c>
      <c r="I63" s="25">
        <v>49</v>
      </c>
      <c r="J63" s="4">
        <v>5</v>
      </c>
      <c r="K63" s="4">
        <v>10</v>
      </c>
      <c r="L63" s="4">
        <v>20</v>
      </c>
      <c r="M63" s="4">
        <v>40</v>
      </c>
      <c r="N63" s="25">
        <v>5</v>
      </c>
      <c r="O63" s="25">
        <v>1000</v>
      </c>
      <c r="P63" s="25">
        <v>3</v>
      </c>
      <c r="Q63" s="25">
        <v>3</v>
      </c>
      <c r="R63" s="31">
        <v>3.0000000000000013E-2</v>
      </c>
      <c r="S63" s="12">
        <v>1</v>
      </c>
      <c r="T63" s="6">
        <v>-6</v>
      </c>
      <c r="U63" s="25">
        <v>1</v>
      </c>
      <c r="V63" s="32" t="s">
        <v>3092</v>
      </c>
      <c r="W63" s="4">
        <v>0</v>
      </c>
      <c r="X63" s="33" t="s">
        <v>75</v>
      </c>
      <c r="Y63" s="5" t="s">
        <v>75</v>
      </c>
      <c r="Z63" s="6">
        <v>0</v>
      </c>
      <c r="AA63" s="6" t="s">
        <v>75</v>
      </c>
      <c r="AB63" s="6" t="s">
        <v>75</v>
      </c>
      <c r="AC63" s="6" t="s">
        <v>75</v>
      </c>
      <c r="AD63" s="6" t="s">
        <v>75</v>
      </c>
      <c r="AE63" s="4" t="s">
        <v>3093</v>
      </c>
    </row>
    <row r="64" spans="1:31" x14ac:dyDescent="0.25">
      <c r="A64" s="14" t="s">
        <v>707</v>
      </c>
      <c r="B64" s="14" t="s">
        <v>69</v>
      </c>
      <c r="C64" s="14" t="s">
        <v>54</v>
      </c>
      <c r="D64" s="5">
        <v>12</v>
      </c>
      <c r="E64" s="5">
        <v>0</v>
      </c>
      <c r="F64" s="4">
        <v>39</v>
      </c>
      <c r="G64" s="4">
        <v>157</v>
      </c>
      <c r="H64" s="4">
        <v>72</v>
      </c>
      <c r="I64" s="25">
        <v>39</v>
      </c>
      <c r="J64" s="4">
        <v>5</v>
      </c>
      <c r="K64" s="4">
        <v>10</v>
      </c>
      <c r="L64" s="4">
        <v>20</v>
      </c>
      <c r="M64" s="4">
        <v>40</v>
      </c>
      <c r="N64" s="25">
        <v>4</v>
      </c>
      <c r="O64" s="25">
        <v>40</v>
      </c>
      <c r="P64" s="25">
        <v>1</v>
      </c>
      <c r="Q64" s="25">
        <v>1</v>
      </c>
      <c r="R64" s="31">
        <v>-1.6666666666666663E-2</v>
      </c>
      <c r="S64" s="12">
        <v>6</v>
      </c>
      <c r="T64" s="6">
        <v>-6</v>
      </c>
      <c r="U64" s="25">
        <v>1</v>
      </c>
      <c r="V64" s="32" t="s">
        <v>3092</v>
      </c>
      <c r="W64" s="4">
        <v>0</v>
      </c>
      <c r="X64" s="33" t="s">
        <v>75</v>
      </c>
      <c r="Y64" s="5" t="s">
        <v>75</v>
      </c>
      <c r="Z64" s="6">
        <v>0</v>
      </c>
      <c r="AA64" s="6" t="s">
        <v>75</v>
      </c>
      <c r="AB64" s="6" t="s">
        <v>75</v>
      </c>
      <c r="AC64" s="6" t="s">
        <v>75</v>
      </c>
      <c r="AD64" s="6" t="s">
        <v>75</v>
      </c>
      <c r="AE64" s="4" t="s">
        <v>3093</v>
      </c>
    </row>
    <row r="65" spans="1:31" x14ac:dyDescent="0.25">
      <c r="A65" s="14" t="s">
        <v>2546</v>
      </c>
      <c r="B65" s="14" t="s">
        <v>69</v>
      </c>
      <c r="C65" s="14" t="s">
        <v>54</v>
      </c>
      <c r="D65" s="5">
        <v>5</v>
      </c>
      <c r="E65" s="5">
        <v>0</v>
      </c>
      <c r="F65" s="4">
        <v>42</v>
      </c>
      <c r="G65" s="4">
        <v>36</v>
      </c>
      <c r="H65" s="4">
        <v>16</v>
      </c>
      <c r="I65" s="25">
        <v>16</v>
      </c>
      <c r="J65" s="4">
        <v>5</v>
      </c>
      <c r="K65" s="4">
        <v>10</v>
      </c>
      <c r="L65" s="4">
        <v>20</v>
      </c>
      <c r="M65" s="4">
        <v>40</v>
      </c>
      <c r="N65" s="25">
        <v>3</v>
      </c>
      <c r="O65" s="25">
        <v>20</v>
      </c>
      <c r="P65" s="25">
        <v>1</v>
      </c>
      <c r="Q65" s="25">
        <v>3</v>
      </c>
      <c r="R65" s="31">
        <v>2.3333333333333348E-2</v>
      </c>
      <c r="S65" s="12">
        <v>11</v>
      </c>
      <c r="T65" s="6">
        <v>6</v>
      </c>
      <c r="U65" s="25">
        <v>3</v>
      </c>
      <c r="V65" s="32" t="s">
        <v>3092</v>
      </c>
      <c r="W65" s="4">
        <v>0</v>
      </c>
      <c r="X65" s="33" t="s">
        <v>75</v>
      </c>
      <c r="Y65" s="5" t="s">
        <v>75</v>
      </c>
      <c r="Z65" s="6">
        <v>0</v>
      </c>
      <c r="AA65" s="6" t="s">
        <v>75</v>
      </c>
      <c r="AB65" s="6" t="s">
        <v>75</v>
      </c>
      <c r="AC65" s="6" t="s">
        <v>75</v>
      </c>
      <c r="AD65" s="6" t="s">
        <v>75</v>
      </c>
      <c r="AE65" s="4" t="s">
        <v>3093</v>
      </c>
    </row>
    <row r="66" spans="1:31" x14ac:dyDescent="0.25">
      <c r="A66" s="14" t="s">
        <v>2544</v>
      </c>
      <c r="B66" s="14" t="s">
        <v>69</v>
      </c>
      <c r="C66" s="14" t="s">
        <v>54</v>
      </c>
      <c r="D66" s="5">
        <v>5</v>
      </c>
      <c r="E66" s="5">
        <v>0</v>
      </c>
      <c r="F66" s="4">
        <v>41</v>
      </c>
      <c r="G66" s="4">
        <v>33</v>
      </c>
      <c r="H66" s="4">
        <v>24</v>
      </c>
      <c r="I66" s="25">
        <v>24</v>
      </c>
      <c r="J66" s="4">
        <v>5</v>
      </c>
      <c r="K66" s="4">
        <v>10</v>
      </c>
      <c r="L66" s="4">
        <v>20</v>
      </c>
      <c r="M66" s="4">
        <v>40</v>
      </c>
      <c r="N66" s="25">
        <v>4</v>
      </c>
      <c r="O66" s="25">
        <v>40</v>
      </c>
      <c r="P66" s="25">
        <v>2</v>
      </c>
      <c r="Q66" s="25">
        <v>3</v>
      </c>
      <c r="R66" s="31">
        <v>3.333333333333334E-2</v>
      </c>
      <c r="S66" s="12">
        <v>6</v>
      </c>
      <c r="T66" s="6">
        <v>1</v>
      </c>
      <c r="U66" s="25">
        <v>1</v>
      </c>
      <c r="V66" s="32" t="s">
        <v>3092</v>
      </c>
      <c r="W66" s="4">
        <v>0</v>
      </c>
      <c r="X66" s="33" t="s">
        <v>75</v>
      </c>
      <c r="Y66" s="5" t="s">
        <v>75</v>
      </c>
      <c r="Z66" s="6">
        <v>0</v>
      </c>
      <c r="AA66" s="6" t="s">
        <v>75</v>
      </c>
      <c r="AB66" s="6" t="s">
        <v>75</v>
      </c>
      <c r="AC66" s="6" t="s">
        <v>75</v>
      </c>
      <c r="AD66" s="6" t="s">
        <v>75</v>
      </c>
      <c r="AE66" s="4" t="s">
        <v>3093</v>
      </c>
    </row>
    <row r="67" spans="1:31" x14ac:dyDescent="0.25">
      <c r="A67" s="14" t="s">
        <v>3009</v>
      </c>
      <c r="B67" s="14" t="s">
        <v>70</v>
      </c>
      <c r="C67" s="14" t="s">
        <v>54</v>
      </c>
      <c r="D67" s="5">
        <v>1</v>
      </c>
      <c r="E67" s="5">
        <v>0</v>
      </c>
      <c r="F67" s="4">
        <v>500</v>
      </c>
      <c r="G67" s="4">
        <v>17</v>
      </c>
      <c r="H67" s="4">
        <v>17</v>
      </c>
      <c r="I67" s="25">
        <v>17</v>
      </c>
      <c r="J67" s="4">
        <v>3</v>
      </c>
      <c r="K67" s="4">
        <v>8</v>
      </c>
      <c r="L67" s="4">
        <v>15</v>
      </c>
      <c r="M67" s="4">
        <v>25</v>
      </c>
      <c r="N67" s="25">
        <v>4</v>
      </c>
      <c r="O67" s="25">
        <v>25</v>
      </c>
      <c r="P67" s="25">
        <v>2</v>
      </c>
      <c r="Q67" s="25">
        <v>3</v>
      </c>
      <c r="R67" s="31">
        <v>3.333333333333334E-2</v>
      </c>
      <c r="S67" s="12">
        <v>1</v>
      </c>
      <c r="T67" s="6">
        <v>0</v>
      </c>
      <c r="U67" s="25">
        <v>1</v>
      </c>
      <c r="V67" s="32" t="s">
        <v>3092</v>
      </c>
      <c r="W67" s="4">
        <v>0</v>
      </c>
      <c r="X67" s="33" t="s">
        <v>75</v>
      </c>
      <c r="Y67" s="5" t="s">
        <v>75</v>
      </c>
      <c r="Z67" s="6">
        <v>0</v>
      </c>
      <c r="AA67" s="6" t="s">
        <v>75</v>
      </c>
      <c r="AB67" s="6" t="s">
        <v>75</v>
      </c>
      <c r="AC67" s="6" t="s">
        <v>75</v>
      </c>
      <c r="AD67" s="6" t="s">
        <v>75</v>
      </c>
      <c r="AE67" s="4" t="s">
        <v>3093</v>
      </c>
    </row>
    <row r="68" spans="1:31" x14ac:dyDescent="0.25">
      <c r="A68" s="14" t="s">
        <v>3261</v>
      </c>
      <c r="B68" s="14" t="s">
        <v>70</v>
      </c>
      <c r="C68" s="14" t="s">
        <v>54</v>
      </c>
      <c r="D68" s="5">
        <v>1</v>
      </c>
      <c r="E68" s="5">
        <v>0</v>
      </c>
      <c r="F68" s="4">
        <v>500</v>
      </c>
      <c r="G68" s="4">
        <v>44</v>
      </c>
      <c r="H68" s="4">
        <v>6</v>
      </c>
      <c r="I68" s="25">
        <v>6</v>
      </c>
      <c r="J68" s="4">
        <v>3</v>
      </c>
      <c r="K68" s="4">
        <v>8</v>
      </c>
      <c r="L68" s="4">
        <v>15</v>
      </c>
      <c r="M68" s="4">
        <v>25</v>
      </c>
      <c r="N68" s="25">
        <v>2</v>
      </c>
      <c r="O68" s="25">
        <v>8</v>
      </c>
      <c r="P68" s="25">
        <v>1</v>
      </c>
      <c r="Q68" s="25">
        <v>3</v>
      </c>
      <c r="R68" s="31">
        <v>3.3333333333333354E-2</v>
      </c>
      <c r="S68" s="12">
        <v>5</v>
      </c>
      <c r="T68" s="6">
        <v>4</v>
      </c>
      <c r="U68" s="25">
        <v>1</v>
      </c>
      <c r="V68" s="32" t="s">
        <v>3092</v>
      </c>
      <c r="W68" s="4">
        <v>0</v>
      </c>
      <c r="X68" s="33" t="s">
        <v>75</v>
      </c>
      <c r="Y68" s="5" t="s">
        <v>75</v>
      </c>
      <c r="Z68" s="6">
        <v>0</v>
      </c>
      <c r="AA68" s="6" t="s">
        <v>75</v>
      </c>
      <c r="AB68" s="6" t="s">
        <v>75</v>
      </c>
      <c r="AC68" s="6" t="s">
        <v>75</v>
      </c>
      <c r="AD68" s="6" t="s">
        <v>75</v>
      </c>
      <c r="AE68" s="4" t="s">
        <v>3093</v>
      </c>
    </row>
    <row r="69" spans="1:31" x14ac:dyDescent="0.25">
      <c r="A69" s="14" t="s">
        <v>3262</v>
      </c>
      <c r="B69" s="14" t="s">
        <v>62</v>
      </c>
      <c r="C69" s="14" t="s">
        <v>58</v>
      </c>
      <c r="D69" s="5">
        <v>10</v>
      </c>
      <c r="E69" s="5">
        <v>3</v>
      </c>
      <c r="F69" s="4">
        <v>22</v>
      </c>
      <c r="G69" s="4">
        <v>10</v>
      </c>
      <c r="H69" s="4">
        <v>6</v>
      </c>
      <c r="I69" s="25">
        <v>6</v>
      </c>
      <c r="J69" s="4">
        <v>5</v>
      </c>
      <c r="K69" s="4">
        <v>10</v>
      </c>
      <c r="L69" s="4">
        <v>20</v>
      </c>
      <c r="M69" s="4">
        <v>40</v>
      </c>
      <c r="N69" s="25">
        <v>2</v>
      </c>
      <c r="O69" s="25">
        <v>10</v>
      </c>
      <c r="P69" s="25">
        <v>2</v>
      </c>
      <c r="Q69" s="25">
        <v>3</v>
      </c>
      <c r="R69" s="31">
        <v>6.666666666666668E-2</v>
      </c>
      <c r="S69" s="12">
        <v>39</v>
      </c>
      <c r="T69" s="6">
        <v>29</v>
      </c>
      <c r="U69" s="25">
        <v>4</v>
      </c>
      <c r="V69" s="32" t="s">
        <v>3092</v>
      </c>
      <c r="W69" s="4">
        <v>0</v>
      </c>
      <c r="X69" s="33" t="s">
        <v>75</v>
      </c>
      <c r="Y69" s="5" t="s">
        <v>75</v>
      </c>
      <c r="Z69" s="6">
        <v>3</v>
      </c>
      <c r="AA69" s="6" t="s">
        <v>75</v>
      </c>
      <c r="AB69" s="6" t="s">
        <v>75</v>
      </c>
      <c r="AC69" s="6" t="s">
        <v>75</v>
      </c>
      <c r="AD69" s="6" t="s">
        <v>75</v>
      </c>
      <c r="AE69" s="4" t="s">
        <v>3093</v>
      </c>
    </row>
    <row r="70" spans="1:31" x14ac:dyDescent="0.25">
      <c r="A70" s="14" t="s">
        <v>182</v>
      </c>
      <c r="B70" s="14" t="s">
        <v>62</v>
      </c>
      <c r="C70" s="14" t="s">
        <v>58</v>
      </c>
      <c r="D70" s="5">
        <v>20</v>
      </c>
      <c r="E70" s="5">
        <v>0</v>
      </c>
      <c r="F70" s="4">
        <v>17</v>
      </c>
      <c r="G70" s="4">
        <v>1</v>
      </c>
      <c r="H70" s="4">
        <v>13</v>
      </c>
      <c r="I70" s="25">
        <v>1</v>
      </c>
      <c r="J70" s="4">
        <v>5</v>
      </c>
      <c r="K70" s="4">
        <v>10</v>
      </c>
      <c r="L70" s="4">
        <v>20</v>
      </c>
      <c r="M70" s="4">
        <v>40</v>
      </c>
      <c r="N70" s="25">
        <v>1</v>
      </c>
      <c r="O70" s="25">
        <v>5</v>
      </c>
      <c r="P70" s="25">
        <v>1</v>
      </c>
      <c r="Q70" s="25">
        <v>2</v>
      </c>
      <c r="R70" s="31">
        <v>1.3877787807814457E-17</v>
      </c>
      <c r="S70" s="12">
        <v>71</v>
      </c>
      <c r="T70" s="6">
        <v>51</v>
      </c>
      <c r="U70" s="25">
        <v>4</v>
      </c>
      <c r="V70" s="32" t="s">
        <v>3092</v>
      </c>
      <c r="W70" s="4">
        <v>0</v>
      </c>
      <c r="X70" s="33" t="s">
        <v>75</v>
      </c>
      <c r="Y70" s="5" t="s">
        <v>75</v>
      </c>
      <c r="Z70" s="6">
        <v>0</v>
      </c>
      <c r="AA70" s="6" t="s">
        <v>75</v>
      </c>
      <c r="AB70" s="6" t="s">
        <v>75</v>
      </c>
      <c r="AC70" s="6" t="s">
        <v>75</v>
      </c>
      <c r="AD70" s="6" t="s">
        <v>75</v>
      </c>
      <c r="AE70" s="4" t="s">
        <v>3093</v>
      </c>
    </row>
    <row r="71" spans="1:31" x14ac:dyDescent="0.25">
      <c r="A71" s="14" t="s">
        <v>376</v>
      </c>
      <c r="B71" s="14" t="s">
        <v>62</v>
      </c>
      <c r="C71" s="14" t="s">
        <v>58</v>
      </c>
      <c r="D71" s="5">
        <v>11</v>
      </c>
      <c r="E71" s="5">
        <v>0</v>
      </c>
      <c r="F71" s="4">
        <v>89</v>
      </c>
      <c r="G71" s="4">
        <v>57</v>
      </c>
      <c r="H71" s="4">
        <v>49</v>
      </c>
      <c r="I71" s="25">
        <v>49</v>
      </c>
      <c r="J71" s="4">
        <v>5</v>
      </c>
      <c r="K71" s="4">
        <v>10</v>
      </c>
      <c r="L71" s="4">
        <v>20</v>
      </c>
      <c r="M71" s="4">
        <v>40</v>
      </c>
      <c r="N71" s="25">
        <v>5</v>
      </c>
      <c r="O71" s="25">
        <v>1000</v>
      </c>
      <c r="P71" s="25">
        <v>3</v>
      </c>
      <c r="Q71" s="25">
        <v>3</v>
      </c>
      <c r="R71" s="31">
        <v>3.0000000000000013E-2</v>
      </c>
      <c r="S71" s="12">
        <v>3</v>
      </c>
      <c r="T71" s="6">
        <v>-8</v>
      </c>
      <c r="U71" s="25">
        <v>1</v>
      </c>
      <c r="V71" s="32" t="s">
        <v>3092</v>
      </c>
      <c r="W71" s="4">
        <v>0</v>
      </c>
      <c r="X71" s="33" t="s">
        <v>75</v>
      </c>
      <c r="Y71" s="5" t="s">
        <v>75</v>
      </c>
      <c r="Z71" s="6">
        <v>0</v>
      </c>
      <c r="AA71" s="6" t="s">
        <v>75</v>
      </c>
      <c r="AB71" s="6" t="s">
        <v>75</v>
      </c>
      <c r="AC71" s="6" t="s">
        <v>75</v>
      </c>
      <c r="AD71" s="6" t="s">
        <v>75</v>
      </c>
      <c r="AE71" s="4" t="s">
        <v>3093</v>
      </c>
    </row>
    <row r="72" spans="1:31" x14ac:dyDescent="0.25">
      <c r="A72" s="14" t="s">
        <v>3013</v>
      </c>
      <c r="B72" s="14" t="s">
        <v>62</v>
      </c>
      <c r="C72" s="14" t="s">
        <v>58</v>
      </c>
      <c r="D72" s="5">
        <v>1</v>
      </c>
      <c r="E72" s="5">
        <v>0</v>
      </c>
      <c r="F72" s="4">
        <v>500</v>
      </c>
      <c r="G72" s="4">
        <v>107</v>
      </c>
      <c r="H72" s="4">
        <v>77</v>
      </c>
      <c r="I72" s="25">
        <v>77</v>
      </c>
      <c r="J72" s="4">
        <v>5</v>
      </c>
      <c r="K72" s="4">
        <v>10</v>
      </c>
      <c r="L72" s="4">
        <v>20</v>
      </c>
      <c r="M72" s="4">
        <v>40</v>
      </c>
      <c r="N72" s="25">
        <v>5</v>
      </c>
      <c r="O72" s="25">
        <v>1000</v>
      </c>
      <c r="P72" s="25">
        <v>3</v>
      </c>
      <c r="Q72" s="25">
        <v>3</v>
      </c>
      <c r="R72" s="31">
        <v>3.0000000000000013E-2</v>
      </c>
      <c r="S72" s="12">
        <v>3</v>
      </c>
      <c r="T72" s="6">
        <v>2</v>
      </c>
      <c r="U72" s="25">
        <v>1</v>
      </c>
      <c r="V72" s="32" t="s">
        <v>3092</v>
      </c>
      <c r="W72" s="4">
        <v>0</v>
      </c>
      <c r="X72" s="33" t="s">
        <v>75</v>
      </c>
      <c r="Y72" s="5" t="s">
        <v>75</v>
      </c>
      <c r="Z72" s="6">
        <v>0</v>
      </c>
      <c r="AA72" s="6" t="s">
        <v>75</v>
      </c>
      <c r="AB72" s="6" t="s">
        <v>75</v>
      </c>
      <c r="AC72" s="6" t="s">
        <v>75</v>
      </c>
      <c r="AD72" s="6" t="s">
        <v>75</v>
      </c>
      <c r="AE72" s="4" t="s">
        <v>3093</v>
      </c>
    </row>
    <row r="73" spans="1:31" x14ac:dyDescent="0.25">
      <c r="A73" s="14" t="s">
        <v>2342</v>
      </c>
      <c r="B73" s="14" t="s">
        <v>62</v>
      </c>
      <c r="C73" s="14" t="s">
        <v>58</v>
      </c>
      <c r="D73" s="5">
        <v>25</v>
      </c>
      <c r="E73" s="5">
        <v>0</v>
      </c>
      <c r="F73" s="4">
        <v>35</v>
      </c>
      <c r="G73" s="4">
        <v>25</v>
      </c>
      <c r="H73" s="4">
        <v>32</v>
      </c>
      <c r="I73" s="25">
        <v>25</v>
      </c>
      <c r="J73" s="4">
        <v>5</v>
      </c>
      <c r="K73" s="4">
        <v>10</v>
      </c>
      <c r="L73" s="4">
        <v>20</v>
      </c>
      <c r="M73" s="4">
        <v>40</v>
      </c>
      <c r="N73" s="25">
        <v>4</v>
      </c>
      <c r="O73" s="25">
        <v>40</v>
      </c>
      <c r="P73" s="25">
        <v>3</v>
      </c>
      <c r="Q73" s="25">
        <v>3</v>
      </c>
      <c r="R73" s="31">
        <v>5.0000000000000017E-2</v>
      </c>
      <c r="S73" s="12">
        <v>15</v>
      </c>
      <c r="T73" s="6">
        <v>-10</v>
      </c>
      <c r="U73" s="25">
        <v>4</v>
      </c>
      <c r="V73" s="32" t="s">
        <v>3092</v>
      </c>
      <c r="W73" s="4">
        <v>0</v>
      </c>
      <c r="X73" s="33" t="s">
        <v>75</v>
      </c>
      <c r="Y73" s="5" t="s">
        <v>75</v>
      </c>
      <c r="Z73" s="6">
        <v>0</v>
      </c>
      <c r="AA73" s="6" t="s">
        <v>75</v>
      </c>
      <c r="AB73" s="6" t="s">
        <v>75</v>
      </c>
      <c r="AC73" s="6" t="s">
        <v>75</v>
      </c>
      <c r="AD73" s="6" t="s">
        <v>75</v>
      </c>
      <c r="AE73" s="4" t="s">
        <v>3093</v>
      </c>
    </row>
    <row r="74" spans="1:31" x14ac:dyDescent="0.25">
      <c r="A74" s="14" t="s">
        <v>3014</v>
      </c>
      <c r="B74" s="14" t="s">
        <v>63</v>
      </c>
      <c r="C74" s="14" t="s">
        <v>58</v>
      </c>
      <c r="D74" s="5">
        <v>1</v>
      </c>
      <c r="E74" s="5">
        <v>0</v>
      </c>
      <c r="F74" s="4">
        <v>500</v>
      </c>
      <c r="G74" s="4">
        <v>86</v>
      </c>
      <c r="H74" s="4">
        <v>90</v>
      </c>
      <c r="I74" s="25">
        <v>86</v>
      </c>
      <c r="J74" s="4">
        <v>5</v>
      </c>
      <c r="K74" s="4">
        <v>10</v>
      </c>
      <c r="L74" s="4">
        <v>20</v>
      </c>
      <c r="M74" s="4">
        <v>40</v>
      </c>
      <c r="N74" s="25">
        <v>5</v>
      </c>
      <c r="O74" s="25">
        <v>1000</v>
      </c>
      <c r="P74" s="25">
        <v>3</v>
      </c>
      <c r="Q74" s="25">
        <v>3</v>
      </c>
      <c r="R74" s="31">
        <v>3.0000000000000013E-2</v>
      </c>
      <c r="S74" s="12">
        <v>5</v>
      </c>
      <c r="T74" s="6">
        <v>4</v>
      </c>
      <c r="U74" s="25">
        <v>1</v>
      </c>
      <c r="V74" s="32" t="s">
        <v>3092</v>
      </c>
      <c r="W74" s="4">
        <v>0</v>
      </c>
      <c r="X74" s="33" t="s">
        <v>75</v>
      </c>
      <c r="Y74" s="5" t="s">
        <v>75</v>
      </c>
      <c r="Z74" s="6">
        <v>0</v>
      </c>
      <c r="AA74" s="6" t="s">
        <v>75</v>
      </c>
      <c r="AB74" s="6" t="s">
        <v>75</v>
      </c>
      <c r="AC74" s="6" t="s">
        <v>75</v>
      </c>
      <c r="AD74" s="6" t="s">
        <v>75</v>
      </c>
      <c r="AE74" s="4" t="s">
        <v>3093</v>
      </c>
    </row>
    <row r="75" spans="1:31" x14ac:dyDescent="0.25">
      <c r="A75" s="14" t="s">
        <v>1197</v>
      </c>
      <c r="B75" s="14" t="s">
        <v>63</v>
      </c>
      <c r="C75" s="14" t="s">
        <v>58</v>
      </c>
      <c r="D75" s="5">
        <v>44</v>
      </c>
      <c r="E75" s="5">
        <v>27</v>
      </c>
      <c r="F75" s="4">
        <v>12</v>
      </c>
      <c r="G75" s="4">
        <v>34</v>
      </c>
      <c r="H75" s="4">
        <v>19</v>
      </c>
      <c r="I75" s="25">
        <v>12</v>
      </c>
      <c r="J75" s="4">
        <v>5</v>
      </c>
      <c r="K75" s="4">
        <v>10</v>
      </c>
      <c r="L75" s="4">
        <v>20</v>
      </c>
      <c r="M75" s="4">
        <v>40</v>
      </c>
      <c r="N75" s="25">
        <v>3</v>
      </c>
      <c r="O75" s="25">
        <v>20</v>
      </c>
      <c r="P75" s="25">
        <v>2</v>
      </c>
      <c r="Q75" s="25">
        <v>3</v>
      </c>
      <c r="R75" s="31">
        <v>4.6666666666666683E-2</v>
      </c>
      <c r="S75" s="12">
        <v>40</v>
      </c>
      <c r="T75" s="6">
        <v>-4</v>
      </c>
      <c r="U75" s="25">
        <v>4</v>
      </c>
      <c r="V75" s="32" t="s">
        <v>3092</v>
      </c>
      <c r="W75" s="4">
        <v>0</v>
      </c>
      <c r="X75" s="33" t="s">
        <v>75</v>
      </c>
      <c r="Y75" s="5" t="s">
        <v>75</v>
      </c>
      <c r="Z75" s="6">
        <v>27</v>
      </c>
      <c r="AA75" s="6" t="s">
        <v>75</v>
      </c>
      <c r="AB75" s="6" t="s">
        <v>75</v>
      </c>
      <c r="AC75" s="6" t="s">
        <v>75</v>
      </c>
      <c r="AD75" s="6" t="s">
        <v>75</v>
      </c>
      <c r="AE75" s="4" t="s">
        <v>3093</v>
      </c>
    </row>
    <row r="76" spans="1:31" x14ac:dyDescent="0.25">
      <c r="A76" s="14" t="s">
        <v>1431</v>
      </c>
      <c r="B76" s="14" t="s">
        <v>63</v>
      </c>
      <c r="C76" s="14" t="s">
        <v>58</v>
      </c>
      <c r="D76" s="5">
        <v>25</v>
      </c>
      <c r="E76" s="5">
        <v>0</v>
      </c>
      <c r="F76" s="4">
        <v>23</v>
      </c>
      <c r="G76" s="4">
        <v>28</v>
      </c>
      <c r="H76" s="4">
        <v>125</v>
      </c>
      <c r="I76" s="25">
        <v>23</v>
      </c>
      <c r="J76" s="4">
        <v>5</v>
      </c>
      <c r="K76" s="4">
        <v>10</v>
      </c>
      <c r="L76" s="4">
        <v>20</v>
      </c>
      <c r="M76" s="4">
        <v>40</v>
      </c>
      <c r="N76" s="25">
        <v>4</v>
      </c>
      <c r="O76" s="25">
        <v>40</v>
      </c>
      <c r="P76" s="25">
        <v>2</v>
      </c>
      <c r="Q76" s="25">
        <v>2</v>
      </c>
      <c r="R76" s="31">
        <v>1.666666666666667E-2</v>
      </c>
      <c r="S76" s="12">
        <v>19</v>
      </c>
      <c r="T76" s="6">
        <v>-6</v>
      </c>
      <c r="U76" s="25">
        <v>4</v>
      </c>
      <c r="V76" s="32" t="s">
        <v>3092</v>
      </c>
      <c r="W76" s="4">
        <v>0</v>
      </c>
      <c r="X76" s="33" t="s">
        <v>75</v>
      </c>
      <c r="Y76" s="5" t="s">
        <v>75</v>
      </c>
      <c r="Z76" s="6">
        <v>0</v>
      </c>
      <c r="AA76" s="6" t="s">
        <v>75</v>
      </c>
      <c r="AB76" s="6" t="s">
        <v>75</v>
      </c>
      <c r="AC76" s="6" t="s">
        <v>75</v>
      </c>
      <c r="AD76" s="6" t="s">
        <v>75</v>
      </c>
      <c r="AE76" s="4" t="s">
        <v>3093</v>
      </c>
    </row>
    <row r="77" spans="1:31" x14ac:dyDescent="0.25">
      <c r="A77" s="14" t="s">
        <v>2758</v>
      </c>
      <c r="B77" s="14" t="s">
        <v>64</v>
      </c>
      <c r="C77" s="14" t="s">
        <v>58</v>
      </c>
      <c r="D77" s="5">
        <v>4</v>
      </c>
      <c r="E77" s="5">
        <v>1</v>
      </c>
      <c r="F77" s="4">
        <v>26</v>
      </c>
      <c r="G77" s="4">
        <v>63</v>
      </c>
      <c r="H77" s="4">
        <v>45</v>
      </c>
      <c r="I77" s="25">
        <v>26</v>
      </c>
      <c r="J77" s="4">
        <v>3</v>
      </c>
      <c r="K77" s="4">
        <v>8</v>
      </c>
      <c r="L77" s="4">
        <v>15</v>
      </c>
      <c r="M77" s="4">
        <v>25</v>
      </c>
      <c r="N77" s="25">
        <v>5</v>
      </c>
      <c r="O77" s="25">
        <v>1000</v>
      </c>
      <c r="P77" s="25">
        <v>3</v>
      </c>
      <c r="Q77" s="25">
        <v>3</v>
      </c>
      <c r="R77" s="31">
        <v>3.0000000000000013E-2</v>
      </c>
      <c r="S77" s="12">
        <v>1</v>
      </c>
      <c r="T77" s="6">
        <v>-3</v>
      </c>
      <c r="U77" s="25">
        <v>1</v>
      </c>
      <c r="V77" s="32" t="s">
        <v>3092</v>
      </c>
      <c r="W77" s="4">
        <v>0</v>
      </c>
      <c r="X77" s="33" t="s">
        <v>75</v>
      </c>
      <c r="Y77" s="5" t="s">
        <v>75</v>
      </c>
      <c r="Z77" s="6">
        <v>1</v>
      </c>
      <c r="AA77" s="6" t="s">
        <v>75</v>
      </c>
      <c r="AB77" s="6" t="s">
        <v>75</v>
      </c>
      <c r="AC77" s="6" t="s">
        <v>75</v>
      </c>
      <c r="AD77" s="6" t="s">
        <v>75</v>
      </c>
      <c r="AE77" s="4" t="s">
        <v>3093</v>
      </c>
    </row>
    <row r="78" spans="1:31" x14ac:dyDescent="0.25">
      <c r="A78" s="14" t="s">
        <v>2739</v>
      </c>
      <c r="B78" s="14" t="s">
        <v>67</v>
      </c>
      <c r="C78" s="14" t="s">
        <v>58</v>
      </c>
      <c r="D78" s="5">
        <v>12</v>
      </c>
      <c r="E78" s="5">
        <v>3</v>
      </c>
      <c r="F78" s="4">
        <v>13</v>
      </c>
      <c r="G78" s="4">
        <v>6</v>
      </c>
      <c r="H78" s="4">
        <v>14</v>
      </c>
      <c r="I78" s="25">
        <v>6</v>
      </c>
      <c r="J78" s="4">
        <v>3</v>
      </c>
      <c r="K78" s="4">
        <v>8</v>
      </c>
      <c r="L78" s="4">
        <v>15</v>
      </c>
      <c r="M78" s="4">
        <v>25</v>
      </c>
      <c r="N78" s="25">
        <v>2</v>
      </c>
      <c r="O78" s="25">
        <v>8</v>
      </c>
      <c r="P78" s="25">
        <v>1</v>
      </c>
      <c r="Q78" s="25">
        <v>2</v>
      </c>
      <c r="R78" s="31">
        <v>9.2518585385429707E-18</v>
      </c>
      <c r="S78" s="12">
        <v>18</v>
      </c>
      <c r="T78" s="6">
        <v>6</v>
      </c>
      <c r="U78" s="25">
        <v>4</v>
      </c>
      <c r="V78" s="32" t="s">
        <v>3092</v>
      </c>
      <c r="W78" s="4">
        <v>0</v>
      </c>
      <c r="X78" s="33" t="s">
        <v>75</v>
      </c>
      <c r="Y78" s="5" t="s">
        <v>75</v>
      </c>
      <c r="Z78" s="6">
        <v>3</v>
      </c>
      <c r="AA78" s="6" t="s">
        <v>75</v>
      </c>
      <c r="AB78" s="6" t="s">
        <v>75</v>
      </c>
      <c r="AC78" s="6" t="s">
        <v>75</v>
      </c>
      <c r="AD78" s="6" t="s">
        <v>75</v>
      </c>
      <c r="AE78" s="4" t="s">
        <v>3093</v>
      </c>
    </row>
    <row r="79" spans="1:31" x14ac:dyDescent="0.25">
      <c r="A79" s="14" t="s">
        <v>3018</v>
      </c>
      <c r="B79" s="14" t="s">
        <v>67</v>
      </c>
      <c r="C79" s="14" t="s">
        <v>58</v>
      </c>
      <c r="D79" s="5">
        <v>1</v>
      </c>
      <c r="E79" s="5">
        <v>0</v>
      </c>
      <c r="F79" s="4">
        <v>500</v>
      </c>
      <c r="G79" s="4">
        <v>166</v>
      </c>
      <c r="H79" s="4">
        <v>70</v>
      </c>
      <c r="I79" s="25">
        <v>70</v>
      </c>
      <c r="J79" s="4">
        <v>3</v>
      </c>
      <c r="K79" s="4">
        <v>8</v>
      </c>
      <c r="L79" s="4">
        <v>15</v>
      </c>
      <c r="M79" s="4">
        <v>25</v>
      </c>
      <c r="N79" s="25">
        <v>5</v>
      </c>
      <c r="O79" s="25">
        <v>1000</v>
      </c>
      <c r="P79" s="25">
        <v>3</v>
      </c>
      <c r="Q79" s="25">
        <v>3</v>
      </c>
      <c r="R79" s="31">
        <v>3.0000000000000013E-2</v>
      </c>
      <c r="S79" s="12">
        <v>2</v>
      </c>
      <c r="T79" s="6">
        <v>1</v>
      </c>
      <c r="U79" s="25">
        <v>1</v>
      </c>
      <c r="V79" s="32" t="s">
        <v>3092</v>
      </c>
      <c r="W79" s="4">
        <v>0</v>
      </c>
      <c r="X79" s="33" t="s">
        <v>75</v>
      </c>
      <c r="Y79" s="5" t="s">
        <v>75</v>
      </c>
      <c r="Z79" s="6">
        <v>0</v>
      </c>
      <c r="AA79" s="6" t="s">
        <v>75</v>
      </c>
      <c r="AB79" s="6" t="s">
        <v>75</v>
      </c>
      <c r="AC79" s="6" t="s">
        <v>75</v>
      </c>
      <c r="AD79" s="6" t="s">
        <v>75</v>
      </c>
      <c r="AE79" s="4" t="s">
        <v>3093</v>
      </c>
    </row>
    <row r="80" spans="1:31" x14ac:dyDescent="0.25">
      <c r="A80" s="14" t="s">
        <v>2529</v>
      </c>
      <c r="B80" s="14" t="s">
        <v>67</v>
      </c>
      <c r="C80" s="14" t="s">
        <v>58</v>
      </c>
      <c r="D80" s="5">
        <v>18</v>
      </c>
      <c r="E80" s="5">
        <v>6</v>
      </c>
      <c r="F80" s="4">
        <v>4</v>
      </c>
      <c r="G80" s="4">
        <v>5</v>
      </c>
      <c r="H80" s="4">
        <v>12</v>
      </c>
      <c r="I80" s="25">
        <v>4</v>
      </c>
      <c r="J80" s="4">
        <v>3</v>
      </c>
      <c r="K80" s="4">
        <v>8</v>
      </c>
      <c r="L80" s="4">
        <v>15</v>
      </c>
      <c r="M80" s="4">
        <v>25</v>
      </c>
      <c r="N80" s="25">
        <v>2</v>
      </c>
      <c r="O80" s="25">
        <v>8</v>
      </c>
      <c r="P80" s="25">
        <v>2</v>
      </c>
      <c r="Q80" s="25">
        <v>2</v>
      </c>
      <c r="R80" s="31">
        <v>3.333333333333334E-2</v>
      </c>
      <c r="S80" s="12">
        <v>19</v>
      </c>
      <c r="T80" s="6">
        <v>1</v>
      </c>
      <c r="U80" s="25">
        <v>4</v>
      </c>
      <c r="V80" s="32" t="s">
        <v>3092</v>
      </c>
      <c r="W80" s="4">
        <v>0</v>
      </c>
      <c r="X80" s="33" t="s">
        <v>75</v>
      </c>
      <c r="Y80" s="5" t="s">
        <v>75</v>
      </c>
      <c r="Z80" s="6">
        <v>6</v>
      </c>
      <c r="AA80" s="6" t="s">
        <v>75</v>
      </c>
      <c r="AB80" s="6" t="s">
        <v>75</v>
      </c>
      <c r="AC80" s="6" t="s">
        <v>75</v>
      </c>
      <c r="AD80" s="6" t="s">
        <v>75</v>
      </c>
      <c r="AE80" s="4" t="s">
        <v>3093</v>
      </c>
    </row>
    <row r="81" spans="1:31" x14ac:dyDescent="0.25">
      <c r="A81" s="14" t="s">
        <v>2838</v>
      </c>
      <c r="B81" s="14" t="s">
        <v>68</v>
      </c>
      <c r="C81" s="14" t="s">
        <v>58</v>
      </c>
      <c r="D81" s="5">
        <v>4</v>
      </c>
      <c r="E81" s="5">
        <v>0</v>
      </c>
      <c r="F81" s="4">
        <v>71</v>
      </c>
      <c r="G81" s="4">
        <v>50</v>
      </c>
      <c r="H81" s="4">
        <v>15</v>
      </c>
      <c r="I81" s="25">
        <v>15</v>
      </c>
      <c r="J81" s="4">
        <v>3</v>
      </c>
      <c r="K81" s="4">
        <v>8</v>
      </c>
      <c r="L81" s="4">
        <v>15</v>
      </c>
      <c r="M81" s="4">
        <v>25</v>
      </c>
      <c r="N81" s="25">
        <v>3</v>
      </c>
      <c r="O81" s="25">
        <v>15</v>
      </c>
      <c r="P81" s="25">
        <v>1</v>
      </c>
      <c r="Q81" s="25">
        <v>3</v>
      </c>
      <c r="R81" s="31">
        <v>2.3333333333333348E-2</v>
      </c>
      <c r="S81" s="12">
        <v>15</v>
      </c>
      <c r="T81" s="6">
        <v>11</v>
      </c>
      <c r="U81" s="25">
        <v>4</v>
      </c>
      <c r="V81" s="32" t="s">
        <v>3092</v>
      </c>
      <c r="W81" s="4">
        <v>0</v>
      </c>
      <c r="X81" s="33" t="s">
        <v>75</v>
      </c>
      <c r="Y81" s="5" t="s">
        <v>75</v>
      </c>
      <c r="Z81" s="6">
        <v>0</v>
      </c>
      <c r="AA81" s="6" t="s">
        <v>75</v>
      </c>
      <c r="AB81" s="6" t="s">
        <v>75</v>
      </c>
      <c r="AC81" s="6" t="s">
        <v>75</v>
      </c>
      <c r="AD81" s="6" t="s">
        <v>75</v>
      </c>
      <c r="AE81" s="4" t="s">
        <v>3093</v>
      </c>
    </row>
    <row r="82" spans="1:31" x14ac:dyDescent="0.25">
      <c r="A82" s="14" t="s">
        <v>3019</v>
      </c>
      <c r="B82" s="14" t="s">
        <v>68</v>
      </c>
      <c r="C82" s="14" t="s">
        <v>58</v>
      </c>
      <c r="D82" s="5">
        <v>2</v>
      </c>
      <c r="E82" s="5">
        <v>0</v>
      </c>
      <c r="F82" s="4">
        <v>500</v>
      </c>
      <c r="G82" s="4">
        <v>118</v>
      </c>
      <c r="H82" s="4">
        <v>113</v>
      </c>
      <c r="I82" s="25">
        <v>113</v>
      </c>
      <c r="J82" s="4">
        <v>3</v>
      </c>
      <c r="K82" s="4">
        <v>8</v>
      </c>
      <c r="L82" s="4">
        <v>15</v>
      </c>
      <c r="M82" s="4">
        <v>25</v>
      </c>
      <c r="N82" s="25">
        <v>5</v>
      </c>
      <c r="O82" s="25">
        <v>1000</v>
      </c>
      <c r="P82" s="25">
        <v>3</v>
      </c>
      <c r="Q82" s="25">
        <v>3</v>
      </c>
      <c r="R82" s="31">
        <v>3.0000000000000013E-2</v>
      </c>
      <c r="S82" s="12">
        <v>3</v>
      </c>
      <c r="T82" s="6">
        <v>1</v>
      </c>
      <c r="U82" s="25">
        <v>1</v>
      </c>
      <c r="V82" s="32" t="s">
        <v>3092</v>
      </c>
      <c r="W82" s="4">
        <v>0</v>
      </c>
      <c r="X82" s="33" t="s">
        <v>75</v>
      </c>
      <c r="Y82" s="5" t="s">
        <v>75</v>
      </c>
      <c r="Z82" s="6">
        <v>0</v>
      </c>
      <c r="AA82" s="6" t="s">
        <v>75</v>
      </c>
      <c r="AB82" s="6" t="s">
        <v>75</v>
      </c>
      <c r="AC82" s="6" t="s">
        <v>75</v>
      </c>
      <c r="AD82" s="6" t="s">
        <v>75</v>
      </c>
      <c r="AE82" s="4" t="s">
        <v>3093</v>
      </c>
    </row>
    <row r="83" spans="1:31" x14ac:dyDescent="0.25">
      <c r="A83" s="14" t="s">
        <v>2308</v>
      </c>
      <c r="B83" s="14" t="s">
        <v>68</v>
      </c>
      <c r="C83" s="14" t="s">
        <v>58</v>
      </c>
      <c r="D83" s="5">
        <v>15</v>
      </c>
      <c r="E83" s="5">
        <v>0</v>
      </c>
      <c r="F83" s="4">
        <v>21</v>
      </c>
      <c r="G83" s="4">
        <v>3</v>
      </c>
      <c r="H83" s="4">
        <v>23</v>
      </c>
      <c r="I83" s="25">
        <v>3</v>
      </c>
      <c r="J83" s="4">
        <v>3</v>
      </c>
      <c r="K83" s="4">
        <v>8</v>
      </c>
      <c r="L83" s="4">
        <v>15</v>
      </c>
      <c r="M83" s="4">
        <v>25</v>
      </c>
      <c r="N83" s="25">
        <v>1</v>
      </c>
      <c r="O83" s="25">
        <v>3</v>
      </c>
      <c r="P83" s="25">
        <v>1</v>
      </c>
      <c r="Q83" s="25">
        <v>2</v>
      </c>
      <c r="R83" s="31">
        <v>1.3877787807814457E-17</v>
      </c>
      <c r="S83" s="12">
        <v>38</v>
      </c>
      <c r="T83" s="6">
        <v>23</v>
      </c>
      <c r="U83" s="25">
        <v>4</v>
      </c>
      <c r="V83" s="32" t="s">
        <v>3092</v>
      </c>
      <c r="W83" s="4">
        <v>0</v>
      </c>
      <c r="X83" s="33" t="s">
        <v>75</v>
      </c>
      <c r="Y83" s="5" t="s">
        <v>75</v>
      </c>
      <c r="Z83" s="6">
        <v>0</v>
      </c>
      <c r="AA83" s="6" t="s">
        <v>75</v>
      </c>
      <c r="AB83" s="6" t="s">
        <v>75</v>
      </c>
      <c r="AC83" s="6" t="s">
        <v>75</v>
      </c>
      <c r="AD83" s="6" t="s">
        <v>75</v>
      </c>
      <c r="AE83" s="4" t="s">
        <v>3093</v>
      </c>
    </row>
    <row r="84" spans="1:31" x14ac:dyDescent="0.25">
      <c r="A84" s="14" t="s">
        <v>365</v>
      </c>
      <c r="B84" s="14" t="s">
        <v>69</v>
      </c>
      <c r="C84" s="14" t="s">
        <v>58</v>
      </c>
      <c r="D84" s="5">
        <v>10</v>
      </c>
      <c r="E84" s="5">
        <v>0</v>
      </c>
      <c r="F84" s="4">
        <v>36</v>
      </c>
      <c r="G84" s="4">
        <v>17</v>
      </c>
      <c r="H84" s="4">
        <v>42</v>
      </c>
      <c r="I84" s="25">
        <v>17</v>
      </c>
      <c r="J84" s="4">
        <v>5</v>
      </c>
      <c r="K84" s="4">
        <v>10</v>
      </c>
      <c r="L84" s="4">
        <v>20</v>
      </c>
      <c r="M84" s="4">
        <v>40</v>
      </c>
      <c r="N84" s="25">
        <v>3</v>
      </c>
      <c r="O84" s="25">
        <v>20</v>
      </c>
      <c r="P84" s="25">
        <v>1</v>
      </c>
      <c r="Q84" s="25">
        <v>2</v>
      </c>
      <c r="R84" s="31">
        <v>6.4763009769800799E-18</v>
      </c>
      <c r="S84" s="12">
        <v>11</v>
      </c>
      <c r="T84" s="6">
        <v>1</v>
      </c>
      <c r="U84" s="25">
        <v>3</v>
      </c>
      <c r="V84" s="32" t="s">
        <v>3092</v>
      </c>
      <c r="W84" s="4">
        <v>0</v>
      </c>
      <c r="X84" s="33" t="s">
        <v>75</v>
      </c>
      <c r="Y84" s="5" t="s">
        <v>75</v>
      </c>
      <c r="Z84" s="6">
        <v>0</v>
      </c>
      <c r="AA84" s="6" t="s">
        <v>75</v>
      </c>
      <c r="AB84" s="6" t="s">
        <v>75</v>
      </c>
      <c r="AC84" s="6" t="s">
        <v>75</v>
      </c>
      <c r="AD84" s="6" t="s">
        <v>75</v>
      </c>
      <c r="AE84" s="4" t="s">
        <v>3093</v>
      </c>
    </row>
    <row r="85" spans="1:31" x14ac:dyDescent="0.25">
      <c r="A85" s="14" t="s">
        <v>2767</v>
      </c>
      <c r="B85" s="14" t="s">
        <v>69</v>
      </c>
      <c r="C85" s="14" t="s">
        <v>58</v>
      </c>
      <c r="D85" s="5">
        <v>3</v>
      </c>
      <c r="E85" s="5">
        <v>0</v>
      </c>
      <c r="F85" s="4">
        <v>131</v>
      </c>
      <c r="G85" s="4">
        <v>20</v>
      </c>
      <c r="H85" s="4">
        <v>28</v>
      </c>
      <c r="I85" s="25">
        <v>20</v>
      </c>
      <c r="J85" s="4">
        <v>5</v>
      </c>
      <c r="K85" s="4">
        <v>10</v>
      </c>
      <c r="L85" s="4">
        <v>20</v>
      </c>
      <c r="M85" s="4">
        <v>40</v>
      </c>
      <c r="N85" s="25">
        <v>3</v>
      </c>
      <c r="O85" s="25">
        <v>20</v>
      </c>
      <c r="P85" s="25">
        <v>1</v>
      </c>
      <c r="Q85" s="25">
        <v>2</v>
      </c>
      <c r="R85" s="31">
        <v>6.4763009769800799E-18</v>
      </c>
      <c r="S85" s="12">
        <v>11</v>
      </c>
      <c r="T85" s="6">
        <v>8</v>
      </c>
      <c r="U85" s="25">
        <v>3</v>
      </c>
      <c r="V85" s="32" t="s">
        <v>3092</v>
      </c>
      <c r="W85" s="4">
        <v>0</v>
      </c>
      <c r="X85" s="33" t="s">
        <v>75</v>
      </c>
      <c r="Y85" s="5" t="s">
        <v>75</v>
      </c>
      <c r="Z85" s="6">
        <v>0</v>
      </c>
      <c r="AA85" s="6" t="s">
        <v>75</v>
      </c>
      <c r="AB85" s="6" t="s">
        <v>75</v>
      </c>
      <c r="AC85" s="6" t="s">
        <v>75</v>
      </c>
      <c r="AD85" s="6" t="s">
        <v>75</v>
      </c>
      <c r="AE85" s="4" t="s">
        <v>3093</v>
      </c>
    </row>
    <row r="86" spans="1:31" x14ac:dyDescent="0.25">
      <c r="A86" s="14" t="s">
        <v>2833</v>
      </c>
      <c r="B86" s="14" t="s">
        <v>69</v>
      </c>
      <c r="C86" s="14" t="s">
        <v>58</v>
      </c>
      <c r="D86" s="5">
        <v>1</v>
      </c>
      <c r="E86" s="5">
        <v>1</v>
      </c>
      <c r="F86" s="4">
        <v>47</v>
      </c>
      <c r="G86" s="4">
        <v>53</v>
      </c>
      <c r="H86" s="4">
        <v>80</v>
      </c>
      <c r="I86" s="25">
        <v>47</v>
      </c>
      <c r="J86" s="4">
        <v>5</v>
      </c>
      <c r="K86" s="4">
        <v>10</v>
      </c>
      <c r="L86" s="4">
        <v>20</v>
      </c>
      <c r="M86" s="4">
        <v>40</v>
      </c>
      <c r="N86" s="25">
        <v>5</v>
      </c>
      <c r="O86" s="25">
        <v>1000</v>
      </c>
      <c r="P86" s="25">
        <v>3</v>
      </c>
      <c r="Q86" s="25">
        <v>3</v>
      </c>
      <c r="R86" s="31">
        <v>3.0000000000000013E-2</v>
      </c>
      <c r="S86" s="12">
        <v>1</v>
      </c>
      <c r="T86" s="6">
        <v>0</v>
      </c>
      <c r="U86" s="25">
        <v>1</v>
      </c>
      <c r="V86" s="32" t="s">
        <v>3092</v>
      </c>
      <c r="W86" s="4">
        <v>0</v>
      </c>
      <c r="X86" s="33" t="s">
        <v>75</v>
      </c>
      <c r="Y86" s="5" t="s">
        <v>75</v>
      </c>
      <c r="Z86" s="6">
        <v>1</v>
      </c>
      <c r="AA86" s="6" t="s">
        <v>75</v>
      </c>
      <c r="AB86" s="6" t="s">
        <v>75</v>
      </c>
      <c r="AC86" s="6" t="s">
        <v>75</v>
      </c>
      <c r="AD86" s="6" t="s">
        <v>75</v>
      </c>
      <c r="AE86" s="4" t="s">
        <v>3093</v>
      </c>
    </row>
    <row r="87" spans="1:31" x14ac:dyDescent="0.25">
      <c r="A87" s="14" t="s">
        <v>3022</v>
      </c>
      <c r="B87" s="14" t="s">
        <v>71</v>
      </c>
      <c r="C87" s="14" t="s">
        <v>58</v>
      </c>
      <c r="D87" s="5">
        <v>1</v>
      </c>
      <c r="E87" s="5">
        <v>0</v>
      </c>
      <c r="F87" s="4">
        <v>500</v>
      </c>
      <c r="G87" s="4">
        <v>25</v>
      </c>
      <c r="H87" s="4">
        <v>23</v>
      </c>
      <c r="I87" s="25">
        <v>23</v>
      </c>
      <c r="J87" s="4">
        <v>3</v>
      </c>
      <c r="K87" s="4">
        <v>8</v>
      </c>
      <c r="L87" s="4">
        <v>15</v>
      </c>
      <c r="M87" s="4">
        <v>25</v>
      </c>
      <c r="N87" s="25">
        <v>4</v>
      </c>
      <c r="O87" s="25">
        <v>25</v>
      </c>
      <c r="P87" s="25">
        <v>2</v>
      </c>
      <c r="Q87" s="25">
        <v>3</v>
      </c>
      <c r="R87" s="31">
        <v>3.333333333333334E-2</v>
      </c>
      <c r="S87" s="12">
        <v>2</v>
      </c>
      <c r="T87" s="6">
        <v>1</v>
      </c>
      <c r="U87" s="25">
        <v>1</v>
      </c>
      <c r="V87" s="32" t="s">
        <v>3092</v>
      </c>
      <c r="W87" s="4">
        <v>0</v>
      </c>
      <c r="X87" s="33" t="s">
        <v>75</v>
      </c>
      <c r="Y87" s="5" t="s">
        <v>75</v>
      </c>
      <c r="Z87" s="6">
        <v>0</v>
      </c>
      <c r="AA87" s="6" t="s">
        <v>75</v>
      </c>
      <c r="AB87" s="6" t="s">
        <v>75</v>
      </c>
      <c r="AC87" s="6" t="s">
        <v>75</v>
      </c>
      <c r="AD87" s="6" t="s">
        <v>75</v>
      </c>
      <c r="AE87" s="4" t="s">
        <v>3093</v>
      </c>
    </row>
    <row r="88" spans="1:31" x14ac:dyDescent="0.25">
      <c r="A88" s="14" t="s">
        <v>2649</v>
      </c>
      <c r="B88" s="14" t="s">
        <v>71</v>
      </c>
      <c r="C88" s="14" t="s">
        <v>58</v>
      </c>
      <c r="D88" s="5">
        <v>6</v>
      </c>
      <c r="E88" s="5">
        <v>0</v>
      </c>
      <c r="F88" s="4">
        <v>19</v>
      </c>
      <c r="G88" s="4">
        <v>3</v>
      </c>
      <c r="H88" s="4">
        <v>79</v>
      </c>
      <c r="I88" s="25">
        <v>3</v>
      </c>
      <c r="J88" s="4">
        <v>3</v>
      </c>
      <c r="K88" s="4">
        <v>8</v>
      </c>
      <c r="L88" s="4">
        <v>15</v>
      </c>
      <c r="M88" s="4">
        <v>25</v>
      </c>
      <c r="N88" s="25">
        <v>1</v>
      </c>
      <c r="O88" s="25">
        <v>3</v>
      </c>
      <c r="P88" s="25">
        <v>1</v>
      </c>
      <c r="Q88" s="25">
        <v>2</v>
      </c>
      <c r="R88" s="31">
        <v>1.3877787807814457E-17</v>
      </c>
      <c r="S88" s="12">
        <v>23</v>
      </c>
      <c r="T88" s="6">
        <v>17</v>
      </c>
      <c r="U88" s="25">
        <v>4</v>
      </c>
      <c r="V88" s="32" t="s">
        <v>3092</v>
      </c>
      <c r="W88" s="4">
        <v>0</v>
      </c>
      <c r="X88" s="33" t="s">
        <v>75</v>
      </c>
      <c r="Y88" s="5" t="s">
        <v>75</v>
      </c>
      <c r="Z88" s="6">
        <v>0</v>
      </c>
      <c r="AA88" s="6" t="s">
        <v>75</v>
      </c>
      <c r="AB88" s="6" t="s">
        <v>75</v>
      </c>
      <c r="AC88" s="6" t="s">
        <v>75</v>
      </c>
      <c r="AD88" s="6" t="s">
        <v>75</v>
      </c>
      <c r="AE88" s="4" t="s">
        <v>3093</v>
      </c>
    </row>
    <row r="89" spans="1:31" x14ac:dyDescent="0.25">
      <c r="A89" s="14" t="s">
        <v>3023</v>
      </c>
      <c r="B89" s="14" t="s">
        <v>71</v>
      </c>
      <c r="C89" s="14" t="s">
        <v>58</v>
      </c>
      <c r="D89" s="5">
        <v>2</v>
      </c>
      <c r="E89" s="5">
        <v>0</v>
      </c>
      <c r="F89" s="4">
        <v>500</v>
      </c>
      <c r="G89" s="4">
        <v>45</v>
      </c>
      <c r="H89" s="4">
        <v>40</v>
      </c>
      <c r="I89" s="25">
        <v>40</v>
      </c>
      <c r="J89" s="4">
        <v>3</v>
      </c>
      <c r="K89" s="4">
        <v>8</v>
      </c>
      <c r="L89" s="4">
        <v>15</v>
      </c>
      <c r="M89" s="4">
        <v>25</v>
      </c>
      <c r="N89" s="25">
        <v>5</v>
      </c>
      <c r="O89" s="25">
        <v>1000</v>
      </c>
      <c r="P89" s="25">
        <v>3</v>
      </c>
      <c r="Q89" s="25">
        <v>3</v>
      </c>
      <c r="R89" s="31">
        <v>3.0000000000000013E-2</v>
      </c>
      <c r="S89" s="12">
        <v>1</v>
      </c>
      <c r="T89" s="6">
        <v>-1</v>
      </c>
      <c r="U89" s="25">
        <v>1</v>
      </c>
      <c r="V89" s="32" t="s">
        <v>3092</v>
      </c>
      <c r="W89" s="4">
        <v>0</v>
      </c>
      <c r="X89" s="33" t="s">
        <v>75</v>
      </c>
      <c r="Y89" s="5" t="s">
        <v>75</v>
      </c>
      <c r="Z89" s="6">
        <v>0</v>
      </c>
      <c r="AA89" s="6" t="s">
        <v>75</v>
      </c>
      <c r="AB89" s="6" t="s">
        <v>75</v>
      </c>
      <c r="AC89" s="6" t="s">
        <v>75</v>
      </c>
      <c r="AD89" s="6" t="s">
        <v>75</v>
      </c>
      <c r="AE89" s="4" t="s">
        <v>3093</v>
      </c>
    </row>
    <row r="90" spans="1:31" x14ac:dyDescent="0.25">
      <c r="A90" s="14" t="s">
        <v>2760</v>
      </c>
      <c r="B90" s="14" t="s">
        <v>61</v>
      </c>
      <c r="C90" s="14" t="s">
        <v>1932</v>
      </c>
      <c r="D90" s="5">
        <v>3</v>
      </c>
      <c r="E90" s="5">
        <v>0</v>
      </c>
      <c r="F90" s="4">
        <v>12</v>
      </c>
      <c r="G90" s="4">
        <v>19</v>
      </c>
      <c r="H90" s="4">
        <v>20</v>
      </c>
      <c r="I90" s="25">
        <v>12</v>
      </c>
      <c r="J90" s="4">
        <v>3</v>
      </c>
      <c r="K90" s="4">
        <v>8</v>
      </c>
      <c r="L90" s="4">
        <v>15</v>
      </c>
      <c r="M90" s="4">
        <v>25</v>
      </c>
      <c r="N90" s="25">
        <v>3</v>
      </c>
      <c r="O90" s="25">
        <v>15</v>
      </c>
      <c r="P90" s="25">
        <v>1</v>
      </c>
      <c r="Q90" s="25">
        <v>1</v>
      </c>
      <c r="R90" s="31">
        <v>-2.3333333333333327E-2</v>
      </c>
      <c r="S90" s="12">
        <v>13</v>
      </c>
      <c r="T90" s="6">
        <v>10</v>
      </c>
      <c r="U90" s="25">
        <v>4</v>
      </c>
      <c r="V90" s="32" t="s">
        <v>3092</v>
      </c>
      <c r="W90" s="4">
        <v>0</v>
      </c>
      <c r="X90" s="33" t="s">
        <v>75</v>
      </c>
      <c r="Y90" s="5" t="s">
        <v>75</v>
      </c>
      <c r="Z90" s="6">
        <v>0</v>
      </c>
      <c r="AA90" s="6" t="s">
        <v>75</v>
      </c>
      <c r="AB90" s="6" t="s">
        <v>75</v>
      </c>
      <c r="AC90" s="6" t="s">
        <v>75</v>
      </c>
      <c r="AD90" s="6" t="s">
        <v>75</v>
      </c>
      <c r="AE90" s="4" t="s">
        <v>3093</v>
      </c>
    </row>
    <row r="91" spans="1:31" x14ac:dyDescent="0.25">
      <c r="A91" s="14" t="s">
        <v>2755</v>
      </c>
      <c r="B91" s="14" t="s">
        <v>62</v>
      </c>
      <c r="C91" s="14" t="s">
        <v>1932</v>
      </c>
      <c r="D91" s="5">
        <v>5</v>
      </c>
      <c r="E91" s="5">
        <v>2</v>
      </c>
      <c r="F91" s="4">
        <v>66</v>
      </c>
      <c r="G91" s="4">
        <v>9</v>
      </c>
      <c r="H91" s="4">
        <v>12</v>
      </c>
      <c r="I91" s="25">
        <v>9</v>
      </c>
      <c r="J91" s="4">
        <v>5</v>
      </c>
      <c r="K91" s="4">
        <v>10</v>
      </c>
      <c r="L91" s="4">
        <v>20</v>
      </c>
      <c r="M91" s="4">
        <v>40</v>
      </c>
      <c r="N91" s="25">
        <v>2</v>
      </c>
      <c r="O91" s="25">
        <v>10</v>
      </c>
      <c r="P91" s="25">
        <v>1</v>
      </c>
      <c r="Q91" s="25">
        <v>2</v>
      </c>
      <c r="R91" s="31">
        <v>9.2518585385429707E-18</v>
      </c>
      <c r="S91" s="12">
        <v>37</v>
      </c>
      <c r="T91" s="6">
        <v>32</v>
      </c>
      <c r="U91" s="25">
        <v>4</v>
      </c>
      <c r="V91" s="32" t="s">
        <v>3092</v>
      </c>
      <c r="W91" s="4">
        <v>0</v>
      </c>
      <c r="X91" s="33" t="s">
        <v>75</v>
      </c>
      <c r="Y91" s="5" t="s">
        <v>75</v>
      </c>
      <c r="Z91" s="6">
        <v>2</v>
      </c>
      <c r="AA91" s="6" t="s">
        <v>75</v>
      </c>
      <c r="AB91" s="6" t="s">
        <v>75</v>
      </c>
      <c r="AC91" s="6" t="s">
        <v>75</v>
      </c>
      <c r="AD91" s="6" t="s">
        <v>75</v>
      </c>
      <c r="AE91" s="4" t="s">
        <v>3093</v>
      </c>
    </row>
    <row r="92" spans="1:31" x14ac:dyDescent="0.25">
      <c r="A92" s="14" t="s">
        <v>3024</v>
      </c>
      <c r="B92" s="14" t="s">
        <v>62</v>
      </c>
      <c r="C92" s="14" t="s">
        <v>1932</v>
      </c>
      <c r="D92" s="5">
        <v>1</v>
      </c>
      <c r="E92" s="5">
        <v>0</v>
      </c>
      <c r="F92" s="4">
        <v>500</v>
      </c>
      <c r="G92" s="4">
        <v>44</v>
      </c>
      <c r="H92" s="4">
        <v>112</v>
      </c>
      <c r="I92" s="25">
        <v>44</v>
      </c>
      <c r="J92" s="4">
        <v>5</v>
      </c>
      <c r="K92" s="4">
        <v>10</v>
      </c>
      <c r="L92" s="4">
        <v>20</v>
      </c>
      <c r="M92" s="4">
        <v>40</v>
      </c>
      <c r="N92" s="25">
        <v>5</v>
      </c>
      <c r="O92" s="25">
        <v>1000</v>
      </c>
      <c r="P92" s="25">
        <v>3</v>
      </c>
      <c r="Q92" s="25">
        <v>3</v>
      </c>
      <c r="R92" s="31">
        <v>3.0000000000000013E-2</v>
      </c>
      <c r="S92" s="12">
        <v>3</v>
      </c>
      <c r="T92" s="6">
        <v>2</v>
      </c>
      <c r="U92" s="25">
        <v>1</v>
      </c>
      <c r="V92" s="32" t="s">
        <v>3092</v>
      </c>
      <c r="W92" s="4">
        <v>0</v>
      </c>
      <c r="X92" s="33" t="s">
        <v>75</v>
      </c>
      <c r="Y92" s="5" t="s">
        <v>75</v>
      </c>
      <c r="Z92" s="6">
        <v>0</v>
      </c>
      <c r="AA92" s="6" t="s">
        <v>75</v>
      </c>
      <c r="AB92" s="6" t="s">
        <v>75</v>
      </c>
      <c r="AC92" s="6" t="s">
        <v>75</v>
      </c>
      <c r="AD92" s="6" t="s">
        <v>75</v>
      </c>
      <c r="AE92" s="4" t="s">
        <v>3093</v>
      </c>
    </row>
    <row r="93" spans="1:31" x14ac:dyDescent="0.25">
      <c r="A93" s="14" t="s">
        <v>894</v>
      </c>
      <c r="B93" s="14" t="s">
        <v>62</v>
      </c>
      <c r="C93" s="14" t="s">
        <v>1932</v>
      </c>
      <c r="D93" s="5">
        <v>41</v>
      </c>
      <c r="E93" s="5">
        <v>10</v>
      </c>
      <c r="F93" s="4">
        <v>25</v>
      </c>
      <c r="G93" s="4">
        <v>5</v>
      </c>
      <c r="H93" s="4">
        <v>11</v>
      </c>
      <c r="I93" s="25">
        <v>5</v>
      </c>
      <c r="J93" s="4">
        <v>5</v>
      </c>
      <c r="K93" s="4">
        <v>10</v>
      </c>
      <c r="L93" s="4">
        <v>20</v>
      </c>
      <c r="M93" s="4">
        <v>40</v>
      </c>
      <c r="N93" s="25">
        <v>1</v>
      </c>
      <c r="O93" s="25">
        <v>5</v>
      </c>
      <c r="P93" s="25">
        <v>1</v>
      </c>
      <c r="Q93" s="25">
        <v>2</v>
      </c>
      <c r="R93" s="31">
        <v>1.3877787807814457E-17</v>
      </c>
      <c r="S93" s="12">
        <v>71</v>
      </c>
      <c r="T93" s="6">
        <v>30</v>
      </c>
      <c r="U93" s="25">
        <v>4</v>
      </c>
      <c r="V93" s="32" t="s">
        <v>3092</v>
      </c>
      <c r="W93" s="4">
        <v>0</v>
      </c>
      <c r="X93" s="33" t="s">
        <v>75</v>
      </c>
      <c r="Y93" s="5" t="s">
        <v>75</v>
      </c>
      <c r="Z93" s="6">
        <v>10</v>
      </c>
      <c r="AA93" s="6" t="s">
        <v>75</v>
      </c>
      <c r="AB93" s="6" t="s">
        <v>75</v>
      </c>
      <c r="AC93" s="6" t="s">
        <v>75</v>
      </c>
      <c r="AD93" s="6" t="s">
        <v>75</v>
      </c>
      <c r="AE93" s="4" t="s">
        <v>3093</v>
      </c>
    </row>
    <row r="94" spans="1:31" x14ac:dyDescent="0.25">
      <c r="A94" s="14" t="s">
        <v>114</v>
      </c>
      <c r="B94" s="14" t="s">
        <v>63</v>
      </c>
      <c r="C94" s="14" t="s">
        <v>1932</v>
      </c>
      <c r="D94" s="5">
        <v>18</v>
      </c>
      <c r="E94" s="5">
        <v>8</v>
      </c>
      <c r="F94" s="4">
        <v>10</v>
      </c>
      <c r="G94" s="4">
        <v>34</v>
      </c>
      <c r="H94" s="4">
        <v>41</v>
      </c>
      <c r="I94" s="25">
        <v>10</v>
      </c>
      <c r="J94" s="4">
        <v>5</v>
      </c>
      <c r="K94" s="4">
        <v>10</v>
      </c>
      <c r="L94" s="4">
        <v>20</v>
      </c>
      <c r="M94" s="4">
        <v>40</v>
      </c>
      <c r="N94" s="25">
        <v>2</v>
      </c>
      <c r="O94" s="25">
        <v>10</v>
      </c>
      <c r="P94" s="25">
        <v>1</v>
      </c>
      <c r="Q94" s="25">
        <v>1</v>
      </c>
      <c r="R94" s="31">
        <v>-3.3333333333333326E-2</v>
      </c>
      <c r="S94" s="12">
        <v>54</v>
      </c>
      <c r="T94" s="6">
        <v>36</v>
      </c>
      <c r="U94" s="25">
        <v>4</v>
      </c>
      <c r="V94" s="32" t="s">
        <v>3092</v>
      </c>
      <c r="W94" s="4">
        <v>0</v>
      </c>
      <c r="X94" s="33" t="s">
        <v>75</v>
      </c>
      <c r="Y94" s="5" t="s">
        <v>75</v>
      </c>
      <c r="Z94" s="6">
        <v>8</v>
      </c>
      <c r="AA94" s="6" t="s">
        <v>75</v>
      </c>
      <c r="AB94" s="6" t="s">
        <v>75</v>
      </c>
      <c r="AC94" s="6" t="s">
        <v>75</v>
      </c>
      <c r="AD94" s="6" t="s">
        <v>75</v>
      </c>
      <c r="AE94" s="4" t="s">
        <v>3093</v>
      </c>
    </row>
    <row r="95" spans="1:31" x14ac:dyDescent="0.25">
      <c r="A95" s="14" t="s">
        <v>1325</v>
      </c>
      <c r="B95" s="14" t="s">
        <v>63</v>
      </c>
      <c r="C95" s="14" t="s">
        <v>1932</v>
      </c>
      <c r="D95" s="5">
        <v>19</v>
      </c>
      <c r="E95" s="5">
        <v>0</v>
      </c>
      <c r="F95" s="4">
        <v>500</v>
      </c>
      <c r="G95" s="4">
        <v>82</v>
      </c>
      <c r="H95" s="4">
        <v>112</v>
      </c>
      <c r="I95" s="25">
        <v>82</v>
      </c>
      <c r="J95" s="4">
        <v>5</v>
      </c>
      <c r="K95" s="4">
        <v>10</v>
      </c>
      <c r="L95" s="4">
        <v>20</v>
      </c>
      <c r="M95" s="4">
        <v>40</v>
      </c>
      <c r="N95" s="25">
        <v>5</v>
      </c>
      <c r="O95" s="25">
        <v>1000</v>
      </c>
      <c r="P95" s="25">
        <v>3</v>
      </c>
      <c r="Q95" s="25">
        <v>3</v>
      </c>
      <c r="R95" s="31">
        <v>3.0000000000000013E-2</v>
      </c>
      <c r="S95" s="12">
        <v>5</v>
      </c>
      <c r="T95" s="6">
        <v>-14</v>
      </c>
      <c r="U95" s="25">
        <v>1</v>
      </c>
      <c r="V95" s="32" t="s">
        <v>3092</v>
      </c>
      <c r="W95" s="4">
        <v>0</v>
      </c>
      <c r="X95" s="33" t="s">
        <v>75</v>
      </c>
      <c r="Y95" s="5" t="s">
        <v>75</v>
      </c>
      <c r="Z95" s="6">
        <v>0</v>
      </c>
      <c r="AA95" s="6" t="s">
        <v>75</v>
      </c>
      <c r="AB95" s="6" t="s">
        <v>75</v>
      </c>
      <c r="AC95" s="6" t="s">
        <v>75</v>
      </c>
      <c r="AD95" s="6" t="s">
        <v>75</v>
      </c>
      <c r="AE95" s="4" t="s">
        <v>3093</v>
      </c>
    </row>
    <row r="96" spans="1:31" x14ac:dyDescent="0.25">
      <c r="A96" s="14" t="s">
        <v>2748</v>
      </c>
      <c r="B96" s="14" t="s">
        <v>63</v>
      </c>
      <c r="C96" s="14" t="s">
        <v>1932</v>
      </c>
      <c r="D96" s="5">
        <v>7</v>
      </c>
      <c r="E96" s="5">
        <v>2</v>
      </c>
      <c r="F96" s="4">
        <v>24</v>
      </c>
      <c r="G96" s="4">
        <v>98</v>
      </c>
      <c r="H96" s="4">
        <v>44</v>
      </c>
      <c r="I96" s="25">
        <v>24</v>
      </c>
      <c r="J96" s="4">
        <v>5</v>
      </c>
      <c r="K96" s="4">
        <v>10</v>
      </c>
      <c r="L96" s="4">
        <v>20</v>
      </c>
      <c r="M96" s="4">
        <v>40</v>
      </c>
      <c r="N96" s="25">
        <v>4</v>
      </c>
      <c r="O96" s="25">
        <v>40</v>
      </c>
      <c r="P96" s="25">
        <v>1</v>
      </c>
      <c r="Q96" s="25">
        <v>1</v>
      </c>
      <c r="R96" s="31">
        <v>-1.6666666666666663E-2</v>
      </c>
      <c r="S96" s="12">
        <v>19</v>
      </c>
      <c r="T96" s="6">
        <v>12</v>
      </c>
      <c r="U96" s="25">
        <v>4</v>
      </c>
      <c r="V96" s="32" t="s">
        <v>3092</v>
      </c>
      <c r="W96" s="4">
        <v>0</v>
      </c>
      <c r="X96" s="33" t="s">
        <v>75</v>
      </c>
      <c r="Y96" s="5" t="s">
        <v>75</v>
      </c>
      <c r="Z96" s="6">
        <v>2</v>
      </c>
      <c r="AA96" s="6" t="s">
        <v>75</v>
      </c>
      <c r="AB96" s="6" t="s">
        <v>75</v>
      </c>
      <c r="AC96" s="6" t="s">
        <v>75</v>
      </c>
      <c r="AD96" s="6" t="s">
        <v>75</v>
      </c>
      <c r="AE96" s="4" t="s">
        <v>3093</v>
      </c>
    </row>
    <row r="97" spans="1:31" x14ac:dyDescent="0.25">
      <c r="A97" s="14" t="s">
        <v>3030</v>
      </c>
      <c r="B97" s="14" t="s">
        <v>64</v>
      </c>
      <c r="C97" s="14" t="s">
        <v>1932</v>
      </c>
      <c r="D97" s="5">
        <v>2</v>
      </c>
      <c r="E97" s="5">
        <v>0</v>
      </c>
      <c r="F97" s="4">
        <v>500</v>
      </c>
      <c r="G97" s="4">
        <v>38</v>
      </c>
      <c r="H97" s="4">
        <v>57</v>
      </c>
      <c r="I97" s="25">
        <v>38</v>
      </c>
      <c r="J97" s="4">
        <v>3</v>
      </c>
      <c r="K97" s="4">
        <v>8</v>
      </c>
      <c r="L97" s="4">
        <v>15</v>
      </c>
      <c r="M97" s="4">
        <v>25</v>
      </c>
      <c r="N97" s="25">
        <v>5</v>
      </c>
      <c r="O97" s="25">
        <v>1000</v>
      </c>
      <c r="P97" s="25">
        <v>3</v>
      </c>
      <c r="Q97" s="25">
        <v>3</v>
      </c>
      <c r="R97" s="31">
        <v>3.0000000000000013E-2</v>
      </c>
      <c r="S97" s="12">
        <v>1</v>
      </c>
      <c r="T97" s="6">
        <v>-1</v>
      </c>
      <c r="U97" s="25">
        <v>1</v>
      </c>
      <c r="V97" s="32" t="s">
        <v>3092</v>
      </c>
      <c r="W97" s="4">
        <v>0</v>
      </c>
      <c r="X97" s="33" t="s">
        <v>75</v>
      </c>
      <c r="Y97" s="5" t="s">
        <v>75</v>
      </c>
      <c r="Z97" s="6">
        <v>0</v>
      </c>
      <c r="AA97" s="6" t="s">
        <v>75</v>
      </c>
      <c r="AB97" s="6" t="s">
        <v>75</v>
      </c>
      <c r="AC97" s="6" t="s">
        <v>75</v>
      </c>
      <c r="AD97" s="6" t="s">
        <v>75</v>
      </c>
      <c r="AE97" s="4" t="s">
        <v>3093</v>
      </c>
    </row>
    <row r="98" spans="1:31" x14ac:dyDescent="0.25">
      <c r="A98" s="14" t="s">
        <v>1504</v>
      </c>
      <c r="B98" s="14" t="s">
        <v>64</v>
      </c>
      <c r="C98" s="14" t="s">
        <v>1932</v>
      </c>
      <c r="D98" s="5">
        <v>28</v>
      </c>
      <c r="E98" s="5">
        <v>1</v>
      </c>
      <c r="F98" s="4">
        <v>11</v>
      </c>
      <c r="G98" s="4">
        <v>22</v>
      </c>
      <c r="H98" s="4">
        <v>14</v>
      </c>
      <c r="I98" s="25">
        <v>11</v>
      </c>
      <c r="J98" s="4">
        <v>3</v>
      </c>
      <c r="K98" s="4">
        <v>8</v>
      </c>
      <c r="L98" s="4">
        <v>15</v>
      </c>
      <c r="M98" s="4">
        <v>25</v>
      </c>
      <c r="N98" s="25">
        <v>3</v>
      </c>
      <c r="O98" s="25">
        <v>15</v>
      </c>
      <c r="P98" s="25">
        <v>2</v>
      </c>
      <c r="Q98" s="25">
        <v>3</v>
      </c>
      <c r="R98" s="31">
        <v>4.6666666666666683E-2</v>
      </c>
      <c r="S98" s="12">
        <v>18</v>
      </c>
      <c r="T98" s="6">
        <v>-10</v>
      </c>
      <c r="U98" s="25">
        <v>4</v>
      </c>
      <c r="V98" s="32" t="s">
        <v>3092</v>
      </c>
      <c r="W98" s="4">
        <v>0</v>
      </c>
      <c r="X98" s="33" t="s">
        <v>75</v>
      </c>
      <c r="Y98" s="5" t="s">
        <v>75</v>
      </c>
      <c r="Z98" s="6">
        <v>1</v>
      </c>
      <c r="AA98" s="6" t="s">
        <v>75</v>
      </c>
      <c r="AB98" s="6" t="s">
        <v>75</v>
      </c>
      <c r="AC98" s="6" t="s">
        <v>75</v>
      </c>
      <c r="AD98" s="6" t="s">
        <v>75</v>
      </c>
      <c r="AE98" s="4" t="s">
        <v>3093</v>
      </c>
    </row>
    <row r="99" spans="1:31" x14ac:dyDescent="0.25">
      <c r="A99" s="14" t="s">
        <v>805</v>
      </c>
      <c r="B99" s="14" t="s">
        <v>67</v>
      </c>
      <c r="C99" s="14" t="s">
        <v>1932</v>
      </c>
      <c r="D99" s="5">
        <v>4</v>
      </c>
      <c r="E99" s="5">
        <v>1</v>
      </c>
      <c r="F99" s="4">
        <v>26</v>
      </c>
      <c r="G99" s="4">
        <v>29</v>
      </c>
      <c r="H99" s="4">
        <v>43</v>
      </c>
      <c r="I99" s="25">
        <v>26</v>
      </c>
      <c r="J99" s="4">
        <v>3</v>
      </c>
      <c r="K99" s="4">
        <v>8</v>
      </c>
      <c r="L99" s="4">
        <v>15</v>
      </c>
      <c r="M99" s="4">
        <v>25</v>
      </c>
      <c r="N99" s="25">
        <v>5</v>
      </c>
      <c r="O99" s="25">
        <v>1000</v>
      </c>
      <c r="P99" s="25">
        <v>3</v>
      </c>
      <c r="Q99" s="25">
        <v>3</v>
      </c>
      <c r="R99" s="31">
        <v>3.0000000000000013E-2</v>
      </c>
      <c r="S99" s="12">
        <v>2</v>
      </c>
      <c r="T99" s="6">
        <v>-2</v>
      </c>
      <c r="U99" s="25">
        <v>1</v>
      </c>
      <c r="V99" s="32" t="s">
        <v>3092</v>
      </c>
      <c r="W99" s="4">
        <v>0</v>
      </c>
      <c r="X99" s="33" t="s">
        <v>75</v>
      </c>
      <c r="Y99" s="5" t="s">
        <v>75</v>
      </c>
      <c r="Z99" s="6">
        <v>1</v>
      </c>
      <c r="AA99" s="6" t="s">
        <v>75</v>
      </c>
      <c r="AB99" s="6" t="s">
        <v>75</v>
      </c>
      <c r="AC99" s="6" t="s">
        <v>75</v>
      </c>
      <c r="AD99" s="6" t="s">
        <v>75</v>
      </c>
      <c r="AE99" s="4" t="s">
        <v>3093</v>
      </c>
    </row>
    <row r="100" spans="1:31" x14ac:dyDescent="0.25">
      <c r="A100" s="14" t="s">
        <v>1307</v>
      </c>
      <c r="B100" s="14" t="s">
        <v>67</v>
      </c>
      <c r="C100" s="14" t="s">
        <v>1932</v>
      </c>
      <c r="D100" s="5">
        <v>6</v>
      </c>
      <c r="E100" s="5">
        <v>0</v>
      </c>
      <c r="F100" s="4">
        <v>27</v>
      </c>
      <c r="G100" s="4">
        <v>39</v>
      </c>
      <c r="H100" s="4">
        <v>43</v>
      </c>
      <c r="I100" s="25">
        <v>27</v>
      </c>
      <c r="J100" s="4">
        <v>3</v>
      </c>
      <c r="K100" s="4">
        <v>8</v>
      </c>
      <c r="L100" s="4">
        <v>15</v>
      </c>
      <c r="M100" s="4">
        <v>25</v>
      </c>
      <c r="N100" s="25">
        <v>5</v>
      </c>
      <c r="O100" s="25">
        <v>1000</v>
      </c>
      <c r="P100" s="25">
        <v>3</v>
      </c>
      <c r="Q100" s="25">
        <v>3</v>
      </c>
      <c r="R100" s="31">
        <v>3.0000000000000013E-2</v>
      </c>
      <c r="S100" s="12">
        <v>2</v>
      </c>
      <c r="T100" s="6">
        <v>-4</v>
      </c>
      <c r="U100" s="25">
        <v>1</v>
      </c>
      <c r="V100" s="32" t="s">
        <v>3092</v>
      </c>
      <c r="W100" s="4">
        <v>0</v>
      </c>
      <c r="X100" s="33" t="s">
        <v>75</v>
      </c>
      <c r="Y100" s="5" t="s">
        <v>75</v>
      </c>
      <c r="Z100" s="6">
        <v>0</v>
      </c>
      <c r="AA100" s="6" t="s">
        <v>75</v>
      </c>
      <c r="AB100" s="6" t="s">
        <v>75</v>
      </c>
      <c r="AC100" s="6" t="s">
        <v>75</v>
      </c>
      <c r="AD100" s="6" t="s">
        <v>75</v>
      </c>
      <c r="AE100" s="4" t="s">
        <v>3093</v>
      </c>
    </row>
    <row r="101" spans="1:31" x14ac:dyDescent="0.25">
      <c r="A101" s="14" t="s">
        <v>2313</v>
      </c>
      <c r="B101" s="14" t="s">
        <v>67</v>
      </c>
      <c r="C101" s="14" t="s">
        <v>1932</v>
      </c>
      <c r="D101" s="5">
        <v>4</v>
      </c>
      <c r="E101" s="5">
        <v>1</v>
      </c>
      <c r="F101" s="4">
        <v>127</v>
      </c>
      <c r="G101" s="4">
        <v>24</v>
      </c>
      <c r="H101" s="4">
        <v>102</v>
      </c>
      <c r="I101" s="25">
        <v>24</v>
      </c>
      <c r="J101" s="4">
        <v>3</v>
      </c>
      <c r="K101" s="4">
        <v>8</v>
      </c>
      <c r="L101" s="4">
        <v>15</v>
      </c>
      <c r="M101" s="4">
        <v>25</v>
      </c>
      <c r="N101" s="25">
        <v>4</v>
      </c>
      <c r="O101" s="25">
        <v>25</v>
      </c>
      <c r="P101" s="25">
        <v>1</v>
      </c>
      <c r="Q101" s="25">
        <v>2</v>
      </c>
      <c r="R101" s="31">
        <v>4.6259292692714853E-18</v>
      </c>
      <c r="S101" s="12">
        <v>5</v>
      </c>
      <c r="T101" s="6">
        <v>1</v>
      </c>
      <c r="U101" s="25">
        <v>1</v>
      </c>
      <c r="V101" s="32" t="s">
        <v>3092</v>
      </c>
      <c r="W101" s="4">
        <v>0</v>
      </c>
      <c r="X101" s="33" t="s">
        <v>75</v>
      </c>
      <c r="Y101" s="5" t="s">
        <v>75</v>
      </c>
      <c r="Z101" s="6">
        <v>1</v>
      </c>
      <c r="AA101" s="6" t="s">
        <v>75</v>
      </c>
      <c r="AB101" s="6" t="s">
        <v>75</v>
      </c>
      <c r="AC101" s="6" t="s">
        <v>75</v>
      </c>
      <c r="AD101" s="6" t="s">
        <v>75</v>
      </c>
      <c r="AE101" s="4" t="s">
        <v>3093</v>
      </c>
    </row>
    <row r="102" spans="1:31" x14ac:dyDescent="0.25">
      <c r="A102" s="14" t="s">
        <v>242</v>
      </c>
      <c r="B102" s="14" t="s">
        <v>68</v>
      </c>
      <c r="C102" s="14" t="s">
        <v>1932</v>
      </c>
      <c r="D102" s="5">
        <v>13</v>
      </c>
      <c r="E102" s="5">
        <v>0</v>
      </c>
      <c r="F102" s="4">
        <v>56</v>
      </c>
      <c r="G102" s="4">
        <v>67</v>
      </c>
      <c r="H102" s="4">
        <v>24</v>
      </c>
      <c r="I102" s="25">
        <v>24</v>
      </c>
      <c r="J102" s="4">
        <v>3</v>
      </c>
      <c r="K102" s="4">
        <v>8</v>
      </c>
      <c r="L102" s="4">
        <v>15</v>
      </c>
      <c r="M102" s="4">
        <v>25</v>
      </c>
      <c r="N102" s="25">
        <v>4</v>
      </c>
      <c r="O102" s="25">
        <v>25</v>
      </c>
      <c r="P102" s="25">
        <v>1</v>
      </c>
      <c r="Q102" s="25">
        <v>3</v>
      </c>
      <c r="R102" s="31">
        <v>1.6666666666666677E-2</v>
      </c>
      <c r="S102" s="12">
        <v>11</v>
      </c>
      <c r="T102" s="6">
        <v>-2</v>
      </c>
      <c r="U102" s="25">
        <v>3</v>
      </c>
      <c r="V102" s="32" t="s">
        <v>3092</v>
      </c>
      <c r="W102" s="4">
        <v>0</v>
      </c>
      <c r="X102" s="33" t="s">
        <v>75</v>
      </c>
      <c r="Y102" s="5" t="s">
        <v>75</v>
      </c>
      <c r="Z102" s="6">
        <v>0</v>
      </c>
      <c r="AA102" s="6" t="s">
        <v>75</v>
      </c>
      <c r="AB102" s="6" t="s">
        <v>75</v>
      </c>
      <c r="AC102" s="6" t="s">
        <v>75</v>
      </c>
      <c r="AD102" s="6" t="s">
        <v>75</v>
      </c>
      <c r="AE102" s="4" t="s">
        <v>3093</v>
      </c>
    </row>
    <row r="103" spans="1:31" x14ac:dyDescent="0.25">
      <c r="A103" s="14" t="s">
        <v>3032</v>
      </c>
      <c r="B103" s="14" t="s">
        <v>69</v>
      </c>
      <c r="C103" s="14" t="s">
        <v>1932</v>
      </c>
      <c r="D103" s="5">
        <v>1</v>
      </c>
      <c r="E103" s="5">
        <v>0</v>
      </c>
      <c r="F103" s="4">
        <v>500</v>
      </c>
      <c r="G103" s="4">
        <v>178</v>
      </c>
      <c r="H103" s="4">
        <v>170</v>
      </c>
      <c r="I103" s="25">
        <v>170</v>
      </c>
      <c r="J103" s="4">
        <v>5</v>
      </c>
      <c r="K103" s="4">
        <v>10</v>
      </c>
      <c r="L103" s="4">
        <v>20</v>
      </c>
      <c r="M103" s="4">
        <v>40</v>
      </c>
      <c r="N103" s="25">
        <v>5</v>
      </c>
      <c r="O103" s="25">
        <v>1000</v>
      </c>
      <c r="P103" s="25">
        <v>3</v>
      </c>
      <c r="Q103" s="25">
        <v>3</v>
      </c>
      <c r="R103" s="31">
        <v>3.0000000000000013E-2</v>
      </c>
      <c r="S103" s="12">
        <v>1</v>
      </c>
      <c r="T103" s="6">
        <v>0</v>
      </c>
      <c r="U103" s="25">
        <v>1</v>
      </c>
      <c r="V103" s="32" t="s">
        <v>3092</v>
      </c>
      <c r="W103" s="4">
        <v>0</v>
      </c>
      <c r="X103" s="33" t="s">
        <v>75</v>
      </c>
      <c r="Y103" s="5" t="s">
        <v>75</v>
      </c>
      <c r="Z103" s="6">
        <v>0</v>
      </c>
      <c r="AA103" s="6" t="s">
        <v>75</v>
      </c>
      <c r="AB103" s="6" t="s">
        <v>75</v>
      </c>
      <c r="AC103" s="6" t="s">
        <v>75</v>
      </c>
      <c r="AD103" s="6" t="s">
        <v>75</v>
      </c>
      <c r="AE103" s="4" t="s">
        <v>3093</v>
      </c>
    </row>
    <row r="104" spans="1:31" x14ac:dyDescent="0.25">
      <c r="A104" s="14" t="s">
        <v>3033</v>
      </c>
      <c r="B104" s="14" t="s">
        <v>69</v>
      </c>
      <c r="C104" s="14" t="s">
        <v>1932</v>
      </c>
      <c r="D104" s="5">
        <v>1</v>
      </c>
      <c r="E104" s="5">
        <v>0</v>
      </c>
      <c r="F104" s="4">
        <v>500</v>
      </c>
      <c r="G104" s="4">
        <v>178</v>
      </c>
      <c r="H104" s="4">
        <v>83</v>
      </c>
      <c r="I104" s="25">
        <v>83</v>
      </c>
      <c r="J104" s="4">
        <v>5</v>
      </c>
      <c r="K104" s="4">
        <v>10</v>
      </c>
      <c r="L104" s="4">
        <v>20</v>
      </c>
      <c r="M104" s="4">
        <v>40</v>
      </c>
      <c r="N104" s="25">
        <v>5</v>
      </c>
      <c r="O104" s="25">
        <v>1000</v>
      </c>
      <c r="P104" s="25">
        <v>3</v>
      </c>
      <c r="Q104" s="25">
        <v>3</v>
      </c>
      <c r="R104" s="31">
        <v>3.0000000000000013E-2</v>
      </c>
      <c r="S104" s="12">
        <v>1</v>
      </c>
      <c r="T104" s="6">
        <v>0</v>
      </c>
      <c r="U104" s="25">
        <v>1</v>
      </c>
      <c r="V104" s="32" t="s">
        <v>3092</v>
      </c>
      <c r="W104" s="4">
        <v>0</v>
      </c>
      <c r="X104" s="33" t="s">
        <v>75</v>
      </c>
      <c r="Y104" s="5" t="s">
        <v>75</v>
      </c>
      <c r="Z104" s="6">
        <v>0</v>
      </c>
      <c r="AA104" s="6" t="s">
        <v>75</v>
      </c>
      <c r="AB104" s="6" t="s">
        <v>75</v>
      </c>
      <c r="AC104" s="6" t="s">
        <v>75</v>
      </c>
      <c r="AD104" s="6" t="s">
        <v>75</v>
      </c>
      <c r="AE104" s="4" t="s">
        <v>3093</v>
      </c>
    </row>
    <row r="105" spans="1:31" x14ac:dyDescent="0.25">
      <c r="A105" s="14" t="s">
        <v>2871</v>
      </c>
      <c r="B105" s="14" t="s">
        <v>70</v>
      </c>
      <c r="C105" s="14" t="s">
        <v>1932</v>
      </c>
      <c r="D105" s="5">
        <v>9</v>
      </c>
      <c r="E105" s="5">
        <v>3</v>
      </c>
      <c r="F105" s="4">
        <v>1</v>
      </c>
      <c r="G105" s="4">
        <v>97</v>
      </c>
      <c r="H105" s="4">
        <v>33</v>
      </c>
      <c r="I105" s="25">
        <v>1</v>
      </c>
      <c r="J105" s="4">
        <v>3</v>
      </c>
      <c r="K105" s="4">
        <v>8</v>
      </c>
      <c r="L105" s="4">
        <v>15</v>
      </c>
      <c r="M105" s="4">
        <v>25</v>
      </c>
      <c r="N105" s="25">
        <v>1</v>
      </c>
      <c r="O105" s="25">
        <v>3</v>
      </c>
      <c r="P105" s="25">
        <v>1</v>
      </c>
      <c r="Q105" s="25">
        <v>1</v>
      </c>
      <c r="R105" s="31">
        <v>-4.9999999999999989E-2</v>
      </c>
      <c r="S105" s="12">
        <v>10</v>
      </c>
      <c r="T105" s="6">
        <v>1</v>
      </c>
      <c r="U105" s="25">
        <v>3</v>
      </c>
      <c r="V105" s="32" t="s">
        <v>3092</v>
      </c>
      <c r="W105" s="4">
        <v>0</v>
      </c>
      <c r="X105" s="33" t="s">
        <v>75</v>
      </c>
      <c r="Y105" s="5" t="s">
        <v>75</v>
      </c>
      <c r="Z105" s="6">
        <v>3</v>
      </c>
      <c r="AA105" s="6" t="s">
        <v>75</v>
      </c>
      <c r="AB105" s="6" t="s">
        <v>75</v>
      </c>
      <c r="AC105" s="6" t="s">
        <v>75</v>
      </c>
      <c r="AD105" s="6" t="s">
        <v>75</v>
      </c>
      <c r="AE105" s="4" t="s">
        <v>3093</v>
      </c>
    </row>
    <row r="106" spans="1:31" x14ac:dyDescent="0.25">
      <c r="A106" s="14" t="s">
        <v>2076</v>
      </c>
      <c r="B106" s="14" t="s">
        <v>71</v>
      </c>
      <c r="C106" s="14" t="s">
        <v>1932</v>
      </c>
      <c r="D106" s="5">
        <v>7</v>
      </c>
      <c r="E106" s="5">
        <v>3</v>
      </c>
      <c r="F106" s="4">
        <v>12</v>
      </c>
      <c r="G106" s="4">
        <v>36</v>
      </c>
      <c r="H106" s="4">
        <v>51</v>
      </c>
      <c r="I106" s="25">
        <v>12</v>
      </c>
      <c r="J106" s="4">
        <v>3</v>
      </c>
      <c r="K106" s="4">
        <v>8</v>
      </c>
      <c r="L106" s="4">
        <v>15</v>
      </c>
      <c r="M106" s="4">
        <v>25</v>
      </c>
      <c r="N106" s="25">
        <v>3</v>
      </c>
      <c r="O106" s="25">
        <v>15</v>
      </c>
      <c r="P106" s="25">
        <v>1</v>
      </c>
      <c r="Q106" s="25">
        <v>1</v>
      </c>
      <c r="R106" s="31">
        <v>-2.3333333333333327E-2</v>
      </c>
      <c r="S106" s="12">
        <v>6</v>
      </c>
      <c r="T106" s="6">
        <v>-1</v>
      </c>
      <c r="U106" s="25">
        <v>1</v>
      </c>
      <c r="V106" s="32" t="s">
        <v>3092</v>
      </c>
      <c r="W106" s="4">
        <v>0</v>
      </c>
      <c r="X106" s="33" t="s">
        <v>75</v>
      </c>
      <c r="Y106" s="5" t="s">
        <v>75</v>
      </c>
      <c r="Z106" s="6">
        <v>3</v>
      </c>
      <c r="AA106" s="6" t="s">
        <v>75</v>
      </c>
      <c r="AB106" s="6" t="s">
        <v>75</v>
      </c>
      <c r="AC106" s="6" t="s">
        <v>75</v>
      </c>
      <c r="AD106" s="6" t="s">
        <v>75</v>
      </c>
      <c r="AE106" s="4" t="s">
        <v>3093</v>
      </c>
    </row>
    <row r="107" spans="1:31" x14ac:dyDescent="0.25">
      <c r="A107" s="14" t="s">
        <v>3035</v>
      </c>
      <c r="B107" s="14" t="s">
        <v>71</v>
      </c>
      <c r="C107" s="14" t="s">
        <v>1932</v>
      </c>
      <c r="D107" s="5">
        <v>1</v>
      </c>
      <c r="E107" s="5">
        <v>0</v>
      </c>
      <c r="F107" s="4">
        <v>500</v>
      </c>
      <c r="G107" s="4">
        <v>32</v>
      </c>
      <c r="H107" s="4">
        <v>38</v>
      </c>
      <c r="I107" s="25">
        <v>32</v>
      </c>
      <c r="J107" s="4">
        <v>3</v>
      </c>
      <c r="K107" s="4">
        <v>8</v>
      </c>
      <c r="L107" s="4">
        <v>15</v>
      </c>
      <c r="M107" s="4">
        <v>25</v>
      </c>
      <c r="N107" s="25">
        <v>5</v>
      </c>
      <c r="O107" s="25">
        <v>1000</v>
      </c>
      <c r="P107" s="25">
        <v>3</v>
      </c>
      <c r="Q107" s="25">
        <v>3</v>
      </c>
      <c r="R107" s="31">
        <v>3.0000000000000013E-2</v>
      </c>
      <c r="S107" s="12">
        <v>1</v>
      </c>
      <c r="T107" s="6">
        <v>0</v>
      </c>
      <c r="U107" s="25">
        <v>1</v>
      </c>
      <c r="V107" s="32" t="s">
        <v>3092</v>
      </c>
      <c r="W107" s="4">
        <v>0</v>
      </c>
      <c r="X107" s="33" t="s">
        <v>75</v>
      </c>
      <c r="Y107" s="5" t="s">
        <v>75</v>
      </c>
      <c r="Z107" s="6">
        <v>0</v>
      </c>
      <c r="AA107" s="6" t="s">
        <v>75</v>
      </c>
      <c r="AB107" s="6" t="s">
        <v>75</v>
      </c>
      <c r="AC107" s="6" t="s">
        <v>75</v>
      </c>
      <c r="AD107" s="6" t="s">
        <v>75</v>
      </c>
      <c r="AE107" s="4" t="s">
        <v>3093</v>
      </c>
    </row>
    <row r="108" spans="1:31" x14ac:dyDescent="0.25">
      <c r="A108" s="14" t="s">
        <v>2110</v>
      </c>
      <c r="B108" s="14" t="s">
        <v>61</v>
      </c>
      <c r="C108" s="14" t="s">
        <v>59</v>
      </c>
      <c r="D108" s="5">
        <v>10</v>
      </c>
      <c r="E108" s="5">
        <v>3</v>
      </c>
      <c r="F108" s="4">
        <v>5</v>
      </c>
      <c r="G108" s="4">
        <v>14</v>
      </c>
      <c r="H108" s="4">
        <v>13</v>
      </c>
      <c r="I108" s="25">
        <v>5</v>
      </c>
      <c r="J108" s="4">
        <v>3</v>
      </c>
      <c r="K108" s="4">
        <v>8</v>
      </c>
      <c r="L108" s="4">
        <v>15</v>
      </c>
      <c r="M108" s="4">
        <v>25</v>
      </c>
      <c r="N108" s="25">
        <v>2</v>
      </c>
      <c r="O108" s="25">
        <v>8</v>
      </c>
      <c r="P108" s="25">
        <v>1</v>
      </c>
      <c r="Q108" s="25">
        <v>1</v>
      </c>
      <c r="R108" s="31">
        <v>-3.3333333333333326E-2</v>
      </c>
      <c r="S108" s="12">
        <v>33</v>
      </c>
      <c r="T108" s="6">
        <v>23</v>
      </c>
      <c r="U108" s="25">
        <v>4</v>
      </c>
      <c r="V108" s="32" t="s">
        <v>3092</v>
      </c>
      <c r="W108" s="4">
        <v>0</v>
      </c>
      <c r="X108" s="33" t="s">
        <v>75</v>
      </c>
      <c r="Y108" s="5" t="s">
        <v>75</v>
      </c>
      <c r="Z108" s="6">
        <v>3</v>
      </c>
      <c r="AA108" s="6" t="s">
        <v>75</v>
      </c>
      <c r="AB108" s="6" t="s">
        <v>75</v>
      </c>
      <c r="AC108" s="6" t="s">
        <v>75</v>
      </c>
      <c r="AD108" s="6" t="s">
        <v>75</v>
      </c>
      <c r="AE108" s="4" t="s">
        <v>3093</v>
      </c>
    </row>
    <row r="109" spans="1:31" x14ac:dyDescent="0.25">
      <c r="A109" s="14" t="s">
        <v>3036</v>
      </c>
      <c r="B109" s="14" t="s">
        <v>61</v>
      </c>
      <c r="C109" s="14" t="s">
        <v>59</v>
      </c>
      <c r="D109" s="5">
        <v>1</v>
      </c>
      <c r="E109" s="5">
        <v>0</v>
      </c>
      <c r="F109" s="4">
        <v>500</v>
      </c>
      <c r="G109" s="4">
        <v>45</v>
      </c>
      <c r="H109" s="4">
        <v>36</v>
      </c>
      <c r="I109" s="25">
        <v>36</v>
      </c>
      <c r="J109" s="4">
        <v>3</v>
      </c>
      <c r="K109" s="4">
        <v>8</v>
      </c>
      <c r="L109" s="4">
        <v>15</v>
      </c>
      <c r="M109" s="4">
        <v>25</v>
      </c>
      <c r="N109" s="25">
        <v>5</v>
      </c>
      <c r="O109" s="25">
        <v>1000</v>
      </c>
      <c r="P109" s="25">
        <v>3</v>
      </c>
      <c r="Q109" s="25">
        <v>3</v>
      </c>
      <c r="R109" s="31">
        <v>3.0000000000000013E-2</v>
      </c>
      <c r="S109" s="12">
        <v>1</v>
      </c>
      <c r="T109" s="6">
        <v>0</v>
      </c>
      <c r="U109" s="25">
        <v>1</v>
      </c>
      <c r="V109" s="32" t="s">
        <v>3092</v>
      </c>
      <c r="W109" s="4">
        <v>0</v>
      </c>
      <c r="X109" s="33" t="s">
        <v>75</v>
      </c>
      <c r="Y109" s="5" t="s">
        <v>75</v>
      </c>
      <c r="Z109" s="6">
        <v>0</v>
      </c>
      <c r="AA109" s="6" t="s">
        <v>75</v>
      </c>
      <c r="AB109" s="6" t="s">
        <v>75</v>
      </c>
      <c r="AC109" s="6" t="s">
        <v>75</v>
      </c>
      <c r="AD109" s="6" t="s">
        <v>75</v>
      </c>
      <c r="AE109" s="4" t="s">
        <v>3093</v>
      </c>
    </row>
    <row r="110" spans="1:31" x14ac:dyDescent="0.25">
      <c r="A110" s="14" t="s">
        <v>2733</v>
      </c>
      <c r="B110" s="14" t="s">
        <v>62</v>
      </c>
      <c r="C110" s="14" t="s">
        <v>59</v>
      </c>
      <c r="D110" s="5">
        <v>18</v>
      </c>
      <c r="E110" s="5">
        <v>0</v>
      </c>
      <c r="F110" s="4">
        <v>11</v>
      </c>
      <c r="G110" s="4">
        <v>3</v>
      </c>
      <c r="H110" s="4">
        <v>4</v>
      </c>
      <c r="I110" s="25">
        <v>3</v>
      </c>
      <c r="J110" s="4">
        <v>5</v>
      </c>
      <c r="K110" s="4">
        <v>10</v>
      </c>
      <c r="L110" s="4">
        <v>20</v>
      </c>
      <c r="M110" s="4">
        <v>40</v>
      </c>
      <c r="N110" s="25">
        <v>1</v>
      </c>
      <c r="O110" s="25">
        <v>5</v>
      </c>
      <c r="P110" s="25">
        <v>2</v>
      </c>
      <c r="Q110" s="25">
        <v>3</v>
      </c>
      <c r="R110" s="31">
        <v>0.10000000000000003</v>
      </c>
      <c r="S110" s="12">
        <v>78</v>
      </c>
      <c r="T110" s="6">
        <v>60</v>
      </c>
      <c r="U110" s="25">
        <v>4</v>
      </c>
      <c r="V110" s="32" t="s">
        <v>3092</v>
      </c>
      <c r="W110" s="4">
        <v>0</v>
      </c>
      <c r="X110" s="33" t="s">
        <v>75</v>
      </c>
      <c r="Y110" s="5" t="s">
        <v>75</v>
      </c>
      <c r="Z110" s="6">
        <v>0</v>
      </c>
      <c r="AA110" s="6" t="s">
        <v>75</v>
      </c>
      <c r="AB110" s="6" t="s">
        <v>75</v>
      </c>
      <c r="AC110" s="6" t="s">
        <v>75</v>
      </c>
      <c r="AD110" s="6" t="s">
        <v>75</v>
      </c>
      <c r="AE110" s="4" t="s">
        <v>3093</v>
      </c>
    </row>
    <row r="111" spans="1:31" x14ac:dyDescent="0.25">
      <c r="A111" s="14" t="s">
        <v>2742</v>
      </c>
      <c r="B111" s="14" t="s">
        <v>62</v>
      </c>
      <c r="C111" s="14" t="s">
        <v>59</v>
      </c>
      <c r="D111" s="5">
        <v>10</v>
      </c>
      <c r="E111" s="5">
        <v>0</v>
      </c>
      <c r="F111" s="4">
        <v>51</v>
      </c>
      <c r="G111" s="4">
        <v>54</v>
      </c>
      <c r="H111" s="4">
        <v>135</v>
      </c>
      <c r="I111" s="25">
        <v>51</v>
      </c>
      <c r="J111" s="4">
        <v>5</v>
      </c>
      <c r="K111" s="4">
        <v>10</v>
      </c>
      <c r="L111" s="4">
        <v>20</v>
      </c>
      <c r="M111" s="4">
        <v>40</v>
      </c>
      <c r="N111" s="25">
        <v>5</v>
      </c>
      <c r="O111" s="25">
        <v>1000</v>
      </c>
      <c r="P111" s="25">
        <v>3</v>
      </c>
      <c r="Q111" s="25">
        <v>3</v>
      </c>
      <c r="R111" s="31">
        <v>3.0000000000000013E-2</v>
      </c>
      <c r="S111" s="12">
        <v>3</v>
      </c>
      <c r="T111" s="6">
        <v>-7</v>
      </c>
      <c r="U111" s="25">
        <v>1</v>
      </c>
      <c r="V111" s="32" t="s">
        <v>3092</v>
      </c>
      <c r="W111" s="4">
        <v>0</v>
      </c>
      <c r="X111" s="33" t="s">
        <v>75</v>
      </c>
      <c r="Y111" s="5" t="s">
        <v>75</v>
      </c>
      <c r="Z111" s="6">
        <v>0</v>
      </c>
      <c r="AA111" s="6" t="s">
        <v>75</v>
      </c>
      <c r="AB111" s="6" t="s">
        <v>75</v>
      </c>
      <c r="AC111" s="6" t="s">
        <v>75</v>
      </c>
      <c r="AD111" s="6" t="s">
        <v>75</v>
      </c>
      <c r="AE111" s="4" t="s">
        <v>3093</v>
      </c>
    </row>
    <row r="112" spans="1:31" x14ac:dyDescent="0.25">
      <c r="A112" s="14" t="s">
        <v>1217</v>
      </c>
      <c r="B112" s="14" t="s">
        <v>62</v>
      </c>
      <c r="C112" s="14" t="s">
        <v>59</v>
      </c>
      <c r="D112" s="5">
        <v>45</v>
      </c>
      <c r="E112" s="5">
        <v>14</v>
      </c>
      <c r="F112" s="4">
        <v>7</v>
      </c>
      <c r="G112" s="4">
        <v>12</v>
      </c>
      <c r="H112" s="4">
        <v>500</v>
      </c>
      <c r="I112" s="25">
        <v>7</v>
      </c>
      <c r="J112" s="4">
        <v>5</v>
      </c>
      <c r="K112" s="4">
        <v>10</v>
      </c>
      <c r="L112" s="4">
        <v>20</v>
      </c>
      <c r="M112" s="4">
        <v>40</v>
      </c>
      <c r="N112" s="25">
        <v>2</v>
      </c>
      <c r="O112" s="25">
        <v>10</v>
      </c>
      <c r="P112" s="25">
        <v>1</v>
      </c>
      <c r="Q112" s="25">
        <v>1</v>
      </c>
      <c r="R112" s="31">
        <v>-3.3333333333333326E-2</v>
      </c>
      <c r="S112" s="12">
        <v>36</v>
      </c>
      <c r="T112" s="6">
        <v>-9</v>
      </c>
      <c r="U112" s="25">
        <v>4</v>
      </c>
      <c r="V112" s="32" t="s">
        <v>3092</v>
      </c>
      <c r="W112" s="4">
        <v>0</v>
      </c>
      <c r="X112" s="33" t="s">
        <v>75</v>
      </c>
      <c r="Y112" s="5" t="s">
        <v>75</v>
      </c>
      <c r="Z112" s="6">
        <v>14</v>
      </c>
      <c r="AA112" s="6" t="s">
        <v>75</v>
      </c>
      <c r="AB112" s="6" t="s">
        <v>75</v>
      </c>
      <c r="AC112" s="6" t="s">
        <v>75</v>
      </c>
      <c r="AD112" s="6" t="s">
        <v>75</v>
      </c>
      <c r="AE112" s="4" t="s">
        <v>3093</v>
      </c>
    </row>
    <row r="113" spans="1:31" x14ac:dyDescent="0.25">
      <c r="A113" s="14" t="s">
        <v>813</v>
      </c>
      <c r="B113" s="14" t="s">
        <v>63</v>
      </c>
      <c r="C113" s="14" t="s">
        <v>59</v>
      </c>
      <c r="D113" s="5">
        <v>79</v>
      </c>
      <c r="E113" s="5">
        <v>60</v>
      </c>
      <c r="F113" s="4">
        <v>2</v>
      </c>
      <c r="G113" s="4">
        <v>21</v>
      </c>
      <c r="H113" s="4">
        <v>115</v>
      </c>
      <c r="I113" s="25">
        <v>2</v>
      </c>
      <c r="J113" s="4">
        <v>5</v>
      </c>
      <c r="K113" s="4">
        <v>10</v>
      </c>
      <c r="L113" s="4">
        <v>20</v>
      </c>
      <c r="M113" s="4">
        <v>40</v>
      </c>
      <c r="N113" s="25">
        <v>1</v>
      </c>
      <c r="O113" s="25">
        <v>5</v>
      </c>
      <c r="P113" s="25">
        <v>1</v>
      </c>
      <c r="Q113" s="25">
        <v>1</v>
      </c>
      <c r="R113" s="31">
        <v>-4.9999999999999989E-2</v>
      </c>
      <c r="S113" s="12">
        <v>79</v>
      </c>
      <c r="T113" s="6">
        <v>0</v>
      </c>
      <c r="U113" s="25">
        <v>4</v>
      </c>
      <c r="V113" s="32" t="s">
        <v>3092</v>
      </c>
      <c r="W113" s="4">
        <v>0</v>
      </c>
      <c r="X113" s="33" t="s">
        <v>75</v>
      </c>
      <c r="Y113" s="5" t="s">
        <v>75</v>
      </c>
      <c r="Z113" s="6">
        <v>60</v>
      </c>
      <c r="AA113" s="6" t="s">
        <v>75</v>
      </c>
      <c r="AB113" s="6" t="s">
        <v>75</v>
      </c>
      <c r="AC113" s="6" t="s">
        <v>75</v>
      </c>
      <c r="AD113" s="6" t="s">
        <v>75</v>
      </c>
      <c r="AE113" s="4" t="s">
        <v>3093</v>
      </c>
    </row>
    <row r="114" spans="1:31" x14ac:dyDescent="0.25">
      <c r="A114" s="14" t="s">
        <v>2003</v>
      </c>
      <c r="B114" s="14" t="s">
        <v>67</v>
      </c>
      <c r="C114" s="14" t="s">
        <v>59</v>
      </c>
      <c r="D114" s="5">
        <v>13</v>
      </c>
      <c r="E114" s="5">
        <v>0</v>
      </c>
      <c r="F114" s="4">
        <v>500</v>
      </c>
      <c r="G114" s="4">
        <v>500</v>
      </c>
      <c r="H114" s="4">
        <v>500</v>
      </c>
      <c r="I114" s="25">
        <v>500</v>
      </c>
      <c r="J114" s="4">
        <v>3</v>
      </c>
      <c r="K114" s="4">
        <v>8</v>
      </c>
      <c r="L114" s="4">
        <v>15</v>
      </c>
      <c r="M114" s="4">
        <v>25</v>
      </c>
      <c r="N114" s="25">
        <v>5</v>
      </c>
      <c r="O114" s="25">
        <v>1000</v>
      </c>
      <c r="P114" s="25">
        <v>3</v>
      </c>
      <c r="Q114" s="25">
        <v>3</v>
      </c>
      <c r="R114" s="31">
        <v>3.0000000000000013E-2</v>
      </c>
      <c r="S114" s="12">
        <v>2</v>
      </c>
      <c r="T114" s="6">
        <v>-11</v>
      </c>
      <c r="U114" s="25">
        <v>1</v>
      </c>
      <c r="V114" s="32" t="s">
        <v>3092</v>
      </c>
      <c r="W114" s="4">
        <v>0</v>
      </c>
      <c r="X114" s="33" t="s">
        <v>75</v>
      </c>
      <c r="Y114" s="5" t="s">
        <v>75</v>
      </c>
      <c r="Z114" s="6">
        <v>0</v>
      </c>
      <c r="AA114" s="6" t="s">
        <v>75</v>
      </c>
      <c r="AB114" s="6" t="s">
        <v>75</v>
      </c>
      <c r="AC114" s="6" t="s">
        <v>75</v>
      </c>
      <c r="AD114" s="6" t="s">
        <v>75</v>
      </c>
      <c r="AE114" s="4" t="s">
        <v>3093</v>
      </c>
    </row>
    <row r="115" spans="1:31" x14ac:dyDescent="0.25">
      <c r="A115" s="14" t="s">
        <v>2412</v>
      </c>
      <c r="B115" s="14" t="s">
        <v>67</v>
      </c>
      <c r="C115" s="14" t="s">
        <v>59</v>
      </c>
      <c r="D115" s="5">
        <v>4</v>
      </c>
      <c r="E115" s="5">
        <v>1</v>
      </c>
      <c r="F115" s="4">
        <v>38</v>
      </c>
      <c r="G115" s="4">
        <v>22</v>
      </c>
      <c r="H115" s="4">
        <v>25</v>
      </c>
      <c r="I115" s="25">
        <v>22</v>
      </c>
      <c r="J115" s="4">
        <v>3</v>
      </c>
      <c r="K115" s="4">
        <v>8</v>
      </c>
      <c r="L115" s="4">
        <v>15</v>
      </c>
      <c r="M115" s="4">
        <v>25</v>
      </c>
      <c r="N115" s="25">
        <v>4</v>
      </c>
      <c r="O115" s="25">
        <v>25</v>
      </c>
      <c r="P115" s="25">
        <v>2</v>
      </c>
      <c r="Q115" s="25">
        <v>3</v>
      </c>
      <c r="R115" s="31">
        <v>3.333333333333334E-2</v>
      </c>
      <c r="S115" s="12">
        <v>5</v>
      </c>
      <c r="T115" s="6">
        <v>1</v>
      </c>
      <c r="U115" s="25">
        <v>1</v>
      </c>
      <c r="V115" s="32" t="s">
        <v>3092</v>
      </c>
      <c r="W115" s="4">
        <v>0</v>
      </c>
      <c r="X115" s="33" t="s">
        <v>75</v>
      </c>
      <c r="Y115" s="5" t="s">
        <v>75</v>
      </c>
      <c r="Z115" s="6">
        <v>1</v>
      </c>
      <c r="AA115" s="6" t="s">
        <v>75</v>
      </c>
      <c r="AB115" s="6" t="s">
        <v>75</v>
      </c>
      <c r="AC115" s="6" t="s">
        <v>75</v>
      </c>
      <c r="AD115" s="6" t="s">
        <v>75</v>
      </c>
      <c r="AE115" s="4" t="s">
        <v>3093</v>
      </c>
    </row>
    <row r="116" spans="1:31" x14ac:dyDescent="0.25">
      <c r="A116" s="14" t="s">
        <v>2902</v>
      </c>
      <c r="B116" s="14" t="s">
        <v>67</v>
      </c>
      <c r="C116" s="14" t="s">
        <v>59</v>
      </c>
      <c r="D116" s="5">
        <v>8</v>
      </c>
      <c r="E116" s="5">
        <v>0</v>
      </c>
      <c r="F116" s="4">
        <v>12</v>
      </c>
      <c r="G116" s="4">
        <v>6</v>
      </c>
      <c r="H116" s="4">
        <v>9</v>
      </c>
      <c r="I116" s="25">
        <v>6</v>
      </c>
      <c r="J116" s="4">
        <v>3</v>
      </c>
      <c r="K116" s="4">
        <v>8</v>
      </c>
      <c r="L116" s="4">
        <v>15</v>
      </c>
      <c r="M116" s="4">
        <v>25</v>
      </c>
      <c r="N116" s="25">
        <v>2</v>
      </c>
      <c r="O116" s="25">
        <v>8</v>
      </c>
      <c r="P116" s="25">
        <v>1</v>
      </c>
      <c r="Q116" s="25">
        <v>2</v>
      </c>
      <c r="R116" s="31">
        <v>9.2518585385429707E-18</v>
      </c>
      <c r="S116" s="12">
        <v>18</v>
      </c>
      <c r="T116" s="6">
        <v>10</v>
      </c>
      <c r="U116" s="25">
        <v>4</v>
      </c>
      <c r="V116" s="32" t="s">
        <v>3092</v>
      </c>
      <c r="W116" s="4">
        <v>0</v>
      </c>
      <c r="X116" s="33" t="s">
        <v>75</v>
      </c>
      <c r="Y116" s="5" t="s">
        <v>75</v>
      </c>
      <c r="Z116" s="6">
        <v>0</v>
      </c>
      <c r="AA116" s="6" t="s">
        <v>75</v>
      </c>
      <c r="AB116" s="6" t="s">
        <v>75</v>
      </c>
      <c r="AC116" s="6" t="s">
        <v>75</v>
      </c>
      <c r="AD116" s="6" t="s">
        <v>75</v>
      </c>
      <c r="AE116" s="4" t="s">
        <v>3093</v>
      </c>
    </row>
    <row r="117" spans="1:31" x14ac:dyDescent="0.25">
      <c r="A117" s="14" t="s">
        <v>243</v>
      </c>
      <c r="B117" s="14" t="s">
        <v>68</v>
      </c>
      <c r="C117" s="14" t="s">
        <v>59</v>
      </c>
      <c r="D117" s="5">
        <v>33</v>
      </c>
      <c r="E117" s="5">
        <v>0</v>
      </c>
      <c r="F117" s="4">
        <v>12</v>
      </c>
      <c r="G117" s="4">
        <v>10</v>
      </c>
      <c r="H117" s="4">
        <v>91</v>
      </c>
      <c r="I117" s="25">
        <v>10</v>
      </c>
      <c r="J117" s="4">
        <v>3</v>
      </c>
      <c r="K117" s="4">
        <v>8</v>
      </c>
      <c r="L117" s="4">
        <v>15</v>
      </c>
      <c r="M117" s="4">
        <v>25</v>
      </c>
      <c r="N117" s="25">
        <v>3</v>
      </c>
      <c r="O117" s="25">
        <v>15</v>
      </c>
      <c r="P117" s="25">
        <v>2</v>
      </c>
      <c r="Q117" s="25">
        <v>2</v>
      </c>
      <c r="R117" s="31">
        <v>2.3333333333333341E-2</v>
      </c>
      <c r="S117" s="12">
        <v>15</v>
      </c>
      <c r="T117" s="6">
        <v>-18</v>
      </c>
      <c r="U117" s="25">
        <v>4</v>
      </c>
      <c r="V117" s="32" t="s">
        <v>3092</v>
      </c>
      <c r="W117" s="4">
        <v>0</v>
      </c>
      <c r="X117" s="33" t="s">
        <v>75</v>
      </c>
      <c r="Y117" s="5" t="s">
        <v>75</v>
      </c>
      <c r="Z117" s="6">
        <v>0</v>
      </c>
      <c r="AA117" s="6" t="s">
        <v>75</v>
      </c>
      <c r="AB117" s="6" t="s">
        <v>75</v>
      </c>
      <c r="AC117" s="6" t="s">
        <v>75</v>
      </c>
      <c r="AD117" s="6" t="s">
        <v>75</v>
      </c>
      <c r="AE117" s="4" t="s">
        <v>3093</v>
      </c>
    </row>
    <row r="118" spans="1:31" x14ac:dyDescent="0.25">
      <c r="A118" s="14" t="s">
        <v>2818</v>
      </c>
      <c r="B118" s="14" t="s">
        <v>68</v>
      </c>
      <c r="C118" s="14" t="s">
        <v>59</v>
      </c>
      <c r="D118" s="5">
        <v>3</v>
      </c>
      <c r="E118" s="5">
        <v>0</v>
      </c>
      <c r="F118" s="4">
        <v>43</v>
      </c>
      <c r="G118" s="4">
        <v>26</v>
      </c>
      <c r="H118" s="4">
        <v>6</v>
      </c>
      <c r="I118" s="25">
        <v>6</v>
      </c>
      <c r="J118" s="4">
        <v>3</v>
      </c>
      <c r="K118" s="4">
        <v>8</v>
      </c>
      <c r="L118" s="4">
        <v>15</v>
      </c>
      <c r="M118" s="4">
        <v>25</v>
      </c>
      <c r="N118" s="25">
        <v>2</v>
      </c>
      <c r="O118" s="25">
        <v>8</v>
      </c>
      <c r="P118" s="25">
        <v>1</v>
      </c>
      <c r="Q118" s="25">
        <v>3</v>
      </c>
      <c r="R118" s="31">
        <v>3.3333333333333354E-2</v>
      </c>
      <c r="S118" s="12">
        <v>29</v>
      </c>
      <c r="T118" s="6">
        <v>26</v>
      </c>
      <c r="U118" s="25">
        <v>4</v>
      </c>
      <c r="V118" s="32" t="s">
        <v>3092</v>
      </c>
      <c r="W118" s="4">
        <v>0</v>
      </c>
      <c r="X118" s="33" t="s">
        <v>75</v>
      </c>
      <c r="Y118" s="5" t="s">
        <v>75</v>
      </c>
      <c r="Z118" s="6">
        <v>0</v>
      </c>
      <c r="AA118" s="6" t="s">
        <v>75</v>
      </c>
      <c r="AB118" s="6" t="s">
        <v>75</v>
      </c>
      <c r="AC118" s="6" t="s">
        <v>75</v>
      </c>
      <c r="AD118" s="6" t="s">
        <v>75</v>
      </c>
      <c r="AE118" s="4" t="s">
        <v>3093</v>
      </c>
    </row>
    <row r="119" spans="1:31" x14ac:dyDescent="0.25">
      <c r="A119" s="14" t="s">
        <v>2762</v>
      </c>
      <c r="B119" s="14" t="s">
        <v>68</v>
      </c>
      <c r="C119" s="14" t="s">
        <v>59</v>
      </c>
      <c r="D119" s="5">
        <v>3</v>
      </c>
      <c r="E119" s="5">
        <v>0</v>
      </c>
      <c r="F119" s="4">
        <v>76</v>
      </c>
      <c r="G119" s="4">
        <v>74</v>
      </c>
      <c r="H119" s="4">
        <v>105</v>
      </c>
      <c r="I119" s="25">
        <v>74</v>
      </c>
      <c r="J119" s="4">
        <v>3</v>
      </c>
      <c r="K119" s="4">
        <v>8</v>
      </c>
      <c r="L119" s="4">
        <v>15</v>
      </c>
      <c r="M119" s="4">
        <v>25</v>
      </c>
      <c r="N119" s="25">
        <v>5</v>
      </c>
      <c r="O119" s="25">
        <v>1000</v>
      </c>
      <c r="P119" s="25">
        <v>3</v>
      </c>
      <c r="Q119" s="25">
        <v>3</v>
      </c>
      <c r="R119" s="31">
        <v>3.0000000000000013E-2</v>
      </c>
      <c r="S119" s="12">
        <v>3</v>
      </c>
      <c r="T119" s="6">
        <v>0</v>
      </c>
      <c r="U119" s="25">
        <v>1</v>
      </c>
      <c r="V119" s="32" t="s">
        <v>3092</v>
      </c>
      <c r="W119" s="4">
        <v>0</v>
      </c>
      <c r="X119" s="33" t="s">
        <v>75</v>
      </c>
      <c r="Y119" s="5" t="s">
        <v>75</v>
      </c>
      <c r="Z119" s="6">
        <v>0</v>
      </c>
      <c r="AA119" s="6" t="s">
        <v>75</v>
      </c>
      <c r="AB119" s="6" t="s">
        <v>75</v>
      </c>
      <c r="AC119" s="6" t="s">
        <v>75</v>
      </c>
      <c r="AD119" s="6" t="s">
        <v>75</v>
      </c>
      <c r="AE119" s="4" t="s">
        <v>3093</v>
      </c>
    </row>
    <row r="120" spans="1:31" x14ac:dyDescent="0.25">
      <c r="A120" s="14" t="s">
        <v>2030</v>
      </c>
      <c r="B120" s="14" t="s">
        <v>69</v>
      </c>
      <c r="C120" s="14" t="s">
        <v>59</v>
      </c>
      <c r="D120" s="5">
        <v>12</v>
      </c>
      <c r="E120" s="5">
        <v>0</v>
      </c>
      <c r="F120" s="4">
        <v>15</v>
      </c>
      <c r="G120" s="4">
        <v>31</v>
      </c>
      <c r="H120" s="4">
        <v>27</v>
      </c>
      <c r="I120" s="25">
        <v>15</v>
      </c>
      <c r="J120" s="4">
        <v>5</v>
      </c>
      <c r="K120" s="4">
        <v>10</v>
      </c>
      <c r="L120" s="4">
        <v>20</v>
      </c>
      <c r="M120" s="4">
        <v>40</v>
      </c>
      <c r="N120" s="25">
        <v>3</v>
      </c>
      <c r="O120" s="25">
        <v>20</v>
      </c>
      <c r="P120" s="25">
        <v>1</v>
      </c>
      <c r="Q120" s="25">
        <v>1</v>
      </c>
      <c r="R120" s="31">
        <v>-2.3333333333333327E-2</v>
      </c>
      <c r="S120" s="12">
        <v>11</v>
      </c>
      <c r="T120" s="6">
        <v>-1</v>
      </c>
      <c r="U120" s="25">
        <v>3</v>
      </c>
      <c r="V120" s="32" t="s">
        <v>3092</v>
      </c>
      <c r="W120" s="4">
        <v>0</v>
      </c>
      <c r="X120" s="33" t="s">
        <v>75</v>
      </c>
      <c r="Y120" s="5" t="s">
        <v>75</v>
      </c>
      <c r="Z120" s="6">
        <v>0</v>
      </c>
      <c r="AA120" s="6" t="s">
        <v>75</v>
      </c>
      <c r="AB120" s="6" t="s">
        <v>75</v>
      </c>
      <c r="AC120" s="6" t="s">
        <v>75</v>
      </c>
      <c r="AD120" s="6" t="s">
        <v>75</v>
      </c>
      <c r="AE120" s="4" t="s">
        <v>3093</v>
      </c>
    </row>
    <row r="121" spans="1:31" x14ac:dyDescent="0.25">
      <c r="A121" s="14" t="s">
        <v>2771</v>
      </c>
      <c r="B121" s="14" t="s">
        <v>69</v>
      </c>
      <c r="C121" s="14" t="s">
        <v>59</v>
      </c>
      <c r="D121" s="5">
        <v>1</v>
      </c>
      <c r="E121" s="5">
        <v>1</v>
      </c>
      <c r="F121" s="4">
        <v>136</v>
      </c>
      <c r="G121" s="4">
        <v>52</v>
      </c>
      <c r="H121" s="4">
        <v>70</v>
      </c>
      <c r="I121" s="25">
        <v>52</v>
      </c>
      <c r="J121" s="4">
        <v>5</v>
      </c>
      <c r="K121" s="4">
        <v>10</v>
      </c>
      <c r="L121" s="4">
        <v>20</v>
      </c>
      <c r="M121" s="4">
        <v>40</v>
      </c>
      <c r="N121" s="25">
        <v>5</v>
      </c>
      <c r="O121" s="25">
        <v>1000</v>
      </c>
      <c r="P121" s="25">
        <v>3</v>
      </c>
      <c r="Q121" s="25">
        <v>3</v>
      </c>
      <c r="R121" s="31">
        <v>3.0000000000000013E-2</v>
      </c>
      <c r="S121" s="12">
        <v>1</v>
      </c>
      <c r="T121" s="6">
        <v>0</v>
      </c>
      <c r="U121" s="25">
        <v>1</v>
      </c>
      <c r="V121" s="32" t="s">
        <v>3092</v>
      </c>
      <c r="W121" s="4">
        <v>0</v>
      </c>
      <c r="X121" s="33" t="s">
        <v>75</v>
      </c>
      <c r="Y121" s="5" t="s">
        <v>75</v>
      </c>
      <c r="Z121" s="6">
        <v>1</v>
      </c>
      <c r="AA121" s="6" t="s">
        <v>75</v>
      </c>
      <c r="AB121" s="6" t="s">
        <v>75</v>
      </c>
      <c r="AC121" s="6" t="s">
        <v>75</v>
      </c>
      <c r="AD121" s="6" t="s">
        <v>75</v>
      </c>
      <c r="AE121" s="4" t="s">
        <v>3093</v>
      </c>
    </row>
    <row r="122" spans="1:31" x14ac:dyDescent="0.25">
      <c r="A122" s="14" t="s">
        <v>1244</v>
      </c>
      <c r="B122" s="14" t="s">
        <v>70</v>
      </c>
      <c r="C122" s="14" t="s">
        <v>59</v>
      </c>
      <c r="D122" s="5">
        <v>5</v>
      </c>
      <c r="E122" s="5">
        <v>0</v>
      </c>
      <c r="F122" s="4">
        <v>16</v>
      </c>
      <c r="G122" s="4">
        <v>3</v>
      </c>
      <c r="H122" s="4">
        <v>37</v>
      </c>
      <c r="I122" s="25">
        <v>3</v>
      </c>
      <c r="J122" s="4">
        <v>3</v>
      </c>
      <c r="K122" s="4">
        <v>8</v>
      </c>
      <c r="L122" s="4">
        <v>15</v>
      </c>
      <c r="M122" s="4">
        <v>25</v>
      </c>
      <c r="N122" s="25">
        <v>1</v>
      </c>
      <c r="O122" s="25">
        <v>3</v>
      </c>
      <c r="P122" s="25">
        <v>1</v>
      </c>
      <c r="Q122" s="25">
        <v>2</v>
      </c>
      <c r="R122" s="31">
        <v>1.3877787807814457E-17</v>
      </c>
      <c r="S122" s="12">
        <v>10</v>
      </c>
      <c r="T122" s="6">
        <v>5</v>
      </c>
      <c r="U122" s="25">
        <v>3</v>
      </c>
      <c r="V122" s="32" t="s">
        <v>3092</v>
      </c>
      <c r="W122" s="4">
        <v>0</v>
      </c>
      <c r="X122" s="33" t="s">
        <v>75</v>
      </c>
      <c r="Y122" s="5" t="s">
        <v>75</v>
      </c>
      <c r="Z122" s="6">
        <v>0</v>
      </c>
      <c r="AA122" s="6" t="s">
        <v>75</v>
      </c>
      <c r="AB122" s="6" t="s">
        <v>75</v>
      </c>
      <c r="AC122" s="6" t="s">
        <v>75</v>
      </c>
      <c r="AD122" s="6" t="s">
        <v>75</v>
      </c>
      <c r="AE122" s="4" t="s">
        <v>3093</v>
      </c>
    </row>
    <row r="123" spans="1:31" x14ac:dyDescent="0.25">
      <c r="A123" s="14" t="s">
        <v>3048</v>
      </c>
      <c r="B123" s="14" t="s">
        <v>61</v>
      </c>
      <c r="C123" s="14" t="s">
        <v>55</v>
      </c>
      <c r="D123" s="5">
        <v>1</v>
      </c>
      <c r="E123" s="5">
        <v>0</v>
      </c>
      <c r="F123" s="4">
        <v>500</v>
      </c>
      <c r="G123" s="4">
        <v>9</v>
      </c>
      <c r="H123" s="4">
        <v>5</v>
      </c>
      <c r="I123" s="25">
        <v>5</v>
      </c>
      <c r="J123" s="4">
        <v>3</v>
      </c>
      <c r="K123" s="4">
        <v>8</v>
      </c>
      <c r="L123" s="4">
        <v>15</v>
      </c>
      <c r="M123" s="4">
        <v>25</v>
      </c>
      <c r="N123" s="25">
        <v>2</v>
      </c>
      <c r="O123" s="25">
        <v>8</v>
      </c>
      <c r="P123" s="25">
        <v>1</v>
      </c>
      <c r="Q123" s="25">
        <v>3</v>
      </c>
      <c r="R123" s="31">
        <v>3.3333333333333354E-2</v>
      </c>
      <c r="S123" s="12">
        <v>35</v>
      </c>
      <c r="T123" s="6">
        <v>34</v>
      </c>
      <c r="U123" s="25">
        <v>4</v>
      </c>
      <c r="V123" s="32" t="s">
        <v>3092</v>
      </c>
      <c r="W123" s="4">
        <v>0</v>
      </c>
      <c r="X123" s="33" t="s">
        <v>75</v>
      </c>
      <c r="Y123" s="5" t="s">
        <v>75</v>
      </c>
      <c r="Z123" s="6">
        <v>0</v>
      </c>
      <c r="AA123" s="6" t="s">
        <v>75</v>
      </c>
      <c r="AB123" s="6" t="s">
        <v>75</v>
      </c>
      <c r="AC123" s="6" t="s">
        <v>75</v>
      </c>
      <c r="AD123" s="6" t="s">
        <v>75</v>
      </c>
      <c r="AE123" s="4" t="s">
        <v>3093</v>
      </c>
    </row>
    <row r="124" spans="1:31" x14ac:dyDescent="0.25">
      <c r="A124" s="14" t="s">
        <v>3049</v>
      </c>
      <c r="B124" s="14" t="s">
        <v>62</v>
      </c>
      <c r="C124" s="14" t="s">
        <v>55</v>
      </c>
      <c r="D124" s="5">
        <v>1</v>
      </c>
      <c r="E124" s="5">
        <v>0</v>
      </c>
      <c r="F124" s="4">
        <v>500</v>
      </c>
      <c r="G124" s="4">
        <v>66</v>
      </c>
      <c r="H124" s="4">
        <v>60</v>
      </c>
      <c r="I124" s="25">
        <v>500</v>
      </c>
      <c r="J124" s="4">
        <v>5</v>
      </c>
      <c r="K124" s="4">
        <v>10</v>
      </c>
      <c r="L124" s="4">
        <v>20</v>
      </c>
      <c r="M124" s="4">
        <v>40</v>
      </c>
      <c r="N124" s="25">
        <v>5</v>
      </c>
      <c r="O124" s="25">
        <v>1000</v>
      </c>
      <c r="P124" s="25">
        <v>3</v>
      </c>
      <c r="Q124" s="25">
        <v>3</v>
      </c>
      <c r="R124" s="31">
        <v>3.0000000000000013E-2</v>
      </c>
      <c r="S124" s="12">
        <v>3</v>
      </c>
      <c r="T124" s="6">
        <v>2</v>
      </c>
      <c r="U124" s="25">
        <v>1</v>
      </c>
      <c r="V124" s="32" t="s">
        <v>3092</v>
      </c>
      <c r="W124" s="4">
        <v>0</v>
      </c>
      <c r="X124" s="33" t="s">
        <v>75</v>
      </c>
      <c r="Y124" s="5" t="s">
        <v>75</v>
      </c>
      <c r="Z124" s="6">
        <v>0</v>
      </c>
      <c r="AA124" s="6" t="s">
        <v>75</v>
      </c>
      <c r="AB124" s="6" t="s">
        <v>75</v>
      </c>
      <c r="AC124" s="6" t="s">
        <v>75</v>
      </c>
      <c r="AD124" s="6" t="s">
        <v>75</v>
      </c>
      <c r="AE124" s="4" t="s">
        <v>3093</v>
      </c>
    </row>
    <row r="125" spans="1:31" x14ac:dyDescent="0.25">
      <c r="A125" s="14" t="s">
        <v>3050</v>
      </c>
      <c r="B125" s="14" t="s">
        <v>62</v>
      </c>
      <c r="C125" s="14" t="s">
        <v>55</v>
      </c>
      <c r="D125" s="5">
        <v>2</v>
      </c>
      <c r="E125" s="5">
        <v>0</v>
      </c>
      <c r="F125" s="4">
        <v>500</v>
      </c>
      <c r="G125" s="4">
        <v>15</v>
      </c>
      <c r="H125" s="4">
        <v>42</v>
      </c>
      <c r="I125" s="25">
        <v>15</v>
      </c>
      <c r="J125" s="4">
        <v>5</v>
      </c>
      <c r="K125" s="4">
        <v>10</v>
      </c>
      <c r="L125" s="4">
        <v>20</v>
      </c>
      <c r="M125" s="4">
        <v>40</v>
      </c>
      <c r="N125" s="25">
        <v>3</v>
      </c>
      <c r="O125" s="25">
        <v>20</v>
      </c>
      <c r="P125" s="25">
        <v>1</v>
      </c>
      <c r="Q125" s="25">
        <v>2</v>
      </c>
      <c r="R125" s="31">
        <v>6.4763009769800799E-18</v>
      </c>
      <c r="S125" s="12">
        <v>26</v>
      </c>
      <c r="T125" s="6">
        <v>24</v>
      </c>
      <c r="U125" s="25">
        <v>4</v>
      </c>
      <c r="V125" s="32" t="s">
        <v>3092</v>
      </c>
      <c r="W125" s="4">
        <v>0</v>
      </c>
      <c r="X125" s="33" t="s">
        <v>75</v>
      </c>
      <c r="Y125" s="5" t="s">
        <v>75</v>
      </c>
      <c r="Z125" s="6">
        <v>0</v>
      </c>
      <c r="AA125" s="6" t="s">
        <v>75</v>
      </c>
      <c r="AB125" s="6" t="s">
        <v>75</v>
      </c>
      <c r="AC125" s="6" t="s">
        <v>75</v>
      </c>
      <c r="AD125" s="6" t="s">
        <v>75</v>
      </c>
      <c r="AE125" s="4" t="s">
        <v>3093</v>
      </c>
    </row>
    <row r="126" spans="1:31" x14ac:dyDescent="0.25">
      <c r="A126" s="14" t="s">
        <v>2028</v>
      </c>
      <c r="B126" s="14" t="s">
        <v>62</v>
      </c>
      <c r="C126" s="14" t="s">
        <v>55</v>
      </c>
      <c r="D126" s="5">
        <v>14</v>
      </c>
      <c r="E126" s="5">
        <v>0</v>
      </c>
      <c r="F126" s="4">
        <v>18</v>
      </c>
      <c r="G126" s="4">
        <v>19</v>
      </c>
      <c r="H126" s="4">
        <v>14</v>
      </c>
      <c r="I126" s="25">
        <v>14</v>
      </c>
      <c r="J126" s="4">
        <v>5</v>
      </c>
      <c r="K126" s="4">
        <v>10</v>
      </c>
      <c r="L126" s="4">
        <v>20</v>
      </c>
      <c r="M126" s="4">
        <v>40</v>
      </c>
      <c r="N126" s="25">
        <v>3</v>
      </c>
      <c r="O126" s="25">
        <v>20</v>
      </c>
      <c r="P126" s="25">
        <v>3</v>
      </c>
      <c r="Q126" s="25">
        <v>3</v>
      </c>
      <c r="R126" s="31">
        <v>7.0000000000000021E-2</v>
      </c>
      <c r="S126" s="12">
        <v>28</v>
      </c>
      <c r="T126" s="6">
        <v>14</v>
      </c>
      <c r="U126" s="25">
        <v>4</v>
      </c>
      <c r="V126" s="32" t="s">
        <v>3092</v>
      </c>
      <c r="W126" s="4">
        <v>0</v>
      </c>
      <c r="X126" s="33" t="s">
        <v>75</v>
      </c>
      <c r="Y126" s="5" t="s">
        <v>75</v>
      </c>
      <c r="Z126" s="6">
        <v>0</v>
      </c>
      <c r="AA126" s="6" t="s">
        <v>75</v>
      </c>
      <c r="AB126" s="6" t="s">
        <v>75</v>
      </c>
      <c r="AC126" s="6" t="s">
        <v>75</v>
      </c>
      <c r="AD126" s="6" t="s">
        <v>75</v>
      </c>
      <c r="AE126" s="4" t="s">
        <v>3093</v>
      </c>
    </row>
    <row r="127" spans="1:31" x14ac:dyDescent="0.25">
      <c r="A127" s="14" t="s">
        <v>2735</v>
      </c>
      <c r="B127" s="14" t="s">
        <v>63</v>
      </c>
      <c r="C127" s="14" t="s">
        <v>55</v>
      </c>
      <c r="D127" s="5">
        <v>16</v>
      </c>
      <c r="E127" s="5">
        <v>0</v>
      </c>
      <c r="F127" s="4">
        <v>20</v>
      </c>
      <c r="G127" s="4">
        <v>13</v>
      </c>
      <c r="H127" s="4">
        <v>46</v>
      </c>
      <c r="I127" s="25">
        <v>13</v>
      </c>
      <c r="J127" s="4">
        <v>5</v>
      </c>
      <c r="K127" s="4">
        <v>10</v>
      </c>
      <c r="L127" s="4">
        <v>20</v>
      </c>
      <c r="M127" s="4">
        <v>40</v>
      </c>
      <c r="N127" s="25">
        <v>3</v>
      </c>
      <c r="O127" s="25">
        <v>20</v>
      </c>
      <c r="P127" s="25">
        <v>2</v>
      </c>
      <c r="Q127" s="25">
        <v>2</v>
      </c>
      <c r="R127" s="31">
        <v>2.3333333333333341E-2</v>
      </c>
      <c r="S127" s="12">
        <v>39</v>
      </c>
      <c r="T127" s="6">
        <v>23</v>
      </c>
      <c r="U127" s="25">
        <v>4</v>
      </c>
      <c r="V127" s="32" t="s">
        <v>3092</v>
      </c>
      <c r="W127" s="4">
        <v>0</v>
      </c>
      <c r="X127" s="33" t="s">
        <v>75</v>
      </c>
      <c r="Y127" s="5" t="s">
        <v>75</v>
      </c>
      <c r="Z127" s="6">
        <v>0</v>
      </c>
      <c r="AA127" s="6" t="s">
        <v>75</v>
      </c>
      <c r="AB127" s="6" t="s">
        <v>75</v>
      </c>
      <c r="AC127" s="6" t="s">
        <v>75</v>
      </c>
      <c r="AD127" s="6" t="s">
        <v>75</v>
      </c>
      <c r="AE127" s="4" t="s">
        <v>3093</v>
      </c>
    </row>
    <row r="128" spans="1:31" x14ac:dyDescent="0.25">
      <c r="A128" s="14" t="s">
        <v>2133</v>
      </c>
      <c r="B128" s="14" t="s">
        <v>63</v>
      </c>
      <c r="C128" s="14" t="s">
        <v>55</v>
      </c>
      <c r="D128" s="5">
        <v>19</v>
      </c>
      <c r="E128" s="5">
        <v>0</v>
      </c>
      <c r="F128" s="4">
        <v>111</v>
      </c>
      <c r="G128" s="4">
        <v>26</v>
      </c>
      <c r="H128" s="4">
        <v>33</v>
      </c>
      <c r="I128" s="25">
        <v>26</v>
      </c>
      <c r="J128" s="4">
        <v>5</v>
      </c>
      <c r="K128" s="4">
        <v>10</v>
      </c>
      <c r="L128" s="4">
        <v>20</v>
      </c>
      <c r="M128" s="4">
        <v>40</v>
      </c>
      <c r="N128" s="25">
        <v>4</v>
      </c>
      <c r="O128" s="25">
        <v>40</v>
      </c>
      <c r="P128" s="25">
        <v>2</v>
      </c>
      <c r="Q128" s="25">
        <v>3</v>
      </c>
      <c r="R128" s="31">
        <v>3.333333333333334E-2</v>
      </c>
      <c r="S128" s="12">
        <v>20</v>
      </c>
      <c r="T128" s="6">
        <v>1</v>
      </c>
      <c r="U128" s="25">
        <v>4</v>
      </c>
      <c r="V128" s="32" t="s">
        <v>3092</v>
      </c>
      <c r="W128" s="4">
        <v>0</v>
      </c>
      <c r="X128" s="33" t="s">
        <v>75</v>
      </c>
      <c r="Y128" s="5" t="s">
        <v>75</v>
      </c>
      <c r="Z128" s="6">
        <v>0</v>
      </c>
      <c r="AA128" s="6" t="s">
        <v>75</v>
      </c>
      <c r="AB128" s="6" t="s">
        <v>75</v>
      </c>
      <c r="AC128" s="6" t="s">
        <v>75</v>
      </c>
      <c r="AD128" s="6" t="s">
        <v>75</v>
      </c>
      <c r="AE128" s="4" t="s">
        <v>3093</v>
      </c>
    </row>
    <row r="129" spans="1:31" x14ac:dyDescent="0.25">
      <c r="A129" s="14" t="s">
        <v>3053</v>
      </c>
      <c r="B129" s="14" t="s">
        <v>63</v>
      </c>
      <c r="C129" s="14" t="s">
        <v>55</v>
      </c>
      <c r="D129" s="5">
        <v>2</v>
      </c>
      <c r="E129" s="5">
        <v>0</v>
      </c>
      <c r="F129" s="4">
        <v>500</v>
      </c>
      <c r="G129" s="4">
        <v>58</v>
      </c>
      <c r="H129" s="4">
        <v>152</v>
      </c>
      <c r="I129" s="25">
        <v>58</v>
      </c>
      <c r="J129" s="4">
        <v>5</v>
      </c>
      <c r="K129" s="4">
        <v>10</v>
      </c>
      <c r="L129" s="4">
        <v>20</v>
      </c>
      <c r="M129" s="4">
        <v>40</v>
      </c>
      <c r="N129" s="25">
        <v>5</v>
      </c>
      <c r="O129" s="25">
        <v>1000</v>
      </c>
      <c r="P129" s="25">
        <v>3</v>
      </c>
      <c r="Q129" s="25">
        <v>3</v>
      </c>
      <c r="R129" s="31">
        <v>3.0000000000000013E-2</v>
      </c>
      <c r="S129" s="12">
        <v>5</v>
      </c>
      <c r="T129" s="6">
        <v>3</v>
      </c>
      <c r="U129" s="25">
        <v>1</v>
      </c>
      <c r="V129" s="32" t="s">
        <v>3092</v>
      </c>
      <c r="W129" s="4">
        <v>0</v>
      </c>
      <c r="X129" s="33" t="s">
        <v>75</v>
      </c>
      <c r="Y129" s="5" t="s">
        <v>75</v>
      </c>
      <c r="Z129" s="6">
        <v>0</v>
      </c>
      <c r="AA129" s="6" t="s">
        <v>75</v>
      </c>
      <c r="AB129" s="6" t="s">
        <v>75</v>
      </c>
      <c r="AC129" s="6" t="s">
        <v>75</v>
      </c>
      <c r="AD129" s="6" t="s">
        <v>75</v>
      </c>
      <c r="AE129" s="4" t="s">
        <v>3093</v>
      </c>
    </row>
    <row r="130" spans="1:31" x14ac:dyDescent="0.25">
      <c r="A130" s="14" t="s">
        <v>2096</v>
      </c>
      <c r="B130" s="14" t="s">
        <v>63</v>
      </c>
      <c r="C130" s="14" t="s">
        <v>55</v>
      </c>
      <c r="D130" s="5">
        <v>18</v>
      </c>
      <c r="E130" s="5">
        <v>0</v>
      </c>
      <c r="F130" s="4">
        <v>88</v>
      </c>
      <c r="G130" s="4">
        <v>25</v>
      </c>
      <c r="H130" s="4">
        <v>87</v>
      </c>
      <c r="I130" s="25">
        <v>25</v>
      </c>
      <c r="J130" s="4">
        <v>5</v>
      </c>
      <c r="K130" s="4">
        <v>10</v>
      </c>
      <c r="L130" s="4">
        <v>20</v>
      </c>
      <c r="M130" s="4">
        <v>40</v>
      </c>
      <c r="N130" s="25">
        <v>4</v>
      </c>
      <c r="O130" s="25">
        <v>40</v>
      </c>
      <c r="P130" s="25">
        <v>1</v>
      </c>
      <c r="Q130" s="25">
        <v>2</v>
      </c>
      <c r="R130" s="31">
        <v>4.6259292692714853E-18</v>
      </c>
      <c r="S130" s="12">
        <v>19</v>
      </c>
      <c r="T130" s="6">
        <v>1</v>
      </c>
      <c r="U130" s="25">
        <v>4</v>
      </c>
      <c r="V130" s="32" t="s">
        <v>3092</v>
      </c>
      <c r="W130" s="4">
        <v>0</v>
      </c>
      <c r="X130" s="33" t="s">
        <v>75</v>
      </c>
      <c r="Y130" s="5" t="s">
        <v>75</v>
      </c>
      <c r="Z130" s="6">
        <v>0</v>
      </c>
      <c r="AA130" s="6" t="s">
        <v>75</v>
      </c>
      <c r="AB130" s="6" t="s">
        <v>75</v>
      </c>
      <c r="AC130" s="6" t="s">
        <v>75</v>
      </c>
      <c r="AD130" s="6" t="s">
        <v>75</v>
      </c>
      <c r="AE130" s="4" t="s">
        <v>3093</v>
      </c>
    </row>
    <row r="131" spans="1:31" x14ac:dyDescent="0.25">
      <c r="A131" s="14" t="s">
        <v>2754</v>
      </c>
      <c r="B131" s="14" t="s">
        <v>63</v>
      </c>
      <c r="C131" s="14" t="s">
        <v>55</v>
      </c>
      <c r="D131" s="5">
        <v>5</v>
      </c>
      <c r="E131" s="5">
        <v>0</v>
      </c>
      <c r="F131" s="4">
        <v>17</v>
      </c>
      <c r="G131" s="4">
        <v>19</v>
      </c>
      <c r="H131" s="4">
        <v>123</v>
      </c>
      <c r="I131" s="25">
        <v>17</v>
      </c>
      <c r="J131" s="4">
        <v>5</v>
      </c>
      <c r="K131" s="4">
        <v>10</v>
      </c>
      <c r="L131" s="4">
        <v>20</v>
      </c>
      <c r="M131" s="4">
        <v>40</v>
      </c>
      <c r="N131" s="25">
        <v>3</v>
      </c>
      <c r="O131" s="25">
        <v>20</v>
      </c>
      <c r="P131" s="25">
        <v>2</v>
      </c>
      <c r="Q131" s="25">
        <v>2</v>
      </c>
      <c r="R131" s="31">
        <v>2.3333333333333341E-2</v>
      </c>
      <c r="S131" s="12">
        <v>39</v>
      </c>
      <c r="T131" s="6">
        <v>34</v>
      </c>
      <c r="U131" s="25">
        <v>4</v>
      </c>
      <c r="V131" s="32" t="s">
        <v>3092</v>
      </c>
      <c r="W131" s="4">
        <v>0</v>
      </c>
      <c r="X131" s="33" t="s">
        <v>75</v>
      </c>
      <c r="Y131" s="5" t="s">
        <v>75</v>
      </c>
      <c r="Z131" s="6">
        <v>0</v>
      </c>
      <c r="AA131" s="6" t="s">
        <v>75</v>
      </c>
      <c r="AB131" s="6" t="s">
        <v>75</v>
      </c>
      <c r="AC131" s="6" t="s">
        <v>75</v>
      </c>
      <c r="AD131" s="6" t="s">
        <v>75</v>
      </c>
      <c r="AE131" s="4" t="s">
        <v>3093</v>
      </c>
    </row>
    <row r="132" spans="1:31" x14ac:dyDescent="0.25">
      <c r="A132" s="14" t="s">
        <v>3054</v>
      </c>
      <c r="B132" s="14" t="s">
        <v>63</v>
      </c>
      <c r="C132" s="14" t="s">
        <v>55</v>
      </c>
      <c r="D132" s="5">
        <v>1</v>
      </c>
      <c r="E132" s="5">
        <v>0</v>
      </c>
      <c r="F132" s="4">
        <v>500</v>
      </c>
      <c r="G132" s="4">
        <v>101</v>
      </c>
      <c r="H132" s="4">
        <v>42</v>
      </c>
      <c r="I132" s="25">
        <v>42</v>
      </c>
      <c r="J132" s="4">
        <v>5</v>
      </c>
      <c r="K132" s="4">
        <v>10</v>
      </c>
      <c r="L132" s="4">
        <v>20</v>
      </c>
      <c r="M132" s="4">
        <v>40</v>
      </c>
      <c r="N132" s="25">
        <v>5</v>
      </c>
      <c r="O132" s="25">
        <v>1000</v>
      </c>
      <c r="P132" s="25">
        <v>3</v>
      </c>
      <c r="Q132" s="25">
        <v>3</v>
      </c>
      <c r="R132" s="31">
        <v>3.0000000000000013E-2</v>
      </c>
      <c r="S132" s="12">
        <v>5</v>
      </c>
      <c r="T132" s="6">
        <v>4</v>
      </c>
      <c r="U132" s="25">
        <v>1</v>
      </c>
      <c r="V132" s="32" t="s">
        <v>3092</v>
      </c>
      <c r="W132" s="4">
        <v>0</v>
      </c>
      <c r="X132" s="33" t="s">
        <v>75</v>
      </c>
      <c r="Y132" s="5" t="s">
        <v>75</v>
      </c>
      <c r="Z132" s="6">
        <v>0</v>
      </c>
      <c r="AA132" s="6" t="s">
        <v>75</v>
      </c>
      <c r="AB132" s="6" t="s">
        <v>75</v>
      </c>
      <c r="AC132" s="6" t="s">
        <v>75</v>
      </c>
      <c r="AD132" s="6" t="s">
        <v>75</v>
      </c>
      <c r="AE132" s="4" t="s">
        <v>3093</v>
      </c>
    </row>
    <row r="133" spans="1:31" x14ac:dyDescent="0.25">
      <c r="A133" s="14" t="s">
        <v>2759</v>
      </c>
      <c r="B133" s="14" t="s">
        <v>64</v>
      </c>
      <c r="C133" s="14" t="s">
        <v>55</v>
      </c>
      <c r="D133" s="5">
        <v>4</v>
      </c>
      <c r="E133" s="5">
        <v>0</v>
      </c>
      <c r="F133" s="4">
        <v>1</v>
      </c>
      <c r="G133" s="4">
        <v>7</v>
      </c>
      <c r="H133" s="4">
        <v>24</v>
      </c>
      <c r="I133" s="25">
        <v>1</v>
      </c>
      <c r="J133" s="4">
        <v>3</v>
      </c>
      <c r="K133" s="4">
        <v>8</v>
      </c>
      <c r="L133" s="4">
        <v>15</v>
      </c>
      <c r="M133" s="4">
        <v>25</v>
      </c>
      <c r="N133" s="25">
        <v>1</v>
      </c>
      <c r="O133" s="25">
        <v>3</v>
      </c>
      <c r="P133" s="25">
        <v>1</v>
      </c>
      <c r="Q133" s="25">
        <v>1</v>
      </c>
      <c r="R133" s="31">
        <v>-4.9999999999999989E-2</v>
      </c>
      <c r="S133" s="12">
        <v>37</v>
      </c>
      <c r="T133" s="6">
        <v>33</v>
      </c>
      <c r="U133" s="25">
        <v>4</v>
      </c>
      <c r="V133" s="32" t="s">
        <v>3092</v>
      </c>
      <c r="W133" s="4">
        <v>0</v>
      </c>
      <c r="X133" s="33" t="s">
        <v>75</v>
      </c>
      <c r="Y133" s="5" t="s">
        <v>75</v>
      </c>
      <c r="Z133" s="6">
        <v>0</v>
      </c>
      <c r="AA133" s="6" t="s">
        <v>75</v>
      </c>
      <c r="AB133" s="6" t="s">
        <v>75</v>
      </c>
      <c r="AC133" s="6" t="s">
        <v>75</v>
      </c>
      <c r="AD133" s="6" t="s">
        <v>75</v>
      </c>
      <c r="AE133" s="4" t="s">
        <v>3093</v>
      </c>
    </row>
    <row r="134" spans="1:31" x14ac:dyDescent="0.25">
      <c r="A134" s="14" t="s">
        <v>1968</v>
      </c>
      <c r="B134" s="14" t="s">
        <v>67</v>
      </c>
      <c r="C134" s="14" t="s">
        <v>55</v>
      </c>
      <c r="D134" s="5">
        <v>4</v>
      </c>
      <c r="E134" s="5">
        <v>0</v>
      </c>
      <c r="F134" s="4">
        <v>21</v>
      </c>
      <c r="G134" s="4">
        <v>2</v>
      </c>
      <c r="H134" s="4">
        <v>6</v>
      </c>
      <c r="I134" s="25">
        <v>2</v>
      </c>
      <c r="J134" s="4">
        <v>3</v>
      </c>
      <c r="K134" s="4">
        <v>8</v>
      </c>
      <c r="L134" s="4">
        <v>15</v>
      </c>
      <c r="M134" s="4">
        <v>25</v>
      </c>
      <c r="N134" s="25">
        <v>1</v>
      </c>
      <c r="O134" s="25">
        <v>3</v>
      </c>
      <c r="P134" s="25">
        <v>1</v>
      </c>
      <c r="Q134" s="25">
        <v>2</v>
      </c>
      <c r="R134" s="31">
        <v>1.3877787807814457E-17</v>
      </c>
      <c r="S134" s="12">
        <v>29</v>
      </c>
      <c r="T134" s="6">
        <v>25</v>
      </c>
      <c r="U134" s="25">
        <v>4</v>
      </c>
      <c r="V134" s="32" t="s">
        <v>3092</v>
      </c>
      <c r="W134" s="4">
        <v>0</v>
      </c>
      <c r="X134" s="33" t="s">
        <v>75</v>
      </c>
      <c r="Y134" s="5" t="s">
        <v>75</v>
      </c>
      <c r="Z134" s="6">
        <v>0</v>
      </c>
      <c r="AA134" s="6" t="s">
        <v>75</v>
      </c>
      <c r="AB134" s="6" t="s">
        <v>75</v>
      </c>
      <c r="AC134" s="6" t="s">
        <v>75</v>
      </c>
      <c r="AD134" s="6" t="s">
        <v>75</v>
      </c>
      <c r="AE134" s="4" t="s">
        <v>3093</v>
      </c>
    </row>
    <row r="135" spans="1:31" x14ac:dyDescent="0.25">
      <c r="A135" s="14" t="s">
        <v>2764</v>
      </c>
      <c r="B135" s="14" t="s">
        <v>68</v>
      </c>
      <c r="C135" s="14" t="s">
        <v>55</v>
      </c>
      <c r="D135" s="5">
        <v>3</v>
      </c>
      <c r="E135" s="5">
        <v>0</v>
      </c>
      <c r="F135" s="4">
        <v>123</v>
      </c>
      <c r="G135" s="4">
        <v>81</v>
      </c>
      <c r="H135" s="4">
        <v>500</v>
      </c>
      <c r="I135" s="25">
        <v>81</v>
      </c>
      <c r="J135" s="4">
        <v>3</v>
      </c>
      <c r="K135" s="4">
        <v>8</v>
      </c>
      <c r="L135" s="4">
        <v>15</v>
      </c>
      <c r="M135" s="4">
        <v>25</v>
      </c>
      <c r="N135" s="25">
        <v>5</v>
      </c>
      <c r="O135" s="25">
        <v>1000</v>
      </c>
      <c r="P135" s="25">
        <v>3</v>
      </c>
      <c r="Q135" s="25">
        <v>3</v>
      </c>
      <c r="R135" s="31">
        <v>3.0000000000000013E-2</v>
      </c>
      <c r="S135" s="12">
        <v>3</v>
      </c>
      <c r="T135" s="6">
        <v>0</v>
      </c>
      <c r="U135" s="25">
        <v>1</v>
      </c>
      <c r="V135" s="32" t="s">
        <v>3092</v>
      </c>
      <c r="W135" s="4">
        <v>0</v>
      </c>
      <c r="X135" s="33" t="s">
        <v>75</v>
      </c>
      <c r="Y135" s="5" t="s">
        <v>75</v>
      </c>
      <c r="Z135" s="6">
        <v>0</v>
      </c>
      <c r="AA135" s="6" t="s">
        <v>75</v>
      </c>
      <c r="AB135" s="6" t="s">
        <v>75</v>
      </c>
      <c r="AC135" s="6" t="s">
        <v>75</v>
      </c>
      <c r="AD135" s="6" t="s">
        <v>75</v>
      </c>
      <c r="AE135" s="4" t="s">
        <v>3093</v>
      </c>
    </row>
    <row r="136" spans="1:31" x14ac:dyDescent="0.25">
      <c r="A136" s="14" t="s">
        <v>2744</v>
      </c>
      <c r="B136" s="14" t="s">
        <v>69</v>
      </c>
      <c r="C136" s="14" t="s">
        <v>55</v>
      </c>
      <c r="D136" s="5">
        <v>9</v>
      </c>
      <c r="E136" s="5">
        <v>0</v>
      </c>
      <c r="F136" s="4">
        <v>69</v>
      </c>
      <c r="G136" s="4">
        <v>35</v>
      </c>
      <c r="H136" s="4">
        <v>2</v>
      </c>
      <c r="I136" s="25">
        <v>2</v>
      </c>
      <c r="J136" s="4">
        <v>5</v>
      </c>
      <c r="K136" s="4">
        <v>10</v>
      </c>
      <c r="L136" s="4">
        <v>20</v>
      </c>
      <c r="M136" s="4">
        <v>40</v>
      </c>
      <c r="N136" s="25">
        <v>1</v>
      </c>
      <c r="O136" s="25">
        <v>5</v>
      </c>
      <c r="P136" s="25">
        <v>1</v>
      </c>
      <c r="Q136" s="25">
        <v>3</v>
      </c>
      <c r="R136" s="31">
        <v>5.0000000000000031E-2</v>
      </c>
      <c r="S136" s="12">
        <v>33</v>
      </c>
      <c r="T136" s="6">
        <v>24</v>
      </c>
      <c r="U136" s="25">
        <v>4</v>
      </c>
      <c r="V136" s="32" t="s">
        <v>3092</v>
      </c>
      <c r="W136" s="4">
        <v>0</v>
      </c>
      <c r="X136" s="33" t="s">
        <v>75</v>
      </c>
      <c r="Y136" s="5" t="s">
        <v>75</v>
      </c>
      <c r="Z136" s="6">
        <v>0</v>
      </c>
      <c r="AA136" s="6" t="s">
        <v>75</v>
      </c>
      <c r="AB136" s="6" t="s">
        <v>75</v>
      </c>
      <c r="AC136" s="6" t="s">
        <v>75</v>
      </c>
      <c r="AD136" s="6" t="s">
        <v>75</v>
      </c>
      <c r="AE136" s="4" t="s">
        <v>3093</v>
      </c>
    </row>
    <row r="137" spans="1:31" x14ac:dyDescent="0.25">
      <c r="A137" s="14" t="s">
        <v>2757</v>
      </c>
      <c r="B137" s="14" t="s">
        <v>62</v>
      </c>
      <c r="C137" s="14" t="s">
        <v>60</v>
      </c>
      <c r="D137" s="5">
        <v>5</v>
      </c>
      <c r="E137" s="5">
        <v>2</v>
      </c>
      <c r="F137" s="4">
        <v>87</v>
      </c>
      <c r="G137" s="4">
        <v>31</v>
      </c>
      <c r="H137" s="4">
        <v>69</v>
      </c>
      <c r="I137" s="25">
        <v>31</v>
      </c>
      <c r="J137" s="4">
        <v>5</v>
      </c>
      <c r="K137" s="4">
        <v>10</v>
      </c>
      <c r="L137" s="4">
        <v>20</v>
      </c>
      <c r="M137" s="4">
        <v>40</v>
      </c>
      <c r="N137" s="25">
        <v>4</v>
      </c>
      <c r="O137" s="25">
        <v>40</v>
      </c>
      <c r="P137" s="25">
        <v>1</v>
      </c>
      <c r="Q137" s="25">
        <v>2</v>
      </c>
      <c r="R137" s="31">
        <v>4.6259292692714853E-18</v>
      </c>
      <c r="S137" s="12">
        <v>14</v>
      </c>
      <c r="T137" s="6">
        <v>9</v>
      </c>
      <c r="U137" s="25">
        <v>4</v>
      </c>
      <c r="V137" s="32" t="s">
        <v>3092</v>
      </c>
      <c r="W137" s="4">
        <v>0</v>
      </c>
      <c r="X137" s="33" t="s">
        <v>75</v>
      </c>
      <c r="Y137" s="5" t="s">
        <v>75</v>
      </c>
      <c r="Z137" s="6">
        <v>2</v>
      </c>
      <c r="AA137" s="6" t="s">
        <v>75</v>
      </c>
      <c r="AB137" s="6" t="s">
        <v>75</v>
      </c>
      <c r="AC137" s="6" t="s">
        <v>75</v>
      </c>
      <c r="AD137" s="6" t="s">
        <v>75</v>
      </c>
      <c r="AE137" s="4" t="s">
        <v>3093</v>
      </c>
    </row>
    <row r="138" spans="1:31" x14ac:dyDescent="0.25">
      <c r="A138" s="14" t="s">
        <v>2329</v>
      </c>
      <c r="B138" s="14" t="s">
        <v>62</v>
      </c>
      <c r="C138" s="14" t="s">
        <v>60</v>
      </c>
      <c r="D138" s="5">
        <v>14</v>
      </c>
      <c r="E138" s="5">
        <v>0</v>
      </c>
      <c r="F138" s="4">
        <v>4</v>
      </c>
      <c r="G138" s="4">
        <v>43</v>
      </c>
      <c r="H138" s="4">
        <v>9</v>
      </c>
      <c r="I138" s="25">
        <v>4</v>
      </c>
      <c r="J138" s="4">
        <v>5</v>
      </c>
      <c r="K138" s="4">
        <v>10</v>
      </c>
      <c r="L138" s="4">
        <v>20</v>
      </c>
      <c r="M138" s="4">
        <v>40</v>
      </c>
      <c r="N138" s="25">
        <v>1</v>
      </c>
      <c r="O138" s="25">
        <v>5</v>
      </c>
      <c r="P138" s="25">
        <v>1</v>
      </c>
      <c r="Q138" s="25">
        <v>1</v>
      </c>
      <c r="R138" s="31">
        <v>-4.9999999999999989E-2</v>
      </c>
      <c r="S138" s="12">
        <v>67</v>
      </c>
      <c r="T138" s="6">
        <v>53</v>
      </c>
      <c r="U138" s="25">
        <v>4</v>
      </c>
      <c r="V138" s="32" t="s">
        <v>3092</v>
      </c>
      <c r="W138" s="4">
        <v>0</v>
      </c>
      <c r="X138" s="33" t="s">
        <v>75</v>
      </c>
      <c r="Y138" s="5" t="s">
        <v>75</v>
      </c>
      <c r="Z138" s="6">
        <v>0</v>
      </c>
      <c r="AA138" s="6" t="s">
        <v>75</v>
      </c>
      <c r="AB138" s="6" t="s">
        <v>75</v>
      </c>
      <c r="AC138" s="6" t="s">
        <v>75</v>
      </c>
      <c r="AD138" s="6" t="s">
        <v>75</v>
      </c>
      <c r="AE138" s="4" t="s">
        <v>3093</v>
      </c>
    </row>
    <row r="139" spans="1:31" x14ac:dyDescent="0.25">
      <c r="A139" s="14" t="s">
        <v>3062</v>
      </c>
      <c r="B139" s="14" t="s">
        <v>63</v>
      </c>
      <c r="C139" s="14" t="s">
        <v>60</v>
      </c>
      <c r="D139" s="5">
        <v>2</v>
      </c>
      <c r="E139" s="5">
        <v>0</v>
      </c>
      <c r="F139" s="4">
        <v>500</v>
      </c>
      <c r="G139" s="4">
        <v>129</v>
      </c>
      <c r="H139" s="4">
        <v>71</v>
      </c>
      <c r="I139" s="25">
        <v>71</v>
      </c>
      <c r="J139" s="4">
        <v>5</v>
      </c>
      <c r="K139" s="4">
        <v>10</v>
      </c>
      <c r="L139" s="4">
        <v>20</v>
      </c>
      <c r="M139" s="4">
        <v>40</v>
      </c>
      <c r="N139" s="25">
        <v>5</v>
      </c>
      <c r="O139" s="25">
        <v>1000</v>
      </c>
      <c r="P139" s="25">
        <v>3</v>
      </c>
      <c r="Q139" s="25">
        <v>3</v>
      </c>
      <c r="R139" s="31">
        <v>3.0000000000000013E-2</v>
      </c>
      <c r="S139" s="12">
        <v>5</v>
      </c>
      <c r="T139" s="6">
        <v>3</v>
      </c>
      <c r="U139" s="25">
        <v>1</v>
      </c>
      <c r="V139" s="32" t="s">
        <v>3092</v>
      </c>
      <c r="W139" s="4">
        <v>0</v>
      </c>
      <c r="X139" s="33" t="s">
        <v>75</v>
      </c>
      <c r="Y139" s="5" t="s">
        <v>75</v>
      </c>
      <c r="Z139" s="6">
        <v>0</v>
      </c>
      <c r="AA139" s="6" t="s">
        <v>75</v>
      </c>
      <c r="AB139" s="6" t="s">
        <v>75</v>
      </c>
      <c r="AC139" s="6" t="s">
        <v>75</v>
      </c>
      <c r="AD139" s="6" t="s">
        <v>75</v>
      </c>
      <c r="AE139" s="4" t="s">
        <v>3093</v>
      </c>
    </row>
    <row r="140" spans="1:31" x14ac:dyDescent="0.25">
      <c r="A140" s="14" t="s">
        <v>3066</v>
      </c>
      <c r="B140" s="14" t="s">
        <v>64</v>
      </c>
      <c r="C140" s="14" t="s">
        <v>60</v>
      </c>
      <c r="D140" s="5">
        <v>1</v>
      </c>
      <c r="E140" s="5">
        <v>0</v>
      </c>
      <c r="F140" s="4">
        <v>500</v>
      </c>
      <c r="G140" s="4">
        <v>34</v>
      </c>
      <c r="H140" s="4">
        <v>12</v>
      </c>
      <c r="I140" s="25">
        <v>12</v>
      </c>
      <c r="J140" s="4">
        <v>3</v>
      </c>
      <c r="K140" s="4">
        <v>8</v>
      </c>
      <c r="L140" s="4">
        <v>15</v>
      </c>
      <c r="M140" s="4">
        <v>25</v>
      </c>
      <c r="N140" s="25">
        <v>3</v>
      </c>
      <c r="O140" s="25">
        <v>15</v>
      </c>
      <c r="P140" s="25">
        <v>1</v>
      </c>
      <c r="Q140" s="25">
        <v>3</v>
      </c>
      <c r="R140" s="31">
        <v>2.3333333333333348E-2</v>
      </c>
      <c r="S140" s="12">
        <v>17</v>
      </c>
      <c r="T140" s="6">
        <v>16</v>
      </c>
      <c r="U140" s="25">
        <v>4</v>
      </c>
      <c r="V140" s="32" t="s">
        <v>3092</v>
      </c>
      <c r="W140" s="4">
        <v>0</v>
      </c>
      <c r="X140" s="33" t="s">
        <v>75</v>
      </c>
      <c r="Y140" s="5" t="s">
        <v>75</v>
      </c>
      <c r="Z140" s="6">
        <v>0</v>
      </c>
      <c r="AA140" s="6" t="s">
        <v>75</v>
      </c>
      <c r="AB140" s="6" t="s">
        <v>75</v>
      </c>
      <c r="AC140" s="6" t="s">
        <v>75</v>
      </c>
      <c r="AD140" s="6" t="s">
        <v>75</v>
      </c>
      <c r="AE140" s="4" t="s">
        <v>3093</v>
      </c>
    </row>
    <row r="141" spans="1:31" x14ac:dyDescent="0.25">
      <c r="A141" s="14" t="s">
        <v>2766</v>
      </c>
      <c r="B141" s="14" t="s">
        <v>67</v>
      </c>
      <c r="C141" s="14" t="s">
        <v>60</v>
      </c>
      <c r="D141" s="5">
        <v>3</v>
      </c>
      <c r="E141" s="5">
        <v>0</v>
      </c>
      <c r="F141" s="4">
        <v>33</v>
      </c>
      <c r="G141" s="4">
        <v>16</v>
      </c>
      <c r="H141" s="4">
        <v>27</v>
      </c>
      <c r="I141" s="25">
        <v>16</v>
      </c>
      <c r="J141" s="4">
        <v>3</v>
      </c>
      <c r="K141" s="4">
        <v>8</v>
      </c>
      <c r="L141" s="4">
        <v>15</v>
      </c>
      <c r="M141" s="4">
        <v>25</v>
      </c>
      <c r="N141" s="25">
        <v>4</v>
      </c>
      <c r="O141" s="25">
        <v>25</v>
      </c>
      <c r="P141" s="25">
        <v>1</v>
      </c>
      <c r="Q141" s="25">
        <v>2</v>
      </c>
      <c r="R141" s="31">
        <v>4.6259292692714853E-18</v>
      </c>
      <c r="S141" s="12">
        <v>5</v>
      </c>
      <c r="T141" s="6">
        <v>2</v>
      </c>
      <c r="U141" s="25">
        <v>1</v>
      </c>
      <c r="V141" s="32" t="s">
        <v>3092</v>
      </c>
      <c r="W141" s="4">
        <v>0</v>
      </c>
      <c r="X141" s="33" t="s">
        <v>75</v>
      </c>
      <c r="Y141" s="5" t="s">
        <v>75</v>
      </c>
      <c r="Z141" s="6">
        <v>0</v>
      </c>
      <c r="AA141" s="6" t="s">
        <v>75</v>
      </c>
      <c r="AB141" s="6" t="s">
        <v>75</v>
      </c>
      <c r="AC141" s="6" t="s">
        <v>75</v>
      </c>
      <c r="AD141" s="6" t="s">
        <v>75</v>
      </c>
      <c r="AE141" s="4" t="s">
        <v>3093</v>
      </c>
    </row>
    <row r="142" spans="1:31" x14ac:dyDescent="0.25">
      <c r="A142" s="14" t="s">
        <v>2071</v>
      </c>
      <c r="B142" s="14" t="s">
        <v>67</v>
      </c>
      <c r="C142" s="14" t="s">
        <v>60</v>
      </c>
      <c r="D142" s="5">
        <v>4</v>
      </c>
      <c r="E142" s="5">
        <v>0</v>
      </c>
      <c r="F142" s="4">
        <v>20</v>
      </c>
      <c r="G142" s="4">
        <v>199</v>
      </c>
      <c r="H142" s="4">
        <v>10</v>
      </c>
      <c r="I142" s="25">
        <v>10</v>
      </c>
      <c r="J142" s="4">
        <v>3</v>
      </c>
      <c r="K142" s="4">
        <v>8</v>
      </c>
      <c r="L142" s="4">
        <v>15</v>
      </c>
      <c r="M142" s="4">
        <v>25</v>
      </c>
      <c r="N142" s="25">
        <v>3</v>
      </c>
      <c r="O142" s="25">
        <v>15</v>
      </c>
      <c r="P142" s="25">
        <v>1</v>
      </c>
      <c r="Q142" s="25">
        <v>3</v>
      </c>
      <c r="R142" s="31">
        <v>2.3333333333333348E-2</v>
      </c>
      <c r="S142" s="12">
        <v>10</v>
      </c>
      <c r="T142" s="6">
        <v>6</v>
      </c>
      <c r="U142" s="25">
        <v>3</v>
      </c>
      <c r="V142" s="32" t="s">
        <v>3092</v>
      </c>
      <c r="W142" s="4">
        <v>0</v>
      </c>
      <c r="X142" s="33" t="s">
        <v>75</v>
      </c>
      <c r="Y142" s="5" t="s">
        <v>75</v>
      </c>
      <c r="Z142" s="6">
        <v>0</v>
      </c>
      <c r="AA142" s="6" t="s">
        <v>75</v>
      </c>
      <c r="AB142" s="6" t="s">
        <v>75</v>
      </c>
      <c r="AC142" s="6" t="s">
        <v>75</v>
      </c>
      <c r="AD142" s="6" t="s">
        <v>75</v>
      </c>
      <c r="AE142" s="4" t="s">
        <v>3093</v>
      </c>
    </row>
    <row r="143" spans="1:31" x14ac:dyDescent="0.25">
      <c r="A143" s="14" t="s">
        <v>2738</v>
      </c>
      <c r="B143" s="14" t="s">
        <v>68</v>
      </c>
      <c r="C143" s="14" t="s">
        <v>60</v>
      </c>
      <c r="D143" s="5">
        <v>13</v>
      </c>
      <c r="E143" s="5">
        <v>4</v>
      </c>
      <c r="F143" s="4">
        <v>39</v>
      </c>
      <c r="G143" s="4">
        <v>11</v>
      </c>
      <c r="H143" s="4">
        <v>5</v>
      </c>
      <c r="I143" s="25">
        <v>5</v>
      </c>
      <c r="J143" s="4">
        <v>3</v>
      </c>
      <c r="K143" s="4">
        <v>8</v>
      </c>
      <c r="L143" s="4">
        <v>15</v>
      </c>
      <c r="M143" s="4">
        <v>25</v>
      </c>
      <c r="N143" s="25">
        <v>2</v>
      </c>
      <c r="O143" s="25">
        <v>8</v>
      </c>
      <c r="P143" s="25">
        <v>1</v>
      </c>
      <c r="Q143" s="25">
        <v>3</v>
      </c>
      <c r="R143" s="31">
        <v>3.3333333333333354E-2</v>
      </c>
      <c r="S143" s="12">
        <v>29</v>
      </c>
      <c r="T143" s="6">
        <v>16</v>
      </c>
      <c r="U143" s="25">
        <v>4</v>
      </c>
      <c r="V143" s="32" t="s">
        <v>3092</v>
      </c>
      <c r="W143" s="4">
        <v>0</v>
      </c>
      <c r="X143" s="33" t="s">
        <v>75</v>
      </c>
      <c r="Y143" s="5" t="s">
        <v>75</v>
      </c>
      <c r="Z143" s="6">
        <v>4</v>
      </c>
      <c r="AA143" s="6" t="s">
        <v>75</v>
      </c>
      <c r="AB143" s="6" t="s">
        <v>75</v>
      </c>
      <c r="AC143" s="6" t="s">
        <v>75</v>
      </c>
      <c r="AD143" s="6" t="s">
        <v>75</v>
      </c>
      <c r="AE143" s="4" t="s">
        <v>3093</v>
      </c>
    </row>
    <row r="144" spans="1:31" x14ac:dyDescent="0.25">
      <c r="A144" s="14" t="s">
        <v>3068</v>
      </c>
      <c r="B144" s="14" t="s">
        <v>68</v>
      </c>
      <c r="C144" s="14" t="s">
        <v>60</v>
      </c>
      <c r="D144" s="5">
        <v>1</v>
      </c>
      <c r="E144" s="5">
        <v>0</v>
      </c>
      <c r="F144" s="4">
        <v>500</v>
      </c>
      <c r="G144" s="4">
        <v>70</v>
      </c>
      <c r="H144" s="4">
        <v>88</v>
      </c>
      <c r="I144" s="25">
        <v>70</v>
      </c>
      <c r="J144" s="4">
        <v>3</v>
      </c>
      <c r="K144" s="4">
        <v>8</v>
      </c>
      <c r="L144" s="4">
        <v>15</v>
      </c>
      <c r="M144" s="4">
        <v>25</v>
      </c>
      <c r="N144" s="25">
        <v>5</v>
      </c>
      <c r="O144" s="25">
        <v>1000</v>
      </c>
      <c r="P144" s="25">
        <v>3</v>
      </c>
      <c r="Q144" s="25">
        <v>3</v>
      </c>
      <c r="R144" s="31">
        <v>3.0000000000000013E-2</v>
      </c>
      <c r="S144" s="12">
        <v>3</v>
      </c>
      <c r="T144" s="6">
        <v>2</v>
      </c>
      <c r="U144" s="25">
        <v>1</v>
      </c>
      <c r="V144" s="32" t="s">
        <v>3092</v>
      </c>
      <c r="W144" s="4">
        <v>0</v>
      </c>
      <c r="X144" s="33" t="s">
        <v>75</v>
      </c>
      <c r="Y144" s="5" t="s">
        <v>75</v>
      </c>
      <c r="Z144" s="6">
        <v>0</v>
      </c>
      <c r="AA144" s="6" t="s">
        <v>75</v>
      </c>
      <c r="AB144" s="6" t="s">
        <v>75</v>
      </c>
      <c r="AC144" s="6" t="s">
        <v>75</v>
      </c>
      <c r="AD144" s="6" t="s">
        <v>75</v>
      </c>
      <c r="AE144" s="4" t="s">
        <v>3093</v>
      </c>
    </row>
    <row r="145" spans="1:31" x14ac:dyDescent="0.25">
      <c r="A145" s="14" t="s">
        <v>3069</v>
      </c>
      <c r="B145" s="14" t="s">
        <v>68</v>
      </c>
      <c r="C145" s="14" t="s">
        <v>60</v>
      </c>
      <c r="D145" s="5">
        <v>1</v>
      </c>
      <c r="E145" s="5">
        <v>0</v>
      </c>
      <c r="F145" s="4">
        <v>500</v>
      </c>
      <c r="G145" s="4">
        <v>154</v>
      </c>
      <c r="H145" s="4">
        <v>500</v>
      </c>
      <c r="I145" s="25">
        <v>154</v>
      </c>
      <c r="J145" s="4">
        <v>3</v>
      </c>
      <c r="K145" s="4">
        <v>8</v>
      </c>
      <c r="L145" s="4">
        <v>15</v>
      </c>
      <c r="M145" s="4">
        <v>25</v>
      </c>
      <c r="N145" s="25">
        <v>5</v>
      </c>
      <c r="O145" s="25">
        <v>1000</v>
      </c>
      <c r="P145" s="25">
        <v>3</v>
      </c>
      <c r="Q145" s="25">
        <v>3</v>
      </c>
      <c r="R145" s="31">
        <v>3.0000000000000013E-2</v>
      </c>
      <c r="S145" s="12">
        <v>3</v>
      </c>
      <c r="T145" s="6">
        <v>2</v>
      </c>
      <c r="U145" s="25">
        <v>1</v>
      </c>
      <c r="V145" s="32" t="s">
        <v>3092</v>
      </c>
      <c r="W145" s="4">
        <v>0</v>
      </c>
      <c r="X145" s="33" t="s">
        <v>75</v>
      </c>
      <c r="Y145" s="5" t="s">
        <v>75</v>
      </c>
      <c r="Z145" s="6">
        <v>0</v>
      </c>
      <c r="AA145" s="6" t="s">
        <v>75</v>
      </c>
      <c r="AB145" s="6" t="s">
        <v>75</v>
      </c>
      <c r="AC145" s="6" t="s">
        <v>75</v>
      </c>
      <c r="AD145" s="6" t="s">
        <v>75</v>
      </c>
      <c r="AE145" s="4" t="s">
        <v>3093</v>
      </c>
    </row>
    <row r="146" spans="1:31" x14ac:dyDescent="0.25">
      <c r="A146" s="14" t="s">
        <v>3070</v>
      </c>
      <c r="B146" s="14" t="s">
        <v>62</v>
      </c>
      <c r="C146" s="14" t="s">
        <v>56</v>
      </c>
      <c r="D146" s="5">
        <v>2</v>
      </c>
      <c r="E146" s="5">
        <v>0</v>
      </c>
      <c r="F146" s="4">
        <v>500</v>
      </c>
      <c r="G146" s="4">
        <v>52</v>
      </c>
      <c r="H146" s="4">
        <v>96</v>
      </c>
      <c r="I146" s="25">
        <v>52</v>
      </c>
      <c r="J146" s="4">
        <v>5</v>
      </c>
      <c r="K146" s="4">
        <v>10</v>
      </c>
      <c r="L146" s="4">
        <v>20</v>
      </c>
      <c r="M146" s="4">
        <v>40</v>
      </c>
      <c r="N146" s="25">
        <v>5</v>
      </c>
      <c r="O146" s="25">
        <v>1000</v>
      </c>
      <c r="P146" s="25">
        <v>3</v>
      </c>
      <c r="Q146" s="25">
        <v>3</v>
      </c>
      <c r="R146" s="31">
        <v>3.0000000000000013E-2</v>
      </c>
      <c r="S146" s="12">
        <v>3</v>
      </c>
      <c r="T146" s="6">
        <v>1</v>
      </c>
      <c r="U146" s="25">
        <v>1</v>
      </c>
      <c r="V146" s="32" t="s">
        <v>3092</v>
      </c>
      <c r="W146" s="4">
        <v>0</v>
      </c>
      <c r="X146" s="33" t="s">
        <v>75</v>
      </c>
      <c r="Y146" s="5" t="s">
        <v>75</v>
      </c>
      <c r="Z146" s="6">
        <v>0</v>
      </c>
      <c r="AA146" s="6" t="s">
        <v>75</v>
      </c>
      <c r="AB146" s="6" t="s">
        <v>75</v>
      </c>
      <c r="AC146" s="6" t="s">
        <v>75</v>
      </c>
      <c r="AD146" s="6" t="s">
        <v>75</v>
      </c>
      <c r="AE146" s="4" t="s">
        <v>3093</v>
      </c>
    </row>
    <row r="147" spans="1:31" x14ac:dyDescent="0.25">
      <c r="A147" s="14" t="s">
        <v>2025</v>
      </c>
      <c r="B147" s="14" t="s">
        <v>62</v>
      </c>
      <c r="C147" s="14" t="s">
        <v>56</v>
      </c>
      <c r="D147" s="5">
        <v>13</v>
      </c>
      <c r="E147" s="5">
        <v>0</v>
      </c>
      <c r="F147" s="4">
        <v>108</v>
      </c>
      <c r="G147" s="4">
        <v>22</v>
      </c>
      <c r="H147" s="4">
        <v>37</v>
      </c>
      <c r="I147" s="25">
        <v>22</v>
      </c>
      <c r="J147" s="4">
        <v>5</v>
      </c>
      <c r="K147" s="4">
        <v>10</v>
      </c>
      <c r="L147" s="4">
        <v>20</v>
      </c>
      <c r="M147" s="4">
        <v>40</v>
      </c>
      <c r="N147" s="25">
        <v>4</v>
      </c>
      <c r="O147" s="25">
        <v>40</v>
      </c>
      <c r="P147" s="25">
        <v>2</v>
      </c>
      <c r="Q147" s="25">
        <v>3</v>
      </c>
      <c r="R147" s="31">
        <v>3.333333333333334E-2</v>
      </c>
      <c r="S147" s="12">
        <v>14</v>
      </c>
      <c r="T147" s="6">
        <v>1</v>
      </c>
      <c r="U147" s="25">
        <v>4</v>
      </c>
      <c r="V147" s="32" t="s">
        <v>3092</v>
      </c>
      <c r="W147" s="4">
        <v>0</v>
      </c>
      <c r="X147" s="33" t="s">
        <v>75</v>
      </c>
      <c r="Y147" s="5" t="s">
        <v>75</v>
      </c>
      <c r="Z147" s="6">
        <v>0</v>
      </c>
      <c r="AA147" s="6" t="s">
        <v>75</v>
      </c>
      <c r="AB147" s="6" t="s">
        <v>75</v>
      </c>
      <c r="AC147" s="6" t="s">
        <v>75</v>
      </c>
      <c r="AD147" s="6" t="s">
        <v>75</v>
      </c>
      <c r="AE147" s="4" t="s">
        <v>3093</v>
      </c>
    </row>
    <row r="148" spans="1:31" x14ac:dyDescent="0.25">
      <c r="A148" s="14" t="s">
        <v>951</v>
      </c>
      <c r="B148" s="14" t="s">
        <v>62</v>
      </c>
      <c r="C148" s="14" t="s">
        <v>56</v>
      </c>
      <c r="D148" s="5">
        <v>26</v>
      </c>
      <c r="E148" s="5">
        <v>12</v>
      </c>
      <c r="F148" s="4">
        <v>39</v>
      </c>
      <c r="G148" s="4">
        <v>17</v>
      </c>
      <c r="H148" s="4">
        <v>44</v>
      </c>
      <c r="I148" s="25">
        <v>17</v>
      </c>
      <c r="J148" s="4">
        <v>5</v>
      </c>
      <c r="K148" s="4">
        <v>10</v>
      </c>
      <c r="L148" s="4">
        <v>20</v>
      </c>
      <c r="M148" s="4">
        <v>40</v>
      </c>
      <c r="N148" s="25">
        <v>3</v>
      </c>
      <c r="O148" s="25">
        <v>20</v>
      </c>
      <c r="P148" s="25">
        <v>1</v>
      </c>
      <c r="Q148" s="25">
        <v>2</v>
      </c>
      <c r="R148" s="31">
        <v>6.4763009769800799E-18</v>
      </c>
      <c r="S148" s="12">
        <v>26</v>
      </c>
      <c r="T148" s="6">
        <v>0</v>
      </c>
      <c r="U148" s="25">
        <v>4</v>
      </c>
      <c r="V148" s="32" t="s">
        <v>3092</v>
      </c>
      <c r="W148" s="4">
        <v>0</v>
      </c>
      <c r="X148" s="33" t="s">
        <v>75</v>
      </c>
      <c r="Y148" s="5" t="s">
        <v>75</v>
      </c>
      <c r="Z148" s="6">
        <v>12</v>
      </c>
      <c r="AA148" s="6" t="s">
        <v>75</v>
      </c>
      <c r="AB148" s="6" t="s">
        <v>75</v>
      </c>
      <c r="AC148" s="6" t="s">
        <v>75</v>
      </c>
      <c r="AD148" s="6" t="s">
        <v>75</v>
      </c>
      <c r="AE148" s="4" t="s">
        <v>3093</v>
      </c>
    </row>
    <row r="149" spans="1:31" x14ac:dyDescent="0.25">
      <c r="A149" s="14" t="s">
        <v>1366</v>
      </c>
      <c r="B149" s="14" t="s">
        <v>62</v>
      </c>
      <c r="C149" s="14" t="s">
        <v>56</v>
      </c>
      <c r="D149" s="5">
        <v>32</v>
      </c>
      <c r="E149" s="5">
        <v>15</v>
      </c>
      <c r="F149" s="4">
        <v>21</v>
      </c>
      <c r="G149" s="4">
        <v>21</v>
      </c>
      <c r="H149" s="4">
        <v>23</v>
      </c>
      <c r="I149" s="25">
        <v>21</v>
      </c>
      <c r="J149" s="4">
        <v>5</v>
      </c>
      <c r="K149" s="4">
        <v>10</v>
      </c>
      <c r="L149" s="4">
        <v>20</v>
      </c>
      <c r="M149" s="4">
        <v>40</v>
      </c>
      <c r="N149" s="25">
        <v>4</v>
      </c>
      <c r="O149" s="25">
        <v>40</v>
      </c>
      <c r="P149" s="25">
        <v>3</v>
      </c>
      <c r="Q149" s="25">
        <v>3</v>
      </c>
      <c r="R149" s="31">
        <v>5.0000000000000017E-2</v>
      </c>
      <c r="S149" s="12">
        <v>15</v>
      </c>
      <c r="T149" s="6">
        <v>-17</v>
      </c>
      <c r="U149" s="25">
        <v>4</v>
      </c>
      <c r="V149" s="32" t="s">
        <v>3092</v>
      </c>
      <c r="W149" s="4">
        <v>0</v>
      </c>
      <c r="X149" s="33" t="s">
        <v>75</v>
      </c>
      <c r="Y149" s="5" t="s">
        <v>75</v>
      </c>
      <c r="Z149" s="6">
        <v>15</v>
      </c>
      <c r="AA149" s="6" t="s">
        <v>75</v>
      </c>
      <c r="AB149" s="6" t="s">
        <v>75</v>
      </c>
      <c r="AC149" s="6" t="s">
        <v>75</v>
      </c>
      <c r="AD149" s="6" t="s">
        <v>75</v>
      </c>
      <c r="AE149" s="4" t="s">
        <v>3093</v>
      </c>
    </row>
    <row r="150" spans="1:31" x14ac:dyDescent="0.25">
      <c r="A150" s="14" t="s">
        <v>2731</v>
      </c>
      <c r="B150" s="14" t="s">
        <v>62</v>
      </c>
      <c r="C150" s="14" t="s">
        <v>56</v>
      </c>
      <c r="D150" s="5">
        <v>20</v>
      </c>
      <c r="E150" s="5">
        <v>0</v>
      </c>
      <c r="F150" s="4">
        <v>14</v>
      </c>
      <c r="G150" s="4">
        <v>4</v>
      </c>
      <c r="H150" s="4">
        <v>3</v>
      </c>
      <c r="I150" s="25">
        <v>3</v>
      </c>
      <c r="J150" s="4">
        <v>5</v>
      </c>
      <c r="K150" s="4">
        <v>10</v>
      </c>
      <c r="L150" s="4">
        <v>20</v>
      </c>
      <c r="M150" s="4">
        <v>40</v>
      </c>
      <c r="N150" s="25">
        <v>1</v>
      </c>
      <c r="O150" s="25">
        <v>5</v>
      </c>
      <c r="P150" s="25">
        <v>2</v>
      </c>
      <c r="Q150" s="25">
        <v>3</v>
      </c>
      <c r="R150" s="31">
        <v>0.10000000000000003</v>
      </c>
      <c r="S150" s="12">
        <v>78</v>
      </c>
      <c r="T150" s="6">
        <v>58</v>
      </c>
      <c r="U150" s="25">
        <v>4</v>
      </c>
      <c r="V150" s="32" t="s">
        <v>3092</v>
      </c>
      <c r="W150" s="4">
        <v>0</v>
      </c>
      <c r="X150" s="33" t="s">
        <v>75</v>
      </c>
      <c r="Y150" s="5" t="s">
        <v>75</v>
      </c>
      <c r="Z150" s="6">
        <v>0</v>
      </c>
      <c r="AA150" s="6" t="s">
        <v>75</v>
      </c>
      <c r="AB150" s="6" t="s">
        <v>75</v>
      </c>
      <c r="AC150" s="6" t="s">
        <v>75</v>
      </c>
      <c r="AD150" s="6" t="s">
        <v>75</v>
      </c>
      <c r="AE150" s="4" t="s">
        <v>3093</v>
      </c>
    </row>
    <row r="151" spans="1:31" x14ac:dyDescent="0.25">
      <c r="A151" s="14" t="s">
        <v>81</v>
      </c>
      <c r="B151" s="14" t="s">
        <v>63</v>
      </c>
      <c r="C151" s="14" t="s">
        <v>56</v>
      </c>
      <c r="D151" s="5">
        <v>31</v>
      </c>
      <c r="E151" s="5">
        <v>19</v>
      </c>
      <c r="F151" s="4">
        <v>16</v>
      </c>
      <c r="G151" s="4">
        <v>20</v>
      </c>
      <c r="H151" s="4">
        <v>7</v>
      </c>
      <c r="I151" s="25">
        <v>7</v>
      </c>
      <c r="J151" s="4">
        <v>5</v>
      </c>
      <c r="K151" s="4">
        <v>10</v>
      </c>
      <c r="L151" s="4">
        <v>20</v>
      </c>
      <c r="M151" s="4">
        <v>40</v>
      </c>
      <c r="N151" s="25">
        <v>2</v>
      </c>
      <c r="O151" s="25">
        <v>10</v>
      </c>
      <c r="P151" s="25">
        <v>1</v>
      </c>
      <c r="Q151" s="25">
        <v>3</v>
      </c>
      <c r="R151" s="31">
        <v>3.3333333333333354E-2</v>
      </c>
      <c r="S151" s="12">
        <v>58</v>
      </c>
      <c r="T151" s="6">
        <v>27</v>
      </c>
      <c r="U151" s="25">
        <v>4</v>
      </c>
      <c r="V151" s="32" t="s">
        <v>3092</v>
      </c>
      <c r="W151" s="4">
        <v>0</v>
      </c>
      <c r="X151" s="33" t="s">
        <v>75</v>
      </c>
      <c r="Y151" s="5" t="s">
        <v>75</v>
      </c>
      <c r="Z151" s="6">
        <v>19</v>
      </c>
      <c r="AA151" s="6" t="s">
        <v>75</v>
      </c>
      <c r="AB151" s="6" t="s">
        <v>75</v>
      </c>
      <c r="AC151" s="6" t="s">
        <v>75</v>
      </c>
      <c r="AD151" s="6" t="s">
        <v>75</v>
      </c>
      <c r="AE151" s="4" t="s">
        <v>3093</v>
      </c>
    </row>
    <row r="152" spans="1:31" x14ac:dyDescent="0.25">
      <c r="A152" s="14" t="s">
        <v>298</v>
      </c>
      <c r="B152" s="14" t="s">
        <v>63</v>
      </c>
      <c r="C152" s="14" t="s">
        <v>56</v>
      </c>
      <c r="D152" s="5">
        <v>19</v>
      </c>
      <c r="E152" s="5">
        <v>0</v>
      </c>
      <c r="F152" s="4">
        <v>51</v>
      </c>
      <c r="G152" s="4">
        <v>160</v>
      </c>
      <c r="H152" s="4">
        <v>51</v>
      </c>
      <c r="I152" s="25">
        <v>51</v>
      </c>
      <c r="J152" s="4">
        <v>5</v>
      </c>
      <c r="K152" s="4">
        <v>10</v>
      </c>
      <c r="L152" s="4">
        <v>20</v>
      </c>
      <c r="M152" s="4">
        <v>40</v>
      </c>
      <c r="N152" s="25">
        <v>5</v>
      </c>
      <c r="O152" s="25">
        <v>1000</v>
      </c>
      <c r="P152" s="25">
        <v>3</v>
      </c>
      <c r="Q152" s="25">
        <v>3</v>
      </c>
      <c r="R152" s="31">
        <v>3.0000000000000013E-2</v>
      </c>
      <c r="S152" s="12">
        <v>5</v>
      </c>
      <c r="T152" s="6">
        <v>-14</v>
      </c>
      <c r="U152" s="25">
        <v>1</v>
      </c>
      <c r="V152" s="32" t="s">
        <v>3092</v>
      </c>
      <c r="W152" s="4">
        <v>0</v>
      </c>
      <c r="X152" s="33" t="s">
        <v>75</v>
      </c>
      <c r="Y152" s="5" t="s">
        <v>75</v>
      </c>
      <c r="Z152" s="6">
        <v>0</v>
      </c>
      <c r="AA152" s="6" t="s">
        <v>75</v>
      </c>
      <c r="AB152" s="6" t="s">
        <v>75</v>
      </c>
      <c r="AC152" s="6" t="s">
        <v>75</v>
      </c>
      <c r="AD152" s="6" t="s">
        <v>75</v>
      </c>
      <c r="AE152" s="4" t="s">
        <v>3093</v>
      </c>
    </row>
    <row r="153" spans="1:31" x14ac:dyDescent="0.25">
      <c r="A153" s="14" t="s">
        <v>3259</v>
      </c>
      <c r="B153" s="14" t="s">
        <v>63</v>
      </c>
      <c r="C153" s="14" t="s">
        <v>56</v>
      </c>
      <c r="D153" s="5">
        <v>3</v>
      </c>
      <c r="E153" s="5">
        <v>0</v>
      </c>
      <c r="F153" s="4">
        <v>31</v>
      </c>
      <c r="G153" s="4">
        <v>47</v>
      </c>
      <c r="H153" s="4">
        <v>500</v>
      </c>
      <c r="I153" s="25">
        <v>31</v>
      </c>
      <c r="J153" s="4">
        <v>5</v>
      </c>
      <c r="K153" s="4">
        <v>10</v>
      </c>
      <c r="L153" s="4">
        <v>20</v>
      </c>
      <c r="M153" s="4">
        <v>40</v>
      </c>
      <c r="N153" s="25">
        <v>4</v>
      </c>
      <c r="O153" s="25">
        <v>40</v>
      </c>
      <c r="P153" s="25">
        <v>1</v>
      </c>
      <c r="Q153" s="25">
        <v>1</v>
      </c>
      <c r="R153" s="31">
        <v>-1.6666666666666663E-2</v>
      </c>
      <c r="S153" s="12">
        <v>19</v>
      </c>
      <c r="T153" s="6">
        <v>16</v>
      </c>
      <c r="U153" s="25">
        <v>4</v>
      </c>
      <c r="V153" s="32" t="s">
        <v>3092</v>
      </c>
      <c r="W153" s="4">
        <v>0</v>
      </c>
      <c r="X153" s="33" t="s">
        <v>75</v>
      </c>
      <c r="Y153" s="5" t="s">
        <v>75</v>
      </c>
      <c r="Z153" s="6">
        <v>0</v>
      </c>
      <c r="AA153" s="6" t="s">
        <v>75</v>
      </c>
      <c r="AB153" s="6" t="s">
        <v>75</v>
      </c>
      <c r="AC153" s="6" t="s">
        <v>75</v>
      </c>
      <c r="AD153" s="6" t="s">
        <v>75</v>
      </c>
      <c r="AE153" s="4" t="s">
        <v>3093</v>
      </c>
    </row>
    <row r="154" spans="1:31" x14ac:dyDescent="0.25">
      <c r="A154" s="14" t="s">
        <v>2745</v>
      </c>
      <c r="B154" s="14" t="s">
        <v>63</v>
      </c>
      <c r="C154" s="14" t="s">
        <v>56</v>
      </c>
      <c r="D154" s="5">
        <v>9</v>
      </c>
      <c r="E154" s="5">
        <v>0</v>
      </c>
      <c r="F154" s="4">
        <v>48</v>
      </c>
      <c r="G154" s="4">
        <v>38</v>
      </c>
      <c r="H154" s="4">
        <v>57</v>
      </c>
      <c r="I154" s="25">
        <v>38</v>
      </c>
      <c r="J154" s="4">
        <v>5</v>
      </c>
      <c r="K154" s="4">
        <v>10</v>
      </c>
      <c r="L154" s="4">
        <v>20</v>
      </c>
      <c r="M154" s="4">
        <v>40</v>
      </c>
      <c r="N154" s="25">
        <v>4</v>
      </c>
      <c r="O154" s="25">
        <v>40</v>
      </c>
      <c r="P154" s="25">
        <v>1</v>
      </c>
      <c r="Q154" s="25">
        <v>2</v>
      </c>
      <c r="R154" s="31">
        <v>4.6259292692714853E-18</v>
      </c>
      <c r="S154" s="12">
        <v>19</v>
      </c>
      <c r="T154" s="6">
        <v>10</v>
      </c>
      <c r="U154" s="25">
        <v>4</v>
      </c>
      <c r="V154" s="32" t="s">
        <v>3092</v>
      </c>
      <c r="W154" s="4">
        <v>0</v>
      </c>
      <c r="X154" s="33" t="s">
        <v>75</v>
      </c>
      <c r="Y154" s="5" t="s">
        <v>75</v>
      </c>
      <c r="Z154" s="6">
        <v>0</v>
      </c>
      <c r="AA154" s="6" t="s">
        <v>75</v>
      </c>
      <c r="AB154" s="6" t="s">
        <v>75</v>
      </c>
      <c r="AC154" s="6" t="s">
        <v>75</v>
      </c>
      <c r="AD154" s="6" t="s">
        <v>75</v>
      </c>
      <c r="AE154" s="4" t="s">
        <v>3093</v>
      </c>
    </row>
    <row r="155" spans="1:31" x14ac:dyDescent="0.25">
      <c r="A155" s="14" t="s">
        <v>472</v>
      </c>
      <c r="B155" s="14" t="s">
        <v>69</v>
      </c>
      <c r="C155" s="14" t="s">
        <v>56</v>
      </c>
      <c r="D155" s="5">
        <v>5</v>
      </c>
      <c r="E155" s="5">
        <v>2</v>
      </c>
      <c r="F155" s="4">
        <v>8</v>
      </c>
      <c r="G155" s="4">
        <v>4</v>
      </c>
      <c r="H155" s="4">
        <v>19</v>
      </c>
      <c r="I155" s="25">
        <v>4</v>
      </c>
      <c r="J155" s="4">
        <v>5</v>
      </c>
      <c r="K155" s="4">
        <v>10</v>
      </c>
      <c r="L155" s="4">
        <v>20</v>
      </c>
      <c r="M155" s="4">
        <v>40</v>
      </c>
      <c r="N155" s="25">
        <v>1</v>
      </c>
      <c r="O155" s="25">
        <v>5</v>
      </c>
      <c r="P155" s="25">
        <v>1</v>
      </c>
      <c r="Q155" s="25">
        <v>2</v>
      </c>
      <c r="R155" s="31">
        <v>1.3877787807814457E-17</v>
      </c>
      <c r="S155" s="12">
        <v>31</v>
      </c>
      <c r="T155" s="6">
        <v>26</v>
      </c>
      <c r="U155" s="25">
        <v>4</v>
      </c>
      <c r="V155" s="32" t="s">
        <v>3092</v>
      </c>
      <c r="W155" s="4">
        <v>0</v>
      </c>
      <c r="X155" s="33" t="s">
        <v>75</v>
      </c>
      <c r="Y155" s="5" t="s">
        <v>75</v>
      </c>
      <c r="Z155" s="6">
        <v>2</v>
      </c>
      <c r="AA155" s="6" t="s">
        <v>75</v>
      </c>
      <c r="AB155" s="6" t="s">
        <v>75</v>
      </c>
      <c r="AC155" s="6" t="s">
        <v>75</v>
      </c>
      <c r="AD155" s="6" t="s">
        <v>75</v>
      </c>
      <c r="AE155" s="4" t="s">
        <v>3093</v>
      </c>
    </row>
    <row r="156" spans="1:31" x14ac:dyDescent="0.25">
      <c r="A156" s="14" t="s">
        <v>1293</v>
      </c>
      <c r="B156" s="14" t="s">
        <v>69</v>
      </c>
      <c r="C156" s="14" t="s">
        <v>56</v>
      </c>
      <c r="D156" s="5">
        <v>4</v>
      </c>
      <c r="E156" s="5">
        <v>0</v>
      </c>
      <c r="F156" s="4">
        <v>3</v>
      </c>
      <c r="G156" s="4">
        <v>32</v>
      </c>
      <c r="H156" s="4">
        <v>32</v>
      </c>
      <c r="I156" s="25">
        <v>3</v>
      </c>
      <c r="J156" s="4">
        <v>5</v>
      </c>
      <c r="K156" s="4">
        <v>10</v>
      </c>
      <c r="L156" s="4">
        <v>20</v>
      </c>
      <c r="M156" s="4">
        <v>40</v>
      </c>
      <c r="N156" s="25">
        <v>1</v>
      </c>
      <c r="O156" s="25">
        <v>5</v>
      </c>
      <c r="P156" s="25">
        <v>1</v>
      </c>
      <c r="Q156" s="25">
        <v>1</v>
      </c>
      <c r="R156" s="31">
        <v>-4.9999999999999989E-2</v>
      </c>
      <c r="S156" s="12">
        <v>29</v>
      </c>
      <c r="T156" s="6">
        <v>25</v>
      </c>
      <c r="U156" s="25">
        <v>4</v>
      </c>
      <c r="V156" s="32" t="s">
        <v>3092</v>
      </c>
      <c r="W156" s="4">
        <v>0</v>
      </c>
      <c r="X156" s="33" t="s">
        <v>75</v>
      </c>
      <c r="Y156" s="5" t="s">
        <v>75</v>
      </c>
      <c r="Z156" s="6">
        <v>0</v>
      </c>
      <c r="AA156" s="6" t="s">
        <v>75</v>
      </c>
      <c r="AB156" s="6" t="s">
        <v>75</v>
      </c>
      <c r="AC156" s="6" t="s">
        <v>75</v>
      </c>
      <c r="AD156" s="6" t="s">
        <v>75</v>
      </c>
      <c r="AE156" s="4" t="s">
        <v>3093</v>
      </c>
    </row>
    <row r="157" spans="1:31" x14ac:dyDescent="0.25">
      <c r="A157" s="14" t="s">
        <v>1715</v>
      </c>
      <c r="B157" s="14" t="s">
        <v>69</v>
      </c>
      <c r="C157" s="14" t="s">
        <v>56</v>
      </c>
      <c r="D157" s="5">
        <v>4</v>
      </c>
      <c r="E157" s="5">
        <v>1</v>
      </c>
      <c r="F157" s="4">
        <v>11</v>
      </c>
      <c r="G157" s="4">
        <v>16</v>
      </c>
      <c r="H157" s="4">
        <v>6</v>
      </c>
      <c r="I157" s="25">
        <v>6</v>
      </c>
      <c r="J157" s="4">
        <v>5</v>
      </c>
      <c r="K157" s="4">
        <v>10</v>
      </c>
      <c r="L157" s="4">
        <v>20</v>
      </c>
      <c r="M157" s="4">
        <v>40</v>
      </c>
      <c r="N157" s="25">
        <v>2</v>
      </c>
      <c r="O157" s="25">
        <v>10</v>
      </c>
      <c r="P157" s="25">
        <v>1</v>
      </c>
      <c r="Q157" s="25">
        <v>3</v>
      </c>
      <c r="R157" s="31">
        <v>3.3333333333333354E-2</v>
      </c>
      <c r="S157" s="12">
        <v>21</v>
      </c>
      <c r="T157" s="6">
        <v>17</v>
      </c>
      <c r="U157" s="25">
        <v>4</v>
      </c>
      <c r="V157" s="32" t="s">
        <v>3092</v>
      </c>
      <c r="W157" s="4">
        <v>0</v>
      </c>
      <c r="X157" s="33" t="s">
        <v>75</v>
      </c>
      <c r="Y157" s="5" t="s">
        <v>75</v>
      </c>
      <c r="Z157" s="6">
        <v>1</v>
      </c>
      <c r="AA157" s="6" t="s">
        <v>75</v>
      </c>
      <c r="AB157" s="6" t="s">
        <v>75</v>
      </c>
      <c r="AC157" s="6" t="s">
        <v>75</v>
      </c>
      <c r="AD157" s="6" t="s">
        <v>75</v>
      </c>
      <c r="AE157" s="4" t="s">
        <v>3093</v>
      </c>
    </row>
    <row r="158" spans="1:31" x14ac:dyDescent="0.25">
      <c r="A158" s="3"/>
      <c r="B158" s="4"/>
      <c r="C158" s="4"/>
      <c r="D158" s="5"/>
      <c r="N158" s="9"/>
      <c r="O158" s="6"/>
      <c r="P158" s="9"/>
    </row>
    <row r="159" spans="1:31" x14ac:dyDescent="0.25">
      <c r="A159" s="3"/>
      <c r="B159" s="4"/>
      <c r="C159" s="4"/>
      <c r="D159" s="5"/>
      <c r="N159" s="9"/>
      <c r="O159" s="6"/>
      <c r="P159" s="9"/>
    </row>
  </sheetData>
  <conditionalFormatting sqref="V3:V157">
    <cfRule type="cellIs" dxfId="8" priority="9" operator="equal">
      <formula>"Yes"</formula>
    </cfRule>
  </conditionalFormatting>
  <conditionalFormatting sqref="W3:W157">
    <cfRule type="expression" dxfId="7" priority="7">
      <formula>AND(V3="Yes",W3=0)</formula>
    </cfRule>
    <cfRule type="expression" dxfId="6" priority="8">
      <formula>W3&gt;U3</formula>
    </cfRule>
  </conditionalFormatting>
  <conditionalFormatting sqref="Z3:Z157">
    <cfRule type="expression" dxfId="5" priority="6">
      <formula>OR(S3=1, Z3="N/A")</formula>
    </cfRule>
  </conditionalFormatting>
  <conditionalFormatting sqref="AA3:AA157">
    <cfRule type="expression" dxfId="4" priority="5">
      <formula>OR(S3=1, AA3="N/A")</formula>
    </cfRule>
  </conditionalFormatting>
  <conditionalFormatting sqref="AB3:AB157">
    <cfRule type="expression" dxfId="3" priority="4">
      <formula>OR(S3=1, AB3="N/A")</formula>
    </cfRule>
  </conditionalFormatting>
  <conditionalFormatting sqref="AC3:AC157">
    <cfRule type="expression" dxfId="2" priority="3">
      <formula>OR(S3=1, AC3="N/A")</formula>
    </cfRule>
  </conditionalFormatting>
  <conditionalFormatting sqref="AD3:AD157">
    <cfRule type="expression" dxfId="1" priority="2">
      <formula>OR(S3=1, AD3="N/A")</formula>
    </cfRule>
  </conditionalFormatting>
  <conditionalFormatting sqref="AE3:AE157">
    <cfRule type="expression" dxfId="0" priority="1">
      <formula>AE3="Error"</formula>
    </cfRule>
  </conditionalFormatting>
  <dataValidations count="2">
    <dataValidation type="list" allowBlank="1" showInputMessage="1" showErrorMessage="1" sqref="B3:B157" xr:uid="{B7596565-4F03-429A-B48A-A37AFE673526}">
      <formula1>$G$3:$G$14</formula1>
    </dataValidation>
    <dataValidation type="list" allowBlank="1" showInputMessage="1" showErrorMessage="1" sqref="C3:C157" xr:uid="{6A63F84B-B3B1-4ABE-B309-DB3AA221A09B}">
      <formula1>$D$3:$D$12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005"/>
  <sheetViews>
    <sheetView topLeftCell="A2863" workbookViewId="0">
      <selection activeCell="B2881" sqref="B2881:B3005"/>
    </sheetView>
  </sheetViews>
  <sheetFormatPr defaultRowHeight="15" x14ac:dyDescent="0.25"/>
  <cols>
    <col min="1" max="1" width="32" bestFit="1" customWidth="1"/>
    <col min="2" max="2" width="11.42578125" bestFit="1" customWidth="1"/>
    <col min="5" max="5" width="25.28515625" bestFit="1" customWidth="1"/>
  </cols>
  <sheetData>
    <row r="1" spans="1:2" x14ac:dyDescent="0.25">
      <c r="A1" t="s">
        <v>1</v>
      </c>
      <c r="B1" t="s">
        <v>76</v>
      </c>
    </row>
    <row r="2" spans="1:2" x14ac:dyDescent="0.25">
      <c r="A2" t="s">
        <v>2770</v>
      </c>
      <c r="B2">
        <v>2023</v>
      </c>
    </row>
    <row r="3" spans="1:2" x14ac:dyDescent="0.25">
      <c r="A3" s="3" t="s">
        <v>77</v>
      </c>
      <c r="B3">
        <v>2015</v>
      </c>
    </row>
    <row r="4" spans="1:2" x14ac:dyDescent="0.25">
      <c r="A4" s="3" t="s">
        <v>78</v>
      </c>
      <c r="B4">
        <v>2013</v>
      </c>
    </row>
    <row r="5" spans="1:2" x14ac:dyDescent="0.25">
      <c r="A5" t="s">
        <v>79</v>
      </c>
      <c r="B5">
        <v>2019</v>
      </c>
    </row>
    <row r="6" spans="1:2" x14ac:dyDescent="0.25">
      <c r="A6" t="s">
        <v>3262</v>
      </c>
      <c r="B6">
        <v>2023</v>
      </c>
    </row>
    <row r="7" spans="1:2" x14ac:dyDescent="0.25">
      <c r="A7" s="3" t="s">
        <v>80</v>
      </c>
      <c r="B7">
        <v>2013</v>
      </c>
    </row>
    <row r="8" spans="1:2" x14ac:dyDescent="0.25">
      <c r="A8" s="3" t="s">
        <v>81</v>
      </c>
      <c r="B8">
        <v>2014</v>
      </c>
    </row>
    <row r="9" spans="1:2" x14ac:dyDescent="0.25">
      <c r="A9" t="s">
        <v>82</v>
      </c>
      <c r="B9">
        <v>2017</v>
      </c>
    </row>
    <row r="10" spans="1:2" x14ac:dyDescent="0.25">
      <c r="A10" t="s">
        <v>83</v>
      </c>
      <c r="B10">
        <v>2016</v>
      </c>
    </row>
    <row r="11" spans="1:2" x14ac:dyDescent="0.25">
      <c r="A11" t="s">
        <v>2409</v>
      </c>
      <c r="B11">
        <v>2021</v>
      </c>
    </row>
    <row r="12" spans="1:2" x14ac:dyDescent="0.25">
      <c r="A12" t="s">
        <v>84</v>
      </c>
      <c r="B12">
        <v>2018</v>
      </c>
    </row>
    <row r="13" spans="1:2" x14ac:dyDescent="0.25">
      <c r="A13" s="3" t="s">
        <v>85</v>
      </c>
      <c r="B13">
        <v>2013</v>
      </c>
    </row>
    <row r="14" spans="1:2" x14ac:dyDescent="0.25">
      <c r="A14" t="s">
        <v>2936</v>
      </c>
      <c r="B14">
        <v>2022</v>
      </c>
    </row>
    <row r="15" spans="1:2" x14ac:dyDescent="0.25">
      <c r="A15" t="s">
        <v>2293</v>
      </c>
      <c r="B15">
        <v>2016</v>
      </c>
    </row>
    <row r="16" spans="1:2" x14ac:dyDescent="0.25">
      <c r="A16" t="s">
        <v>86</v>
      </c>
      <c r="B16">
        <v>2013</v>
      </c>
    </row>
    <row r="17" spans="1:2" x14ac:dyDescent="0.25">
      <c r="A17" t="s">
        <v>87</v>
      </c>
      <c r="B17">
        <v>2019</v>
      </c>
    </row>
    <row r="18" spans="1:2" x14ac:dyDescent="0.25">
      <c r="A18" t="s">
        <v>2735</v>
      </c>
      <c r="B18">
        <v>2023</v>
      </c>
    </row>
    <row r="19" spans="1:2" x14ac:dyDescent="0.25">
      <c r="A19" s="3" t="s">
        <v>88</v>
      </c>
      <c r="B19">
        <v>2013</v>
      </c>
    </row>
    <row r="20" spans="1:2" x14ac:dyDescent="0.25">
      <c r="A20" t="s">
        <v>2785</v>
      </c>
      <c r="B20">
        <v>2023</v>
      </c>
    </row>
    <row r="21" spans="1:2" x14ac:dyDescent="0.25">
      <c r="A21" t="s">
        <v>2915</v>
      </c>
      <c r="B21">
        <v>2023</v>
      </c>
    </row>
    <row r="22" spans="1:2" x14ac:dyDescent="0.25">
      <c r="A22" t="s">
        <v>2895</v>
      </c>
      <c r="B22">
        <v>2021</v>
      </c>
    </row>
    <row r="23" spans="1:2" x14ac:dyDescent="0.25">
      <c r="A23" t="s">
        <v>89</v>
      </c>
      <c r="B23">
        <v>2015</v>
      </c>
    </row>
    <row r="24" spans="1:2" x14ac:dyDescent="0.25">
      <c r="A24" s="3" t="s">
        <v>90</v>
      </c>
      <c r="B24">
        <v>2015</v>
      </c>
    </row>
    <row r="25" spans="1:2" x14ac:dyDescent="0.25">
      <c r="A25" t="s">
        <v>2108</v>
      </c>
      <c r="B25">
        <v>2020</v>
      </c>
    </row>
    <row r="26" spans="1:2" x14ac:dyDescent="0.25">
      <c r="A26" t="s">
        <v>2499</v>
      </c>
      <c r="B26">
        <v>2017</v>
      </c>
    </row>
    <row r="27" spans="1:2" x14ac:dyDescent="0.25">
      <c r="A27" t="s">
        <v>91</v>
      </c>
      <c r="B27">
        <v>2014</v>
      </c>
    </row>
    <row r="28" spans="1:2" x14ac:dyDescent="0.25">
      <c r="A28" t="s">
        <v>92</v>
      </c>
      <c r="B28">
        <v>2016</v>
      </c>
    </row>
    <row r="29" spans="1:2" x14ac:dyDescent="0.25">
      <c r="A29" s="3" t="s">
        <v>93</v>
      </c>
      <c r="B29">
        <v>2016</v>
      </c>
    </row>
    <row r="30" spans="1:2" x14ac:dyDescent="0.25">
      <c r="A30" t="s">
        <v>2302</v>
      </c>
      <c r="B30">
        <v>2020</v>
      </c>
    </row>
    <row r="31" spans="1:2" x14ac:dyDescent="0.25">
      <c r="A31" s="3" t="s">
        <v>94</v>
      </c>
      <c r="B31">
        <v>2013</v>
      </c>
    </row>
    <row r="32" spans="1:2" x14ac:dyDescent="0.25">
      <c r="A32" t="s">
        <v>95</v>
      </c>
      <c r="B32">
        <v>2014</v>
      </c>
    </row>
    <row r="33" spans="1:2" x14ac:dyDescent="0.25">
      <c r="A33" t="s">
        <v>2037</v>
      </c>
      <c r="B33">
        <v>2020</v>
      </c>
    </row>
    <row r="34" spans="1:2" x14ac:dyDescent="0.25">
      <c r="A34" s="3" t="s">
        <v>96</v>
      </c>
      <c r="B34">
        <v>2015</v>
      </c>
    </row>
    <row r="35" spans="1:2" x14ac:dyDescent="0.25">
      <c r="A35" t="s">
        <v>2023</v>
      </c>
      <c r="B35">
        <v>2020</v>
      </c>
    </row>
    <row r="36" spans="1:2" x14ac:dyDescent="0.25">
      <c r="A36" t="s">
        <v>97</v>
      </c>
      <c r="B36">
        <v>2018</v>
      </c>
    </row>
    <row r="37" spans="1:2" x14ac:dyDescent="0.25">
      <c r="A37" t="s">
        <v>98</v>
      </c>
      <c r="B37">
        <v>2015</v>
      </c>
    </row>
    <row r="38" spans="1:2" x14ac:dyDescent="0.25">
      <c r="A38" t="s">
        <v>99</v>
      </c>
      <c r="B38">
        <v>2018</v>
      </c>
    </row>
    <row r="39" spans="1:2" x14ac:dyDescent="0.25">
      <c r="A39" t="s">
        <v>100</v>
      </c>
      <c r="B39">
        <v>2018</v>
      </c>
    </row>
    <row r="40" spans="1:2" x14ac:dyDescent="0.25">
      <c r="A40" s="3" t="s">
        <v>101</v>
      </c>
      <c r="B40">
        <v>2015</v>
      </c>
    </row>
    <row r="41" spans="1:2" x14ac:dyDescent="0.25">
      <c r="A41" s="3" t="s">
        <v>102</v>
      </c>
      <c r="B41">
        <v>2013</v>
      </c>
    </row>
    <row r="42" spans="1:2" x14ac:dyDescent="0.25">
      <c r="A42" s="3" t="s">
        <v>103</v>
      </c>
      <c r="B42">
        <v>2016</v>
      </c>
    </row>
    <row r="43" spans="1:2" x14ac:dyDescent="0.25">
      <c r="A43" t="s">
        <v>104</v>
      </c>
      <c r="B43">
        <v>2014</v>
      </c>
    </row>
    <row r="44" spans="1:2" x14ac:dyDescent="0.25">
      <c r="A44" t="s">
        <v>3237</v>
      </c>
      <c r="B44">
        <v>2021</v>
      </c>
    </row>
    <row r="45" spans="1:2" x14ac:dyDescent="0.25">
      <c r="A45" t="s">
        <v>105</v>
      </c>
      <c r="B45">
        <v>2015</v>
      </c>
    </row>
    <row r="46" spans="1:2" x14ac:dyDescent="0.25">
      <c r="A46" s="3" t="s">
        <v>106</v>
      </c>
      <c r="B46">
        <v>2013</v>
      </c>
    </row>
    <row r="47" spans="1:2" x14ac:dyDescent="0.25">
      <c r="A47" t="s">
        <v>2918</v>
      </c>
      <c r="B47">
        <v>2024</v>
      </c>
    </row>
    <row r="48" spans="1:2" x14ac:dyDescent="0.25">
      <c r="A48" t="s">
        <v>3012</v>
      </c>
      <c r="B48">
        <v>2024</v>
      </c>
    </row>
    <row r="49" spans="1:2" x14ac:dyDescent="0.25">
      <c r="A49" t="s">
        <v>2251</v>
      </c>
      <c r="B49">
        <v>2017</v>
      </c>
    </row>
    <row r="50" spans="1:2" x14ac:dyDescent="0.25">
      <c r="A50" t="s">
        <v>2977</v>
      </c>
      <c r="B50">
        <v>2024</v>
      </c>
    </row>
    <row r="51" spans="1:2" x14ac:dyDescent="0.25">
      <c r="A51" t="s">
        <v>107</v>
      </c>
      <c r="B51">
        <v>2014</v>
      </c>
    </row>
    <row r="52" spans="1:2" x14ac:dyDescent="0.25">
      <c r="A52" t="s">
        <v>3070</v>
      </c>
      <c r="B52">
        <v>2024</v>
      </c>
    </row>
    <row r="53" spans="1:2" x14ac:dyDescent="0.25">
      <c r="A53" t="s">
        <v>2948</v>
      </c>
      <c r="B53">
        <v>2023</v>
      </c>
    </row>
    <row r="54" spans="1:2" x14ac:dyDescent="0.25">
      <c r="A54" s="3" t="s">
        <v>108</v>
      </c>
      <c r="B54">
        <v>2013</v>
      </c>
    </row>
    <row r="55" spans="1:2" x14ac:dyDescent="0.25">
      <c r="A55" s="3" t="s">
        <v>109</v>
      </c>
      <c r="B55">
        <v>2013</v>
      </c>
    </row>
    <row r="56" spans="1:2" x14ac:dyDescent="0.25">
      <c r="A56" s="3" t="s">
        <v>110</v>
      </c>
      <c r="B56">
        <v>2015</v>
      </c>
    </row>
    <row r="57" spans="1:2" x14ac:dyDescent="0.25">
      <c r="A57" t="s">
        <v>111</v>
      </c>
      <c r="B57">
        <v>2017</v>
      </c>
    </row>
    <row r="58" spans="1:2" x14ac:dyDescent="0.25">
      <c r="A58" t="s">
        <v>1975</v>
      </c>
      <c r="B58">
        <v>2017</v>
      </c>
    </row>
    <row r="59" spans="1:2" x14ac:dyDescent="0.25">
      <c r="A59" t="s">
        <v>112</v>
      </c>
      <c r="B59">
        <v>2019</v>
      </c>
    </row>
    <row r="60" spans="1:2" x14ac:dyDescent="0.25">
      <c r="A60" t="s">
        <v>113</v>
      </c>
      <c r="B60">
        <v>2018</v>
      </c>
    </row>
    <row r="61" spans="1:2" x14ac:dyDescent="0.25">
      <c r="A61" s="3" t="s">
        <v>114</v>
      </c>
      <c r="B61">
        <v>2013</v>
      </c>
    </row>
    <row r="62" spans="1:2" x14ac:dyDescent="0.25">
      <c r="A62" t="s">
        <v>1891</v>
      </c>
      <c r="B62">
        <v>2018</v>
      </c>
    </row>
    <row r="63" spans="1:2" x14ac:dyDescent="0.25">
      <c r="A63" t="s">
        <v>115</v>
      </c>
      <c r="B63">
        <v>2018</v>
      </c>
    </row>
    <row r="64" spans="1:2" x14ac:dyDescent="0.25">
      <c r="A64" t="s">
        <v>116</v>
      </c>
      <c r="B64">
        <v>2014</v>
      </c>
    </row>
    <row r="65" spans="1:2" x14ac:dyDescent="0.25">
      <c r="A65" s="3" t="s">
        <v>117</v>
      </c>
      <c r="B65">
        <v>2014</v>
      </c>
    </row>
    <row r="66" spans="1:2" x14ac:dyDescent="0.25">
      <c r="A66" s="3" t="s">
        <v>118</v>
      </c>
      <c r="B66">
        <v>2013</v>
      </c>
    </row>
    <row r="67" spans="1:2" x14ac:dyDescent="0.25">
      <c r="A67" t="s">
        <v>119</v>
      </c>
      <c r="B67">
        <v>2019</v>
      </c>
    </row>
    <row r="68" spans="1:2" x14ac:dyDescent="0.25">
      <c r="A68" t="s">
        <v>1968</v>
      </c>
      <c r="B68">
        <v>2019</v>
      </c>
    </row>
    <row r="69" spans="1:2" x14ac:dyDescent="0.25">
      <c r="A69" t="s">
        <v>2553</v>
      </c>
      <c r="B69">
        <v>2022</v>
      </c>
    </row>
    <row r="70" spans="1:2" x14ac:dyDescent="0.25">
      <c r="A70" s="3" t="s">
        <v>120</v>
      </c>
      <c r="B70">
        <v>2016</v>
      </c>
    </row>
    <row r="71" spans="1:2" x14ac:dyDescent="0.25">
      <c r="A71" s="3" t="s">
        <v>121</v>
      </c>
      <c r="B71">
        <v>2013</v>
      </c>
    </row>
    <row r="72" spans="1:2" x14ac:dyDescent="0.25">
      <c r="A72" t="s">
        <v>2470</v>
      </c>
      <c r="B72">
        <v>2019</v>
      </c>
    </row>
    <row r="73" spans="1:2" x14ac:dyDescent="0.25">
      <c r="A73" s="3" t="s">
        <v>122</v>
      </c>
      <c r="B73">
        <v>2013</v>
      </c>
    </row>
    <row r="74" spans="1:2" x14ac:dyDescent="0.25">
      <c r="A74" s="3" t="s">
        <v>123</v>
      </c>
      <c r="B74">
        <v>2014</v>
      </c>
    </row>
    <row r="75" spans="1:2" x14ac:dyDescent="0.25">
      <c r="A75" s="3" t="s">
        <v>124</v>
      </c>
      <c r="B75">
        <v>2013</v>
      </c>
    </row>
    <row r="76" spans="1:2" x14ac:dyDescent="0.25">
      <c r="A76" s="3" t="s">
        <v>125</v>
      </c>
      <c r="B76">
        <v>2013</v>
      </c>
    </row>
    <row r="77" spans="1:2" x14ac:dyDescent="0.25">
      <c r="A77" t="s">
        <v>126</v>
      </c>
      <c r="B77">
        <v>2015</v>
      </c>
    </row>
    <row r="78" spans="1:2" x14ac:dyDescent="0.25">
      <c r="A78" s="3" t="s">
        <v>127</v>
      </c>
      <c r="B78">
        <v>2013</v>
      </c>
    </row>
    <row r="79" spans="1:2" x14ac:dyDescent="0.25">
      <c r="A79" t="s">
        <v>2119</v>
      </c>
      <c r="B79">
        <v>2020</v>
      </c>
    </row>
    <row r="80" spans="1:2" x14ac:dyDescent="0.25">
      <c r="A80" t="s">
        <v>2565</v>
      </c>
      <c r="B80">
        <v>2022</v>
      </c>
    </row>
    <row r="81" spans="1:2" x14ac:dyDescent="0.25">
      <c r="A81" t="s">
        <v>128</v>
      </c>
      <c r="B81">
        <v>2019</v>
      </c>
    </row>
    <row r="82" spans="1:2" x14ac:dyDescent="0.25">
      <c r="A82" s="3" t="s">
        <v>129</v>
      </c>
      <c r="B82">
        <v>2013</v>
      </c>
    </row>
    <row r="83" spans="1:2" x14ac:dyDescent="0.25">
      <c r="A83" s="3" t="s">
        <v>130</v>
      </c>
      <c r="B83">
        <v>2015</v>
      </c>
    </row>
    <row r="84" spans="1:2" x14ac:dyDescent="0.25">
      <c r="A84" t="s">
        <v>131</v>
      </c>
      <c r="B84">
        <v>2015</v>
      </c>
    </row>
    <row r="85" spans="1:2" x14ac:dyDescent="0.25">
      <c r="A85" s="3" t="s">
        <v>132</v>
      </c>
      <c r="B85">
        <v>2016</v>
      </c>
    </row>
    <row r="86" spans="1:2" x14ac:dyDescent="0.25">
      <c r="A86" t="s">
        <v>133</v>
      </c>
      <c r="B86">
        <v>2019</v>
      </c>
    </row>
    <row r="87" spans="1:2" x14ac:dyDescent="0.25">
      <c r="A87" s="3" t="s">
        <v>1929</v>
      </c>
      <c r="B87">
        <v>2017</v>
      </c>
    </row>
    <row r="88" spans="1:2" x14ac:dyDescent="0.25">
      <c r="A88" s="3" t="s">
        <v>134</v>
      </c>
      <c r="B88">
        <v>2016</v>
      </c>
    </row>
    <row r="89" spans="1:2" x14ac:dyDescent="0.25">
      <c r="A89" t="s">
        <v>2738</v>
      </c>
      <c r="B89">
        <v>2023</v>
      </c>
    </row>
    <row r="90" spans="1:2" x14ac:dyDescent="0.25">
      <c r="A90" s="3" t="s">
        <v>135</v>
      </c>
      <c r="B90">
        <v>2014</v>
      </c>
    </row>
    <row r="91" spans="1:2" x14ac:dyDescent="0.25">
      <c r="A91" t="s">
        <v>136</v>
      </c>
      <c r="B91">
        <v>2018</v>
      </c>
    </row>
    <row r="92" spans="1:2" x14ac:dyDescent="0.25">
      <c r="A92" s="3" t="s">
        <v>137</v>
      </c>
      <c r="B92">
        <v>2013</v>
      </c>
    </row>
    <row r="93" spans="1:2" x14ac:dyDescent="0.25">
      <c r="A93" t="s">
        <v>138</v>
      </c>
      <c r="B93">
        <v>2014</v>
      </c>
    </row>
    <row r="94" spans="1:2" x14ac:dyDescent="0.25">
      <c r="A94" t="s">
        <v>139</v>
      </c>
      <c r="B94">
        <v>2014</v>
      </c>
    </row>
    <row r="95" spans="1:2" x14ac:dyDescent="0.25">
      <c r="A95" s="3" t="s">
        <v>140</v>
      </c>
      <c r="B95">
        <v>2013</v>
      </c>
    </row>
    <row r="96" spans="1:2" x14ac:dyDescent="0.25">
      <c r="A96" s="3" t="s">
        <v>141</v>
      </c>
      <c r="B96">
        <v>2015</v>
      </c>
    </row>
    <row r="97" spans="1:2" x14ac:dyDescent="0.25">
      <c r="A97" t="s">
        <v>2764</v>
      </c>
      <c r="B97">
        <v>2023</v>
      </c>
    </row>
    <row r="98" spans="1:2" x14ac:dyDescent="0.25">
      <c r="A98" t="s">
        <v>142</v>
      </c>
      <c r="B98">
        <v>2017</v>
      </c>
    </row>
    <row r="99" spans="1:2" x14ac:dyDescent="0.25">
      <c r="A99" t="s">
        <v>143</v>
      </c>
      <c r="B99">
        <v>2018</v>
      </c>
    </row>
    <row r="100" spans="1:2" x14ac:dyDescent="0.25">
      <c r="A100" t="s">
        <v>144</v>
      </c>
      <c r="B100">
        <v>2016</v>
      </c>
    </row>
    <row r="101" spans="1:2" x14ac:dyDescent="0.25">
      <c r="A101" t="s">
        <v>2911</v>
      </c>
      <c r="B101">
        <v>2022</v>
      </c>
    </row>
    <row r="102" spans="1:2" x14ac:dyDescent="0.25">
      <c r="A102" t="s">
        <v>145</v>
      </c>
      <c r="B102">
        <v>2019</v>
      </c>
    </row>
    <row r="103" spans="1:2" x14ac:dyDescent="0.25">
      <c r="A103" s="3" t="s">
        <v>146</v>
      </c>
      <c r="B103">
        <v>2014</v>
      </c>
    </row>
    <row r="104" spans="1:2" x14ac:dyDescent="0.25">
      <c r="A104" t="s">
        <v>147</v>
      </c>
      <c r="B104">
        <v>2015</v>
      </c>
    </row>
    <row r="105" spans="1:2" x14ac:dyDescent="0.25">
      <c r="A105" s="3" t="s">
        <v>148</v>
      </c>
      <c r="B105">
        <v>2015</v>
      </c>
    </row>
    <row r="106" spans="1:2" x14ac:dyDescent="0.25">
      <c r="A106" t="s">
        <v>2697</v>
      </c>
      <c r="B106">
        <v>2015</v>
      </c>
    </row>
    <row r="107" spans="1:2" x14ac:dyDescent="0.25">
      <c r="A107" t="s">
        <v>149</v>
      </c>
      <c r="B107">
        <v>2019</v>
      </c>
    </row>
    <row r="108" spans="1:2" x14ac:dyDescent="0.25">
      <c r="A108" t="s">
        <v>150</v>
      </c>
      <c r="B108">
        <v>2018</v>
      </c>
    </row>
    <row r="109" spans="1:2" x14ac:dyDescent="0.25">
      <c r="A109" s="3" t="s">
        <v>151</v>
      </c>
      <c r="B109">
        <v>2013</v>
      </c>
    </row>
    <row r="110" spans="1:2" x14ac:dyDescent="0.25">
      <c r="A110" t="s">
        <v>2112</v>
      </c>
      <c r="B110">
        <v>2020</v>
      </c>
    </row>
    <row r="111" spans="1:2" x14ac:dyDescent="0.25">
      <c r="A111" t="s">
        <v>2252</v>
      </c>
      <c r="B111">
        <v>2017</v>
      </c>
    </row>
    <row r="112" spans="1:2" x14ac:dyDescent="0.25">
      <c r="A112" t="s">
        <v>3083</v>
      </c>
      <c r="B112">
        <v>2024</v>
      </c>
    </row>
    <row r="113" spans="1:2" x14ac:dyDescent="0.25">
      <c r="A113" s="3" t="s">
        <v>152</v>
      </c>
      <c r="B113">
        <v>2015</v>
      </c>
    </row>
    <row r="114" spans="1:2" x14ac:dyDescent="0.25">
      <c r="A114" t="s">
        <v>2581</v>
      </c>
      <c r="B114">
        <v>2022</v>
      </c>
    </row>
    <row r="115" spans="1:2" x14ac:dyDescent="0.25">
      <c r="A115" t="s">
        <v>2058</v>
      </c>
      <c r="B115">
        <v>2020</v>
      </c>
    </row>
    <row r="116" spans="1:2" x14ac:dyDescent="0.25">
      <c r="A116" t="s">
        <v>153</v>
      </c>
      <c r="B116">
        <v>2013</v>
      </c>
    </row>
    <row r="117" spans="1:2" x14ac:dyDescent="0.25">
      <c r="A117" t="s">
        <v>154</v>
      </c>
      <c r="B117">
        <v>2018</v>
      </c>
    </row>
    <row r="118" spans="1:2" x14ac:dyDescent="0.25">
      <c r="A118" s="3" t="s">
        <v>155</v>
      </c>
      <c r="B118">
        <v>2013</v>
      </c>
    </row>
    <row r="119" spans="1:2" x14ac:dyDescent="0.25">
      <c r="A119" t="s">
        <v>156</v>
      </c>
      <c r="B119">
        <v>2014</v>
      </c>
    </row>
    <row r="120" spans="1:2" x14ac:dyDescent="0.25">
      <c r="A120" s="3" t="s">
        <v>157</v>
      </c>
      <c r="B120">
        <v>2014</v>
      </c>
    </row>
    <row r="121" spans="1:2" x14ac:dyDescent="0.25">
      <c r="A121" t="s">
        <v>2363</v>
      </c>
      <c r="B121">
        <v>2021</v>
      </c>
    </row>
    <row r="122" spans="1:2" x14ac:dyDescent="0.25">
      <c r="A122" t="s">
        <v>2874</v>
      </c>
      <c r="B122">
        <v>2023</v>
      </c>
    </row>
    <row r="123" spans="1:2" x14ac:dyDescent="0.25">
      <c r="A123" t="s">
        <v>2593</v>
      </c>
      <c r="B123">
        <v>2022</v>
      </c>
    </row>
    <row r="124" spans="1:2" x14ac:dyDescent="0.25">
      <c r="A124" t="s">
        <v>2304</v>
      </c>
      <c r="B124">
        <v>2019</v>
      </c>
    </row>
    <row r="125" spans="1:2" x14ac:dyDescent="0.25">
      <c r="A125" s="3" t="s">
        <v>158</v>
      </c>
      <c r="B125">
        <v>2013</v>
      </c>
    </row>
    <row r="126" spans="1:2" x14ac:dyDescent="0.25">
      <c r="A126" s="3" t="s">
        <v>159</v>
      </c>
      <c r="B126">
        <v>2013</v>
      </c>
    </row>
    <row r="127" spans="1:2" x14ac:dyDescent="0.25">
      <c r="A127" t="s">
        <v>2320</v>
      </c>
      <c r="B127">
        <v>2014</v>
      </c>
    </row>
    <row r="128" spans="1:2" x14ac:dyDescent="0.25">
      <c r="A128" t="s">
        <v>160</v>
      </c>
      <c r="B128">
        <v>2014</v>
      </c>
    </row>
    <row r="129" spans="1:2" x14ac:dyDescent="0.25">
      <c r="A129" t="s">
        <v>2486</v>
      </c>
      <c r="B129">
        <v>2018</v>
      </c>
    </row>
    <row r="130" spans="1:2" x14ac:dyDescent="0.25">
      <c r="A130" t="s">
        <v>161</v>
      </c>
      <c r="B130">
        <v>2018</v>
      </c>
    </row>
    <row r="131" spans="1:2" x14ac:dyDescent="0.25">
      <c r="A131" t="s">
        <v>2716</v>
      </c>
      <c r="B131">
        <v>2022</v>
      </c>
    </row>
    <row r="132" spans="1:2" x14ac:dyDescent="0.25">
      <c r="A132" s="3" t="s">
        <v>162</v>
      </c>
      <c r="B132">
        <v>2013</v>
      </c>
    </row>
    <row r="133" spans="1:2" x14ac:dyDescent="0.25">
      <c r="A133" t="s">
        <v>2500</v>
      </c>
      <c r="B133">
        <v>2017</v>
      </c>
    </row>
    <row r="134" spans="1:2" x14ac:dyDescent="0.25">
      <c r="A134" t="s">
        <v>163</v>
      </c>
      <c r="B134">
        <v>2017</v>
      </c>
    </row>
    <row r="135" spans="1:2" x14ac:dyDescent="0.25">
      <c r="A135" s="3" t="s">
        <v>164</v>
      </c>
      <c r="B135">
        <v>2013</v>
      </c>
    </row>
    <row r="136" spans="1:2" x14ac:dyDescent="0.25">
      <c r="A136" s="3" t="s">
        <v>165</v>
      </c>
      <c r="B136">
        <v>2013</v>
      </c>
    </row>
    <row r="137" spans="1:2" x14ac:dyDescent="0.25">
      <c r="A137" t="s">
        <v>166</v>
      </c>
      <c r="B137">
        <v>2015</v>
      </c>
    </row>
    <row r="138" spans="1:2" x14ac:dyDescent="0.25">
      <c r="A138" t="s">
        <v>167</v>
      </c>
      <c r="B138">
        <v>2018</v>
      </c>
    </row>
    <row r="139" spans="1:2" x14ac:dyDescent="0.25">
      <c r="A139" t="s">
        <v>2600</v>
      </c>
      <c r="B139">
        <v>2022</v>
      </c>
    </row>
    <row r="140" spans="1:2" x14ac:dyDescent="0.25">
      <c r="A140" s="3" t="s">
        <v>168</v>
      </c>
      <c r="B140">
        <v>2013</v>
      </c>
    </row>
    <row r="141" spans="1:2" x14ac:dyDescent="0.25">
      <c r="A141" s="3" t="s">
        <v>169</v>
      </c>
      <c r="B141">
        <v>2013</v>
      </c>
    </row>
    <row r="142" spans="1:2" x14ac:dyDescent="0.25">
      <c r="A142" t="s">
        <v>2961</v>
      </c>
      <c r="B142">
        <v>2024</v>
      </c>
    </row>
    <row r="143" spans="1:2" x14ac:dyDescent="0.25">
      <c r="A143" t="s">
        <v>170</v>
      </c>
      <c r="B143">
        <v>2019</v>
      </c>
    </row>
    <row r="144" spans="1:2" x14ac:dyDescent="0.25">
      <c r="A144" t="s">
        <v>2245</v>
      </c>
      <c r="B144">
        <v>2020</v>
      </c>
    </row>
    <row r="145" spans="1:2" x14ac:dyDescent="0.25">
      <c r="A145" t="s">
        <v>171</v>
      </c>
      <c r="B145">
        <v>2017</v>
      </c>
    </row>
    <row r="146" spans="1:2" x14ac:dyDescent="0.25">
      <c r="A146" s="3" t="s">
        <v>172</v>
      </c>
      <c r="B146">
        <v>2013</v>
      </c>
    </row>
    <row r="147" spans="1:2" x14ac:dyDescent="0.25">
      <c r="A147" t="s">
        <v>173</v>
      </c>
      <c r="B147">
        <v>2013</v>
      </c>
    </row>
    <row r="148" spans="1:2" x14ac:dyDescent="0.25">
      <c r="A148" t="s">
        <v>174</v>
      </c>
      <c r="B148">
        <v>2019</v>
      </c>
    </row>
    <row r="149" spans="1:2" x14ac:dyDescent="0.25">
      <c r="A149" t="s">
        <v>2988</v>
      </c>
      <c r="B149">
        <v>2024</v>
      </c>
    </row>
    <row r="150" spans="1:2" x14ac:dyDescent="0.25">
      <c r="A150" t="s">
        <v>175</v>
      </c>
      <c r="B150">
        <v>2018</v>
      </c>
    </row>
    <row r="151" spans="1:2" x14ac:dyDescent="0.25">
      <c r="A151" t="s">
        <v>2421</v>
      </c>
      <c r="B151">
        <v>2021</v>
      </c>
    </row>
    <row r="152" spans="1:2" x14ac:dyDescent="0.25">
      <c r="A152" s="3" t="s">
        <v>176</v>
      </c>
      <c r="B152">
        <v>2013</v>
      </c>
    </row>
    <row r="153" spans="1:2" x14ac:dyDescent="0.25">
      <c r="A153" t="s">
        <v>177</v>
      </c>
      <c r="B153">
        <v>2014</v>
      </c>
    </row>
    <row r="154" spans="1:2" x14ac:dyDescent="0.25">
      <c r="A154" s="3" t="s">
        <v>178</v>
      </c>
      <c r="B154">
        <v>2013</v>
      </c>
    </row>
    <row r="155" spans="1:2" x14ac:dyDescent="0.25">
      <c r="A155" t="s">
        <v>179</v>
      </c>
      <c r="B155">
        <v>2015</v>
      </c>
    </row>
    <row r="156" spans="1:2" x14ac:dyDescent="0.25">
      <c r="A156" t="s">
        <v>180</v>
      </c>
      <c r="B156">
        <v>2018</v>
      </c>
    </row>
    <row r="157" spans="1:2" x14ac:dyDescent="0.25">
      <c r="A157" t="s">
        <v>2794</v>
      </c>
      <c r="B157">
        <v>2023</v>
      </c>
    </row>
    <row r="158" spans="1:2" x14ac:dyDescent="0.25">
      <c r="A158" t="s">
        <v>2318</v>
      </c>
      <c r="B158">
        <v>2019</v>
      </c>
    </row>
    <row r="159" spans="1:2" x14ac:dyDescent="0.25">
      <c r="A159" s="3" t="s">
        <v>181</v>
      </c>
      <c r="B159">
        <v>2016</v>
      </c>
    </row>
    <row r="160" spans="1:2" x14ac:dyDescent="0.25">
      <c r="A160" t="s">
        <v>2845</v>
      </c>
      <c r="B160">
        <v>2023</v>
      </c>
    </row>
    <row r="161" spans="1:2" x14ac:dyDescent="0.25">
      <c r="A161" t="s">
        <v>182</v>
      </c>
      <c r="B161">
        <v>2018</v>
      </c>
    </row>
    <row r="162" spans="1:2" x14ac:dyDescent="0.25">
      <c r="A162" t="s">
        <v>2352</v>
      </c>
      <c r="B162">
        <v>2021</v>
      </c>
    </row>
    <row r="163" spans="1:2" x14ac:dyDescent="0.25">
      <c r="A163" t="s">
        <v>3066</v>
      </c>
      <c r="B163">
        <v>2024</v>
      </c>
    </row>
    <row r="164" spans="1:2" x14ac:dyDescent="0.25">
      <c r="A164" s="3" t="s">
        <v>183</v>
      </c>
      <c r="B164">
        <v>2013</v>
      </c>
    </row>
    <row r="165" spans="1:2" x14ac:dyDescent="0.25">
      <c r="A165" t="s">
        <v>2392</v>
      </c>
      <c r="B165">
        <v>2021</v>
      </c>
    </row>
    <row r="166" spans="1:2" x14ac:dyDescent="0.25">
      <c r="A166" t="s">
        <v>2289</v>
      </c>
      <c r="B166">
        <v>2020</v>
      </c>
    </row>
    <row r="167" spans="1:2" x14ac:dyDescent="0.25">
      <c r="A167" t="s">
        <v>184</v>
      </c>
      <c r="B167">
        <v>2015</v>
      </c>
    </row>
    <row r="168" spans="1:2" x14ac:dyDescent="0.25">
      <c r="A168" t="s">
        <v>185</v>
      </c>
      <c r="B168">
        <v>2017</v>
      </c>
    </row>
    <row r="169" spans="1:2" x14ac:dyDescent="0.25">
      <c r="A169" s="3" t="s">
        <v>186</v>
      </c>
      <c r="B169">
        <v>2013</v>
      </c>
    </row>
    <row r="170" spans="1:2" x14ac:dyDescent="0.25">
      <c r="A170" s="3" t="s">
        <v>187</v>
      </c>
      <c r="B170">
        <v>2014</v>
      </c>
    </row>
    <row r="171" spans="1:2" x14ac:dyDescent="0.25">
      <c r="A171" t="s">
        <v>2006</v>
      </c>
      <c r="B171">
        <v>2013</v>
      </c>
    </row>
    <row r="172" spans="1:2" x14ac:dyDescent="0.25">
      <c r="A172" s="3" t="s">
        <v>188</v>
      </c>
      <c r="B172">
        <v>2013</v>
      </c>
    </row>
    <row r="173" spans="1:2" x14ac:dyDescent="0.25">
      <c r="A173" s="3" t="s">
        <v>189</v>
      </c>
      <c r="B173">
        <v>2013</v>
      </c>
    </row>
    <row r="174" spans="1:2" x14ac:dyDescent="0.25">
      <c r="A174" t="s">
        <v>190</v>
      </c>
      <c r="B174">
        <v>2014</v>
      </c>
    </row>
    <row r="175" spans="1:2" x14ac:dyDescent="0.25">
      <c r="A175" t="s">
        <v>1980</v>
      </c>
      <c r="B175">
        <v>2019</v>
      </c>
    </row>
    <row r="176" spans="1:2" x14ac:dyDescent="0.25">
      <c r="A176" t="s">
        <v>191</v>
      </c>
      <c r="B176">
        <v>2019</v>
      </c>
    </row>
    <row r="177" spans="1:2" x14ac:dyDescent="0.25">
      <c r="A177" s="3" t="s">
        <v>192</v>
      </c>
      <c r="B177">
        <v>2013</v>
      </c>
    </row>
    <row r="178" spans="1:2" x14ac:dyDescent="0.25">
      <c r="A178" t="s">
        <v>2377</v>
      </c>
      <c r="B178">
        <v>2021</v>
      </c>
    </row>
    <row r="179" spans="1:2" x14ac:dyDescent="0.25">
      <c r="A179" t="s">
        <v>2298</v>
      </c>
      <c r="B179">
        <v>2020</v>
      </c>
    </row>
    <row r="180" spans="1:2" x14ac:dyDescent="0.25">
      <c r="A180" t="s">
        <v>2331</v>
      </c>
      <c r="B180">
        <v>2021</v>
      </c>
    </row>
    <row r="181" spans="1:2" x14ac:dyDescent="0.25">
      <c r="A181" t="s">
        <v>193</v>
      </c>
      <c r="B181">
        <v>2015</v>
      </c>
    </row>
    <row r="182" spans="1:2" x14ac:dyDescent="0.25">
      <c r="A182" t="s">
        <v>2946</v>
      </c>
      <c r="B182">
        <v>2023</v>
      </c>
    </row>
    <row r="183" spans="1:2" x14ac:dyDescent="0.25">
      <c r="A183" t="s">
        <v>194</v>
      </c>
      <c r="B183">
        <v>2018</v>
      </c>
    </row>
    <row r="184" spans="1:2" x14ac:dyDescent="0.25">
      <c r="A184" t="s">
        <v>2857</v>
      </c>
      <c r="B184">
        <v>2023</v>
      </c>
    </row>
    <row r="185" spans="1:2" x14ac:dyDescent="0.25">
      <c r="A185" t="s">
        <v>2458</v>
      </c>
      <c r="B185">
        <v>2020</v>
      </c>
    </row>
    <row r="186" spans="1:2" x14ac:dyDescent="0.25">
      <c r="A186" t="s">
        <v>2928</v>
      </c>
      <c r="B186">
        <v>2020</v>
      </c>
    </row>
    <row r="187" spans="1:2" x14ac:dyDescent="0.25">
      <c r="A187" t="s">
        <v>195</v>
      </c>
      <c r="B187">
        <v>2014</v>
      </c>
    </row>
    <row r="188" spans="1:2" x14ac:dyDescent="0.25">
      <c r="A188" s="3" t="s">
        <v>196</v>
      </c>
      <c r="B188">
        <v>2013</v>
      </c>
    </row>
    <row r="189" spans="1:2" x14ac:dyDescent="0.25">
      <c r="A189" s="3" t="s">
        <v>197</v>
      </c>
      <c r="B189">
        <v>2015</v>
      </c>
    </row>
    <row r="190" spans="1:2" x14ac:dyDescent="0.25">
      <c r="A190" s="3" t="s">
        <v>198</v>
      </c>
      <c r="B190">
        <v>2017</v>
      </c>
    </row>
    <row r="191" spans="1:2" x14ac:dyDescent="0.25">
      <c r="A191" s="3" t="s">
        <v>199</v>
      </c>
      <c r="B191">
        <v>2014</v>
      </c>
    </row>
    <row r="192" spans="1:2" x14ac:dyDescent="0.25">
      <c r="A192" s="3" t="s">
        <v>200</v>
      </c>
      <c r="B192">
        <v>2017</v>
      </c>
    </row>
    <row r="193" spans="1:2" x14ac:dyDescent="0.25">
      <c r="A193" t="s">
        <v>2123</v>
      </c>
      <c r="B193">
        <v>2020</v>
      </c>
    </row>
    <row r="194" spans="1:2" x14ac:dyDescent="0.25">
      <c r="A194" s="3" t="s">
        <v>201</v>
      </c>
      <c r="B194">
        <v>2015</v>
      </c>
    </row>
    <row r="195" spans="1:2" x14ac:dyDescent="0.25">
      <c r="A195" t="s">
        <v>2555</v>
      </c>
      <c r="B195">
        <v>2022</v>
      </c>
    </row>
    <row r="196" spans="1:2" x14ac:dyDescent="0.25">
      <c r="A196" s="3" t="s">
        <v>202</v>
      </c>
      <c r="B196">
        <v>2013</v>
      </c>
    </row>
    <row r="197" spans="1:2" x14ac:dyDescent="0.25">
      <c r="A197" s="3" t="s">
        <v>203</v>
      </c>
      <c r="B197">
        <v>2013</v>
      </c>
    </row>
    <row r="198" spans="1:2" x14ac:dyDescent="0.25">
      <c r="A198" s="3" t="s">
        <v>204</v>
      </c>
      <c r="B198">
        <v>2013</v>
      </c>
    </row>
    <row r="199" spans="1:2" x14ac:dyDescent="0.25">
      <c r="A199" t="s">
        <v>2850</v>
      </c>
      <c r="B199">
        <v>2023</v>
      </c>
    </row>
    <row r="200" spans="1:2" x14ac:dyDescent="0.25">
      <c r="A200" t="s">
        <v>205</v>
      </c>
      <c r="B200">
        <v>2016</v>
      </c>
    </row>
    <row r="201" spans="1:2" x14ac:dyDescent="0.25">
      <c r="A201" t="s">
        <v>2632</v>
      </c>
      <c r="B201">
        <v>2022</v>
      </c>
    </row>
    <row r="202" spans="1:2" x14ac:dyDescent="0.25">
      <c r="A202" s="3" t="s">
        <v>206</v>
      </c>
      <c r="B202">
        <v>2013</v>
      </c>
    </row>
    <row r="203" spans="1:2" x14ac:dyDescent="0.25">
      <c r="A203" t="s">
        <v>2957</v>
      </c>
      <c r="B203">
        <v>2022</v>
      </c>
    </row>
    <row r="204" spans="1:2" x14ac:dyDescent="0.25">
      <c r="A204" t="s">
        <v>2059</v>
      </c>
      <c r="B204">
        <v>2020</v>
      </c>
    </row>
    <row r="205" spans="1:2" x14ac:dyDescent="0.25">
      <c r="A205" s="3" t="s">
        <v>207</v>
      </c>
      <c r="B205">
        <v>2014</v>
      </c>
    </row>
    <row r="206" spans="1:2" x14ac:dyDescent="0.25">
      <c r="A206" s="3" t="s">
        <v>208</v>
      </c>
      <c r="B206">
        <v>2013</v>
      </c>
    </row>
    <row r="207" spans="1:2" x14ac:dyDescent="0.25">
      <c r="A207" s="3" t="s">
        <v>209</v>
      </c>
      <c r="B207">
        <v>2013</v>
      </c>
    </row>
    <row r="208" spans="1:2" x14ac:dyDescent="0.25">
      <c r="A208" s="3" t="s">
        <v>210</v>
      </c>
      <c r="B208">
        <v>2013</v>
      </c>
    </row>
    <row r="209" spans="1:2" x14ac:dyDescent="0.25">
      <c r="A209" s="3" t="s">
        <v>211</v>
      </c>
      <c r="B209">
        <v>2015</v>
      </c>
    </row>
    <row r="210" spans="1:2" x14ac:dyDescent="0.25">
      <c r="A210" t="s">
        <v>2847</v>
      </c>
      <c r="B210">
        <v>2023</v>
      </c>
    </row>
    <row r="211" spans="1:2" x14ac:dyDescent="0.25">
      <c r="A211" t="s">
        <v>2986</v>
      </c>
      <c r="B211">
        <v>2024</v>
      </c>
    </row>
    <row r="212" spans="1:2" x14ac:dyDescent="0.25">
      <c r="A212" t="s">
        <v>212</v>
      </c>
      <c r="B212">
        <v>2018</v>
      </c>
    </row>
    <row r="213" spans="1:2" x14ac:dyDescent="0.25">
      <c r="A213" t="s">
        <v>2807</v>
      </c>
      <c r="B213">
        <v>2023</v>
      </c>
    </row>
    <row r="214" spans="1:2" x14ac:dyDescent="0.25">
      <c r="A214" t="s">
        <v>213</v>
      </c>
      <c r="B214">
        <v>2014</v>
      </c>
    </row>
    <row r="215" spans="1:2" x14ac:dyDescent="0.25">
      <c r="A215" t="s">
        <v>214</v>
      </c>
      <c r="B215">
        <v>2014</v>
      </c>
    </row>
    <row r="216" spans="1:2" x14ac:dyDescent="0.25">
      <c r="A216" s="3" t="s">
        <v>215</v>
      </c>
      <c r="B216">
        <v>2013</v>
      </c>
    </row>
    <row r="217" spans="1:2" x14ac:dyDescent="0.25">
      <c r="A217" t="s">
        <v>2624</v>
      </c>
      <c r="B217">
        <v>2022</v>
      </c>
    </row>
    <row r="218" spans="1:2" x14ac:dyDescent="0.25">
      <c r="A218" t="s">
        <v>216</v>
      </c>
      <c r="B218">
        <v>2018</v>
      </c>
    </row>
    <row r="219" spans="1:2" x14ac:dyDescent="0.25">
      <c r="A219" s="3" t="s">
        <v>217</v>
      </c>
      <c r="B219">
        <v>2013</v>
      </c>
    </row>
    <row r="220" spans="1:2" x14ac:dyDescent="0.25">
      <c r="A220" t="s">
        <v>218</v>
      </c>
      <c r="B220">
        <v>2015</v>
      </c>
    </row>
    <row r="221" spans="1:2" x14ac:dyDescent="0.25">
      <c r="A221" t="s">
        <v>3008</v>
      </c>
      <c r="B221">
        <v>2024</v>
      </c>
    </row>
    <row r="222" spans="1:2" x14ac:dyDescent="0.25">
      <c r="A222" s="3" t="s">
        <v>219</v>
      </c>
      <c r="B222">
        <v>2013</v>
      </c>
    </row>
    <row r="223" spans="1:2" x14ac:dyDescent="0.25">
      <c r="A223" s="3" t="s">
        <v>220</v>
      </c>
      <c r="B223">
        <v>2013</v>
      </c>
    </row>
    <row r="224" spans="1:2" x14ac:dyDescent="0.25">
      <c r="A224" t="s">
        <v>3238</v>
      </c>
      <c r="B224">
        <v>2024</v>
      </c>
    </row>
    <row r="225" spans="1:2" x14ac:dyDescent="0.25">
      <c r="A225" t="s">
        <v>221</v>
      </c>
      <c r="B225">
        <v>2015</v>
      </c>
    </row>
    <row r="226" spans="1:2" x14ac:dyDescent="0.25">
      <c r="A226" s="3" t="s">
        <v>222</v>
      </c>
      <c r="B226">
        <v>2014</v>
      </c>
    </row>
    <row r="227" spans="1:2" x14ac:dyDescent="0.25">
      <c r="A227" t="s">
        <v>223</v>
      </c>
      <c r="B227">
        <v>2017</v>
      </c>
    </row>
    <row r="228" spans="1:2" x14ac:dyDescent="0.25">
      <c r="A228" t="s">
        <v>2757</v>
      </c>
      <c r="B228">
        <v>2023</v>
      </c>
    </row>
    <row r="229" spans="1:2" x14ac:dyDescent="0.25">
      <c r="A229" s="3" t="s">
        <v>224</v>
      </c>
      <c r="B229">
        <v>2016</v>
      </c>
    </row>
    <row r="230" spans="1:2" x14ac:dyDescent="0.25">
      <c r="A230" t="s">
        <v>2943</v>
      </c>
      <c r="B230">
        <v>2024</v>
      </c>
    </row>
    <row r="231" spans="1:2" x14ac:dyDescent="0.25">
      <c r="A231" t="s">
        <v>2983</v>
      </c>
      <c r="B231">
        <v>2024</v>
      </c>
    </row>
    <row r="232" spans="1:2" x14ac:dyDescent="0.25">
      <c r="A232" t="s">
        <v>225</v>
      </c>
      <c r="B232">
        <v>2014</v>
      </c>
    </row>
    <row r="233" spans="1:2" x14ac:dyDescent="0.25">
      <c r="A233" t="s">
        <v>2077</v>
      </c>
      <c r="B233">
        <v>2020</v>
      </c>
    </row>
    <row r="234" spans="1:2" x14ac:dyDescent="0.25">
      <c r="A234" t="s">
        <v>2099</v>
      </c>
      <c r="B234">
        <v>2020</v>
      </c>
    </row>
    <row r="235" spans="1:2" x14ac:dyDescent="0.25">
      <c r="A235" t="s">
        <v>2817</v>
      </c>
      <c r="B235">
        <v>2023</v>
      </c>
    </row>
    <row r="236" spans="1:2" x14ac:dyDescent="0.25">
      <c r="A236" t="s">
        <v>226</v>
      </c>
      <c r="B236">
        <v>2015</v>
      </c>
    </row>
    <row r="237" spans="1:2" x14ac:dyDescent="0.25">
      <c r="A237" t="s">
        <v>227</v>
      </c>
      <c r="B237">
        <v>2019</v>
      </c>
    </row>
    <row r="238" spans="1:2" x14ac:dyDescent="0.25">
      <c r="A238" s="3" t="s">
        <v>228</v>
      </c>
      <c r="B238">
        <v>2013</v>
      </c>
    </row>
    <row r="239" spans="1:2" x14ac:dyDescent="0.25">
      <c r="A239" t="s">
        <v>2871</v>
      </c>
      <c r="B239">
        <v>2022</v>
      </c>
    </row>
    <row r="240" spans="1:2" x14ac:dyDescent="0.25">
      <c r="A240" t="s">
        <v>2881</v>
      </c>
      <c r="B240">
        <v>2022</v>
      </c>
    </row>
    <row r="241" spans="1:2" x14ac:dyDescent="0.25">
      <c r="A241" t="s">
        <v>2275</v>
      </c>
      <c r="B241">
        <v>2020</v>
      </c>
    </row>
    <row r="242" spans="1:2" x14ac:dyDescent="0.25">
      <c r="A242" t="s">
        <v>229</v>
      </c>
      <c r="B242">
        <v>2019</v>
      </c>
    </row>
    <row r="243" spans="1:2" x14ac:dyDescent="0.25">
      <c r="A243" s="3" t="s">
        <v>230</v>
      </c>
      <c r="B243">
        <v>2013</v>
      </c>
    </row>
    <row r="244" spans="1:2" x14ac:dyDescent="0.25">
      <c r="A244" s="3" t="s">
        <v>231</v>
      </c>
      <c r="B244">
        <v>2014</v>
      </c>
    </row>
    <row r="245" spans="1:2" x14ac:dyDescent="0.25">
      <c r="A245" t="s">
        <v>232</v>
      </c>
      <c r="B245">
        <v>2018</v>
      </c>
    </row>
    <row r="246" spans="1:2" x14ac:dyDescent="0.25">
      <c r="A246" t="s">
        <v>2894</v>
      </c>
      <c r="B246">
        <v>2023</v>
      </c>
    </row>
    <row r="247" spans="1:2" x14ac:dyDescent="0.25">
      <c r="A247" s="3" t="s">
        <v>233</v>
      </c>
      <c r="B247">
        <v>2016</v>
      </c>
    </row>
    <row r="248" spans="1:2" x14ac:dyDescent="0.25">
      <c r="A248" t="s">
        <v>234</v>
      </c>
      <c r="B248">
        <v>2016</v>
      </c>
    </row>
    <row r="249" spans="1:2" x14ac:dyDescent="0.25">
      <c r="A249" s="3" t="s">
        <v>235</v>
      </c>
      <c r="B249">
        <v>2013</v>
      </c>
    </row>
    <row r="250" spans="1:2" x14ac:dyDescent="0.25">
      <c r="A250" s="3" t="s">
        <v>236</v>
      </c>
      <c r="B250">
        <v>2013</v>
      </c>
    </row>
    <row r="251" spans="1:2" x14ac:dyDescent="0.25">
      <c r="A251" s="3" t="s">
        <v>237</v>
      </c>
      <c r="B251">
        <v>2013</v>
      </c>
    </row>
    <row r="252" spans="1:2" x14ac:dyDescent="0.25">
      <c r="A252" t="s">
        <v>2351</v>
      </c>
      <c r="B252">
        <v>2021</v>
      </c>
    </row>
    <row r="253" spans="1:2" x14ac:dyDescent="0.25">
      <c r="A253" t="s">
        <v>3214</v>
      </c>
      <c r="B253">
        <v>2025</v>
      </c>
    </row>
    <row r="254" spans="1:2" x14ac:dyDescent="0.25">
      <c r="A254" t="s">
        <v>2577</v>
      </c>
      <c r="B254">
        <v>2022</v>
      </c>
    </row>
    <row r="255" spans="1:2" x14ac:dyDescent="0.25">
      <c r="A255" t="s">
        <v>238</v>
      </c>
      <c r="B255">
        <v>2018</v>
      </c>
    </row>
    <row r="256" spans="1:2" x14ac:dyDescent="0.25">
      <c r="A256" t="s">
        <v>2992</v>
      </c>
      <c r="B256">
        <v>2024</v>
      </c>
    </row>
    <row r="257" spans="1:2" x14ac:dyDescent="0.25">
      <c r="A257" t="s">
        <v>239</v>
      </c>
      <c r="B257">
        <v>2016</v>
      </c>
    </row>
    <row r="258" spans="1:2" x14ac:dyDescent="0.25">
      <c r="A258" t="s">
        <v>2246</v>
      </c>
      <c r="B258">
        <v>2018</v>
      </c>
    </row>
    <row r="259" spans="1:2" x14ac:dyDescent="0.25">
      <c r="A259" t="s">
        <v>2643</v>
      </c>
      <c r="B259">
        <v>2022</v>
      </c>
    </row>
    <row r="260" spans="1:2" x14ac:dyDescent="0.25">
      <c r="A260" t="s">
        <v>240</v>
      </c>
      <c r="B260">
        <v>2014</v>
      </c>
    </row>
    <row r="261" spans="1:2" x14ac:dyDescent="0.25">
      <c r="A261" s="3" t="s">
        <v>241</v>
      </c>
      <c r="B261">
        <v>2014</v>
      </c>
    </row>
    <row r="262" spans="1:2" x14ac:dyDescent="0.25">
      <c r="A262" t="s">
        <v>242</v>
      </c>
      <c r="B262">
        <v>2016</v>
      </c>
    </row>
    <row r="263" spans="1:2" x14ac:dyDescent="0.25">
      <c r="A263" t="s">
        <v>243</v>
      </c>
      <c r="B263">
        <v>2019</v>
      </c>
    </row>
    <row r="264" spans="1:2" x14ac:dyDescent="0.25">
      <c r="A264" s="3" t="s">
        <v>244</v>
      </c>
      <c r="B264">
        <v>2013</v>
      </c>
    </row>
    <row r="265" spans="1:2" x14ac:dyDescent="0.25">
      <c r="A265" t="s">
        <v>245</v>
      </c>
      <c r="B265">
        <v>2014</v>
      </c>
    </row>
    <row r="266" spans="1:2" x14ac:dyDescent="0.25">
      <c r="A266" s="3" t="s">
        <v>246</v>
      </c>
      <c r="B266">
        <v>2014</v>
      </c>
    </row>
    <row r="267" spans="1:2" x14ac:dyDescent="0.25">
      <c r="A267" s="3" t="s">
        <v>247</v>
      </c>
      <c r="B267">
        <v>2017</v>
      </c>
    </row>
    <row r="268" spans="1:2" x14ac:dyDescent="0.25">
      <c r="A268" t="s">
        <v>2788</v>
      </c>
      <c r="B268">
        <v>2023</v>
      </c>
    </row>
    <row r="269" spans="1:2" x14ac:dyDescent="0.25">
      <c r="A269" s="3" t="s">
        <v>248</v>
      </c>
      <c r="B269">
        <v>2013</v>
      </c>
    </row>
    <row r="270" spans="1:2" x14ac:dyDescent="0.25">
      <c r="A270" t="s">
        <v>2064</v>
      </c>
      <c r="B270">
        <v>2020</v>
      </c>
    </row>
    <row r="271" spans="1:2" x14ac:dyDescent="0.25">
      <c r="A271" t="s">
        <v>2451</v>
      </c>
      <c r="B271">
        <v>2020</v>
      </c>
    </row>
    <row r="272" spans="1:2" x14ac:dyDescent="0.25">
      <c r="A272" s="3" t="s">
        <v>249</v>
      </c>
      <c r="B272">
        <v>2013</v>
      </c>
    </row>
    <row r="273" spans="1:2" x14ac:dyDescent="0.25">
      <c r="A273" t="s">
        <v>3078</v>
      </c>
      <c r="B273">
        <v>2024</v>
      </c>
    </row>
    <row r="274" spans="1:2" x14ac:dyDescent="0.25">
      <c r="A274" s="3" t="s">
        <v>250</v>
      </c>
      <c r="B274">
        <v>2016</v>
      </c>
    </row>
    <row r="275" spans="1:2" x14ac:dyDescent="0.25">
      <c r="A275" s="3" t="s">
        <v>251</v>
      </c>
      <c r="B275">
        <v>2013</v>
      </c>
    </row>
    <row r="276" spans="1:2" x14ac:dyDescent="0.25">
      <c r="A276" t="s">
        <v>2513</v>
      </c>
      <c r="B276">
        <v>2017</v>
      </c>
    </row>
    <row r="277" spans="1:2" x14ac:dyDescent="0.25">
      <c r="A277" t="s">
        <v>252</v>
      </c>
      <c r="B277">
        <v>2017</v>
      </c>
    </row>
    <row r="278" spans="1:2" x14ac:dyDescent="0.25">
      <c r="A278" t="s">
        <v>253</v>
      </c>
      <c r="B278">
        <v>2019</v>
      </c>
    </row>
    <row r="279" spans="1:2" x14ac:dyDescent="0.25">
      <c r="A279" t="s">
        <v>254</v>
      </c>
      <c r="B279">
        <v>2016</v>
      </c>
    </row>
    <row r="280" spans="1:2" x14ac:dyDescent="0.25">
      <c r="A280" s="3" t="s">
        <v>255</v>
      </c>
      <c r="B280">
        <v>2013</v>
      </c>
    </row>
    <row r="281" spans="1:2" x14ac:dyDescent="0.25">
      <c r="A281" t="s">
        <v>256</v>
      </c>
      <c r="B281">
        <v>2019</v>
      </c>
    </row>
    <row r="282" spans="1:2" x14ac:dyDescent="0.25">
      <c r="A282" t="s">
        <v>257</v>
      </c>
      <c r="B282">
        <v>2015</v>
      </c>
    </row>
    <row r="283" spans="1:2" x14ac:dyDescent="0.25">
      <c r="A283" s="3" t="s">
        <v>258</v>
      </c>
      <c r="B283">
        <v>2016</v>
      </c>
    </row>
    <row r="284" spans="1:2" x14ac:dyDescent="0.25">
      <c r="A284" s="3" t="s">
        <v>259</v>
      </c>
      <c r="B284">
        <v>2013</v>
      </c>
    </row>
    <row r="285" spans="1:2" x14ac:dyDescent="0.25">
      <c r="A285" s="3" t="s">
        <v>260</v>
      </c>
      <c r="B285">
        <v>2013</v>
      </c>
    </row>
    <row r="286" spans="1:2" x14ac:dyDescent="0.25">
      <c r="A286" t="s">
        <v>2139</v>
      </c>
      <c r="B286">
        <v>2020</v>
      </c>
    </row>
    <row r="287" spans="1:2" x14ac:dyDescent="0.25">
      <c r="A287" s="3" t="s">
        <v>261</v>
      </c>
      <c r="B287">
        <v>2013</v>
      </c>
    </row>
    <row r="288" spans="1:2" x14ac:dyDescent="0.25">
      <c r="A288" s="3" t="s">
        <v>262</v>
      </c>
      <c r="B288">
        <v>2013</v>
      </c>
    </row>
    <row r="289" spans="1:2" x14ac:dyDescent="0.25">
      <c r="A289" s="3" t="s">
        <v>263</v>
      </c>
      <c r="B289">
        <v>2013</v>
      </c>
    </row>
    <row r="290" spans="1:2" x14ac:dyDescent="0.25">
      <c r="A290" s="3" t="s">
        <v>264</v>
      </c>
      <c r="B290">
        <v>2013</v>
      </c>
    </row>
    <row r="291" spans="1:2" x14ac:dyDescent="0.25">
      <c r="A291" t="s">
        <v>2858</v>
      </c>
      <c r="B291">
        <v>2023</v>
      </c>
    </row>
    <row r="292" spans="1:2" x14ac:dyDescent="0.25">
      <c r="A292" s="3" t="s">
        <v>265</v>
      </c>
      <c r="B292">
        <v>2013</v>
      </c>
    </row>
    <row r="293" spans="1:2" x14ac:dyDescent="0.25">
      <c r="A293" s="3" t="s">
        <v>266</v>
      </c>
      <c r="B293">
        <v>2017</v>
      </c>
    </row>
    <row r="294" spans="1:2" x14ac:dyDescent="0.25">
      <c r="A294" t="s">
        <v>2993</v>
      </c>
      <c r="B294">
        <v>2024</v>
      </c>
    </row>
    <row r="295" spans="1:2" x14ac:dyDescent="0.25">
      <c r="A295" t="s">
        <v>267</v>
      </c>
      <c r="B295">
        <v>2014</v>
      </c>
    </row>
    <row r="296" spans="1:2" x14ac:dyDescent="0.25">
      <c r="A296" t="s">
        <v>268</v>
      </c>
      <c r="B296">
        <v>2016</v>
      </c>
    </row>
    <row r="297" spans="1:2" x14ac:dyDescent="0.25">
      <c r="A297" t="s">
        <v>269</v>
      </c>
      <c r="B297">
        <v>2015</v>
      </c>
    </row>
    <row r="298" spans="1:2" x14ac:dyDescent="0.25">
      <c r="A298" s="3" t="s">
        <v>270</v>
      </c>
      <c r="B298">
        <v>2015</v>
      </c>
    </row>
    <row r="299" spans="1:2" x14ac:dyDescent="0.25">
      <c r="A299" s="3" t="s">
        <v>271</v>
      </c>
      <c r="B299">
        <v>2014</v>
      </c>
    </row>
    <row r="300" spans="1:2" x14ac:dyDescent="0.25">
      <c r="A300" s="3" t="s">
        <v>272</v>
      </c>
      <c r="B300">
        <v>2013</v>
      </c>
    </row>
    <row r="301" spans="1:2" x14ac:dyDescent="0.25">
      <c r="A301" t="s">
        <v>273</v>
      </c>
      <c r="B301">
        <v>2017</v>
      </c>
    </row>
    <row r="302" spans="1:2" x14ac:dyDescent="0.25">
      <c r="A302" t="s">
        <v>2848</v>
      </c>
      <c r="B302">
        <v>2023</v>
      </c>
    </row>
    <row r="303" spans="1:2" x14ac:dyDescent="0.25">
      <c r="A303" t="s">
        <v>2766</v>
      </c>
      <c r="B303">
        <v>2023</v>
      </c>
    </row>
    <row r="304" spans="1:2" x14ac:dyDescent="0.25">
      <c r="A304" s="3" t="s">
        <v>274</v>
      </c>
      <c r="B304">
        <v>2014</v>
      </c>
    </row>
    <row r="305" spans="1:2" x14ac:dyDescent="0.25">
      <c r="A305" t="s">
        <v>275</v>
      </c>
      <c r="B305">
        <v>2015</v>
      </c>
    </row>
    <row r="306" spans="1:2" x14ac:dyDescent="0.25">
      <c r="A306" t="s">
        <v>2592</v>
      </c>
      <c r="B306">
        <v>2022</v>
      </c>
    </row>
    <row r="307" spans="1:2" x14ac:dyDescent="0.25">
      <c r="A307" s="3" t="s">
        <v>276</v>
      </c>
      <c r="B307">
        <v>2016</v>
      </c>
    </row>
    <row r="308" spans="1:2" x14ac:dyDescent="0.25">
      <c r="A308" s="3" t="s">
        <v>277</v>
      </c>
      <c r="B308">
        <v>2013</v>
      </c>
    </row>
    <row r="309" spans="1:2" x14ac:dyDescent="0.25">
      <c r="A309" s="3" t="s">
        <v>278</v>
      </c>
      <c r="B309">
        <v>2013</v>
      </c>
    </row>
    <row r="310" spans="1:2" x14ac:dyDescent="0.25">
      <c r="A310" s="3" t="s">
        <v>279</v>
      </c>
      <c r="B310">
        <v>2013</v>
      </c>
    </row>
    <row r="311" spans="1:2" x14ac:dyDescent="0.25">
      <c r="A311" t="s">
        <v>280</v>
      </c>
      <c r="B311">
        <v>2014</v>
      </c>
    </row>
    <row r="312" spans="1:2" x14ac:dyDescent="0.25">
      <c r="A312" t="s">
        <v>281</v>
      </c>
      <c r="B312">
        <v>2015</v>
      </c>
    </row>
    <row r="313" spans="1:2" x14ac:dyDescent="0.25">
      <c r="A313" t="s">
        <v>2930</v>
      </c>
      <c r="B313">
        <v>2023</v>
      </c>
    </row>
    <row r="314" spans="1:2" x14ac:dyDescent="0.25">
      <c r="A314" t="s">
        <v>3037</v>
      </c>
      <c r="B314">
        <v>2024</v>
      </c>
    </row>
    <row r="315" spans="1:2" x14ac:dyDescent="0.25">
      <c r="A315" t="s">
        <v>2073</v>
      </c>
      <c r="B315">
        <v>2020</v>
      </c>
    </row>
    <row r="316" spans="1:2" x14ac:dyDescent="0.25">
      <c r="A316" t="s">
        <v>2923</v>
      </c>
      <c r="B316">
        <v>2023</v>
      </c>
    </row>
    <row r="317" spans="1:2" x14ac:dyDescent="0.25">
      <c r="A317" t="s">
        <v>2625</v>
      </c>
      <c r="B317">
        <v>2022</v>
      </c>
    </row>
    <row r="318" spans="1:2" x14ac:dyDescent="0.25">
      <c r="A318" t="s">
        <v>282</v>
      </c>
      <c r="B318">
        <v>2014</v>
      </c>
    </row>
    <row r="319" spans="1:2" x14ac:dyDescent="0.25">
      <c r="A319" t="s">
        <v>283</v>
      </c>
      <c r="B319">
        <v>2016</v>
      </c>
    </row>
    <row r="320" spans="1:2" x14ac:dyDescent="0.25">
      <c r="A320" t="s">
        <v>284</v>
      </c>
      <c r="B320">
        <v>2019</v>
      </c>
    </row>
    <row r="321" spans="1:2" x14ac:dyDescent="0.25">
      <c r="A321" t="s">
        <v>1969</v>
      </c>
      <c r="B321">
        <v>2019</v>
      </c>
    </row>
    <row r="322" spans="1:2" x14ac:dyDescent="0.25">
      <c r="A322" t="s">
        <v>285</v>
      </c>
      <c r="B322">
        <v>2019</v>
      </c>
    </row>
    <row r="323" spans="1:2" x14ac:dyDescent="0.25">
      <c r="A323" t="s">
        <v>2474</v>
      </c>
      <c r="B323">
        <v>2016</v>
      </c>
    </row>
    <row r="324" spans="1:2" x14ac:dyDescent="0.25">
      <c r="A324" s="3" t="s">
        <v>286</v>
      </c>
      <c r="B324">
        <v>2013</v>
      </c>
    </row>
    <row r="325" spans="1:2" x14ac:dyDescent="0.25">
      <c r="A325" s="3" t="s">
        <v>287</v>
      </c>
      <c r="B325">
        <v>2017</v>
      </c>
    </row>
    <row r="326" spans="1:2" x14ac:dyDescent="0.25">
      <c r="A326" s="3" t="s">
        <v>288</v>
      </c>
      <c r="B326">
        <v>2013</v>
      </c>
    </row>
    <row r="327" spans="1:2" x14ac:dyDescent="0.25">
      <c r="A327" t="s">
        <v>2755</v>
      </c>
      <c r="B327">
        <v>2023</v>
      </c>
    </row>
    <row r="328" spans="1:2" x14ac:dyDescent="0.25">
      <c r="A328" t="s">
        <v>289</v>
      </c>
      <c r="B328">
        <v>2015</v>
      </c>
    </row>
    <row r="329" spans="1:2" x14ac:dyDescent="0.25">
      <c r="A329" t="s">
        <v>2071</v>
      </c>
      <c r="B329">
        <v>2020</v>
      </c>
    </row>
    <row r="330" spans="1:2" x14ac:dyDescent="0.25">
      <c r="A330" t="s">
        <v>2341</v>
      </c>
      <c r="B330">
        <v>2021</v>
      </c>
    </row>
    <row r="331" spans="1:2" x14ac:dyDescent="0.25">
      <c r="A331" t="s">
        <v>290</v>
      </c>
      <c r="B331">
        <v>2013</v>
      </c>
    </row>
    <row r="332" spans="1:2" x14ac:dyDescent="0.25">
      <c r="A332" t="s">
        <v>291</v>
      </c>
      <c r="B332">
        <v>2016</v>
      </c>
    </row>
    <row r="333" spans="1:2" x14ac:dyDescent="0.25">
      <c r="A333" s="3" t="s">
        <v>292</v>
      </c>
      <c r="B333">
        <v>2017</v>
      </c>
    </row>
    <row r="334" spans="1:2" x14ac:dyDescent="0.25">
      <c r="A334" t="s">
        <v>2860</v>
      </c>
      <c r="B334">
        <v>2023</v>
      </c>
    </row>
    <row r="335" spans="1:2" x14ac:dyDescent="0.25">
      <c r="A335" s="3" t="s">
        <v>293</v>
      </c>
      <c r="B335">
        <v>2014</v>
      </c>
    </row>
    <row r="336" spans="1:2" x14ac:dyDescent="0.25">
      <c r="A336" s="3" t="s">
        <v>294</v>
      </c>
      <c r="B336">
        <v>2013</v>
      </c>
    </row>
    <row r="337" spans="1:2" x14ac:dyDescent="0.25">
      <c r="A337" s="3" t="s">
        <v>295</v>
      </c>
      <c r="B337">
        <v>2013</v>
      </c>
    </row>
    <row r="338" spans="1:2" x14ac:dyDescent="0.25">
      <c r="A338" t="s">
        <v>296</v>
      </c>
      <c r="B338">
        <v>2015</v>
      </c>
    </row>
    <row r="339" spans="1:2" x14ac:dyDescent="0.25">
      <c r="A339" t="s">
        <v>297</v>
      </c>
      <c r="B339">
        <v>2015</v>
      </c>
    </row>
    <row r="340" spans="1:2" x14ac:dyDescent="0.25">
      <c r="A340" t="s">
        <v>298</v>
      </c>
      <c r="B340">
        <v>2019</v>
      </c>
    </row>
    <row r="341" spans="1:2" x14ac:dyDescent="0.25">
      <c r="A341" t="s">
        <v>2672</v>
      </c>
      <c r="B341">
        <v>2017</v>
      </c>
    </row>
    <row r="342" spans="1:2" x14ac:dyDescent="0.25">
      <c r="A342" t="s">
        <v>299</v>
      </c>
      <c r="B342">
        <v>2014</v>
      </c>
    </row>
    <row r="343" spans="1:2" x14ac:dyDescent="0.25">
      <c r="A343" s="3" t="s">
        <v>300</v>
      </c>
      <c r="B343">
        <v>2014</v>
      </c>
    </row>
    <row r="344" spans="1:2" x14ac:dyDescent="0.25">
      <c r="A344" t="s">
        <v>2423</v>
      </c>
      <c r="B344">
        <v>2021</v>
      </c>
    </row>
    <row r="345" spans="1:2" x14ac:dyDescent="0.25">
      <c r="A345" t="s">
        <v>2859</v>
      </c>
      <c r="B345">
        <v>2023</v>
      </c>
    </row>
    <row r="346" spans="1:2" x14ac:dyDescent="0.25">
      <c r="A346" s="3" t="s">
        <v>301</v>
      </c>
      <c r="B346">
        <v>2013</v>
      </c>
    </row>
    <row r="347" spans="1:2" x14ac:dyDescent="0.25">
      <c r="A347" t="s">
        <v>2897</v>
      </c>
      <c r="B347">
        <v>2021</v>
      </c>
    </row>
    <row r="348" spans="1:2" x14ac:dyDescent="0.25">
      <c r="A348" t="s">
        <v>2419</v>
      </c>
      <c r="B348">
        <v>2021</v>
      </c>
    </row>
    <row r="349" spans="1:2" x14ac:dyDescent="0.25">
      <c r="A349" t="s">
        <v>2904</v>
      </c>
      <c r="B349">
        <v>2019</v>
      </c>
    </row>
    <row r="350" spans="1:2" x14ac:dyDescent="0.25">
      <c r="A350" t="s">
        <v>2951</v>
      </c>
      <c r="B350">
        <v>2024</v>
      </c>
    </row>
    <row r="351" spans="1:2" x14ac:dyDescent="0.25">
      <c r="A351" s="3" t="s">
        <v>302</v>
      </c>
      <c r="B351">
        <v>2013</v>
      </c>
    </row>
    <row r="352" spans="1:2" x14ac:dyDescent="0.25">
      <c r="A352" t="s">
        <v>303</v>
      </c>
      <c r="B352">
        <v>2018</v>
      </c>
    </row>
    <row r="353" spans="1:2" x14ac:dyDescent="0.25">
      <c r="A353" s="3" t="s">
        <v>304</v>
      </c>
      <c r="B353">
        <v>2013</v>
      </c>
    </row>
    <row r="354" spans="1:2" x14ac:dyDescent="0.25">
      <c r="A354" t="s">
        <v>2694</v>
      </c>
      <c r="B354">
        <v>2022</v>
      </c>
    </row>
    <row r="355" spans="1:2" x14ac:dyDescent="0.25">
      <c r="A355" t="s">
        <v>3213</v>
      </c>
      <c r="B355">
        <v>2022</v>
      </c>
    </row>
    <row r="356" spans="1:2" x14ac:dyDescent="0.25">
      <c r="A356" s="3" t="s">
        <v>305</v>
      </c>
      <c r="B356">
        <v>2013</v>
      </c>
    </row>
    <row r="357" spans="1:2" x14ac:dyDescent="0.25">
      <c r="A357" t="s">
        <v>2101</v>
      </c>
      <c r="B357">
        <v>2020</v>
      </c>
    </row>
    <row r="358" spans="1:2" x14ac:dyDescent="0.25">
      <c r="A358" t="s">
        <v>2138</v>
      </c>
      <c r="B358">
        <v>2020</v>
      </c>
    </row>
    <row r="359" spans="1:2" x14ac:dyDescent="0.25">
      <c r="A359" s="3" t="s">
        <v>306</v>
      </c>
      <c r="B359">
        <v>2014</v>
      </c>
    </row>
    <row r="360" spans="1:2" x14ac:dyDescent="0.25">
      <c r="A360" s="3" t="s">
        <v>307</v>
      </c>
      <c r="B360">
        <v>2013</v>
      </c>
    </row>
    <row r="361" spans="1:2" x14ac:dyDescent="0.25">
      <c r="A361" t="s">
        <v>2900</v>
      </c>
      <c r="B361">
        <v>2020</v>
      </c>
    </row>
    <row r="362" spans="1:2" x14ac:dyDescent="0.25">
      <c r="A362" s="3" t="s">
        <v>308</v>
      </c>
      <c r="B362">
        <v>2014</v>
      </c>
    </row>
    <row r="363" spans="1:2" x14ac:dyDescent="0.25">
      <c r="A363" t="s">
        <v>309</v>
      </c>
      <c r="B363">
        <v>2016</v>
      </c>
    </row>
    <row r="364" spans="1:2" x14ac:dyDescent="0.25">
      <c r="A364" t="s">
        <v>1965</v>
      </c>
      <c r="B364">
        <v>2016</v>
      </c>
    </row>
    <row r="365" spans="1:2" x14ac:dyDescent="0.25">
      <c r="A365" t="s">
        <v>2972</v>
      </c>
      <c r="B365">
        <v>2024</v>
      </c>
    </row>
    <row r="366" spans="1:2" x14ac:dyDescent="0.25">
      <c r="A366" t="s">
        <v>310</v>
      </c>
      <c r="B366">
        <v>2016</v>
      </c>
    </row>
    <row r="367" spans="1:2" x14ac:dyDescent="0.25">
      <c r="A367" t="s">
        <v>3022</v>
      </c>
      <c r="B367">
        <v>2024</v>
      </c>
    </row>
    <row r="368" spans="1:2" x14ac:dyDescent="0.25">
      <c r="A368" t="s">
        <v>2290</v>
      </c>
      <c r="B368">
        <v>2013</v>
      </c>
    </row>
    <row r="369" spans="1:2" x14ac:dyDescent="0.25">
      <c r="A369" t="s">
        <v>311</v>
      </c>
      <c r="B369">
        <v>2014</v>
      </c>
    </row>
    <row r="370" spans="1:2" x14ac:dyDescent="0.25">
      <c r="A370" s="3" t="s">
        <v>312</v>
      </c>
      <c r="B370">
        <v>2013</v>
      </c>
    </row>
    <row r="371" spans="1:2" x14ac:dyDescent="0.25">
      <c r="A371" s="3" t="s">
        <v>313</v>
      </c>
      <c r="B371">
        <v>2016</v>
      </c>
    </row>
    <row r="372" spans="1:2" x14ac:dyDescent="0.25">
      <c r="A372" t="s">
        <v>2124</v>
      </c>
      <c r="B372">
        <v>2020</v>
      </c>
    </row>
    <row r="373" spans="1:2" x14ac:dyDescent="0.25">
      <c r="A373" t="s">
        <v>3253</v>
      </c>
      <c r="B373">
        <v>2025</v>
      </c>
    </row>
    <row r="374" spans="1:2" x14ac:dyDescent="0.25">
      <c r="A374" s="3" t="s">
        <v>314</v>
      </c>
      <c r="B374">
        <v>2013</v>
      </c>
    </row>
    <row r="375" spans="1:2" x14ac:dyDescent="0.25">
      <c r="A375" t="s">
        <v>315</v>
      </c>
      <c r="B375">
        <v>2018</v>
      </c>
    </row>
    <row r="376" spans="1:2" x14ac:dyDescent="0.25">
      <c r="A376" t="s">
        <v>2538</v>
      </c>
      <c r="B376">
        <v>2022</v>
      </c>
    </row>
    <row r="377" spans="1:2" x14ac:dyDescent="0.25">
      <c r="A377" s="3" t="s">
        <v>316</v>
      </c>
      <c r="B377">
        <v>2013</v>
      </c>
    </row>
    <row r="378" spans="1:2" x14ac:dyDescent="0.25">
      <c r="A378" t="s">
        <v>317</v>
      </c>
      <c r="B378">
        <v>2016</v>
      </c>
    </row>
    <row r="379" spans="1:2" x14ac:dyDescent="0.25">
      <c r="A379" t="s">
        <v>318</v>
      </c>
      <c r="B379">
        <v>2019</v>
      </c>
    </row>
    <row r="380" spans="1:2" x14ac:dyDescent="0.25">
      <c r="A380" t="s">
        <v>319</v>
      </c>
      <c r="B380">
        <v>2019</v>
      </c>
    </row>
    <row r="381" spans="1:2" x14ac:dyDescent="0.25">
      <c r="A381" t="s">
        <v>2049</v>
      </c>
      <c r="B381">
        <v>2020</v>
      </c>
    </row>
    <row r="382" spans="1:2" x14ac:dyDescent="0.25">
      <c r="A382" t="s">
        <v>320</v>
      </c>
      <c r="B382">
        <v>2014</v>
      </c>
    </row>
    <row r="383" spans="1:2" x14ac:dyDescent="0.25">
      <c r="A383" t="s">
        <v>3026</v>
      </c>
      <c r="B383">
        <v>2024</v>
      </c>
    </row>
    <row r="384" spans="1:2" x14ac:dyDescent="0.25">
      <c r="A384" t="s">
        <v>321</v>
      </c>
      <c r="B384">
        <v>2015</v>
      </c>
    </row>
    <row r="385" spans="1:2" x14ac:dyDescent="0.25">
      <c r="A385" t="s">
        <v>322</v>
      </c>
      <c r="B385">
        <v>2014</v>
      </c>
    </row>
    <row r="386" spans="1:2" x14ac:dyDescent="0.25">
      <c r="A386" t="s">
        <v>323</v>
      </c>
      <c r="B386">
        <v>2016</v>
      </c>
    </row>
    <row r="387" spans="1:2" x14ac:dyDescent="0.25">
      <c r="A387" t="s">
        <v>324</v>
      </c>
      <c r="B387">
        <v>2019</v>
      </c>
    </row>
    <row r="388" spans="1:2" x14ac:dyDescent="0.25">
      <c r="A388" s="3" t="s">
        <v>325</v>
      </c>
      <c r="B388">
        <v>2013</v>
      </c>
    </row>
    <row r="389" spans="1:2" x14ac:dyDescent="0.25">
      <c r="A389" s="3" t="s">
        <v>326</v>
      </c>
      <c r="B389">
        <v>2017</v>
      </c>
    </row>
    <row r="390" spans="1:2" x14ac:dyDescent="0.25">
      <c r="A390" t="s">
        <v>327</v>
      </c>
      <c r="B390">
        <v>2017</v>
      </c>
    </row>
    <row r="391" spans="1:2" x14ac:dyDescent="0.25">
      <c r="A391" s="3" t="s">
        <v>328</v>
      </c>
      <c r="B391">
        <v>2013</v>
      </c>
    </row>
    <row r="392" spans="1:2" x14ac:dyDescent="0.25">
      <c r="A392" s="3" t="s">
        <v>329</v>
      </c>
      <c r="B392">
        <v>2013</v>
      </c>
    </row>
    <row r="393" spans="1:2" x14ac:dyDescent="0.25">
      <c r="A393" t="s">
        <v>330</v>
      </c>
      <c r="B393">
        <v>2019</v>
      </c>
    </row>
    <row r="394" spans="1:2" x14ac:dyDescent="0.25">
      <c r="A394" t="s">
        <v>331</v>
      </c>
      <c r="B394">
        <v>2019</v>
      </c>
    </row>
    <row r="395" spans="1:2" x14ac:dyDescent="0.25">
      <c r="A395" s="3" t="s">
        <v>332</v>
      </c>
      <c r="B395">
        <v>2014</v>
      </c>
    </row>
    <row r="396" spans="1:2" x14ac:dyDescent="0.25">
      <c r="A396" t="s">
        <v>333</v>
      </c>
      <c r="B396">
        <v>2016</v>
      </c>
    </row>
    <row r="397" spans="1:2" x14ac:dyDescent="0.25">
      <c r="A397" t="s">
        <v>334</v>
      </c>
      <c r="B397">
        <v>2017</v>
      </c>
    </row>
    <row r="398" spans="1:2" x14ac:dyDescent="0.25">
      <c r="A398" s="3" t="s">
        <v>335</v>
      </c>
      <c r="B398">
        <v>2016</v>
      </c>
    </row>
    <row r="399" spans="1:2" x14ac:dyDescent="0.25">
      <c r="A399" s="3" t="s">
        <v>336</v>
      </c>
      <c r="B399">
        <v>2013</v>
      </c>
    </row>
    <row r="400" spans="1:2" x14ac:dyDescent="0.25">
      <c r="A400" t="s">
        <v>2532</v>
      </c>
      <c r="B400">
        <v>2021</v>
      </c>
    </row>
    <row r="401" spans="1:2" x14ac:dyDescent="0.25">
      <c r="A401" t="s">
        <v>3097</v>
      </c>
      <c r="B401">
        <v>2021</v>
      </c>
    </row>
    <row r="402" spans="1:2" x14ac:dyDescent="0.25">
      <c r="A402" s="3" t="s">
        <v>337</v>
      </c>
      <c r="B402">
        <v>2013</v>
      </c>
    </row>
    <row r="403" spans="1:2" x14ac:dyDescent="0.25">
      <c r="A403" t="s">
        <v>338</v>
      </c>
      <c r="B403">
        <v>2018</v>
      </c>
    </row>
    <row r="404" spans="1:2" x14ac:dyDescent="0.25">
      <c r="A404" t="s">
        <v>2136</v>
      </c>
      <c r="B404">
        <v>2020</v>
      </c>
    </row>
    <row r="405" spans="1:2" x14ac:dyDescent="0.25">
      <c r="A405" t="s">
        <v>2955</v>
      </c>
      <c r="B405">
        <v>2022</v>
      </c>
    </row>
    <row r="406" spans="1:2" x14ac:dyDescent="0.25">
      <c r="A406" s="3" t="s">
        <v>339</v>
      </c>
      <c r="B406">
        <v>2016</v>
      </c>
    </row>
    <row r="407" spans="1:2" x14ac:dyDescent="0.25">
      <c r="A407" t="s">
        <v>340</v>
      </c>
      <c r="B407">
        <v>2015</v>
      </c>
    </row>
    <row r="408" spans="1:2" x14ac:dyDescent="0.25">
      <c r="A408" t="s">
        <v>341</v>
      </c>
      <c r="B408">
        <v>2018</v>
      </c>
    </row>
    <row r="409" spans="1:2" x14ac:dyDescent="0.25">
      <c r="A409" t="s">
        <v>2455</v>
      </c>
      <c r="B409">
        <v>2020</v>
      </c>
    </row>
    <row r="410" spans="1:2" x14ac:dyDescent="0.25">
      <c r="A410" t="s">
        <v>2907</v>
      </c>
      <c r="B410">
        <v>2022</v>
      </c>
    </row>
    <row r="411" spans="1:2" x14ac:dyDescent="0.25">
      <c r="A411" s="3" t="s">
        <v>342</v>
      </c>
      <c r="B411">
        <v>2013</v>
      </c>
    </row>
    <row r="412" spans="1:2" x14ac:dyDescent="0.25">
      <c r="A412" t="s">
        <v>2386</v>
      </c>
      <c r="B412">
        <v>2021</v>
      </c>
    </row>
    <row r="413" spans="1:2" x14ac:dyDescent="0.25">
      <c r="A413" t="s">
        <v>343</v>
      </c>
      <c r="B413">
        <v>2014</v>
      </c>
    </row>
    <row r="414" spans="1:2" x14ac:dyDescent="0.25">
      <c r="A414" s="3" t="s">
        <v>344</v>
      </c>
      <c r="B414">
        <v>2013</v>
      </c>
    </row>
    <row r="415" spans="1:2" x14ac:dyDescent="0.25">
      <c r="A415" t="s">
        <v>1979</v>
      </c>
      <c r="B415">
        <v>2013</v>
      </c>
    </row>
    <row r="416" spans="1:2" x14ac:dyDescent="0.25">
      <c r="A416" s="3" t="s">
        <v>345</v>
      </c>
      <c r="B416">
        <v>2016</v>
      </c>
    </row>
    <row r="417" spans="1:2" x14ac:dyDescent="0.25">
      <c r="A417" t="s">
        <v>346</v>
      </c>
      <c r="B417">
        <v>2015</v>
      </c>
    </row>
    <row r="418" spans="1:2" x14ac:dyDescent="0.25">
      <c r="A418" t="s">
        <v>2744</v>
      </c>
      <c r="B418">
        <v>2023</v>
      </c>
    </row>
    <row r="419" spans="1:2" x14ac:dyDescent="0.25">
      <c r="A419" t="s">
        <v>347</v>
      </c>
      <c r="B419">
        <v>2019</v>
      </c>
    </row>
    <row r="420" spans="1:2" x14ac:dyDescent="0.25">
      <c r="A420" t="s">
        <v>2422</v>
      </c>
      <c r="B420">
        <v>2021</v>
      </c>
    </row>
    <row r="421" spans="1:2" x14ac:dyDescent="0.25">
      <c r="A421" t="s">
        <v>348</v>
      </c>
      <c r="B421">
        <v>2018</v>
      </c>
    </row>
    <row r="422" spans="1:2" x14ac:dyDescent="0.25">
      <c r="A422" t="s">
        <v>349</v>
      </c>
      <c r="B422">
        <v>2018</v>
      </c>
    </row>
    <row r="423" spans="1:2" x14ac:dyDescent="0.25">
      <c r="A423" s="3" t="s">
        <v>350</v>
      </c>
      <c r="B423">
        <v>2014</v>
      </c>
    </row>
    <row r="424" spans="1:2" x14ac:dyDescent="0.25">
      <c r="A424" t="s">
        <v>351</v>
      </c>
      <c r="B424">
        <v>2018</v>
      </c>
    </row>
    <row r="425" spans="1:2" x14ac:dyDescent="0.25">
      <c r="A425" t="s">
        <v>2277</v>
      </c>
      <c r="B425">
        <v>2018</v>
      </c>
    </row>
    <row r="426" spans="1:2" x14ac:dyDescent="0.25">
      <c r="A426" s="3" t="s">
        <v>352</v>
      </c>
      <c r="B426">
        <v>2013</v>
      </c>
    </row>
    <row r="427" spans="1:2" x14ac:dyDescent="0.25">
      <c r="A427" t="s">
        <v>353</v>
      </c>
      <c r="B427">
        <v>2017</v>
      </c>
    </row>
    <row r="428" spans="1:2" x14ac:dyDescent="0.25">
      <c r="A428" s="3" t="s">
        <v>354</v>
      </c>
      <c r="B428">
        <v>2013</v>
      </c>
    </row>
    <row r="429" spans="1:2" x14ac:dyDescent="0.25">
      <c r="A429" s="3" t="s">
        <v>355</v>
      </c>
      <c r="B429">
        <v>2014</v>
      </c>
    </row>
    <row r="430" spans="1:2" x14ac:dyDescent="0.25">
      <c r="A430" s="3" t="s">
        <v>356</v>
      </c>
      <c r="B430">
        <v>2013</v>
      </c>
    </row>
    <row r="431" spans="1:2" x14ac:dyDescent="0.25">
      <c r="A431" t="s">
        <v>357</v>
      </c>
      <c r="B431">
        <v>2014</v>
      </c>
    </row>
    <row r="432" spans="1:2" x14ac:dyDescent="0.25">
      <c r="A432" t="s">
        <v>358</v>
      </c>
      <c r="B432">
        <v>2014</v>
      </c>
    </row>
    <row r="433" spans="1:2" x14ac:dyDescent="0.25">
      <c r="A433" s="3" t="s">
        <v>359</v>
      </c>
      <c r="B433">
        <v>2013</v>
      </c>
    </row>
    <row r="434" spans="1:2" x14ac:dyDescent="0.25">
      <c r="A434" t="s">
        <v>360</v>
      </c>
      <c r="B434">
        <v>2016</v>
      </c>
    </row>
    <row r="435" spans="1:2" x14ac:dyDescent="0.25">
      <c r="A435" s="3" t="s">
        <v>361</v>
      </c>
      <c r="B435">
        <v>2017</v>
      </c>
    </row>
    <row r="436" spans="1:2" x14ac:dyDescent="0.25">
      <c r="A436" t="s">
        <v>362</v>
      </c>
      <c r="B436">
        <v>2014</v>
      </c>
    </row>
    <row r="437" spans="1:2" x14ac:dyDescent="0.25">
      <c r="A437" t="s">
        <v>2512</v>
      </c>
      <c r="B437">
        <v>2015</v>
      </c>
    </row>
    <row r="438" spans="1:2" x14ac:dyDescent="0.25">
      <c r="A438" t="s">
        <v>3044</v>
      </c>
      <c r="B438">
        <v>2024</v>
      </c>
    </row>
    <row r="439" spans="1:2" x14ac:dyDescent="0.25">
      <c r="A439" t="s">
        <v>2739</v>
      </c>
      <c r="B439">
        <v>2023</v>
      </c>
    </row>
    <row r="440" spans="1:2" x14ac:dyDescent="0.25">
      <c r="A440" t="s">
        <v>2462</v>
      </c>
      <c r="B440">
        <v>2018</v>
      </c>
    </row>
    <row r="441" spans="1:2" x14ac:dyDescent="0.25">
      <c r="A441" t="s">
        <v>1985</v>
      </c>
      <c r="B441">
        <v>2018</v>
      </c>
    </row>
    <row r="442" spans="1:2" x14ac:dyDescent="0.25">
      <c r="A442" t="s">
        <v>363</v>
      </c>
      <c r="B442">
        <v>2018</v>
      </c>
    </row>
    <row r="443" spans="1:2" x14ac:dyDescent="0.25">
      <c r="A443" t="s">
        <v>2338</v>
      </c>
      <c r="B443">
        <v>2021</v>
      </c>
    </row>
    <row r="444" spans="1:2" x14ac:dyDescent="0.25">
      <c r="A444" s="3" t="s">
        <v>364</v>
      </c>
      <c r="B444">
        <v>2013</v>
      </c>
    </row>
    <row r="445" spans="1:2" x14ac:dyDescent="0.25">
      <c r="A445" t="s">
        <v>2002</v>
      </c>
      <c r="B445">
        <v>2013</v>
      </c>
    </row>
    <row r="446" spans="1:2" x14ac:dyDescent="0.25">
      <c r="A446" t="s">
        <v>365</v>
      </c>
      <c r="B446">
        <v>2019</v>
      </c>
    </row>
    <row r="447" spans="1:2" x14ac:dyDescent="0.25">
      <c r="A447" s="3" t="s">
        <v>366</v>
      </c>
      <c r="B447">
        <v>2014</v>
      </c>
    </row>
    <row r="448" spans="1:2" x14ac:dyDescent="0.25">
      <c r="A448" s="3" t="s">
        <v>367</v>
      </c>
      <c r="B448">
        <v>2013</v>
      </c>
    </row>
    <row r="449" spans="1:2" x14ac:dyDescent="0.25">
      <c r="A449" t="s">
        <v>2068</v>
      </c>
      <c r="B449">
        <v>2020</v>
      </c>
    </row>
    <row r="450" spans="1:2" x14ac:dyDescent="0.25">
      <c r="A450" t="s">
        <v>2057</v>
      </c>
      <c r="B450">
        <v>2020</v>
      </c>
    </row>
    <row r="451" spans="1:2" x14ac:dyDescent="0.25">
      <c r="A451" s="3" t="s">
        <v>368</v>
      </c>
      <c r="B451">
        <v>2013</v>
      </c>
    </row>
    <row r="452" spans="1:2" x14ac:dyDescent="0.25">
      <c r="A452" s="3" t="s">
        <v>369</v>
      </c>
      <c r="B452">
        <v>2013</v>
      </c>
    </row>
    <row r="453" spans="1:2" x14ac:dyDescent="0.25">
      <c r="A453" t="s">
        <v>2606</v>
      </c>
      <c r="B453">
        <v>2022</v>
      </c>
    </row>
    <row r="454" spans="1:2" x14ac:dyDescent="0.25">
      <c r="A454" t="s">
        <v>2740</v>
      </c>
      <c r="B454">
        <v>2023</v>
      </c>
    </row>
    <row r="455" spans="1:2" x14ac:dyDescent="0.25">
      <c r="A455" t="s">
        <v>370</v>
      </c>
      <c r="B455">
        <v>2018</v>
      </c>
    </row>
    <row r="456" spans="1:2" x14ac:dyDescent="0.25">
      <c r="A456" s="3" t="s">
        <v>371</v>
      </c>
      <c r="B456">
        <v>2013</v>
      </c>
    </row>
    <row r="457" spans="1:2" x14ac:dyDescent="0.25">
      <c r="A457" t="s">
        <v>372</v>
      </c>
      <c r="B457">
        <v>2017</v>
      </c>
    </row>
    <row r="458" spans="1:2" x14ac:dyDescent="0.25">
      <c r="A458" t="s">
        <v>2326</v>
      </c>
      <c r="B458">
        <v>2021</v>
      </c>
    </row>
    <row r="459" spans="1:2" x14ac:dyDescent="0.25">
      <c r="A459" t="s">
        <v>2567</v>
      </c>
      <c r="B459">
        <v>2022</v>
      </c>
    </row>
    <row r="460" spans="1:2" x14ac:dyDescent="0.25">
      <c r="A460" s="3" t="s">
        <v>373</v>
      </c>
      <c r="B460">
        <v>2017</v>
      </c>
    </row>
    <row r="461" spans="1:2" x14ac:dyDescent="0.25">
      <c r="A461" t="s">
        <v>3215</v>
      </c>
      <c r="B461">
        <v>2022</v>
      </c>
    </row>
    <row r="462" spans="1:2" x14ac:dyDescent="0.25">
      <c r="A462" t="s">
        <v>374</v>
      </c>
      <c r="B462">
        <v>2015</v>
      </c>
    </row>
    <row r="463" spans="1:2" x14ac:dyDescent="0.25">
      <c r="A463" t="s">
        <v>2048</v>
      </c>
      <c r="B463">
        <v>2020</v>
      </c>
    </row>
    <row r="464" spans="1:2" x14ac:dyDescent="0.25">
      <c r="A464" t="s">
        <v>1970</v>
      </c>
      <c r="B464">
        <v>2018</v>
      </c>
    </row>
    <row r="465" spans="1:2" x14ac:dyDescent="0.25">
      <c r="A465" t="s">
        <v>375</v>
      </c>
      <c r="B465">
        <v>2018</v>
      </c>
    </row>
    <row r="466" spans="1:2" x14ac:dyDescent="0.25">
      <c r="A466" t="s">
        <v>376</v>
      </c>
      <c r="B466">
        <v>2018</v>
      </c>
    </row>
    <row r="467" spans="1:2" x14ac:dyDescent="0.25">
      <c r="A467" s="3" t="s">
        <v>377</v>
      </c>
      <c r="B467">
        <v>2013</v>
      </c>
    </row>
    <row r="468" spans="1:2" x14ac:dyDescent="0.25">
      <c r="A468" s="3" t="s">
        <v>378</v>
      </c>
      <c r="B468">
        <v>2013</v>
      </c>
    </row>
    <row r="469" spans="1:2" x14ac:dyDescent="0.25">
      <c r="A469" t="s">
        <v>2582</v>
      </c>
      <c r="B469">
        <v>2022</v>
      </c>
    </row>
    <row r="470" spans="1:2" x14ac:dyDescent="0.25">
      <c r="A470" t="s">
        <v>2430</v>
      </c>
      <c r="B470">
        <v>2021</v>
      </c>
    </row>
    <row r="471" spans="1:2" x14ac:dyDescent="0.25">
      <c r="A471" s="3" t="s">
        <v>379</v>
      </c>
      <c r="B471">
        <v>2013</v>
      </c>
    </row>
    <row r="472" spans="1:2" x14ac:dyDescent="0.25">
      <c r="A472" t="s">
        <v>2019</v>
      </c>
      <c r="B472">
        <v>2017</v>
      </c>
    </row>
    <row r="473" spans="1:2" x14ac:dyDescent="0.25">
      <c r="A473" t="s">
        <v>2634</v>
      </c>
      <c r="B473">
        <v>2022</v>
      </c>
    </row>
    <row r="474" spans="1:2" x14ac:dyDescent="0.25">
      <c r="A474" t="s">
        <v>380</v>
      </c>
      <c r="B474">
        <v>2015</v>
      </c>
    </row>
    <row r="475" spans="1:2" x14ac:dyDescent="0.25">
      <c r="A475" t="s">
        <v>381</v>
      </c>
      <c r="B475">
        <v>2016</v>
      </c>
    </row>
    <row r="476" spans="1:2" x14ac:dyDescent="0.25">
      <c r="A476" s="3" t="s">
        <v>382</v>
      </c>
      <c r="B476">
        <v>2016</v>
      </c>
    </row>
    <row r="477" spans="1:2" x14ac:dyDescent="0.25">
      <c r="A477" t="s">
        <v>383</v>
      </c>
      <c r="B477">
        <v>2014</v>
      </c>
    </row>
    <row r="478" spans="1:2" x14ac:dyDescent="0.25">
      <c r="A478" s="3" t="s">
        <v>384</v>
      </c>
      <c r="B478">
        <v>2013</v>
      </c>
    </row>
    <row r="479" spans="1:2" x14ac:dyDescent="0.25">
      <c r="A479" t="s">
        <v>385</v>
      </c>
      <c r="B479">
        <v>2015</v>
      </c>
    </row>
    <row r="480" spans="1:2" x14ac:dyDescent="0.25">
      <c r="A480" s="3" t="s">
        <v>386</v>
      </c>
      <c r="B480">
        <v>2013</v>
      </c>
    </row>
    <row r="481" spans="1:2" x14ac:dyDescent="0.25">
      <c r="A481" t="s">
        <v>2042</v>
      </c>
      <c r="B481">
        <v>2020</v>
      </c>
    </row>
    <row r="482" spans="1:2" x14ac:dyDescent="0.25">
      <c r="A482" t="s">
        <v>387</v>
      </c>
      <c r="B482">
        <v>2017</v>
      </c>
    </row>
    <row r="483" spans="1:2" x14ac:dyDescent="0.25">
      <c r="A483" t="s">
        <v>388</v>
      </c>
      <c r="B483">
        <v>2014</v>
      </c>
    </row>
    <row r="484" spans="1:2" x14ac:dyDescent="0.25">
      <c r="A484" s="3" t="s">
        <v>389</v>
      </c>
      <c r="B484">
        <v>2014</v>
      </c>
    </row>
    <row r="485" spans="1:2" x14ac:dyDescent="0.25">
      <c r="A485" s="3" t="s">
        <v>1918</v>
      </c>
      <c r="B485">
        <v>2014</v>
      </c>
    </row>
    <row r="486" spans="1:2" x14ac:dyDescent="0.25">
      <c r="A486" s="3" t="s">
        <v>390</v>
      </c>
      <c r="B486">
        <v>2015</v>
      </c>
    </row>
    <row r="487" spans="1:2" x14ac:dyDescent="0.25">
      <c r="A487" s="3" t="s">
        <v>391</v>
      </c>
      <c r="B487">
        <v>2015</v>
      </c>
    </row>
    <row r="488" spans="1:2" x14ac:dyDescent="0.25">
      <c r="A488" s="3" t="s">
        <v>392</v>
      </c>
      <c r="B488">
        <v>2013</v>
      </c>
    </row>
    <row r="489" spans="1:2" x14ac:dyDescent="0.25">
      <c r="A489" t="s">
        <v>393</v>
      </c>
      <c r="B489">
        <v>2014</v>
      </c>
    </row>
    <row r="490" spans="1:2" x14ac:dyDescent="0.25">
      <c r="A490" s="3" t="s">
        <v>394</v>
      </c>
      <c r="B490">
        <v>2017</v>
      </c>
    </row>
    <row r="491" spans="1:2" x14ac:dyDescent="0.25">
      <c r="A491" t="s">
        <v>3014</v>
      </c>
      <c r="B491">
        <v>2024</v>
      </c>
    </row>
    <row r="492" spans="1:2" x14ac:dyDescent="0.25">
      <c r="A492" t="s">
        <v>2472</v>
      </c>
      <c r="B492">
        <v>2019</v>
      </c>
    </row>
    <row r="493" spans="1:2" x14ac:dyDescent="0.25">
      <c r="A493" s="3" t="s">
        <v>395</v>
      </c>
      <c r="B493">
        <v>2017</v>
      </c>
    </row>
    <row r="494" spans="1:2" x14ac:dyDescent="0.25">
      <c r="A494" s="3" t="s">
        <v>396</v>
      </c>
      <c r="B494">
        <v>2017</v>
      </c>
    </row>
    <row r="495" spans="1:2" x14ac:dyDescent="0.25">
      <c r="A495" s="3" t="s">
        <v>397</v>
      </c>
      <c r="B495">
        <v>2013</v>
      </c>
    </row>
    <row r="496" spans="1:2" x14ac:dyDescent="0.25">
      <c r="A496" t="s">
        <v>398</v>
      </c>
      <c r="B496">
        <v>2016</v>
      </c>
    </row>
    <row r="497" spans="1:2" x14ac:dyDescent="0.25">
      <c r="A497" t="s">
        <v>399</v>
      </c>
      <c r="B497">
        <v>2014</v>
      </c>
    </row>
    <row r="498" spans="1:2" x14ac:dyDescent="0.25">
      <c r="A498" t="s">
        <v>400</v>
      </c>
      <c r="B498">
        <v>2015</v>
      </c>
    </row>
    <row r="499" spans="1:2" x14ac:dyDescent="0.25">
      <c r="A499" t="s">
        <v>3015</v>
      </c>
      <c r="B499">
        <v>2024</v>
      </c>
    </row>
    <row r="500" spans="1:2" x14ac:dyDescent="0.25">
      <c r="A500" s="3" t="s">
        <v>401</v>
      </c>
      <c r="B500">
        <v>2013</v>
      </c>
    </row>
    <row r="501" spans="1:2" x14ac:dyDescent="0.25">
      <c r="A501" s="3" t="s">
        <v>402</v>
      </c>
      <c r="B501">
        <v>2015</v>
      </c>
    </row>
    <row r="502" spans="1:2" x14ac:dyDescent="0.25">
      <c r="A502" t="s">
        <v>403</v>
      </c>
      <c r="B502">
        <v>2016</v>
      </c>
    </row>
    <row r="503" spans="1:2" x14ac:dyDescent="0.25">
      <c r="A503" t="s">
        <v>404</v>
      </c>
      <c r="B503">
        <v>2019</v>
      </c>
    </row>
    <row r="504" spans="1:2" x14ac:dyDescent="0.25">
      <c r="A504" t="s">
        <v>405</v>
      </c>
      <c r="B504">
        <v>2016</v>
      </c>
    </row>
    <row r="505" spans="1:2" x14ac:dyDescent="0.25">
      <c r="A505" t="s">
        <v>406</v>
      </c>
      <c r="B505">
        <v>2015</v>
      </c>
    </row>
    <row r="506" spans="1:2" x14ac:dyDescent="0.25">
      <c r="A506" s="3" t="s">
        <v>407</v>
      </c>
      <c r="B506">
        <v>2013</v>
      </c>
    </row>
    <row r="507" spans="1:2" x14ac:dyDescent="0.25">
      <c r="A507" s="3" t="s">
        <v>408</v>
      </c>
      <c r="B507">
        <v>2015</v>
      </c>
    </row>
    <row r="508" spans="1:2" x14ac:dyDescent="0.25">
      <c r="A508" t="s">
        <v>409</v>
      </c>
      <c r="B508">
        <v>2016</v>
      </c>
    </row>
    <row r="509" spans="1:2" x14ac:dyDescent="0.25">
      <c r="A509" t="s">
        <v>2350</v>
      </c>
      <c r="B509">
        <v>2021</v>
      </c>
    </row>
    <row r="510" spans="1:2" x14ac:dyDescent="0.25">
      <c r="A510" t="s">
        <v>3260</v>
      </c>
      <c r="B510">
        <v>2024</v>
      </c>
    </row>
    <row r="511" spans="1:2" x14ac:dyDescent="0.25">
      <c r="A511" t="s">
        <v>2345</v>
      </c>
      <c r="B511">
        <v>2021</v>
      </c>
    </row>
    <row r="512" spans="1:2" x14ac:dyDescent="0.25">
      <c r="A512" s="3" t="s">
        <v>410</v>
      </c>
      <c r="B512">
        <v>2013</v>
      </c>
    </row>
    <row r="513" spans="1:2" x14ac:dyDescent="0.25">
      <c r="A513" s="3" t="s">
        <v>411</v>
      </c>
      <c r="B513">
        <v>2013</v>
      </c>
    </row>
    <row r="514" spans="1:2" x14ac:dyDescent="0.25">
      <c r="A514" t="s">
        <v>3055</v>
      </c>
      <c r="B514">
        <v>2024</v>
      </c>
    </row>
    <row r="515" spans="1:2" x14ac:dyDescent="0.25">
      <c r="A515" s="3" t="s">
        <v>412</v>
      </c>
      <c r="B515">
        <v>2013</v>
      </c>
    </row>
    <row r="516" spans="1:2" x14ac:dyDescent="0.25">
      <c r="A516" s="3" t="s">
        <v>413</v>
      </c>
      <c r="B516">
        <v>2014</v>
      </c>
    </row>
    <row r="517" spans="1:2" x14ac:dyDescent="0.25">
      <c r="A517" t="s">
        <v>414</v>
      </c>
      <c r="B517">
        <v>2019</v>
      </c>
    </row>
    <row r="518" spans="1:2" x14ac:dyDescent="0.25">
      <c r="A518" t="s">
        <v>1993</v>
      </c>
      <c r="B518">
        <v>2019</v>
      </c>
    </row>
    <row r="519" spans="1:2" x14ac:dyDescent="0.25">
      <c r="A519" s="3" t="s">
        <v>415</v>
      </c>
      <c r="B519">
        <v>2013</v>
      </c>
    </row>
    <row r="520" spans="1:2" x14ac:dyDescent="0.25">
      <c r="A520" t="s">
        <v>416</v>
      </c>
      <c r="B520">
        <v>2019</v>
      </c>
    </row>
    <row r="521" spans="1:2" x14ac:dyDescent="0.25">
      <c r="A521" t="s">
        <v>417</v>
      </c>
      <c r="B521">
        <v>2018</v>
      </c>
    </row>
    <row r="522" spans="1:2" x14ac:dyDescent="0.25">
      <c r="A522" s="3" t="s">
        <v>418</v>
      </c>
      <c r="B522">
        <v>2015</v>
      </c>
    </row>
    <row r="523" spans="1:2" x14ac:dyDescent="0.25">
      <c r="A523" t="s">
        <v>419</v>
      </c>
      <c r="B523">
        <v>2017</v>
      </c>
    </row>
    <row r="524" spans="1:2" x14ac:dyDescent="0.25">
      <c r="A524" t="s">
        <v>2007</v>
      </c>
      <c r="B524">
        <v>2019</v>
      </c>
    </row>
    <row r="525" spans="1:2" x14ac:dyDescent="0.25">
      <c r="A525" t="s">
        <v>2956</v>
      </c>
      <c r="B525">
        <v>2023</v>
      </c>
    </row>
    <row r="526" spans="1:2" x14ac:dyDescent="0.25">
      <c r="A526" t="s">
        <v>420</v>
      </c>
      <c r="B526">
        <v>2017</v>
      </c>
    </row>
    <row r="527" spans="1:2" x14ac:dyDescent="0.25">
      <c r="A527" t="s">
        <v>2628</v>
      </c>
      <c r="B527">
        <v>2022</v>
      </c>
    </row>
    <row r="528" spans="1:2" x14ac:dyDescent="0.25">
      <c r="A528" s="3" t="s">
        <v>421</v>
      </c>
      <c r="B528">
        <v>2013</v>
      </c>
    </row>
    <row r="529" spans="1:2" x14ac:dyDescent="0.25">
      <c r="A529" t="s">
        <v>2614</v>
      </c>
      <c r="B529">
        <v>2022</v>
      </c>
    </row>
    <row r="530" spans="1:2" x14ac:dyDescent="0.25">
      <c r="A530" t="s">
        <v>422</v>
      </c>
      <c r="B530">
        <v>2017</v>
      </c>
    </row>
    <row r="531" spans="1:2" x14ac:dyDescent="0.25">
      <c r="A531" t="s">
        <v>2539</v>
      </c>
      <c r="B531">
        <v>2022</v>
      </c>
    </row>
    <row r="532" spans="1:2" x14ac:dyDescent="0.25">
      <c r="A532" s="3" t="s">
        <v>423</v>
      </c>
      <c r="B532">
        <v>2013</v>
      </c>
    </row>
    <row r="533" spans="1:2" x14ac:dyDescent="0.25">
      <c r="A533" t="s">
        <v>424</v>
      </c>
      <c r="B533">
        <v>2018</v>
      </c>
    </row>
    <row r="534" spans="1:2" x14ac:dyDescent="0.25">
      <c r="A534" s="3" t="s">
        <v>425</v>
      </c>
      <c r="B534">
        <v>2014</v>
      </c>
    </row>
    <row r="535" spans="1:2" x14ac:dyDescent="0.25">
      <c r="A535" t="s">
        <v>2867</v>
      </c>
      <c r="B535">
        <v>2021</v>
      </c>
    </row>
    <row r="536" spans="1:2" x14ac:dyDescent="0.25">
      <c r="A536" s="3" t="s">
        <v>426</v>
      </c>
      <c r="B536">
        <v>2015</v>
      </c>
    </row>
    <row r="537" spans="1:2" x14ac:dyDescent="0.25">
      <c r="A537" t="s">
        <v>2980</v>
      </c>
      <c r="B537">
        <v>2024</v>
      </c>
    </row>
    <row r="538" spans="1:2" x14ac:dyDescent="0.25">
      <c r="A538" t="s">
        <v>2889</v>
      </c>
      <c r="B538">
        <v>2021</v>
      </c>
    </row>
    <row r="539" spans="1:2" x14ac:dyDescent="0.25">
      <c r="A539" s="3" t="s">
        <v>427</v>
      </c>
      <c r="B539">
        <v>2013</v>
      </c>
    </row>
    <row r="540" spans="1:2" x14ac:dyDescent="0.25">
      <c r="A540" t="s">
        <v>428</v>
      </c>
      <c r="B540">
        <v>2016</v>
      </c>
    </row>
    <row r="541" spans="1:2" x14ac:dyDescent="0.25">
      <c r="A541" s="3" t="s">
        <v>429</v>
      </c>
      <c r="B541">
        <v>2015</v>
      </c>
    </row>
    <row r="542" spans="1:2" x14ac:dyDescent="0.25">
      <c r="A542" t="s">
        <v>2620</v>
      </c>
      <c r="B542">
        <v>2022</v>
      </c>
    </row>
    <row r="543" spans="1:2" x14ac:dyDescent="0.25">
      <c r="A543" s="3" t="s">
        <v>430</v>
      </c>
      <c r="B543">
        <v>2016</v>
      </c>
    </row>
    <row r="544" spans="1:2" x14ac:dyDescent="0.25">
      <c r="A544" t="s">
        <v>3040</v>
      </c>
      <c r="B544">
        <v>2024</v>
      </c>
    </row>
    <row r="545" spans="1:2" x14ac:dyDescent="0.25">
      <c r="A545" t="s">
        <v>2616</v>
      </c>
      <c r="B545">
        <v>2022</v>
      </c>
    </row>
    <row r="546" spans="1:2" x14ac:dyDescent="0.25">
      <c r="A546" t="s">
        <v>431</v>
      </c>
      <c r="B546">
        <v>2016</v>
      </c>
    </row>
    <row r="547" spans="1:2" x14ac:dyDescent="0.25">
      <c r="A547" t="s">
        <v>3071</v>
      </c>
      <c r="B547">
        <v>2024</v>
      </c>
    </row>
    <row r="548" spans="1:2" x14ac:dyDescent="0.25">
      <c r="A548" t="s">
        <v>2127</v>
      </c>
      <c r="B548">
        <v>2020</v>
      </c>
    </row>
    <row r="549" spans="1:2" x14ac:dyDescent="0.25">
      <c r="A549" t="s">
        <v>432</v>
      </c>
      <c r="B549">
        <v>2014</v>
      </c>
    </row>
    <row r="550" spans="1:2" x14ac:dyDescent="0.25">
      <c r="A550" s="3" t="s">
        <v>433</v>
      </c>
      <c r="B550">
        <v>2013</v>
      </c>
    </row>
    <row r="551" spans="1:2" x14ac:dyDescent="0.25">
      <c r="A551" t="s">
        <v>434</v>
      </c>
      <c r="B551">
        <v>2018</v>
      </c>
    </row>
    <row r="552" spans="1:2" x14ac:dyDescent="0.25">
      <c r="A552" t="s">
        <v>435</v>
      </c>
      <c r="B552">
        <v>2015</v>
      </c>
    </row>
    <row r="553" spans="1:2" x14ac:dyDescent="0.25">
      <c r="A553" t="s">
        <v>3027</v>
      </c>
      <c r="B553">
        <v>2024</v>
      </c>
    </row>
    <row r="554" spans="1:2" x14ac:dyDescent="0.25">
      <c r="A554" s="3" t="s">
        <v>436</v>
      </c>
      <c r="B554">
        <v>2013</v>
      </c>
    </row>
    <row r="555" spans="1:2" x14ac:dyDescent="0.25">
      <c r="A555" t="s">
        <v>2375</v>
      </c>
      <c r="B555">
        <v>2021</v>
      </c>
    </row>
    <row r="556" spans="1:2" x14ac:dyDescent="0.25">
      <c r="A556" s="3" t="s">
        <v>437</v>
      </c>
      <c r="B556">
        <v>2013</v>
      </c>
    </row>
    <row r="557" spans="1:2" x14ac:dyDescent="0.25">
      <c r="A557" t="s">
        <v>438</v>
      </c>
      <c r="B557">
        <v>2014</v>
      </c>
    </row>
    <row r="558" spans="1:2" x14ac:dyDescent="0.25">
      <c r="A558" s="3" t="s">
        <v>439</v>
      </c>
      <c r="B558">
        <v>2013</v>
      </c>
    </row>
    <row r="559" spans="1:2" x14ac:dyDescent="0.25">
      <c r="A559" t="s">
        <v>440</v>
      </c>
      <c r="B559">
        <v>2016</v>
      </c>
    </row>
    <row r="560" spans="1:2" x14ac:dyDescent="0.25">
      <c r="A560" s="3" t="s">
        <v>441</v>
      </c>
      <c r="B560">
        <v>2012</v>
      </c>
    </row>
    <row r="561" spans="1:2" x14ac:dyDescent="0.25">
      <c r="A561" s="3" t="s">
        <v>442</v>
      </c>
      <c r="B561">
        <v>2013</v>
      </c>
    </row>
    <row r="562" spans="1:2" x14ac:dyDescent="0.25">
      <c r="A562" s="3" t="s">
        <v>443</v>
      </c>
      <c r="B562">
        <v>2013</v>
      </c>
    </row>
    <row r="563" spans="1:2" x14ac:dyDescent="0.25">
      <c r="A563" s="3" t="s">
        <v>444</v>
      </c>
      <c r="B563">
        <v>2016</v>
      </c>
    </row>
    <row r="564" spans="1:2" x14ac:dyDescent="0.25">
      <c r="A564" t="s">
        <v>3227</v>
      </c>
      <c r="B564">
        <v>2025</v>
      </c>
    </row>
    <row r="565" spans="1:2" x14ac:dyDescent="0.25">
      <c r="A565" t="s">
        <v>445</v>
      </c>
      <c r="B565">
        <v>2014</v>
      </c>
    </row>
    <row r="566" spans="1:2" x14ac:dyDescent="0.25">
      <c r="A566" t="s">
        <v>446</v>
      </c>
      <c r="B566">
        <v>2019</v>
      </c>
    </row>
    <row r="567" spans="1:2" x14ac:dyDescent="0.25">
      <c r="A567" t="s">
        <v>447</v>
      </c>
      <c r="B567">
        <v>2015</v>
      </c>
    </row>
    <row r="568" spans="1:2" x14ac:dyDescent="0.25">
      <c r="A568" s="3" t="s">
        <v>448</v>
      </c>
      <c r="B568">
        <v>2013</v>
      </c>
    </row>
    <row r="569" spans="1:2" x14ac:dyDescent="0.25">
      <c r="A569" s="3" t="s">
        <v>449</v>
      </c>
      <c r="B569">
        <v>2013</v>
      </c>
    </row>
    <row r="570" spans="1:2" x14ac:dyDescent="0.25">
      <c r="A570" t="s">
        <v>450</v>
      </c>
      <c r="B570">
        <v>2019</v>
      </c>
    </row>
    <row r="571" spans="1:2" x14ac:dyDescent="0.25">
      <c r="A571" t="s">
        <v>2609</v>
      </c>
      <c r="B571">
        <v>2022</v>
      </c>
    </row>
    <row r="572" spans="1:2" x14ac:dyDescent="0.25">
      <c r="A572" s="3" t="s">
        <v>451</v>
      </c>
      <c r="B572">
        <v>2015</v>
      </c>
    </row>
    <row r="573" spans="1:2" x14ac:dyDescent="0.25">
      <c r="A573" t="s">
        <v>2480</v>
      </c>
      <c r="B573">
        <v>2020</v>
      </c>
    </row>
    <row r="574" spans="1:2" x14ac:dyDescent="0.25">
      <c r="A574" s="3" t="s">
        <v>452</v>
      </c>
      <c r="B574">
        <v>2014</v>
      </c>
    </row>
    <row r="575" spans="1:2" x14ac:dyDescent="0.25">
      <c r="A575" s="3" t="s">
        <v>453</v>
      </c>
      <c r="B575">
        <v>2013</v>
      </c>
    </row>
    <row r="576" spans="1:2" x14ac:dyDescent="0.25">
      <c r="A576" t="s">
        <v>454</v>
      </c>
      <c r="B576">
        <v>2017</v>
      </c>
    </row>
    <row r="577" spans="1:2" x14ac:dyDescent="0.25">
      <c r="A577" s="3" t="s">
        <v>455</v>
      </c>
      <c r="B577">
        <v>2013</v>
      </c>
    </row>
    <row r="578" spans="1:2" x14ac:dyDescent="0.25">
      <c r="A578" s="3" t="s">
        <v>456</v>
      </c>
      <c r="B578">
        <v>2013</v>
      </c>
    </row>
    <row r="579" spans="1:2" x14ac:dyDescent="0.25">
      <c r="A579" t="s">
        <v>457</v>
      </c>
      <c r="B579">
        <v>2017</v>
      </c>
    </row>
    <row r="580" spans="1:2" x14ac:dyDescent="0.25">
      <c r="A580" t="s">
        <v>2297</v>
      </c>
      <c r="B580">
        <v>2020</v>
      </c>
    </row>
    <row r="581" spans="1:2" x14ac:dyDescent="0.25">
      <c r="A581" s="3" t="s">
        <v>458</v>
      </c>
      <c r="B581">
        <v>2013</v>
      </c>
    </row>
    <row r="582" spans="1:2" x14ac:dyDescent="0.25">
      <c r="A582" s="3" t="s">
        <v>459</v>
      </c>
      <c r="B582">
        <v>2013</v>
      </c>
    </row>
    <row r="583" spans="1:2" x14ac:dyDescent="0.25">
      <c r="A583" s="3" t="s">
        <v>460</v>
      </c>
      <c r="B583">
        <v>2013</v>
      </c>
    </row>
    <row r="584" spans="1:2" x14ac:dyDescent="0.25">
      <c r="A584" s="3" t="s">
        <v>461</v>
      </c>
      <c r="B584">
        <v>2013</v>
      </c>
    </row>
    <row r="585" spans="1:2" x14ac:dyDescent="0.25">
      <c r="A585" t="s">
        <v>2067</v>
      </c>
      <c r="B585">
        <v>2020</v>
      </c>
    </row>
    <row r="586" spans="1:2" x14ac:dyDescent="0.25">
      <c r="A586" s="3" t="s">
        <v>462</v>
      </c>
      <c r="B586">
        <v>2013</v>
      </c>
    </row>
    <row r="587" spans="1:2" x14ac:dyDescent="0.25">
      <c r="A587" t="s">
        <v>463</v>
      </c>
      <c r="B587">
        <v>2018</v>
      </c>
    </row>
    <row r="588" spans="1:2" x14ac:dyDescent="0.25">
      <c r="A588" t="s">
        <v>2959</v>
      </c>
      <c r="B588">
        <v>2024</v>
      </c>
    </row>
    <row r="589" spans="1:2" x14ac:dyDescent="0.25">
      <c r="A589" s="3" t="s">
        <v>464</v>
      </c>
      <c r="B589">
        <v>2013</v>
      </c>
    </row>
    <row r="590" spans="1:2" x14ac:dyDescent="0.25">
      <c r="A590" s="3" t="s">
        <v>465</v>
      </c>
      <c r="B590">
        <v>2013</v>
      </c>
    </row>
    <row r="591" spans="1:2" x14ac:dyDescent="0.25">
      <c r="A591" s="3" t="s">
        <v>466</v>
      </c>
      <c r="B591">
        <v>2013</v>
      </c>
    </row>
    <row r="592" spans="1:2" x14ac:dyDescent="0.25">
      <c r="A592" t="s">
        <v>2525</v>
      </c>
      <c r="B592">
        <v>2020</v>
      </c>
    </row>
    <row r="593" spans="1:2" x14ac:dyDescent="0.25">
      <c r="A593" t="s">
        <v>2442</v>
      </c>
      <c r="B593">
        <v>2021</v>
      </c>
    </row>
    <row r="594" spans="1:2" x14ac:dyDescent="0.25">
      <c r="A594" s="3" t="s">
        <v>467</v>
      </c>
      <c r="B594">
        <v>2015</v>
      </c>
    </row>
    <row r="595" spans="1:2" x14ac:dyDescent="0.25">
      <c r="A595" t="s">
        <v>2398</v>
      </c>
      <c r="B595">
        <v>2021</v>
      </c>
    </row>
    <row r="596" spans="1:2" x14ac:dyDescent="0.25">
      <c r="A596" s="3" t="s">
        <v>468</v>
      </c>
      <c r="B596">
        <v>2013</v>
      </c>
    </row>
    <row r="597" spans="1:2" x14ac:dyDescent="0.25">
      <c r="A597" s="3" t="s">
        <v>469</v>
      </c>
      <c r="B597">
        <v>2014</v>
      </c>
    </row>
    <row r="598" spans="1:2" x14ac:dyDescent="0.25">
      <c r="A598" t="s">
        <v>74</v>
      </c>
      <c r="B598">
        <v>2018</v>
      </c>
    </row>
    <row r="599" spans="1:2" x14ac:dyDescent="0.25">
      <c r="A599" s="3" t="s">
        <v>470</v>
      </c>
      <c r="B599">
        <v>2013</v>
      </c>
    </row>
    <row r="600" spans="1:2" x14ac:dyDescent="0.25">
      <c r="A600" t="s">
        <v>471</v>
      </c>
      <c r="B600">
        <v>2018</v>
      </c>
    </row>
    <row r="601" spans="1:2" x14ac:dyDescent="0.25">
      <c r="A601" s="3" t="s">
        <v>472</v>
      </c>
      <c r="B601">
        <v>2013</v>
      </c>
    </row>
    <row r="602" spans="1:2" x14ac:dyDescent="0.25">
      <c r="A602" t="s">
        <v>473</v>
      </c>
      <c r="B602">
        <v>2014</v>
      </c>
    </row>
    <row r="603" spans="1:2" x14ac:dyDescent="0.25">
      <c r="A603" t="s">
        <v>2132</v>
      </c>
      <c r="B603">
        <v>2020</v>
      </c>
    </row>
    <row r="604" spans="1:2" x14ac:dyDescent="0.25">
      <c r="A604" t="s">
        <v>2428</v>
      </c>
      <c r="B604">
        <v>2021</v>
      </c>
    </row>
    <row r="605" spans="1:2" x14ac:dyDescent="0.25">
      <c r="A605" t="s">
        <v>474</v>
      </c>
      <c r="B605">
        <v>2014</v>
      </c>
    </row>
    <row r="606" spans="1:2" x14ac:dyDescent="0.25">
      <c r="A606" t="s">
        <v>2120</v>
      </c>
      <c r="B606">
        <v>2020</v>
      </c>
    </row>
    <row r="607" spans="1:2" x14ac:dyDescent="0.25">
      <c r="A607" t="s">
        <v>475</v>
      </c>
      <c r="B607">
        <v>2015</v>
      </c>
    </row>
    <row r="608" spans="1:2" x14ac:dyDescent="0.25">
      <c r="A608" t="s">
        <v>476</v>
      </c>
      <c r="B608">
        <v>2018</v>
      </c>
    </row>
    <row r="609" spans="1:2" x14ac:dyDescent="0.25">
      <c r="A609" t="s">
        <v>477</v>
      </c>
      <c r="B609">
        <v>2014</v>
      </c>
    </row>
    <row r="610" spans="1:2" x14ac:dyDescent="0.25">
      <c r="A610" t="s">
        <v>478</v>
      </c>
      <c r="B610">
        <v>2017</v>
      </c>
    </row>
    <row r="611" spans="1:2" x14ac:dyDescent="0.25">
      <c r="A611" t="s">
        <v>479</v>
      </c>
      <c r="B611">
        <v>2013</v>
      </c>
    </row>
    <row r="612" spans="1:2" x14ac:dyDescent="0.25">
      <c r="A612" t="s">
        <v>2830</v>
      </c>
      <c r="B612">
        <v>2023</v>
      </c>
    </row>
    <row r="613" spans="1:2" x14ac:dyDescent="0.25">
      <c r="A613" t="s">
        <v>2080</v>
      </c>
      <c r="B613">
        <v>2020</v>
      </c>
    </row>
    <row r="614" spans="1:2" x14ac:dyDescent="0.25">
      <c r="A614" t="s">
        <v>480</v>
      </c>
      <c r="B614">
        <v>2015</v>
      </c>
    </row>
    <row r="615" spans="1:2" x14ac:dyDescent="0.25">
      <c r="A615" t="s">
        <v>3049</v>
      </c>
      <c r="B615">
        <v>2024</v>
      </c>
    </row>
    <row r="616" spans="1:2" x14ac:dyDescent="0.25">
      <c r="A616" t="s">
        <v>2337</v>
      </c>
      <c r="B616">
        <v>2021</v>
      </c>
    </row>
    <row r="617" spans="1:2" x14ac:dyDescent="0.25">
      <c r="A617" t="s">
        <v>481</v>
      </c>
      <c r="B617">
        <v>2017</v>
      </c>
    </row>
    <row r="618" spans="1:2" x14ac:dyDescent="0.25">
      <c r="A618" t="s">
        <v>2557</v>
      </c>
      <c r="B618">
        <v>2022</v>
      </c>
    </row>
    <row r="619" spans="1:2" x14ac:dyDescent="0.25">
      <c r="A619" s="3" t="s">
        <v>482</v>
      </c>
      <c r="B619">
        <v>2017</v>
      </c>
    </row>
    <row r="620" spans="1:2" x14ac:dyDescent="0.25">
      <c r="A620" s="3" t="s">
        <v>483</v>
      </c>
      <c r="B620">
        <v>2013</v>
      </c>
    </row>
    <row r="621" spans="1:2" x14ac:dyDescent="0.25">
      <c r="A621" t="s">
        <v>2727</v>
      </c>
      <c r="B621">
        <v>2022</v>
      </c>
    </row>
    <row r="622" spans="1:2" x14ac:dyDescent="0.25">
      <c r="A622" t="s">
        <v>484</v>
      </c>
      <c r="B622">
        <v>2017</v>
      </c>
    </row>
    <row r="623" spans="1:2" x14ac:dyDescent="0.25">
      <c r="A623" s="3" t="s">
        <v>485</v>
      </c>
      <c r="B623">
        <v>2015</v>
      </c>
    </row>
    <row r="624" spans="1:2" x14ac:dyDescent="0.25">
      <c r="A624" t="s">
        <v>2126</v>
      </c>
      <c r="B624">
        <v>2020</v>
      </c>
    </row>
    <row r="625" spans="1:2" x14ac:dyDescent="0.25">
      <c r="A625" t="s">
        <v>2974</v>
      </c>
      <c r="B625">
        <v>2024</v>
      </c>
    </row>
    <row r="626" spans="1:2" x14ac:dyDescent="0.25">
      <c r="A626" t="s">
        <v>486</v>
      </c>
      <c r="B626">
        <v>2017</v>
      </c>
    </row>
    <row r="627" spans="1:2" x14ac:dyDescent="0.25">
      <c r="A627" s="3" t="s">
        <v>487</v>
      </c>
      <c r="B627">
        <v>2016</v>
      </c>
    </row>
    <row r="628" spans="1:2" x14ac:dyDescent="0.25">
      <c r="A628" s="3" t="s">
        <v>488</v>
      </c>
      <c r="B628">
        <v>2013</v>
      </c>
    </row>
    <row r="629" spans="1:2" x14ac:dyDescent="0.25">
      <c r="A629" t="s">
        <v>489</v>
      </c>
      <c r="B629">
        <v>2014</v>
      </c>
    </row>
    <row r="630" spans="1:2" x14ac:dyDescent="0.25">
      <c r="A630" s="3" t="s">
        <v>490</v>
      </c>
      <c r="B630">
        <v>2016</v>
      </c>
    </row>
    <row r="631" spans="1:2" x14ac:dyDescent="0.25">
      <c r="A631" s="3" t="s">
        <v>491</v>
      </c>
      <c r="B631">
        <v>2013</v>
      </c>
    </row>
    <row r="632" spans="1:2" x14ac:dyDescent="0.25">
      <c r="A632" s="3" t="s">
        <v>492</v>
      </c>
      <c r="B632">
        <v>2013</v>
      </c>
    </row>
    <row r="633" spans="1:2" x14ac:dyDescent="0.25">
      <c r="A633" t="s">
        <v>2097</v>
      </c>
      <c r="B633">
        <v>2020</v>
      </c>
    </row>
    <row r="634" spans="1:2" x14ac:dyDescent="0.25">
      <c r="A634" t="s">
        <v>493</v>
      </c>
      <c r="B634">
        <v>2015</v>
      </c>
    </row>
    <row r="635" spans="1:2" x14ac:dyDescent="0.25">
      <c r="A635" t="s">
        <v>2580</v>
      </c>
      <c r="B635">
        <v>2022</v>
      </c>
    </row>
    <row r="636" spans="1:2" x14ac:dyDescent="0.25">
      <c r="A636" s="3" t="s">
        <v>494</v>
      </c>
      <c r="B636">
        <v>2015</v>
      </c>
    </row>
    <row r="637" spans="1:2" x14ac:dyDescent="0.25">
      <c r="A637" t="s">
        <v>3258</v>
      </c>
      <c r="B637">
        <v>2021</v>
      </c>
    </row>
    <row r="638" spans="1:2" x14ac:dyDescent="0.25">
      <c r="A638" t="s">
        <v>2441</v>
      </c>
      <c r="B638">
        <v>2021</v>
      </c>
    </row>
    <row r="639" spans="1:2" x14ac:dyDescent="0.25">
      <c r="A639" t="s">
        <v>2677</v>
      </c>
      <c r="B639">
        <v>2019</v>
      </c>
    </row>
    <row r="640" spans="1:2" x14ac:dyDescent="0.25">
      <c r="A640" t="s">
        <v>2516</v>
      </c>
      <c r="B640">
        <v>2019</v>
      </c>
    </row>
    <row r="641" spans="1:2" x14ac:dyDescent="0.25">
      <c r="A641" t="s">
        <v>2561</v>
      </c>
      <c r="B641">
        <v>2022</v>
      </c>
    </row>
    <row r="642" spans="1:2" x14ac:dyDescent="0.25">
      <c r="A642" s="3" t="s">
        <v>495</v>
      </c>
      <c r="B642">
        <v>2013</v>
      </c>
    </row>
    <row r="643" spans="1:2" x14ac:dyDescent="0.25">
      <c r="A643" t="s">
        <v>3261</v>
      </c>
      <c r="B643">
        <v>2024</v>
      </c>
    </row>
    <row r="644" spans="1:2" x14ac:dyDescent="0.25">
      <c r="A644" t="s">
        <v>3010</v>
      </c>
      <c r="B644">
        <v>2024</v>
      </c>
    </row>
    <row r="645" spans="1:2" x14ac:dyDescent="0.25">
      <c r="A645" t="s">
        <v>496</v>
      </c>
      <c r="B645">
        <v>2015</v>
      </c>
    </row>
    <row r="646" spans="1:2" x14ac:dyDescent="0.25">
      <c r="A646" t="s">
        <v>3259</v>
      </c>
      <c r="B646">
        <v>2023</v>
      </c>
    </row>
    <row r="647" spans="1:2" x14ac:dyDescent="0.25">
      <c r="A647" t="s">
        <v>2085</v>
      </c>
      <c r="B647">
        <v>2020</v>
      </c>
    </row>
    <row r="648" spans="1:2" x14ac:dyDescent="0.25">
      <c r="A648" t="s">
        <v>2884</v>
      </c>
      <c r="B648">
        <v>2023</v>
      </c>
    </row>
    <row r="649" spans="1:2" x14ac:dyDescent="0.25">
      <c r="A649" s="3" t="s">
        <v>497</v>
      </c>
      <c r="B649">
        <v>2013</v>
      </c>
    </row>
    <row r="650" spans="1:2" x14ac:dyDescent="0.25">
      <c r="A650" t="s">
        <v>498</v>
      </c>
      <c r="B650">
        <v>2014</v>
      </c>
    </row>
    <row r="651" spans="1:2" x14ac:dyDescent="0.25">
      <c r="A651" t="s">
        <v>2811</v>
      </c>
      <c r="B651">
        <v>2023</v>
      </c>
    </row>
    <row r="652" spans="1:2" x14ac:dyDescent="0.25">
      <c r="A652" t="s">
        <v>499</v>
      </c>
      <c r="B652">
        <v>2014</v>
      </c>
    </row>
    <row r="653" spans="1:2" x14ac:dyDescent="0.25">
      <c r="A653" s="3" t="s">
        <v>500</v>
      </c>
      <c r="B653">
        <v>2016</v>
      </c>
    </row>
    <row r="654" spans="1:2" x14ac:dyDescent="0.25">
      <c r="A654" t="s">
        <v>2808</v>
      </c>
      <c r="B654">
        <v>2023</v>
      </c>
    </row>
    <row r="655" spans="1:2" x14ac:dyDescent="0.25">
      <c r="A655" t="s">
        <v>2816</v>
      </c>
      <c r="B655">
        <v>2023</v>
      </c>
    </row>
    <row r="656" spans="1:2" x14ac:dyDescent="0.25">
      <c r="A656" t="s">
        <v>2718</v>
      </c>
      <c r="B656">
        <v>2022</v>
      </c>
    </row>
    <row r="657" spans="1:2" x14ac:dyDescent="0.25">
      <c r="A657" s="3" t="s">
        <v>501</v>
      </c>
      <c r="B657">
        <v>2013</v>
      </c>
    </row>
    <row r="658" spans="1:2" x14ac:dyDescent="0.25">
      <c r="A658" s="3" t="s">
        <v>502</v>
      </c>
      <c r="B658">
        <v>2018</v>
      </c>
    </row>
    <row r="659" spans="1:2" x14ac:dyDescent="0.25">
      <c r="A659" t="s">
        <v>503</v>
      </c>
      <c r="B659">
        <v>2015</v>
      </c>
    </row>
    <row r="660" spans="1:2" x14ac:dyDescent="0.25">
      <c r="A660" s="3" t="s">
        <v>504</v>
      </c>
      <c r="B660">
        <v>2015</v>
      </c>
    </row>
    <row r="661" spans="1:2" x14ac:dyDescent="0.25">
      <c r="A661" s="3" t="s">
        <v>505</v>
      </c>
      <c r="B661">
        <v>2015</v>
      </c>
    </row>
    <row r="662" spans="1:2" x14ac:dyDescent="0.25">
      <c r="A662" t="s">
        <v>2094</v>
      </c>
      <c r="B662">
        <v>2020</v>
      </c>
    </row>
    <row r="663" spans="1:2" x14ac:dyDescent="0.25">
      <c r="A663" t="s">
        <v>2043</v>
      </c>
      <c r="B663">
        <v>2020</v>
      </c>
    </row>
    <row r="664" spans="1:2" x14ac:dyDescent="0.25">
      <c r="A664" t="s">
        <v>506</v>
      </c>
      <c r="B664">
        <v>2018</v>
      </c>
    </row>
    <row r="665" spans="1:2" x14ac:dyDescent="0.25">
      <c r="A665" s="3" t="s">
        <v>507</v>
      </c>
      <c r="B665">
        <v>2018</v>
      </c>
    </row>
    <row r="666" spans="1:2" x14ac:dyDescent="0.25">
      <c r="A666" t="s">
        <v>508</v>
      </c>
      <c r="B666">
        <v>2014</v>
      </c>
    </row>
    <row r="667" spans="1:2" x14ac:dyDescent="0.25">
      <c r="A667" t="s">
        <v>509</v>
      </c>
      <c r="B667">
        <v>2014</v>
      </c>
    </row>
    <row r="668" spans="1:2" x14ac:dyDescent="0.25">
      <c r="A668" t="s">
        <v>510</v>
      </c>
      <c r="B668">
        <v>2014</v>
      </c>
    </row>
    <row r="669" spans="1:2" x14ac:dyDescent="0.25">
      <c r="A669" t="s">
        <v>511</v>
      </c>
      <c r="B669">
        <v>2016</v>
      </c>
    </row>
    <row r="670" spans="1:2" x14ac:dyDescent="0.25">
      <c r="A670" s="3" t="s">
        <v>512</v>
      </c>
      <c r="B670">
        <v>2016</v>
      </c>
    </row>
    <row r="671" spans="1:2" x14ac:dyDescent="0.25">
      <c r="A671" t="s">
        <v>2393</v>
      </c>
      <c r="B671">
        <v>2021</v>
      </c>
    </row>
    <row r="672" spans="1:2" x14ac:dyDescent="0.25">
      <c r="A672" t="s">
        <v>2025</v>
      </c>
      <c r="B672">
        <v>2020</v>
      </c>
    </row>
    <row r="673" spans="1:2" x14ac:dyDescent="0.25">
      <c r="A673" t="s">
        <v>2879</v>
      </c>
      <c r="B673">
        <v>2017</v>
      </c>
    </row>
    <row r="674" spans="1:2" x14ac:dyDescent="0.25">
      <c r="A674" s="3" t="s">
        <v>513</v>
      </c>
      <c r="B674">
        <v>2013</v>
      </c>
    </row>
    <row r="675" spans="1:2" x14ac:dyDescent="0.25">
      <c r="A675" t="s">
        <v>514</v>
      </c>
      <c r="B675">
        <v>2016</v>
      </c>
    </row>
    <row r="676" spans="1:2" x14ac:dyDescent="0.25">
      <c r="A676" t="s">
        <v>515</v>
      </c>
      <c r="B676">
        <v>2016</v>
      </c>
    </row>
    <row r="677" spans="1:2" x14ac:dyDescent="0.25">
      <c r="A677" t="s">
        <v>2267</v>
      </c>
      <c r="B677">
        <v>2019</v>
      </c>
    </row>
    <row r="678" spans="1:2" x14ac:dyDescent="0.25">
      <c r="A678" s="3" t="s">
        <v>516</v>
      </c>
      <c r="B678">
        <v>2014</v>
      </c>
    </row>
    <row r="679" spans="1:2" x14ac:dyDescent="0.25">
      <c r="A679" t="s">
        <v>1984</v>
      </c>
      <c r="B679">
        <v>2014</v>
      </c>
    </row>
    <row r="680" spans="1:2" x14ac:dyDescent="0.25">
      <c r="A680" s="3" t="s">
        <v>517</v>
      </c>
      <c r="B680">
        <v>2013</v>
      </c>
    </row>
    <row r="681" spans="1:2" x14ac:dyDescent="0.25">
      <c r="A681" t="s">
        <v>2990</v>
      </c>
      <c r="B681">
        <v>2024</v>
      </c>
    </row>
    <row r="682" spans="1:2" x14ac:dyDescent="0.25">
      <c r="A682" s="3" t="s">
        <v>518</v>
      </c>
      <c r="B682">
        <v>2015</v>
      </c>
    </row>
    <row r="683" spans="1:2" x14ac:dyDescent="0.25">
      <c r="A683" t="s">
        <v>2676</v>
      </c>
      <c r="B683">
        <v>2019</v>
      </c>
    </row>
    <row r="684" spans="1:2" x14ac:dyDescent="0.25">
      <c r="A684" t="s">
        <v>519</v>
      </c>
      <c r="B684">
        <v>2015</v>
      </c>
    </row>
    <row r="685" spans="1:2" x14ac:dyDescent="0.25">
      <c r="A685" t="s">
        <v>2554</v>
      </c>
      <c r="B685">
        <v>2022</v>
      </c>
    </row>
    <row r="686" spans="1:2" x14ac:dyDescent="0.25">
      <c r="A686" t="s">
        <v>2572</v>
      </c>
      <c r="B686">
        <v>2022</v>
      </c>
    </row>
    <row r="687" spans="1:2" x14ac:dyDescent="0.25">
      <c r="A687" t="s">
        <v>2893</v>
      </c>
      <c r="B687">
        <v>2023</v>
      </c>
    </row>
    <row r="688" spans="1:2" x14ac:dyDescent="0.25">
      <c r="A688" t="s">
        <v>2316</v>
      </c>
      <c r="B688">
        <v>2017</v>
      </c>
    </row>
    <row r="689" spans="1:2" x14ac:dyDescent="0.25">
      <c r="A689" s="3" t="s">
        <v>520</v>
      </c>
      <c r="B689">
        <v>2013</v>
      </c>
    </row>
    <row r="690" spans="1:2" x14ac:dyDescent="0.25">
      <c r="A690" t="s">
        <v>2868</v>
      </c>
      <c r="B690">
        <v>2020</v>
      </c>
    </row>
    <row r="691" spans="1:2" x14ac:dyDescent="0.25">
      <c r="A691" t="s">
        <v>2849</v>
      </c>
      <c r="B691">
        <v>2023</v>
      </c>
    </row>
    <row r="692" spans="1:2" x14ac:dyDescent="0.25">
      <c r="A692" t="s">
        <v>521</v>
      </c>
      <c r="B692">
        <v>2014</v>
      </c>
    </row>
    <row r="693" spans="1:2" x14ac:dyDescent="0.25">
      <c r="A693" t="s">
        <v>2745</v>
      </c>
      <c r="B693">
        <v>2023</v>
      </c>
    </row>
    <row r="694" spans="1:2" x14ac:dyDescent="0.25">
      <c r="A694" s="3" t="s">
        <v>522</v>
      </c>
      <c r="B694">
        <v>2013</v>
      </c>
    </row>
    <row r="695" spans="1:2" x14ac:dyDescent="0.25">
      <c r="A695" t="s">
        <v>523</v>
      </c>
      <c r="B695">
        <v>2016</v>
      </c>
    </row>
    <row r="696" spans="1:2" x14ac:dyDescent="0.25">
      <c r="A696" s="3" t="s">
        <v>524</v>
      </c>
      <c r="B696">
        <v>2013</v>
      </c>
    </row>
    <row r="697" spans="1:2" x14ac:dyDescent="0.25">
      <c r="A697" t="s">
        <v>1897</v>
      </c>
      <c r="B697">
        <v>2016</v>
      </c>
    </row>
    <row r="698" spans="1:2" x14ac:dyDescent="0.25">
      <c r="A698" t="s">
        <v>525</v>
      </c>
      <c r="B698">
        <v>2015</v>
      </c>
    </row>
    <row r="699" spans="1:2" x14ac:dyDescent="0.25">
      <c r="A699" s="3" t="s">
        <v>526</v>
      </c>
      <c r="B699">
        <v>2016</v>
      </c>
    </row>
    <row r="700" spans="1:2" x14ac:dyDescent="0.25">
      <c r="A700" t="s">
        <v>2076</v>
      </c>
      <c r="B700">
        <v>2020</v>
      </c>
    </row>
    <row r="701" spans="1:2" x14ac:dyDescent="0.25">
      <c r="A701" t="s">
        <v>2594</v>
      </c>
      <c r="B701">
        <v>2022</v>
      </c>
    </row>
    <row r="702" spans="1:2" x14ac:dyDescent="0.25">
      <c r="A702" s="3" t="s">
        <v>527</v>
      </c>
      <c r="B702">
        <v>2013</v>
      </c>
    </row>
    <row r="703" spans="1:2" x14ac:dyDescent="0.25">
      <c r="A703" s="3" t="s">
        <v>528</v>
      </c>
      <c r="B703">
        <v>2013</v>
      </c>
    </row>
    <row r="704" spans="1:2" x14ac:dyDescent="0.25">
      <c r="A704" s="3" t="s">
        <v>529</v>
      </c>
      <c r="B704">
        <v>2015</v>
      </c>
    </row>
    <row r="705" spans="1:2" x14ac:dyDescent="0.25">
      <c r="A705" t="s">
        <v>530</v>
      </c>
      <c r="B705">
        <v>2015</v>
      </c>
    </row>
    <row r="706" spans="1:2" x14ac:dyDescent="0.25">
      <c r="A706" s="3" t="s">
        <v>531</v>
      </c>
      <c r="B706">
        <v>2013</v>
      </c>
    </row>
    <row r="707" spans="1:2" x14ac:dyDescent="0.25">
      <c r="A707" t="s">
        <v>532</v>
      </c>
      <c r="B707">
        <v>2014</v>
      </c>
    </row>
    <row r="708" spans="1:2" x14ac:dyDescent="0.25">
      <c r="A708" t="s">
        <v>2853</v>
      </c>
      <c r="B708">
        <v>2023</v>
      </c>
    </row>
    <row r="709" spans="1:2" x14ac:dyDescent="0.25">
      <c r="A709" t="s">
        <v>533</v>
      </c>
      <c r="B709">
        <v>2017</v>
      </c>
    </row>
    <row r="710" spans="1:2" x14ac:dyDescent="0.25">
      <c r="A710" t="s">
        <v>1977</v>
      </c>
      <c r="B710">
        <v>2015</v>
      </c>
    </row>
    <row r="711" spans="1:2" x14ac:dyDescent="0.25">
      <c r="A711" s="3" t="s">
        <v>534</v>
      </c>
      <c r="B711">
        <v>2015</v>
      </c>
    </row>
    <row r="712" spans="1:2" x14ac:dyDescent="0.25">
      <c r="A712" t="s">
        <v>2062</v>
      </c>
      <c r="B712">
        <v>2020</v>
      </c>
    </row>
    <row r="713" spans="1:2" x14ac:dyDescent="0.25">
      <c r="A713" t="s">
        <v>2494</v>
      </c>
      <c r="B713">
        <v>2018</v>
      </c>
    </row>
    <row r="714" spans="1:2" x14ac:dyDescent="0.25">
      <c r="A714" t="s">
        <v>535</v>
      </c>
      <c r="B714">
        <v>2015</v>
      </c>
    </row>
    <row r="715" spans="1:2" x14ac:dyDescent="0.25">
      <c r="A715" t="s">
        <v>2103</v>
      </c>
      <c r="B715">
        <v>2020</v>
      </c>
    </row>
    <row r="716" spans="1:2" x14ac:dyDescent="0.25">
      <c r="A716" s="3" t="s">
        <v>536</v>
      </c>
      <c r="B716">
        <v>2013</v>
      </c>
    </row>
    <row r="717" spans="1:2" x14ac:dyDescent="0.25">
      <c r="A717" t="s">
        <v>537</v>
      </c>
      <c r="B717">
        <v>2015</v>
      </c>
    </row>
    <row r="718" spans="1:2" x14ac:dyDescent="0.25">
      <c r="A718" s="3" t="s">
        <v>538</v>
      </c>
      <c r="B718">
        <v>2014</v>
      </c>
    </row>
    <row r="719" spans="1:2" x14ac:dyDescent="0.25">
      <c r="A719" s="3" t="s">
        <v>539</v>
      </c>
      <c r="B719">
        <v>2014</v>
      </c>
    </row>
    <row r="720" spans="1:2" x14ac:dyDescent="0.25">
      <c r="A720" s="3" t="s">
        <v>540</v>
      </c>
      <c r="B720">
        <v>2014</v>
      </c>
    </row>
    <row r="721" spans="1:2" x14ac:dyDescent="0.25">
      <c r="A721" t="s">
        <v>2586</v>
      </c>
      <c r="B721">
        <v>2022</v>
      </c>
    </row>
    <row r="722" spans="1:2" x14ac:dyDescent="0.25">
      <c r="A722" t="s">
        <v>2640</v>
      </c>
      <c r="B722">
        <v>2022</v>
      </c>
    </row>
    <row r="723" spans="1:2" x14ac:dyDescent="0.25">
      <c r="A723" t="s">
        <v>3246</v>
      </c>
      <c r="B723">
        <v>2024</v>
      </c>
    </row>
    <row r="724" spans="1:2" x14ac:dyDescent="0.25">
      <c r="A724" s="3" t="s">
        <v>541</v>
      </c>
      <c r="B724">
        <v>2014</v>
      </c>
    </row>
    <row r="725" spans="1:2" x14ac:dyDescent="0.25">
      <c r="A725" t="s">
        <v>2887</v>
      </c>
      <c r="B725">
        <v>2017</v>
      </c>
    </row>
    <row r="726" spans="1:2" x14ac:dyDescent="0.25">
      <c r="A726" s="3" t="s">
        <v>542</v>
      </c>
      <c r="B726">
        <v>2017</v>
      </c>
    </row>
    <row r="727" spans="1:2" x14ac:dyDescent="0.25">
      <c r="A727" t="s">
        <v>543</v>
      </c>
      <c r="B727">
        <v>2014</v>
      </c>
    </row>
    <row r="728" spans="1:2" x14ac:dyDescent="0.25">
      <c r="A728" s="3" t="s">
        <v>544</v>
      </c>
      <c r="B728">
        <v>2013</v>
      </c>
    </row>
    <row r="729" spans="1:2" x14ac:dyDescent="0.25">
      <c r="A729" t="s">
        <v>545</v>
      </c>
      <c r="B729">
        <v>2018</v>
      </c>
    </row>
    <row r="730" spans="1:2" x14ac:dyDescent="0.25">
      <c r="A730" t="s">
        <v>546</v>
      </c>
      <c r="B730">
        <v>2018</v>
      </c>
    </row>
    <row r="731" spans="1:2" x14ac:dyDescent="0.25">
      <c r="A731" t="s">
        <v>547</v>
      </c>
      <c r="B731">
        <v>2018</v>
      </c>
    </row>
    <row r="732" spans="1:2" x14ac:dyDescent="0.25">
      <c r="A732" t="s">
        <v>548</v>
      </c>
      <c r="B732">
        <v>2015</v>
      </c>
    </row>
    <row r="733" spans="1:2" x14ac:dyDescent="0.25">
      <c r="A733" t="s">
        <v>2055</v>
      </c>
      <c r="B733">
        <v>2020</v>
      </c>
    </row>
    <row r="734" spans="1:2" x14ac:dyDescent="0.25">
      <c r="A734" t="s">
        <v>549</v>
      </c>
      <c r="B734">
        <v>2018</v>
      </c>
    </row>
    <row r="735" spans="1:2" x14ac:dyDescent="0.25">
      <c r="A735" t="s">
        <v>550</v>
      </c>
      <c r="B735">
        <v>2016</v>
      </c>
    </row>
    <row r="736" spans="1:2" x14ac:dyDescent="0.25">
      <c r="A736" s="3" t="s">
        <v>551</v>
      </c>
      <c r="B736">
        <v>2015</v>
      </c>
    </row>
    <row r="737" spans="1:2" x14ac:dyDescent="0.25">
      <c r="A737" t="s">
        <v>2709</v>
      </c>
      <c r="B737">
        <v>2015</v>
      </c>
    </row>
    <row r="738" spans="1:2" x14ac:dyDescent="0.25">
      <c r="A738" t="s">
        <v>552</v>
      </c>
      <c r="B738">
        <v>2019</v>
      </c>
    </row>
    <row r="739" spans="1:2" x14ac:dyDescent="0.25">
      <c r="A739" t="s">
        <v>553</v>
      </c>
      <c r="B739">
        <v>2019</v>
      </c>
    </row>
    <row r="740" spans="1:2" x14ac:dyDescent="0.25">
      <c r="A740" t="s">
        <v>2021</v>
      </c>
      <c r="B740">
        <v>2020</v>
      </c>
    </row>
    <row r="741" spans="1:2" x14ac:dyDescent="0.25">
      <c r="A741" t="s">
        <v>3082</v>
      </c>
      <c r="B741">
        <v>2024</v>
      </c>
    </row>
    <row r="742" spans="1:2" x14ac:dyDescent="0.25">
      <c r="A742" s="3" t="s">
        <v>554</v>
      </c>
      <c r="B742">
        <v>2013</v>
      </c>
    </row>
    <row r="743" spans="1:2" x14ac:dyDescent="0.25">
      <c r="A743" t="s">
        <v>555</v>
      </c>
      <c r="B743">
        <v>2017</v>
      </c>
    </row>
    <row r="744" spans="1:2" x14ac:dyDescent="0.25">
      <c r="A744" t="s">
        <v>2641</v>
      </c>
      <c r="B744">
        <v>2022</v>
      </c>
    </row>
    <row r="745" spans="1:2" x14ac:dyDescent="0.25">
      <c r="A745" s="3" t="s">
        <v>556</v>
      </c>
      <c r="B745">
        <v>2013</v>
      </c>
    </row>
    <row r="746" spans="1:2" x14ac:dyDescent="0.25">
      <c r="A746" s="3" t="s">
        <v>557</v>
      </c>
      <c r="B746">
        <v>2013</v>
      </c>
    </row>
    <row r="747" spans="1:2" x14ac:dyDescent="0.25">
      <c r="A747" t="s">
        <v>558</v>
      </c>
      <c r="B747">
        <v>2014</v>
      </c>
    </row>
    <row r="748" spans="1:2" x14ac:dyDescent="0.25">
      <c r="A748" s="3" t="s">
        <v>559</v>
      </c>
      <c r="B748">
        <v>2017</v>
      </c>
    </row>
    <row r="749" spans="1:2" x14ac:dyDescent="0.25">
      <c r="A749" t="s">
        <v>2284</v>
      </c>
      <c r="B749">
        <v>2018</v>
      </c>
    </row>
    <row r="750" spans="1:2" x14ac:dyDescent="0.25">
      <c r="A750" t="s">
        <v>560</v>
      </c>
      <c r="B750">
        <v>2016</v>
      </c>
    </row>
    <row r="751" spans="1:2" x14ac:dyDescent="0.25">
      <c r="A751" t="s">
        <v>561</v>
      </c>
      <c r="B751">
        <v>2017</v>
      </c>
    </row>
    <row r="752" spans="1:2" x14ac:dyDescent="0.25">
      <c r="A752" s="3" t="s">
        <v>562</v>
      </c>
      <c r="B752">
        <v>2014</v>
      </c>
    </row>
    <row r="753" spans="1:2" x14ac:dyDescent="0.25">
      <c r="A753" t="s">
        <v>2091</v>
      </c>
      <c r="B753">
        <v>2020</v>
      </c>
    </row>
    <row r="754" spans="1:2" x14ac:dyDescent="0.25">
      <c r="A754" t="s">
        <v>563</v>
      </c>
      <c r="B754">
        <v>2014</v>
      </c>
    </row>
    <row r="755" spans="1:2" x14ac:dyDescent="0.25">
      <c r="A755" t="s">
        <v>3068</v>
      </c>
      <c r="B755">
        <v>2024</v>
      </c>
    </row>
    <row r="756" spans="1:2" x14ac:dyDescent="0.25">
      <c r="A756" t="s">
        <v>2710</v>
      </c>
      <c r="B756">
        <v>2019</v>
      </c>
    </row>
    <row r="757" spans="1:2" x14ac:dyDescent="0.25">
      <c r="A757" s="3" t="s">
        <v>564</v>
      </c>
      <c r="B757">
        <v>2015</v>
      </c>
    </row>
    <row r="758" spans="1:2" x14ac:dyDescent="0.25">
      <c r="A758" t="s">
        <v>2630</v>
      </c>
      <c r="B758">
        <v>2022</v>
      </c>
    </row>
    <row r="759" spans="1:2" x14ac:dyDescent="0.25">
      <c r="A759" t="s">
        <v>565</v>
      </c>
      <c r="B759">
        <v>2014</v>
      </c>
    </row>
    <row r="760" spans="1:2" x14ac:dyDescent="0.25">
      <c r="A760" t="s">
        <v>566</v>
      </c>
      <c r="B760">
        <v>2017</v>
      </c>
    </row>
    <row r="761" spans="1:2" x14ac:dyDescent="0.25">
      <c r="A761" s="3" t="s">
        <v>567</v>
      </c>
      <c r="B761">
        <v>2014</v>
      </c>
    </row>
    <row r="762" spans="1:2" x14ac:dyDescent="0.25">
      <c r="A762" t="s">
        <v>2072</v>
      </c>
      <c r="B762">
        <v>2020</v>
      </c>
    </row>
    <row r="763" spans="1:2" x14ac:dyDescent="0.25">
      <c r="A763" t="s">
        <v>2699</v>
      </c>
      <c r="B763">
        <v>2019</v>
      </c>
    </row>
    <row r="764" spans="1:2" x14ac:dyDescent="0.25">
      <c r="A764" s="3" t="s">
        <v>568</v>
      </c>
      <c r="B764">
        <v>2013</v>
      </c>
    </row>
    <row r="765" spans="1:2" x14ac:dyDescent="0.25">
      <c r="A765" t="s">
        <v>569</v>
      </c>
      <c r="B765">
        <v>2016</v>
      </c>
    </row>
    <row r="766" spans="1:2" x14ac:dyDescent="0.25">
      <c r="A766" t="s">
        <v>2357</v>
      </c>
      <c r="B766">
        <v>2021</v>
      </c>
    </row>
    <row r="767" spans="1:2" x14ac:dyDescent="0.25">
      <c r="A767" t="s">
        <v>3072</v>
      </c>
      <c r="B767">
        <v>2024</v>
      </c>
    </row>
    <row r="768" spans="1:2" x14ac:dyDescent="0.25">
      <c r="A768" t="s">
        <v>2329</v>
      </c>
      <c r="B768">
        <v>2021</v>
      </c>
    </row>
    <row r="769" spans="1:2" x14ac:dyDescent="0.25">
      <c r="A769" t="s">
        <v>2877</v>
      </c>
      <c r="B769">
        <v>2022</v>
      </c>
    </row>
    <row r="770" spans="1:2" x14ac:dyDescent="0.25">
      <c r="A770" t="s">
        <v>2373</v>
      </c>
      <c r="B770">
        <v>2021</v>
      </c>
    </row>
    <row r="771" spans="1:2" x14ac:dyDescent="0.25">
      <c r="A771" t="s">
        <v>2053</v>
      </c>
      <c r="B771">
        <v>2020</v>
      </c>
    </row>
    <row r="772" spans="1:2" x14ac:dyDescent="0.25">
      <c r="A772" t="s">
        <v>2806</v>
      </c>
      <c r="B772">
        <v>2023</v>
      </c>
    </row>
    <row r="773" spans="1:2" x14ac:dyDescent="0.25">
      <c r="A773" t="s">
        <v>570</v>
      </c>
      <c r="B773">
        <v>2017</v>
      </c>
    </row>
    <row r="774" spans="1:2" x14ac:dyDescent="0.25">
      <c r="A774" s="3" t="s">
        <v>571</v>
      </c>
      <c r="B774">
        <v>2014</v>
      </c>
    </row>
    <row r="775" spans="1:2" x14ac:dyDescent="0.25">
      <c r="A775" t="s">
        <v>572</v>
      </c>
      <c r="B775">
        <v>2015</v>
      </c>
    </row>
    <row r="776" spans="1:2" x14ac:dyDescent="0.25">
      <c r="A776" t="s">
        <v>573</v>
      </c>
      <c r="B776">
        <v>2018</v>
      </c>
    </row>
    <row r="777" spans="1:2" x14ac:dyDescent="0.25">
      <c r="A777" t="s">
        <v>2761</v>
      </c>
      <c r="B777">
        <v>2023</v>
      </c>
    </row>
    <row r="778" spans="1:2" x14ac:dyDescent="0.25">
      <c r="A778" t="s">
        <v>574</v>
      </c>
      <c r="B778">
        <v>2015</v>
      </c>
    </row>
    <row r="779" spans="1:2" x14ac:dyDescent="0.25">
      <c r="A779" t="s">
        <v>575</v>
      </c>
      <c r="B779">
        <v>2017</v>
      </c>
    </row>
    <row r="780" spans="1:2" x14ac:dyDescent="0.25">
      <c r="A780" t="s">
        <v>576</v>
      </c>
      <c r="B780">
        <v>2014</v>
      </c>
    </row>
    <row r="781" spans="1:2" x14ac:dyDescent="0.25">
      <c r="A781" t="s">
        <v>2637</v>
      </c>
      <c r="B781">
        <v>2022</v>
      </c>
    </row>
    <row r="782" spans="1:2" x14ac:dyDescent="0.25">
      <c r="A782" t="s">
        <v>2015</v>
      </c>
      <c r="B782">
        <v>2016</v>
      </c>
    </row>
    <row r="783" spans="1:2" x14ac:dyDescent="0.25">
      <c r="A783" s="3" t="s">
        <v>577</v>
      </c>
      <c r="B783">
        <v>2016</v>
      </c>
    </row>
    <row r="784" spans="1:2" x14ac:dyDescent="0.25">
      <c r="A784" t="s">
        <v>578</v>
      </c>
      <c r="B784">
        <v>2016</v>
      </c>
    </row>
    <row r="785" spans="1:2" x14ac:dyDescent="0.25">
      <c r="A785" s="3" t="s">
        <v>579</v>
      </c>
      <c r="B785">
        <v>2013</v>
      </c>
    </row>
    <row r="786" spans="1:2" x14ac:dyDescent="0.25">
      <c r="A786" t="s">
        <v>580</v>
      </c>
      <c r="B786">
        <v>2019</v>
      </c>
    </row>
    <row r="787" spans="1:2" x14ac:dyDescent="0.25">
      <c r="A787" t="s">
        <v>2410</v>
      </c>
      <c r="B787">
        <v>2021</v>
      </c>
    </row>
    <row r="788" spans="1:2" x14ac:dyDescent="0.25">
      <c r="A788" s="3" t="s">
        <v>581</v>
      </c>
      <c r="B788">
        <v>2016</v>
      </c>
    </row>
    <row r="789" spans="1:2" x14ac:dyDescent="0.25">
      <c r="A789" t="s">
        <v>582</v>
      </c>
      <c r="B789">
        <v>2016</v>
      </c>
    </row>
    <row r="790" spans="1:2" x14ac:dyDescent="0.25">
      <c r="A790" t="s">
        <v>583</v>
      </c>
      <c r="B790">
        <v>2014</v>
      </c>
    </row>
    <row r="791" spans="1:2" x14ac:dyDescent="0.25">
      <c r="A791" t="s">
        <v>584</v>
      </c>
      <c r="B791">
        <v>2014</v>
      </c>
    </row>
    <row r="792" spans="1:2" x14ac:dyDescent="0.25">
      <c r="A792" t="s">
        <v>2434</v>
      </c>
      <c r="B792">
        <v>2021</v>
      </c>
    </row>
    <row r="793" spans="1:2" x14ac:dyDescent="0.25">
      <c r="A793" s="3" t="s">
        <v>585</v>
      </c>
      <c r="B793">
        <v>2016</v>
      </c>
    </row>
    <row r="794" spans="1:2" x14ac:dyDescent="0.25">
      <c r="A794" t="s">
        <v>586</v>
      </c>
      <c r="B794">
        <v>2013</v>
      </c>
    </row>
    <row r="795" spans="1:2" x14ac:dyDescent="0.25">
      <c r="A795" t="s">
        <v>2372</v>
      </c>
      <c r="B795">
        <v>2021</v>
      </c>
    </row>
    <row r="796" spans="1:2" x14ac:dyDescent="0.25">
      <c r="A796" t="s">
        <v>587</v>
      </c>
      <c r="B796">
        <v>2014</v>
      </c>
    </row>
    <row r="797" spans="1:2" x14ac:dyDescent="0.25">
      <c r="A797" t="s">
        <v>2866</v>
      </c>
      <c r="B797">
        <v>2022</v>
      </c>
    </row>
    <row r="798" spans="1:2" x14ac:dyDescent="0.25">
      <c r="A798" t="s">
        <v>1986</v>
      </c>
      <c r="B798">
        <v>2019</v>
      </c>
    </row>
    <row r="799" spans="1:2" x14ac:dyDescent="0.25">
      <c r="A799" t="s">
        <v>588</v>
      </c>
      <c r="B799">
        <v>2019</v>
      </c>
    </row>
    <row r="800" spans="1:2" x14ac:dyDescent="0.25">
      <c r="A800" t="s">
        <v>589</v>
      </c>
      <c r="B800">
        <v>2016</v>
      </c>
    </row>
    <row r="801" spans="1:2" x14ac:dyDescent="0.25">
      <c r="A801" t="s">
        <v>590</v>
      </c>
      <c r="B801">
        <v>2019</v>
      </c>
    </row>
    <row r="802" spans="1:2" x14ac:dyDescent="0.25">
      <c r="A802" t="s">
        <v>591</v>
      </c>
      <c r="B802">
        <v>2014</v>
      </c>
    </row>
    <row r="803" spans="1:2" x14ac:dyDescent="0.25">
      <c r="A803" t="s">
        <v>2349</v>
      </c>
      <c r="B803">
        <v>2021</v>
      </c>
    </row>
    <row r="804" spans="1:2" x14ac:dyDescent="0.25">
      <c r="A804" t="s">
        <v>2715</v>
      </c>
      <c r="B804">
        <v>2021</v>
      </c>
    </row>
    <row r="805" spans="1:2" x14ac:dyDescent="0.25">
      <c r="A805" t="s">
        <v>592</v>
      </c>
      <c r="B805">
        <v>2014</v>
      </c>
    </row>
    <row r="806" spans="1:2" x14ac:dyDescent="0.25">
      <c r="A806" t="s">
        <v>2286</v>
      </c>
      <c r="B806">
        <v>2018</v>
      </c>
    </row>
    <row r="807" spans="1:2" x14ac:dyDescent="0.25">
      <c r="A807" t="s">
        <v>2429</v>
      </c>
      <c r="B807">
        <v>2021</v>
      </c>
    </row>
    <row r="808" spans="1:2" x14ac:dyDescent="0.25">
      <c r="A808" t="s">
        <v>2967</v>
      </c>
      <c r="B808">
        <v>2024</v>
      </c>
    </row>
    <row r="809" spans="1:2" x14ac:dyDescent="0.25">
      <c r="A809" s="3" t="s">
        <v>593</v>
      </c>
      <c r="B809">
        <v>2013</v>
      </c>
    </row>
    <row r="810" spans="1:2" x14ac:dyDescent="0.25">
      <c r="A810" t="s">
        <v>2404</v>
      </c>
      <c r="B810">
        <v>2021</v>
      </c>
    </row>
    <row r="811" spans="1:2" x14ac:dyDescent="0.25">
      <c r="A811" t="s">
        <v>594</v>
      </c>
      <c r="B811">
        <v>2018</v>
      </c>
    </row>
    <row r="812" spans="1:2" x14ac:dyDescent="0.25">
      <c r="A812" s="3" t="s">
        <v>595</v>
      </c>
      <c r="B812">
        <v>2013</v>
      </c>
    </row>
    <row r="813" spans="1:2" x14ac:dyDescent="0.25">
      <c r="A813" s="3" t="s">
        <v>596</v>
      </c>
      <c r="B813">
        <v>2013</v>
      </c>
    </row>
    <row r="814" spans="1:2" x14ac:dyDescent="0.25">
      <c r="A814" s="3" t="s">
        <v>597</v>
      </c>
      <c r="B814">
        <v>2013</v>
      </c>
    </row>
    <row r="815" spans="1:2" x14ac:dyDescent="0.25">
      <c r="A815" t="s">
        <v>3075</v>
      </c>
      <c r="B815">
        <v>2024</v>
      </c>
    </row>
    <row r="816" spans="1:2" x14ac:dyDescent="0.25">
      <c r="A816" t="s">
        <v>598</v>
      </c>
      <c r="B816">
        <v>2014</v>
      </c>
    </row>
    <row r="817" spans="1:2" x14ac:dyDescent="0.25">
      <c r="A817" s="3" t="s">
        <v>599</v>
      </c>
      <c r="B817">
        <v>2018</v>
      </c>
    </row>
    <row r="818" spans="1:2" x14ac:dyDescent="0.25">
      <c r="A818" s="3" t="s">
        <v>600</v>
      </c>
      <c r="B818">
        <v>2015</v>
      </c>
    </row>
    <row r="819" spans="1:2" x14ac:dyDescent="0.25">
      <c r="A819" t="s">
        <v>2734</v>
      </c>
      <c r="B819">
        <v>2023</v>
      </c>
    </row>
    <row r="820" spans="1:2" x14ac:dyDescent="0.25">
      <c r="A820" t="s">
        <v>2305</v>
      </c>
      <c r="B820">
        <v>2016</v>
      </c>
    </row>
    <row r="821" spans="1:2" x14ac:dyDescent="0.25">
      <c r="A821" t="s">
        <v>601</v>
      </c>
      <c r="B821">
        <v>2016</v>
      </c>
    </row>
    <row r="822" spans="1:2" x14ac:dyDescent="0.25">
      <c r="A822" s="3" t="s">
        <v>602</v>
      </c>
      <c r="B822">
        <v>2013</v>
      </c>
    </row>
    <row r="823" spans="1:2" x14ac:dyDescent="0.25">
      <c r="A823" s="3" t="s">
        <v>603</v>
      </c>
      <c r="B823">
        <v>2013</v>
      </c>
    </row>
    <row r="824" spans="1:2" x14ac:dyDescent="0.25">
      <c r="A824" s="3" t="s">
        <v>604</v>
      </c>
      <c r="B824">
        <v>2013</v>
      </c>
    </row>
    <row r="825" spans="1:2" x14ac:dyDescent="0.25">
      <c r="A825" s="3" t="s">
        <v>605</v>
      </c>
      <c r="B825">
        <v>2013</v>
      </c>
    </row>
    <row r="826" spans="1:2" x14ac:dyDescent="0.25">
      <c r="A826" s="3" t="s">
        <v>606</v>
      </c>
      <c r="B826">
        <v>2013</v>
      </c>
    </row>
    <row r="827" spans="1:2" x14ac:dyDescent="0.25">
      <c r="A827" t="s">
        <v>2775</v>
      </c>
      <c r="B827">
        <v>2023</v>
      </c>
    </row>
    <row r="828" spans="1:2" x14ac:dyDescent="0.25">
      <c r="A828" s="3" t="s">
        <v>1922</v>
      </c>
      <c r="B828">
        <v>2014</v>
      </c>
    </row>
    <row r="829" spans="1:2" x14ac:dyDescent="0.25">
      <c r="A829" t="s">
        <v>607</v>
      </c>
      <c r="B829">
        <v>2017</v>
      </c>
    </row>
    <row r="830" spans="1:2" x14ac:dyDescent="0.25">
      <c r="A830" t="s">
        <v>3032</v>
      </c>
      <c r="B830">
        <v>2024</v>
      </c>
    </row>
    <row r="831" spans="1:2" x14ac:dyDescent="0.25">
      <c r="A831" t="s">
        <v>2601</v>
      </c>
      <c r="B831">
        <v>2022</v>
      </c>
    </row>
    <row r="832" spans="1:2" x14ac:dyDescent="0.25">
      <c r="A832" t="s">
        <v>608</v>
      </c>
      <c r="B832">
        <v>2018</v>
      </c>
    </row>
    <row r="833" spans="1:2" x14ac:dyDescent="0.25">
      <c r="A833" t="s">
        <v>2828</v>
      </c>
      <c r="B833">
        <v>2023</v>
      </c>
    </row>
    <row r="834" spans="1:2" x14ac:dyDescent="0.25">
      <c r="A834" t="s">
        <v>609</v>
      </c>
      <c r="B834">
        <v>2017</v>
      </c>
    </row>
    <row r="835" spans="1:2" x14ac:dyDescent="0.25">
      <c r="A835" t="s">
        <v>2668</v>
      </c>
      <c r="B835">
        <v>2021</v>
      </c>
    </row>
    <row r="836" spans="1:2" x14ac:dyDescent="0.25">
      <c r="A836" s="3" t="s">
        <v>610</v>
      </c>
      <c r="B836">
        <v>2013</v>
      </c>
    </row>
    <row r="837" spans="1:2" x14ac:dyDescent="0.25">
      <c r="A837" t="s">
        <v>2260</v>
      </c>
      <c r="B837">
        <v>2013</v>
      </c>
    </row>
    <row r="838" spans="1:2" x14ac:dyDescent="0.25">
      <c r="A838" s="3" t="s">
        <v>611</v>
      </c>
      <c r="B838">
        <v>2013</v>
      </c>
    </row>
    <row r="839" spans="1:2" x14ac:dyDescent="0.25">
      <c r="A839" t="s">
        <v>612</v>
      </c>
      <c r="B839">
        <v>2014</v>
      </c>
    </row>
    <row r="840" spans="1:2" x14ac:dyDescent="0.25">
      <c r="A840" t="s">
        <v>2815</v>
      </c>
      <c r="B840">
        <v>2023</v>
      </c>
    </row>
    <row r="841" spans="1:2" x14ac:dyDescent="0.25">
      <c r="A841" s="3" t="s">
        <v>613</v>
      </c>
      <c r="B841">
        <v>2013</v>
      </c>
    </row>
    <row r="842" spans="1:2" x14ac:dyDescent="0.25">
      <c r="A842" s="3" t="s">
        <v>614</v>
      </c>
      <c r="B842">
        <v>2016</v>
      </c>
    </row>
    <row r="843" spans="1:2" x14ac:dyDescent="0.25">
      <c r="A843" s="3" t="s">
        <v>615</v>
      </c>
      <c r="B843">
        <v>2013</v>
      </c>
    </row>
    <row r="844" spans="1:2" x14ac:dyDescent="0.25">
      <c r="A844" t="s">
        <v>616</v>
      </c>
      <c r="B844">
        <v>2017</v>
      </c>
    </row>
    <row r="845" spans="1:2" x14ac:dyDescent="0.25">
      <c r="A845" t="s">
        <v>617</v>
      </c>
      <c r="B845">
        <v>2018</v>
      </c>
    </row>
    <row r="846" spans="1:2" x14ac:dyDescent="0.25">
      <c r="A846" t="s">
        <v>618</v>
      </c>
      <c r="B846">
        <v>2018</v>
      </c>
    </row>
    <row r="847" spans="1:2" x14ac:dyDescent="0.25">
      <c r="A847" t="s">
        <v>619</v>
      </c>
      <c r="B847">
        <v>2017</v>
      </c>
    </row>
    <row r="848" spans="1:2" x14ac:dyDescent="0.25">
      <c r="A848" s="3" t="s">
        <v>620</v>
      </c>
      <c r="B848">
        <v>2013</v>
      </c>
    </row>
    <row r="849" spans="1:2" x14ac:dyDescent="0.25">
      <c r="A849" t="s">
        <v>621</v>
      </c>
      <c r="B849">
        <v>2015</v>
      </c>
    </row>
    <row r="850" spans="1:2" x14ac:dyDescent="0.25">
      <c r="A850" t="s">
        <v>622</v>
      </c>
      <c r="B850">
        <v>2014</v>
      </c>
    </row>
    <row r="851" spans="1:2" x14ac:dyDescent="0.25">
      <c r="A851" t="s">
        <v>2271</v>
      </c>
      <c r="B851">
        <v>2019</v>
      </c>
    </row>
    <row r="852" spans="1:2" x14ac:dyDescent="0.25">
      <c r="A852" t="s">
        <v>2890</v>
      </c>
      <c r="B852">
        <v>2016</v>
      </c>
    </row>
    <row r="853" spans="1:2" x14ac:dyDescent="0.25">
      <c r="A853" t="s">
        <v>2680</v>
      </c>
      <c r="B853">
        <v>2018</v>
      </c>
    </row>
    <row r="854" spans="1:2" x14ac:dyDescent="0.25">
      <c r="A854" t="s">
        <v>2960</v>
      </c>
      <c r="B854">
        <v>2024</v>
      </c>
    </row>
    <row r="855" spans="1:2" x14ac:dyDescent="0.25">
      <c r="A855" t="s">
        <v>2729</v>
      </c>
      <c r="B855">
        <v>2018</v>
      </c>
    </row>
    <row r="856" spans="1:2" x14ac:dyDescent="0.25">
      <c r="A856" t="s">
        <v>2465</v>
      </c>
      <c r="B856">
        <v>2018</v>
      </c>
    </row>
    <row r="857" spans="1:2" x14ac:dyDescent="0.25">
      <c r="A857" t="s">
        <v>623</v>
      </c>
      <c r="B857">
        <v>2015</v>
      </c>
    </row>
    <row r="858" spans="1:2" x14ac:dyDescent="0.25">
      <c r="A858" s="3" t="s">
        <v>624</v>
      </c>
      <c r="B858">
        <v>2014</v>
      </c>
    </row>
    <row r="859" spans="1:2" x14ac:dyDescent="0.25">
      <c r="A859" s="3" t="s">
        <v>625</v>
      </c>
      <c r="B859">
        <v>2013</v>
      </c>
    </row>
    <row r="860" spans="1:2" x14ac:dyDescent="0.25">
      <c r="A860" t="s">
        <v>626</v>
      </c>
      <c r="B860">
        <v>2018</v>
      </c>
    </row>
    <row r="861" spans="1:2" x14ac:dyDescent="0.25">
      <c r="A861" s="3" t="s">
        <v>627</v>
      </c>
      <c r="B861">
        <v>2013</v>
      </c>
    </row>
    <row r="862" spans="1:2" x14ac:dyDescent="0.25">
      <c r="A862" t="s">
        <v>628</v>
      </c>
      <c r="B862">
        <v>2014</v>
      </c>
    </row>
    <row r="863" spans="1:2" x14ac:dyDescent="0.25">
      <c r="A863" t="s">
        <v>2369</v>
      </c>
      <c r="B863">
        <v>2021</v>
      </c>
    </row>
    <row r="864" spans="1:2" x14ac:dyDescent="0.25">
      <c r="A864" t="s">
        <v>629</v>
      </c>
      <c r="B864">
        <v>2015</v>
      </c>
    </row>
    <row r="865" spans="1:2" x14ac:dyDescent="0.25">
      <c r="A865" t="s">
        <v>2283</v>
      </c>
      <c r="B865">
        <v>2019</v>
      </c>
    </row>
    <row r="866" spans="1:2" x14ac:dyDescent="0.25">
      <c r="A866" t="s">
        <v>2456</v>
      </c>
      <c r="B866">
        <v>2020</v>
      </c>
    </row>
    <row r="867" spans="1:2" x14ac:dyDescent="0.25">
      <c r="A867" s="3" t="s">
        <v>630</v>
      </c>
      <c r="B867">
        <v>2016</v>
      </c>
    </row>
    <row r="868" spans="1:2" x14ac:dyDescent="0.25">
      <c r="A868" s="3" t="s">
        <v>631</v>
      </c>
      <c r="B868">
        <v>2014</v>
      </c>
    </row>
    <row r="869" spans="1:2" x14ac:dyDescent="0.25">
      <c r="A869" t="s">
        <v>632</v>
      </c>
      <c r="B869">
        <v>2016</v>
      </c>
    </row>
    <row r="870" spans="1:2" x14ac:dyDescent="0.25">
      <c r="A870" t="s">
        <v>2489</v>
      </c>
      <c r="B870">
        <v>2020</v>
      </c>
    </row>
    <row r="871" spans="1:2" x14ac:dyDescent="0.25">
      <c r="A871" s="3" t="s">
        <v>633</v>
      </c>
      <c r="B871">
        <v>2015</v>
      </c>
    </row>
    <row r="872" spans="1:2" x14ac:dyDescent="0.25">
      <c r="A872" t="s">
        <v>2406</v>
      </c>
      <c r="B872">
        <v>2021</v>
      </c>
    </row>
    <row r="873" spans="1:2" x14ac:dyDescent="0.25">
      <c r="A873" t="s">
        <v>3243</v>
      </c>
      <c r="B873">
        <v>2025</v>
      </c>
    </row>
    <row r="874" spans="1:2" x14ac:dyDescent="0.25">
      <c r="A874" t="s">
        <v>634</v>
      </c>
      <c r="B874">
        <v>2014</v>
      </c>
    </row>
    <row r="875" spans="1:2" x14ac:dyDescent="0.25">
      <c r="A875" s="3" t="s">
        <v>635</v>
      </c>
      <c r="B875">
        <v>2013</v>
      </c>
    </row>
    <row r="876" spans="1:2" x14ac:dyDescent="0.25">
      <c r="A876" t="s">
        <v>2258</v>
      </c>
      <c r="B876">
        <v>2018</v>
      </c>
    </row>
    <row r="877" spans="1:2" x14ac:dyDescent="0.25">
      <c r="A877" t="s">
        <v>636</v>
      </c>
      <c r="B877">
        <v>2015</v>
      </c>
    </row>
    <row r="878" spans="1:2" x14ac:dyDescent="0.25">
      <c r="A878" t="s">
        <v>637</v>
      </c>
      <c r="B878">
        <v>2014</v>
      </c>
    </row>
    <row r="879" spans="1:2" x14ac:dyDescent="0.25">
      <c r="A879" s="3" t="s">
        <v>638</v>
      </c>
      <c r="B879">
        <v>2013</v>
      </c>
    </row>
    <row r="880" spans="1:2" x14ac:dyDescent="0.25">
      <c r="A880" t="s">
        <v>639</v>
      </c>
      <c r="B880">
        <v>2019</v>
      </c>
    </row>
    <row r="881" spans="1:2" x14ac:dyDescent="0.25">
      <c r="A881" t="s">
        <v>640</v>
      </c>
      <c r="B881">
        <v>2014</v>
      </c>
    </row>
    <row r="882" spans="1:2" x14ac:dyDescent="0.25">
      <c r="A882" t="s">
        <v>2371</v>
      </c>
      <c r="B882">
        <v>2021</v>
      </c>
    </row>
    <row r="883" spans="1:2" x14ac:dyDescent="0.25">
      <c r="A883" s="3" t="s">
        <v>641</v>
      </c>
      <c r="B883">
        <v>2013</v>
      </c>
    </row>
    <row r="884" spans="1:2" x14ac:dyDescent="0.25">
      <c r="A884" t="s">
        <v>2089</v>
      </c>
      <c r="B884">
        <v>2020</v>
      </c>
    </row>
    <row r="885" spans="1:2" x14ac:dyDescent="0.25">
      <c r="A885" t="s">
        <v>642</v>
      </c>
      <c r="B885">
        <v>2017</v>
      </c>
    </row>
    <row r="886" spans="1:2" x14ac:dyDescent="0.25">
      <c r="A886" t="s">
        <v>643</v>
      </c>
      <c r="B886">
        <v>2018</v>
      </c>
    </row>
    <row r="887" spans="1:2" x14ac:dyDescent="0.25">
      <c r="A887" t="s">
        <v>2060</v>
      </c>
      <c r="B887">
        <v>2020</v>
      </c>
    </row>
    <row r="888" spans="1:2" x14ac:dyDescent="0.25">
      <c r="A888" s="3" t="s">
        <v>644</v>
      </c>
      <c r="B888">
        <v>2013</v>
      </c>
    </row>
    <row r="889" spans="1:2" x14ac:dyDescent="0.25">
      <c r="A889" s="3" t="s">
        <v>645</v>
      </c>
      <c r="B889">
        <v>2013</v>
      </c>
    </row>
    <row r="890" spans="1:2" x14ac:dyDescent="0.25">
      <c r="A890" t="s">
        <v>2873</v>
      </c>
      <c r="B890">
        <v>2018</v>
      </c>
    </row>
    <row r="891" spans="1:2" x14ac:dyDescent="0.25">
      <c r="A891" t="s">
        <v>2604</v>
      </c>
      <c r="B891">
        <v>2022</v>
      </c>
    </row>
    <row r="892" spans="1:2" x14ac:dyDescent="0.25">
      <c r="A892" t="s">
        <v>646</v>
      </c>
      <c r="B892">
        <v>2019</v>
      </c>
    </row>
    <row r="893" spans="1:2" x14ac:dyDescent="0.25">
      <c r="A893" t="s">
        <v>2671</v>
      </c>
      <c r="B893">
        <v>2019</v>
      </c>
    </row>
    <row r="894" spans="1:2" x14ac:dyDescent="0.25">
      <c r="A894" s="3" t="s">
        <v>647</v>
      </c>
      <c r="B894">
        <v>2013</v>
      </c>
    </row>
    <row r="895" spans="1:2" x14ac:dyDescent="0.25">
      <c r="A895" t="s">
        <v>648</v>
      </c>
      <c r="B895">
        <v>2014</v>
      </c>
    </row>
    <row r="896" spans="1:2" x14ac:dyDescent="0.25">
      <c r="A896" t="s">
        <v>649</v>
      </c>
      <c r="B896">
        <v>2016</v>
      </c>
    </row>
    <row r="897" spans="1:2" x14ac:dyDescent="0.25">
      <c r="A897" t="s">
        <v>650</v>
      </c>
      <c r="B897">
        <v>2017</v>
      </c>
    </row>
    <row r="898" spans="1:2" x14ac:dyDescent="0.25">
      <c r="A898" t="s">
        <v>651</v>
      </c>
      <c r="B898">
        <v>2019</v>
      </c>
    </row>
    <row r="899" spans="1:2" x14ac:dyDescent="0.25">
      <c r="A899" t="s">
        <v>652</v>
      </c>
      <c r="B899">
        <v>2019</v>
      </c>
    </row>
    <row r="900" spans="1:2" x14ac:dyDescent="0.25">
      <c r="A900" s="3" t="s">
        <v>653</v>
      </c>
      <c r="B900">
        <v>2013</v>
      </c>
    </row>
    <row r="901" spans="1:2" x14ac:dyDescent="0.25">
      <c r="A901" t="s">
        <v>654</v>
      </c>
      <c r="B901">
        <v>2016</v>
      </c>
    </row>
    <row r="902" spans="1:2" x14ac:dyDescent="0.25">
      <c r="A902" t="s">
        <v>655</v>
      </c>
      <c r="B902">
        <v>2018</v>
      </c>
    </row>
    <row r="903" spans="1:2" x14ac:dyDescent="0.25">
      <c r="A903" t="s">
        <v>1887</v>
      </c>
      <c r="B903">
        <v>2019</v>
      </c>
    </row>
    <row r="904" spans="1:2" x14ac:dyDescent="0.25">
      <c r="A904" s="3" t="s">
        <v>656</v>
      </c>
      <c r="B904">
        <v>2013</v>
      </c>
    </row>
    <row r="905" spans="1:2" x14ac:dyDescent="0.25">
      <c r="A905" t="s">
        <v>2056</v>
      </c>
      <c r="B905">
        <v>2020</v>
      </c>
    </row>
    <row r="906" spans="1:2" x14ac:dyDescent="0.25">
      <c r="A906" t="s">
        <v>657</v>
      </c>
      <c r="B906">
        <v>2015</v>
      </c>
    </row>
    <row r="907" spans="1:2" x14ac:dyDescent="0.25">
      <c r="A907" t="s">
        <v>658</v>
      </c>
      <c r="B907">
        <v>2014</v>
      </c>
    </row>
    <row r="908" spans="1:2" x14ac:dyDescent="0.25">
      <c r="A908" s="3" t="s">
        <v>659</v>
      </c>
      <c r="B908">
        <v>2013</v>
      </c>
    </row>
    <row r="909" spans="1:2" x14ac:dyDescent="0.25">
      <c r="A909" t="s">
        <v>2008</v>
      </c>
      <c r="B909">
        <v>2017</v>
      </c>
    </row>
    <row r="910" spans="1:2" x14ac:dyDescent="0.25">
      <c r="A910" t="s">
        <v>660</v>
      </c>
      <c r="B910">
        <v>2018</v>
      </c>
    </row>
    <row r="911" spans="1:2" x14ac:dyDescent="0.25">
      <c r="A911" s="3" t="s">
        <v>661</v>
      </c>
      <c r="B911">
        <v>2013</v>
      </c>
    </row>
    <row r="912" spans="1:2" x14ac:dyDescent="0.25">
      <c r="A912" t="s">
        <v>2274</v>
      </c>
      <c r="B912">
        <v>2013</v>
      </c>
    </row>
    <row r="913" spans="1:2" x14ac:dyDescent="0.25">
      <c r="A913" t="s">
        <v>2733</v>
      </c>
      <c r="B913">
        <v>2023</v>
      </c>
    </row>
    <row r="914" spans="1:2" x14ac:dyDescent="0.25">
      <c r="A914" t="s">
        <v>2040</v>
      </c>
      <c r="B914">
        <v>2020</v>
      </c>
    </row>
    <row r="915" spans="1:2" x14ac:dyDescent="0.25">
      <c r="A915" s="3" t="s">
        <v>662</v>
      </c>
      <c r="B915">
        <v>2013</v>
      </c>
    </row>
    <row r="916" spans="1:2" x14ac:dyDescent="0.25">
      <c r="A916" t="s">
        <v>663</v>
      </c>
      <c r="B916">
        <v>2014</v>
      </c>
    </row>
    <row r="917" spans="1:2" x14ac:dyDescent="0.25">
      <c r="A917" s="3" t="s">
        <v>664</v>
      </c>
      <c r="B917">
        <v>2016</v>
      </c>
    </row>
    <row r="918" spans="1:2" x14ac:dyDescent="0.25">
      <c r="A918" s="3" t="s">
        <v>665</v>
      </c>
      <c r="B918">
        <v>2013</v>
      </c>
    </row>
    <row r="919" spans="1:2" x14ac:dyDescent="0.25">
      <c r="A919" t="s">
        <v>2906</v>
      </c>
      <c r="B919">
        <v>2022</v>
      </c>
    </row>
    <row r="920" spans="1:2" x14ac:dyDescent="0.25">
      <c r="A920" t="s">
        <v>666</v>
      </c>
      <c r="B920">
        <v>2019</v>
      </c>
    </row>
    <row r="921" spans="1:2" x14ac:dyDescent="0.25">
      <c r="A921" t="s">
        <v>2511</v>
      </c>
      <c r="B921">
        <v>2020</v>
      </c>
    </row>
    <row r="922" spans="1:2" x14ac:dyDescent="0.25">
      <c r="A922" s="3" t="s">
        <v>667</v>
      </c>
      <c r="B922">
        <v>2013</v>
      </c>
    </row>
    <row r="923" spans="1:2" x14ac:dyDescent="0.25">
      <c r="A923" s="3" t="s">
        <v>668</v>
      </c>
      <c r="B923">
        <v>2014</v>
      </c>
    </row>
    <row r="924" spans="1:2" x14ac:dyDescent="0.25">
      <c r="A924" t="s">
        <v>2899</v>
      </c>
      <c r="B924">
        <v>2020</v>
      </c>
    </row>
    <row r="925" spans="1:2" x14ac:dyDescent="0.25">
      <c r="A925" s="3" t="s">
        <v>669</v>
      </c>
      <c r="B925">
        <v>2013</v>
      </c>
    </row>
    <row r="926" spans="1:2" x14ac:dyDescent="0.25">
      <c r="A926" s="3" t="s">
        <v>670</v>
      </c>
      <c r="B926">
        <v>2013</v>
      </c>
    </row>
    <row r="927" spans="1:2" x14ac:dyDescent="0.25">
      <c r="A927" s="3" t="s">
        <v>671</v>
      </c>
      <c r="B927">
        <v>2013</v>
      </c>
    </row>
    <row r="928" spans="1:2" x14ac:dyDescent="0.25">
      <c r="A928" t="s">
        <v>2708</v>
      </c>
      <c r="B928">
        <v>2019</v>
      </c>
    </row>
    <row r="929" spans="1:2" x14ac:dyDescent="0.25">
      <c r="A929" t="s">
        <v>2113</v>
      </c>
      <c r="B929">
        <v>2020</v>
      </c>
    </row>
    <row r="930" spans="1:2" x14ac:dyDescent="0.25">
      <c r="A930" t="s">
        <v>672</v>
      </c>
      <c r="B930">
        <v>2014</v>
      </c>
    </row>
    <row r="931" spans="1:2" x14ac:dyDescent="0.25">
      <c r="A931" t="s">
        <v>673</v>
      </c>
      <c r="B931">
        <v>2015</v>
      </c>
    </row>
    <row r="932" spans="1:2" x14ac:dyDescent="0.25">
      <c r="A932" t="s">
        <v>674</v>
      </c>
      <c r="B932">
        <v>2013</v>
      </c>
    </row>
    <row r="933" spans="1:2" x14ac:dyDescent="0.25">
      <c r="A933" t="s">
        <v>2517</v>
      </c>
      <c r="B933">
        <v>2017</v>
      </c>
    </row>
    <row r="934" spans="1:2" x14ac:dyDescent="0.25">
      <c r="A934" t="s">
        <v>675</v>
      </c>
      <c r="B934">
        <v>2017</v>
      </c>
    </row>
    <row r="935" spans="1:2" x14ac:dyDescent="0.25">
      <c r="A935" t="s">
        <v>676</v>
      </c>
      <c r="B935">
        <v>2018</v>
      </c>
    </row>
    <row r="936" spans="1:2" x14ac:dyDescent="0.25">
      <c r="A936" t="s">
        <v>677</v>
      </c>
      <c r="B936">
        <v>2016</v>
      </c>
    </row>
    <row r="937" spans="1:2" x14ac:dyDescent="0.25">
      <c r="A937" t="s">
        <v>678</v>
      </c>
      <c r="B937">
        <v>2015</v>
      </c>
    </row>
    <row r="938" spans="1:2" x14ac:dyDescent="0.25">
      <c r="A938" s="3" t="s">
        <v>679</v>
      </c>
      <c r="B938">
        <v>2015</v>
      </c>
    </row>
    <row r="939" spans="1:2" x14ac:dyDescent="0.25">
      <c r="A939" s="3" t="s">
        <v>680</v>
      </c>
      <c r="B939">
        <v>2015</v>
      </c>
    </row>
    <row r="940" spans="1:2" x14ac:dyDescent="0.25">
      <c r="A940" t="s">
        <v>681</v>
      </c>
      <c r="B940">
        <v>2017</v>
      </c>
    </row>
    <row r="941" spans="1:2" x14ac:dyDescent="0.25">
      <c r="A941" t="s">
        <v>2433</v>
      </c>
      <c r="B941">
        <v>2021</v>
      </c>
    </row>
    <row r="942" spans="1:2" x14ac:dyDescent="0.25">
      <c r="A942" t="s">
        <v>2790</v>
      </c>
      <c r="B942">
        <v>2023</v>
      </c>
    </row>
    <row r="943" spans="1:2" x14ac:dyDescent="0.25">
      <c r="A943" t="s">
        <v>682</v>
      </c>
      <c r="B943">
        <v>2017</v>
      </c>
    </row>
    <row r="944" spans="1:2" x14ac:dyDescent="0.25">
      <c r="A944" s="3" t="s">
        <v>683</v>
      </c>
      <c r="B944">
        <v>2016</v>
      </c>
    </row>
    <row r="945" spans="1:2" x14ac:dyDescent="0.25">
      <c r="A945" t="s">
        <v>684</v>
      </c>
      <c r="B945">
        <v>2014</v>
      </c>
    </row>
    <row r="946" spans="1:2" x14ac:dyDescent="0.25">
      <c r="A946" t="s">
        <v>2938</v>
      </c>
      <c r="B946">
        <v>2022</v>
      </c>
    </row>
    <row r="947" spans="1:2" x14ac:dyDescent="0.25">
      <c r="A947" s="3" t="s">
        <v>685</v>
      </c>
      <c r="B947">
        <v>2013</v>
      </c>
    </row>
    <row r="948" spans="1:2" x14ac:dyDescent="0.25">
      <c r="A948" s="3" t="s">
        <v>686</v>
      </c>
      <c r="B948">
        <v>2013</v>
      </c>
    </row>
    <row r="949" spans="1:2" x14ac:dyDescent="0.25">
      <c r="A949" t="s">
        <v>2621</v>
      </c>
      <c r="B949">
        <v>2022</v>
      </c>
    </row>
    <row r="950" spans="1:2" x14ac:dyDescent="0.25">
      <c r="A950" s="3" t="s">
        <v>687</v>
      </c>
      <c r="B950">
        <v>2015</v>
      </c>
    </row>
    <row r="951" spans="1:2" x14ac:dyDescent="0.25">
      <c r="A951" t="s">
        <v>2504</v>
      </c>
      <c r="B951">
        <v>2019</v>
      </c>
    </row>
    <row r="952" spans="1:2" x14ac:dyDescent="0.25">
      <c r="A952" s="3" t="s">
        <v>688</v>
      </c>
      <c r="B952">
        <v>2013</v>
      </c>
    </row>
    <row r="953" spans="1:2" x14ac:dyDescent="0.25">
      <c r="A953" s="3" t="s">
        <v>689</v>
      </c>
      <c r="B953">
        <v>2013</v>
      </c>
    </row>
    <row r="954" spans="1:2" x14ac:dyDescent="0.25">
      <c r="A954" t="s">
        <v>3061</v>
      </c>
      <c r="B954">
        <v>2024</v>
      </c>
    </row>
    <row r="955" spans="1:2" x14ac:dyDescent="0.25">
      <c r="A955" s="3" t="s">
        <v>690</v>
      </c>
      <c r="B955">
        <v>2013</v>
      </c>
    </row>
    <row r="956" spans="1:2" x14ac:dyDescent="0.25">
      <c r="A956" t="s">
        <v>691</v>
      </c>
      <c r="B956">
        <v>2013</v>
      </c>
    </row>
    <row r="957" spans="1:2" x14ac:dyDescent="0.25">
      <c r="A957" s="3" t="s">
        <v>692</v>
      </c>
      <c r="B957">
        <v>2013</v>
      </c>
    </row>
    <row r="958" spans="1:2" x14ac:dyDescent="0.25">
      <c r="A958" s="3" t="s">
        <v>693</v>
      </c>
      <c r="B958">
        <v>2013</v>
      </c>
    </row>
    <row r="959" spans="1:2" x14ac:dyDescent="0.25">
      <c r="A959" s="3" t="s">
        <v>694</v>
      </c>
      <c r="B959">
        <v>2013</v>
      </c>
    </row>
    <row r="960" spans="1:2" x14ac:dyDescent="0.25">
      <c r="A960" t="s">
        <v>2870</v>
      </c>
      <c r="B960">
        <v>2019</v>
      </c>
    </row>
    <row r="961" spans="1:2" x14ac:dyDescent="0.25">
      <c r="A961" t="s">
        <v>2389</v>
      </c>
      <c r="B961">
        <v>2021</v>
      </c>
    </row>
    <row r="962" spans="1:2" x14ac:dyDescent="0.25">
      <c r="A962" t="s">
        <v>695</v>
      </c>
      <c r="B962">
        <v>2015</v>
      </c>
    </row>
    <row r="963" spans="1:2" x14ac:dyDescent="0.25">
      <c r="A963" t="s">
        <v>696</v>
      </c>
      <c r="B963">
        <v>2015</v>
      </c>
    </row>
    <row r="964" spans="1:2" x14ac:dyDescent="0.25">
      <c r="A964" s="3" t="s">
        <v>697</v>
      </c>
      <c r="B964">
        <v>2016</v>
      </c>
    </row>
    <row r="965" spans="1:2" x14ac:dyDescent="0.25">
      <c r="A965" t="s">
        <v>2354</v>
      </c>
      <c r="B965">
        <v>2021</v>
      </c>
    </row>
    <row r="966" spans="1:2" x14ac:dyDescent="0.25">
      <c r="A966" t="s">
        <v>698</v>
      </c>
      <c r="B966">
        <v>2014</v>
      </c>
    </row>
    <row r="967" spans="1:2" x14ac:dyDescent="0.25">
      <c r="A967" t="s">
        <v>2996</v>
      </c>
      <c r="B967">
        <v>2024</v>
      </c>
    </row>
    <row r="968" spans="1:2" x14ac:dyDescent="0.25">
      <c r="A968" t="s">
        <v>2603</v>
      </c>
      <c r="B968">
        <v>2022</v>
      </c>
    </row>
    <row r="969" spans="1:2" x14ac:dyDescent="0.25">
      <c r="A969" t="s">
        <v>2777</v>
      </c>
      <c r="B969">
        <v>2023</v>
      </c>
    </row>
    <row r="970" spans="1:2" x14ac:dyDescent="0.25">
      <c r="A970" s="3" t="s">
        <v>699</v>
      </c>
      <c r="B970">
        <v>2013</v>
      </c>
    </row>
    <row r="971" spans="1:2" x14ac:dyDescent="0.25">
      <c r="A971" t="s">
        <v>2427</v>
      </c>
      <c r="B971">
        <v>2021</v>
      </c>
    </row>
    <row r="972" spans="1:2" x14ac:dyDescent="0.25">
      <c r="A972" s="3" t="s">
        <v>700</v>
      </c>
      <c r="B972">
        <v>2013</v>
      </c>
    </row>
    <row r="973" spans="1:2" x14ac:dyDescent="0.25">
      <c r="A973" s="3" t="s">
        <v>701</v>
      </c>
      <c r="B973">
        <v>2013</v>
      </c>
    </row>
    <row r="974" spans="1:2" x14ac:dyDescent="0.25">
      <c r="A974" s="3" t="s">
        <v>702</v>
      </c>
      <c r="B974">
        <v>2013</v>
      </c>
    </row>
    <row r="975" spans="1:2" x14ac:dyDescent="0.25">
      <c r="A975" t="s">
        <v>703</v>
      </c>
      <c r="B975">
        <v>2018</v>
      </c>
    </row>
    <row r="976" spans="1:2" x14ac:dyDescent="0.25">
      <c r="A976" t="s">
        <v>2467</v>
      </c>
      <c r="B976">
        <v>2018</v>
      </c>
    </row>
    <row r="977" spans="1:2" x14ac:dyDescent="0.25">
      <c r="A977" t="s">
        <v>2971</v>
      </c>
      <c r="B977">
        <v>2024</v>
      </c>
    </row>
    <row r="978" spans="1:2" x14ac:dyDescent="0.25">
      <c r="A978" s="3" t="s">
        <v>704</v>
      </c>
      <c r="B978">
        <v>2013</v>
      </c>
    </row>
    <row r="979" spans="1:2" x14ac:dyDescent="0.25">
      <c r="A979" t="s">
        <v>2496</v>
      </c>
      <c r="B979">
        <v>2020</v>
      </c>
    </row>
    <row r="980" spans="1:2" x14ac:dyDescent="0.25">
      <c r="A980" s="3" t="s">
        <v>705</v>
      </c>
      <c r="B980">
        <v>2015</v>
      </c>
    </row>
    <row r="981" spans="1:2" x14ac:dyDescent="0.25">
      <c r="A981" s="3" t="s">
        <v>706</v>
      </c>
      <c r="B981">
        <v>2015</v>
      </c>
    </row>
    <row r="982" spans="1:2" x14ac:dyDescent="0.25">
      <c r="A982" t="s">
        <v>707</v>
      </c>
      <c r="B982">
        <v>2019</v>
      </c>
    </row>
    <row r="983" spans="1:2" x14ac:dyDescent="0.25">
      <c r="A983" s="3" t="s">
        <v>708</v>
      </c>
      <c r="B983">
        <v>2015</v>
      </c>
    </row>
    <row r="984" spans="1:2" x14ac:dyDescent="0.25">
      <c r="A984" s="3" t="s">
        <v>709</v>
      </c>
      <c r="B984">
        <v>2013</v>
      </c>
    </row>
    <row r="985" spans="1:2" x14ac:dyDescent="0.25">
      <c r="A985" t="s">
        <v>710</v>
      </c>
      <c r="B985">
        <v>2014</v>
      </c>
    </row>
    <row r="986" spans="1:2" x14ac:dyDescent="0.25">
      <c r="A986" t="s">
        <v>711</v>
      </c>
      <c r="B986">
        <v>2019</v>
      </c>
    </row>
    <row r="987" spans="1:2" x14ac:dyDescent="0.25">
      <c r="A987" s="3" t="s">
        <v>712</v>
      </c>
      <c r="B987">
        <v>2013</v>
      </c>
    </row>
    <row r="988" spans="1:2" x14ac:dyDescent="0.25">
      <c r="A988" s="3" t="s">
        <v>713</v>
      </c>
      <c r="B988">
        <v>2013</v>
      </c>
    </row>
    <row r="989" spans="1:2" x14ac:dyDescent="0.25">
      <c r="A989" s="3" t="s">
        <v>1930</v>
      </c>
      <c r="B989">
        <v>2013</v>
      </c>
    </row>
    <row r="990" spans="1:2" x14ac:dyDescent="0.25">
      <c r="A990" s="3" t="s">
        <v>714</v>
      </c>
      <c r="B990">
        <v>2017</v>
      </c>
    </row>
    <row r="991" spans="1:2" x14ac:dyDescent="0.25">
      <c r="A991" t="s">
        <v>1981</v>
      </c>
      <c r="B991">
        <v>2018</v>
      </c>
    </row>
    <row r="992" spans="1:2" x14ac:dyDescent="0.25">
      <c r="A992" t="s">
        <v>715</v>
      </c>
      <c r="B992">
        <v>2018</v>
      </c>
    </row>
    <row r="993" spans="1:2" x14ac:dyDescent="0.25">
      <c r="A993" t="s">
        <v>2526</v>
      </c>
      <c r="B993">
        <v>2020</v>
      </c>
    </row>
    <row r="994" spans="1:2" x14ac:dyDescent="0.25">
      <c r="A994" s="3" t="s">
        <v>716</v>
      </c>
      <c r="B994">
        <v>2013</v>
      </c>
    </row>
    <row r="995" spans="1:2" x14ac:dyDescent="0.25">
      <c r="A995" s="3" t="s">
        <v>717</v>
      </c>
      <c r="B995">
        <v>2013</v>
      </c>
    </row>
    <row r="996" spans="1:2" x14ac:dyDescent="0.25">
      <c r="A996" t="s">
        <v>718</v>
      </c>
      <c r="B996">
        <v>2015</v>
      </c>
    </row>
    <row r="997" spans="1:2" x14ac:dyDescent="0.25">
      <c r="A997" s="3" t="s">
        <v>719</v>
      </c>
      <c r="B997">
        <v>2013</v>
      </c>
    </row>
    <row r="998" spans="1:2" x14ac:dyDescent="0.25">
      <c r="A998" t="s">
        <v>2061</v>
      </c>
      <c r="B998">
        <v>2020</v>
      </c>
    </row>
    <row r="999" spans="1:2" x14ac:dyDescent="0.25">
      <c r="A999" t="s">
        <v>720</v>
      </c>
      <c r="B999">
        <v>2016</v>
      </c>
    </row>
    <row r="1000" spans="1:2" x14ac:dyDescent="0.25">
      <c r="A1000" t="s">
        <v>3234</v>
      </c>
      <c r="B1000">
        <v>2023</v>
      </c>
    </row>
    <row r="1001" spans="1:2" x14ac:dyDescent="0.25">
      <c r="A1001" t="s">
        <v>3024</v>
      </c>
      <c r="B1001">
        <v>2024</v>
      </c>
    </row>
    <row r="1002" spans="1:2" x14ac:dyDescent="0.25">
      <c r="A1002" t="s">
        <v>721</v>
      </c>
      <c r="B1002">
        <v>2018</v>
      </c>
    </row>
    <row r="1003" spans="1:2" x14ac:dyDescent="0.25">
      <c r="A1003" t="s">
        <v>722</v>
      </c>
      <c r="B1003">
        <v>2015</v>
      </c>
    </row>
    <row r="1004" spans="1:2" x14ac:dyDescent="0.25">
      <c r="A1004" t="s">
        <v>723</v>
      </c>
      <c r="B1004">
        <v>2015</v>
      </c>
    </row>
    <row r="1005" spans="1:2" x14ac:dyDescent="0.25">
      <c r="A1005" s="3" t="s">
        <v>724</v>
      </c>
      <c r="B1005">
        <v>2015</v>
      </c>
    </row>
    <row r="1006" spans="1:2" x14ac:dyDescent="0.25">
      <c r="A1006" s="3" t="s">
        <v>725</v>
      </c>
      <c r="B1006">
        <v>2013</v>
      </c>
    </row>
    <row r="1007" spans="1:2" x14ac:dyDescent="0.25">
      <c r="A1007" t="s">
        <v>1893</v>
      </c>
      <c r="B1007">
        <v>2013</v>
      </c>
    </row>
    <row r="1008" spans="1:2" x14ac:dyDescent="0.25">
      <c r="A1008" t="s">
        <v>2295</v>
      </c>
      <c r="B1008">
        <v>2019</v>
      </c>
    </row>
    <row r="1009" spans="1:2" x14ac:dyDescent="0.25">
      <c r="A1009" t="s">
        <v>726</v>
      </c>
      <c r="B1009">
        <v>2015</v>
      </c>
    </row>
    <row r="1010" spans="1:2" x14ac:dyDescent="0.25">
      <c r="A1010" s="3" t="s">
        <v>727</v>
      </c>
      <c r="B1010">
        <v>2017</v>
      </c>
    </row>
    <row r="1011" spans="1:2" x14ac:dyDescent="0.25">
      <c r="A1011" t="s">
        <v>728</v>
      </c>
      <c r="B1011">
        <v>2016</v>
      </c>
    </row>
    <row r="1012" spans="1:2" x14ac:dyDescent="0.25">
      <c r="A1012" s="3" t="s">
        <v>729</v>
      </c>
      <c r="B1012">
        <v>2013</v>
      </c>
    </row>
    <row r="1013" spans="1:2" x14ac:dyDescent="0.25">
      <c r="A1013" t="s">
        <v>730</v>
      </c>
      <c r="B1013">
        <v>2014</v>
      </c>
    </row>
    <row r="1014" spans="1:2" x14ac:dyDescent="0.25">
      <c r="A1014" s="3" t="s">
        <v>731</v>
      </c>
      <c r="B1014">
        <v>2013</v>
      </c>
    </row>
    <row r="1015" spans="1:2" x14ac:dyDescent="0.25">
      <c r="A1015" t="s">
        <v>732</v>
      </c>
      <c r="B1015">
        <v>2015</v>
      </c>
    </row>
    <row r="1016" spans="1:2" x14ac:dyDescent="0.25">
      <c r="A1016" s="3" t="s">
        <v>733</v>
      </c>
      <c r="B1016">
        <v>2017</v>
      </c>
    </row>
    <row r="1017" spans="1:2" x14ac:dyDescent="0.25">
      <c r="A1017" t="s">
        <v>734</v>
      </c>
      <c r="B1017">
        <v>2014</v>
      </c>
    </row>
    <row r="1018" spans="1:2" x14ac:dyDescent="0.25">
      <c r="A1018" s="3" t="s">
        <v>735</v>
      </c>
      <c r="B1018">
        <v>2014</v>
      </c>
    </row>
    <row r="1019" spans="1:2" x14ac:dyDescent="0.25">
      <c r="A1019" s="3" t="s">
        <v>736</v>
      </c>
      <c r="B1019">
        <v>2013</v>
      </c>
    </row>
    <row r="1020" spans="1:2" x14ac:dyDescent="0.25">
      <c r="A1020" t="s">
        <v>2979</v>
      </c>
      <c r="B1020">
        <v>2024</v>
      </c>
    </row>
    <row r="1021" spans="1:2" x14ac:dyDescent="0.25">
      <c r="A1021" t="s">
        <v>2535</v>
      </c>
      <c r="B1021">
        <v>2022</v>
      </c>
    </row>
    <row r="1022" spans="1:2" x14ac:dyDescent="0.25">
      <c r="A1022" t="s">
        <v>2490</v>
      </c>
      <c r="B1022">
        <v>2020</v>
      </c>
    </row>
    <row r="1023" spans="1:2" x14ac:dyDescent="0.25">
      <c r="A1023" t="s">
        <v>2810</v>
      </c>
      <c r="B1023">
        <v>2023</v>
      </c>
    </row>
    <row r="1024" spans="1:2" x14ac:dyDescent="0.25">
      <c r="A1024" t="s">
        <v>737</v>
      </c>
      <c r="B1024">
        <v>2019</v>
      </c>
    </row>
    <row r="1025" spans="1:2" x14ac:dyDescent="0.25">
      <c r="A1025" t="s">
        <v>2571</v>
      </c>
      <c r="B1025">
        <v>2022</v>
      </c>
    </row>
    <row r="1026" spans="1:2" x14ac:dyDescent="0.25">
      <c r="A1026" s="3" t="s">
        <v>738</v>
      </c>
      <c r="B1026">
        <v>2016</v>
      </c>
    </row>
    <row r="1027" spans="1:2" x14ac:dyDescent="0.25">
      <c r="A1027" t="s">
        <v>739</v>
      </c>
      <c r="B1027">
        <v>2018</v>
      </c>
    </row>
    <row r="1028" spans="1:2" x14ac:dyDescent="0.25">
      <c r="A1028" t="s">
        <v>740</v>
      </c>
      <c r="B1028">
        <v>2015</v>
      </c>
    </row>
    <row r="1029" spans="1:2" x14ac:dyDescent="0.25">
      <c r="A1029" t="s">
        <v>741</v>
      </c>
      <c r="B1029">
        <v>2018</v>
      </c>
    </row>
    <row r="1030" spans="1:2" x14ac:dyDescent="0.25">
      <c r="A1030" t="s">
        <v>2303</v>
      </c>
      <c r="B1030">
        <v>2020</v>
      </c>
    </row>
    <row r="1031" spans="1:2" x14ac:dyDescent="0.25">
      <c r="A1031" t="s">
        <v>2556</v>
      </c>
      <c r="B1031">
        <v>2022</v>
      </c>
    </row>
    <row r="1032" spans="1:2" x14ac:dyDescent="0.25">
      <c r="A1032" t="s">
        <v>742</v>
      </c>
      <c r="B1032">
        <v>2018</v>
      </c>
    </row>
    <row r="1033" spans="1:2" x14ac:dyDescent="0.25">
      <c r="A1033" t="s">
        <v>2047</v>
      </c>
      <c r="B1033">
        <v>2020</v>
      </c>
    </row>
    <row r="1034" spans="1:2" x14ac:dyDescent="0.25">
      <c r="A1034" t="s">
        <v>2703</v>
      </c>
      <c r="B1034">
        <v>2021</v>
      </c>
    </row>
    <row r="1035" spans="1:2" x14ac:dyDescent="0.25">
      <c r="A1035" t="s">
        <v>743</v>
      </c>
      <c r="B1035">
        <v>2018</v>
      </c>
    </row>
    <row r="1036" spans="1:2" x14ac:dyDescent="0.25">
      <c r="A1036" s="3" t="s">
        <v>744</v>
      </c>
      <c r="B1036">
        <v>2013</v>
      </c>
    </row>
    <row r="1037" spans="1:2" x14ac:dyDescent="0.25">
      <c r="A1037" t="s">
        <v>745</v>
      </c>
      <c r="B1037">
        <v>2017</v>
      </c>
    </row>
    <row r="1038" spans="1:2" x14ac:dyDescent="0.25">
      <c r="A1038" t="s">
        <v>746</v>
      </c>
      <c r="B1038">
        <v>2019</v>
      </c>
    </row>
    <row r="1039" spans="1:2" x14ac:dyDescent="0.25">
      <c r="A1039" s="3" t="s">
        <v>747</v>
      </c>
      <c r="B1039">
        <v>2013</v>
      </c>
    </row>
    <row r="1040" spans="1:2" x14ac:dyDescent="0.25">
      <c r="A1040" s="3" t="s">
        <v>748</v>
      </c>
      <c r="B1040">
        <v>2015</v>
      </c>
    </row>
    <row r="1041" spans="1:2" x14ac:dyDescent="0.25">
      <c r="A1041" t="s">
        <v>749</v>
      </c>
      <c r="B1041">
        <v>2016</v>
      </c>
    </row>
    <row r="1042" spans="1:2" x14ac:dyDescent="0.25">
      <c r="A1042" t="s">
        <v>750</v>
      </c>
      <c r="B1042">
        <v>2016</v>
      </c>
    </row>
    <row r="1043" spans="1:2" x14ac:dyDescent="0.25">
      <c r="A1043" t="s">
        <v>2291</v>
      </c>
      <c r="B1043">
        <v>2013</v>
      </c>
    </row>
    <row r="1044" spans="1:2" x14ac:dyDescent="0.25">
      <c r="A1044" t="s">
        <v>751</v>
      </c>
      <c r="B1044">
        <v>2019</v>
      </c>
    </row>
    <row r="1045" spans="1:2" x14ac:dyDescent="0.25">
      <c r="A1045" t="s">
        <v>752</v>
      </c>
      <c r="B1045">
        <v>2015</v>
      </c>
    </row>
    <row r="1046" spans="1:2" x14ac:dyDescent="0.25">
      <c r="A1046" t="s">
        <v>753</v>
      </c>
      <c r="B1046">
        <v>2015</v>
      </c>
    </row>
    <row r="1047" spans="1:2" x14ac:dyDescent="0.25">
      <c r="A1047" t="s">
        <v>754</v>
      </c>
      <c r="B1047">
        <v>2015</v>
      </c>
    </row>
    <row r="1048" spans="1:2" x14ac:dyDescent="0.25">
      <c r="A1048" t="s">
        <v>755</v>
      </c>
      <c r="B1048">
        <v>2015</v>
      </c>
    </row>
    <row r="1049" spans="1:2" x14ac:dyDescent="0.25">
      <c r="A1049" t="s">
        <v>756</v>
      </c>
      <c r="B1049">
        <v>2017</v>
      </c>
    </row>
    <row r="1050" spans="1:2" x14ac:dyDescent="0.25">
      <c r="A1050" s="3" t="s">
        <v>757</v>
      </c>
      <c r="B1050">
        <v>2013</v>
      </c>
    </row>
    <row r="1051" spans="1:2" x14ac:dyDescent="0.25">
      <c r="A1051" t="s">
        <v>2587</v>
      </c>
      <c r="B1051">
        <v>2022</v>
      </c>
    </row>
    <row r="1052" spans="1:2" x14ac:dyDescent="0.25">
      <c r="A1052" t="s">
        <v>758</v>
      </c>
      <c r="B1052">
        <v>2017</v>
      </c>
    </row>
    <row r="1053" spans="1:2" x14ac:dyDescent="0.25">
      <c r="A1053" t="s">
        <v>759</v>
      </c>
      <c r="B1053">
        <v>2019</v>
      </c>
    </row>
    <row r="1054" spans="1:2" x14ac:dyDescent="0.25">
      <c r="A1054" t="s">
        <v>2679</v>
      </c>
      <c r="B1054">
        <v>2019</v>
      </c>
    </row>
    <row r="1055" spans="1:2" x14ac:dyDescent="0.25">
      <c r="A1055" s="3" t="s">
        <v>760</v>
      </c>
      <c r="B1055">
        <v>2013</v>
      </c>
    </row>
    <row r="1056" spans="1:2" x14ac:dyDescent="0.25">
      <c r="A1056" t="s">
        <v>2259</v>
      </c>
      <c r="B1056">
        <v>2019</v>
      </c>
    </row>
    <row r="1057" spans="1:2" x14ac:dyDescent="0.25">
      <c r="A1057" s="3" t="s">
        <v>761</v>
      </c>
      <c r="B1057">
        <v>2013</v>
      </c>
    </row>
    <row r="1058" spans="1:2" x14ac:dyDescent="0.25">
      <c r="A1058" s="3" t="s">
        <v>762</v>
      </c>
      <c r="B1058">
        <v>2013</v>
      </c>
    </row>
    <row r="1059" spans="1:2" x14ac:dyDescent="0.25">
      <c r="A1059" t="s">
        <v>2255</v>
      </c>
      <c r="B1059">
        <v>2015</v>
      </c>
    </row>
    <row r="1060" spans="1:2" x14ac:dyDescent="0.25">
      <c r="A1060" t="s">
        <v>2396</v>
      </c>
      <c r="B1060">
        <v>2021</v>
      </c>
    </row>
    <row r="1061" spans="1:2" x14ac:dyDescent="0.25">
      <c r="A1061" t="s">
        <v>763</v>
      </c>
      <c r="B1061">
        <v>2014</v>
      </c>
    </row>
    <row r="1062" spans="1:2" x14ac:dyDescent="0.25">
      <c r="A1062" t="s">
        <v>2635</v>
      </c>
      <c r="B1062">
        <v>2022</v>
      </c>
    </row>
    <row r="1063" spans="1:2" x14ac:dyDescent="0.25">
      <c r="A1063" s="3" t="s">
        <v>764</v>
      </c>
      <c r="B1063">
        <v>2016</v>
      </c>
    </row>
    <row r="1064" spans="1:2" x14ac:dyDescent="0.25">
      <c r="A1064" t="s">
        <v>2327</v>
      </c>
      <c r="B1064">
        <v>2021</v>
      </c>
    </row>
    <row r="1065" spans="1:2" x14ac:dyDescent="0.25">
      <c r="A1065" t="s">
        <v>765</v>
      </c>
      <c r="B1065">
        <v>2014</v>
      </c>
    </row>
    <row r="1066" spans="1:2" x14ac:dyDescent="0.25">
      <c r="A1066" t="s">
        <v>1885</v>
      </c>
      <c r="B1066">
        <v>2014</v>
      </c>
    </row>
    <row r="1067" spans="1:2" x14ac:dyDescent="0.25">
      <c r="A1067" t="s">
        <v>2963</v>
      </c>
      <c r="B1067">
        <v>2024</v>
      </c>
    </row>
    <row r="1068" spans="1:2" x14ac:dyDescent="0.25">
      <c r="A1068" s="3" t="s">
        <v>766</v>
      </c>
      <c r="B1068">
        <v>2013</v>
      </c>
    </row>
    <row r="1069" spans="1:2" x14ac:dyDescent="0.25">
      <c r="A1069" s="3" t="s">
        <v>767</v>
      </c>
      <c r="B1069">
        <v>2013</v>
      </c>
    </row>
    <row r="1070" spans="1:2" x14ac:dyDescent="0.25">
      <c r="A1070" t="s">
        <v>2090</v>
      </c>
      <c r="B1070">
        <v>2020</v>
      </c>
    </row>
    <row r="1071" spans="1:2" x14ac:dyDescent="0.25">
      <c r="A1071" t="s">
        <v>768</v>
      </c>
      <c r="B1071">
        <v>2018</v>
      </c>
    </row>
    <row r="1072" spans="1:2" x14ac:dyDescent="0.25">
      <c r="A1072" t="s">
        <v>2813</v>
      </c>
      <c r="B1072">
        <v>2023</v>
      </c>
    </row>
    <row r="1073" spans="1:2" x14ac:dyDescent="0.25">
      <c r="A1073" t="s">
        <v>3254</v>
      </c>
      <c r="B1073">
        <v>2023</v>
      </c>
    </row>
    <row r="1074" spans="1:2" x14ac:dyDescent="0.25">
      <c r="A1074" t="s">
        <v>769</v>
      </c>
      <c r="B1074">
        <v>2019</v>
      </c>
    </row>
    <row r="1075" spans="1:2" x14ac:dyDescent="0.25">
      <c r="A1075" t="s">
        <v>770</v>
      </c>
      <c r="B1075">
        <v>2019</v>
      </c>
    </row>
    <row r="1076" spans="1:2" x14ac:dyDescent="0.25">
      <c r="A1076" t="s">
        <v>771</v>
      </c>
      <c r="B1076">
        <v>2014</v>
      </c>
    </row>
    <row r="1077" spans="1:2" x14ac:dyDescent="0.25">
      <c r="A1077" s="3" t="s">
        <v>772</v>
      </c>
      <c r="B1077">
        <v>2013</v>
      </c>
    </row>
    <row r="1078" spans="1:2" x14ac:dyDescent="0.25">
      <c r="A1078" t="s">
        <v>2659</v>
      </c>
      <c r="B1078">
        <v>2019</v>
      </c>
    </row>
    <row r="1079" spans="1:2" x14ac:dyDescent="0.25">
      <c r="A1079" s="3" t="s">
        <v>773</v>
      </c>
      <c r="B1079">
        <v>2013</v>
      </c>
    </row>
    <row r="1080" spans="1:2" x14ac:dyDescent="0.25">
      <c r="A1080" t="s">
        <v>2452</v>
      </c>
      <c r="B1080">
        <v>2021</v>
      </c>
    </row>
    <row r="1081" spans="1:2" x14ac:dyDescent="0.25">
      <c r="A1081" t="s">
        <v>774</v>
      </c>
      <c r="B1081">
        <v>2019</v>
      </c>
    </row>
    <row r="1082" spans="1:2" x14ac:dyDescent="0.25">
      <c r="A1082" t="s">
        <v>2583</v>
      </c>
      <c r="B1082">
        <v>2022</v>
      </c>
    </row>
    <row r="1083" spans="1:2" x14ac:dyDescent="0.25">
      <c r="A1083" t="s">
        <v>2111</v>
      </c>
      <c r="B1083">
        <v>2020</v>
      </c>
    </row>
    <row r="1084" spans="1:2" x14ac:dyDescent="0.25">
      <c r="A1084" t="s">
        <v>2092</v>
      </c>
      <c r="B1084">
        <v>2020</v>
      </c>
    </row>
    <row r="1085" spans="1:2" x14ac:dyDescent="0.25">
      <c r="A1085" s="3" t="s">
        <v>775</v>
      </c>
      <c r="B1085">
        <v>2013</v>
      </c>
    </row>
    <row r="1086" spans="1:2" x14ac:dyDescent="0.25">
      <c r="A1086" t="s">
        <v>2382</v>
      </c>
      <c r="B1086">
        <v>2021</v>
      </c>
    </row>
    <row r="1087" spans="1:2" x14ac:dyDescent="0.25">
      <c r="A1087" t="s">
        <v>3216</v>
      </c>
      <c r="B1087">
        <v>2020</v>
      </c>
    </row>
    <row r="1088" spans="1:2" x14ac:dyDescent="0.25">
      <c r="A1088" t="s">
        <v>2944</v>
      </c>
      <c r="B1088">
        <v>2024</v>
      </c>
    </row>
    <row r="1089" spans="1:2" x14ac:dyDescent="0.25">
      <c r="A1089" t="s">
        <v>776</v>
      </c>
      <c r="B1089">
        <v>2013</v>
      </c>
    </row>
    <row r="1090" spans="1:2" x14ac:dyDescent="0.25">
      <c r="A1090" s="3" t="s">
        <v>777</v>
      </c>
      <c r="B1090">
        <v>2013</v>
      </c>
    </row>
    <row r="1091" spans="1:2" x14ac:dyDescent="0.25">
      <c r="A1091" t="s">
        <v>778</v>
      </c>
      <c r="B1091">
        <v>2015</v>
      </c>
    </row>
    <row r="1092" spans="1:2" x14ac:dyDescent="0.25">
      <c r="A1092" t="s">
        <v>779</v>
      </c>
      <c r="B1092">
        <v>2018</v>
      </c>
    </row>
    <row r="1093" spans="1:2" x14ac:dyDescent="0.25">
      <c r="A1093" s="3" t="s">
        <v>780</v>
      </c>
      <c r="B1093">
        <v>2013</v>
      </c>
    </row>
    <row r="1094" spans="1:2" x14ac:dyDescent="0.25">
      <c r="A1094" t="s">
        <v>2883</v>
      </c>
      <c r="B1094">
        <v>2023</v>
      </c>
    </row>
    <row r="1095" spans="1:2" x14ac:dyDescent="0.25">
      <c r="A1095" s="3" t="s">
        <v>781</v>
      </c>
      <c r="B1095">
        <v>2015</v>
      </c>
    </row>
    <row r="1096" spans="1:2" x14ac:dyDescent="0.25">
      <c r="A1096" t="s">
        <v>2527</v>
      </c>
      <c r="B1096">
        <v>2015</v>
      </c>
    </row>
    <row r="1097" spans="1:2" x14ac:dyDescent="0.25">
      <c r="A1097" s="3" t="s">
        <v>782</v>
      </c>
      <c r="B1097">
        <v>2013</v>
      </c>
    </row>
    <row r="1098" spans="1:2" x14ac:dyDescent="0.25">
      <c r="A1098" t="s">
        <v>783</v>
      </c>
      <c r="B1098">
        <v>2017</v>
      </c>
    </row>
    <row r="1099" spans="1:2" x14ac:dyDescent="0.25">
      <c r="A1099" t="s">
        <v>2093</v>
      </c>
      <c r="B1099">
        <v>2020</v>
      </c>
    </row>
    <row r="1100" spans="1:2" x14ac:dyDescent="0.25">
      <c r="A1100" t="s">
        <v>784</v>
      </c>
      <c r="B1100">
        <v>2019</v>
      </c>
    </row>
    <row r="1101" spans="1:2" x14ac:dyDescent="0.25">
      <c r="A1101" s="3" t="s">
        <v>785</v>
      </c>
      <c r="B1101">
        <v>2017</v>
      </c>
    </row>
    <row r="1102" spans="1:2" x14ac:dyDescent="0.25">
      <c r="A1102" s="3" t="s">
        <v>786</v>
      </c>
      <c r="B1102">
        <v>2017</v>
      </c>
    </row>
    <row r="1103" spans="1:2" x14ac:dyDescent="0.25">
      <c r="A1103" t="s">
        <v>2767</v>
      </c>
      <c r="B1103">
        <v>2023</v>
      </c>
    </row>
    <row r="1104" spans="1:2" x14ac:dyDescent="0.25">
      <c r="A1104" t="s">
        <v>787</v>
      </c>
      <c r="B1104">
        <v>2016</v>
      </c>
    </row>
    <row r="1105" spans="1:2" x14ac:dyDescent="0.25">
      <c r="A1105" t="s">
        <v>788</v>
      </c>
      <c r="B1105">
        <v>2016</v>
      </c>
    </row>
    <row r="1106" spans="1:2" x14ac:dyDescent="0.25">
      <c r="A1106" t="s">
        <v>2834</v>
      </c>
      <c r="B1106">
        <v>2023</v>
      </c>
    </row>
    <row r="1107" spans="1:2" x14ac:dyDescent="0.25">
      <c r="A1107" t="s">
        <v>789</v>
      </c>
      <c r="B1107">
        <v>2015</v>
      </c>
    </row>
    <row r="1108" spans="1:2" x14ac:dyDescent="0.25">
      <c r="A1108" s="3" t="s">
        <v>790</v>
      </c>
      <c r="B1108">
        <v>2016</v>
      </c>
    </row>
    <row r="1109" spans="1:2" x14ac:dyDescent="0.25">
      <c r="A1109" t="s">
        <v>2066</v>
      </c>
      <c r="B1109">
        <v>2020</v>
      </c>
    </row>
    <row r="1110" spans="1:2" x14ac:dyDescent="0.25">
      <c r="A1110" t="s">
        <v>2376</v>
      </c>
      <c r="B1110">
        <v>2021</v>
      </c>
    </row>
    <row r="1111" spans="1:2" x14ac:dyDescent="0.25">
      <c r="A1111" t="s">
        <v>2838</v>
      </c>
      <c r="B1111">
        <v>2023</v>
      </c>
    </row>
    <row r="1112" spans="1:2" x14ac:dyDescent="0.25">
      <c r="A1112" s="3" t="s">
        <v>791</v>
      </c>
      <c r="B1112">
        <v>2018</v>
      </c>
    </row>
    <row r="1113" spans="1:2" x14ac:dyDescent="0.25">
      <c r="A1113" t="s">
        <v>792</v>
      </c>
      <c r="B1113">
        <v>2018</v>
      </c>
    </row>
    <row r="1114" spans="1:2" x14ac:dyDescent="0.25">
      <c r="A1114" t="s">
        <v>793</v>
      </c>
      <c r="B1114">
        <v>2015</v>
      </c>
    </row>
    <row r="1115" spans="1:2" x14ac:dyDescent="0.25">
      <c r="A1115" t="s">
        <v>794</v>
      </c>
      <c r="B1115">
        <v>2014</v>
      </c>
    </row>
    <row r="1116" spans="1:2" x14ac:dyDescent="0.25">
      <c r="A1116" s="3" t="s">
        <v>795</v>
      </c>
      <c r="B1116">
        <v>2013</v>
      </c>
    </row>
    <row r="1117" spans="1:2" x14ac:dyDescent="0.25">
      <c r="A1117" t="s">
        <v>796</v>
      </c>
      <c r="B1117">
        <v>2015</v>
      </c>
    </row>
    <row r="1118" spans="1:2" x14ac:dyDescent="0.25">
      <c r="A1118" t="s">
        <v>797</v>
      </c>
      <c r="B1118">
        <v>2014</v>
      </c>
    </row>
    <row r="1119" spans="1:2" x14ac:dyDescent="0.25">
      <c r="A1119" s="3" t="s">
        <v>798</v>
      </c>
      <c r="B1119">
        <v>2013</v>
      </c>
    </row>
    <row r="1120" spans="1:2" x14ac:dyDescent="0.25">
      <c r="A1120" t="s">
        <v>2003</v>
      </c>
      <c r="B1120">
        <v>2013</v>
      </c>
    </row>
    <row r="1121" spans="1:2" x14ac:dyDescent="0.25">
      <c r="A1121" s="3" t="s">
        <v>799</v>
      </c>
      <c r="B1121">
        <v>2013</v>
      </c>
    </row>
    <row r="1122" spans="1:2" x14ac:dyDescent="0.25">
      <c r="A1122" t="s">
        <v>2004</v>
      </c>
      <c r="B1122">
        <v>2013</v>
      </c>
    </row>
    <row r="1123" spans="1:2" x14ac:dyDescent="0.25">
      <c r="A1123" t="s">
        <v>3047</v>
      </c>
      <c r="B1123">
        <v>2024</v>
      </c>
    </row>
    <row r="1124" spans="1:2" x14ac:dyDescent="0.25">
      <c r="A1124" s="3" t="s">
        <v>800</v>
      </c>
      <c r="B1124">
        <v>2015</v>
      </c>
    </row>
    <row r="1125" spans="1:2" x14ac:dyDescent="0.25">
      <c r="A1125" t="s">
        <v>801</v>
      </c>
      <c r="B1125">
        <v>2016</v>
      </c>
    </row>
    <row r="1126" spans="1:2" x14ac:dyDescent="0.25">
      <c r="A1126" t="s">
        <v>802</v>
      </c>
      <c r="B1126">
        <v>2016</v>
      </c>
    </row>
    <row r="1127" spans="1:2" x14ac:dyDescent="0.25">
      <c r="A1127" t="s">
        <v>2036</v>
      </c>
      <c r="B1127">
        <v>2020</v>
      </c>
    </row>
    <row r="1128" spans="1:2" x14ac:dyDescent="0.25">
      <c r="A1128" t="s">
        <v>2106</v>
      </c>
      <c r="B1128">
        <v>2020</v>
      </c>
    </row>
    <row r="1129" spans="1:2" x14ac:dyDescent="0.25">
      <c r="A1129" s="3" t="s">
        <v>803</v>
      </c>
      <c r="B1129">
        <v>2013</v>
      </c>
    </row>
    <row r="1130" spans="1:2" x14ac:dyDescent="0.25">
      <c r="A1130" t="s">
        <v>2109</v>
      </c>
      <c r="B1130">
        <v>2020</v>
      </c>
    </row>
    <row r="1131" spans="1:2" x14ac:dyDescent="0.25">
      <c r="A1131" s="3" t="s">
        <v>804</v>
      </c>
      <c r="B1131">
        <v>2013</v>
      </c>
    </row>
    <row r="1132" spans="1:2" x14ac:dyDescent="0.25">
      <c r="A1132" t="s">
        <v>805</v>
      </c>
      <c r="B1132">
        <v>2018</v>
      </c>
    </row>
    <row r="1133" spans="1:2" x14ac:dyDescent="0.25">
      <c r="A1133" s="3" t="s">
        <v>806</v>
      </c>
      <c r="B1133">
        <v>2017</v>
      </c>
    </row>
    <row r="1134" spans="1:2" x14ac:dyDescent="0.25">
      <c r="A1134" t="s">
        <v>3221</v>
      </c>
      <c r="B1134">
        <v>2022</v>
      </c>
    </row>
    <row r="1135" spans="1:2" x14ac:dyDescent="0.25">
      <c r="A1135" t="s">
        <v>2608</v>
      </c>
      <c r="B1135">
        <v>2022</v>
      </c>
    </row>
    <row r="1136" spans="1:2" x14ac:dyDescent="0.25">
      <c r="A1136" s="3" t="s">
        <v>807</v>
      </c>
      <c r="B1136">
        <v>2014</v>
      </c>
    </row>
    <row r="1137" spans="1:2" x14ac:dyDescent="0.25">
      <c r="A1137" s="3" t="s">
        <v>808</v>
      </c>
      <c r="B1137">
        <v>2013</v>
      </c>
    </row>
    <row r="1138" spans="1:2" x14ac:dyDescent="0.25">
      <c r="A1138" s="3" t="s">
        <v>809</v>
      </c>
      <c r="B1138">
        <v>2013</v>
      </c>
    </row>
    <row r="1139" spans="1:2" x14ac:dyDescent="0.25">
      <c r="A1139" t="s">
        <v>810</v>
      </c>
      <c r="B1139">
        <v>2019</v>
      </c>
    </row>
    <row r="1140" spans="1:2" x14ac:dyDescent="0.25">
      <c r="A1140" t="s">
        <v>2104</v>
      </c>
      <c r="B1140">
        <v>2020</v>
      </c>
    </row>
    <row r="1141" spans="1:2" x14ac:dyDescent="0.25">
      <c r="A1141" t="s">
        <v>2383</v>
      </c>
      <c r="B1141">
        <v>2021</v>
      </c>
    </row>
    <row r="1142" spans="1:2" x14ac:dyDescent="0.25">
      <c r="A1142" t="s">
        <v>2306</v>
      </c>
      <c r="B1142">
        <v>2017</v>
      </c>
    </row>
    <row r="1143" spans="1:2" x14ac:dyDescent="0.25">
      <c r="A1143" t="s">
        <v>2667</v>
      </c>
      <c r="B1143">
        <v>2017</v>
      </c>
    </row>
    <row r="1144" spans="1:2" x14ac:dyDescent="0.25">
      <c r="A1144" t="s">
        <v>811</v>
      </c>
      <c r="B1144">
        <v>2015</v>
      </c>
    </row>
    <row r="1145" spans="1:2" x14ac:dyDescent="0.25">
      <c r="A1145" t="s">
        <v>812</v>
      </c>
      <c r="B1145">
        <v>2019</v>
      </c>
    </row>
    <row r="1146" spans="1:2" x14ac:dyDescent="0.25">
      <c r="A1146" t="s">
        <v>813</v>
      </c>
      <c r="B1146">
        <v>2016</v>
      </c>
    </row>
    <row r="1147" spans="1:2" x14ac:dyDescent="0.25">
      <c r="A1147" s="3" t="s">
        <v>814</v>
      </c>
      <c r="B1147">
        <v>2013</v>
      </c>
    </row>
    <row r="1148" spans="1:2" x14ac:dyDescent="0.25">
      <c r="A1148" t="s">
        <v>2663</v>
      </c>
      <c r="B1148">
        <v>2015</v>
      </c>
    </row>
    <row r="1149" spans="1:2" x14ac:dyDescent="0.25">
      <c r="A1149" t="s">
        <v>815</v>
      </c>
      <c r="B1149">
        <v>2018</v>
      </c>
    </row>
    <row r="1150" spans="1:2" x14ac:dyDescent="0.25">
      <c r="A1150" s="3" t="s">
        <v>816</v>
      </c>
      <c r="B1150">
        <v>2013</v>
      </c>
    </row>
    <row r="1151" spans="1:2" x14ac:dyDescent="0.25">
      <c r="A1151" t="s">
        <v>2254</v>
      </c>
      <c r="B1151">
        <v>2016</v>
      </c>
    </row>
    <row r="1152" spans="1:2" x14ac:dyDescent="0.25">
      <c r="A1152" s="3" t="s">
        <v>817</v>
      </c>
      <c r="B1152">
        <v>2013</v>
      </c>
    </row>
    <row r="1153" spans="1:2" x14ac:dyDescent="0.25">
      <c r="A1153" t="s">
        <v>818</v>
      </c>
      <c r="B1153">
        <v>2018</v>
      </c>
    </row>
    <row r="1154" spans="1:2" x14ac:dyDescent="0.25">
      <c r="A1154" t="s">
        <v>2926</v>
      </c>
      <c r="B1154">
        <v>2019</v>
      </c>
    </row>
    <row r="1155" spans="1:2" x14ac:dyDescent="0.25">
      <c r="A1155" t="s">
        <v>819</v>
      </c>
      <c r="B1155">
        <v>2014</v>
      </c>
    </row>
    <row r="1156" spans="1:2" x14ac:dyDescent="0.25">
      <c r="A1156" t="s">
        <v>2673</v>
      </c>
      <c r="B1156">
        <v>2021</v>
      </c>
    </row>
    <row r="1157" spans="1:2" x14ac:dyDescent="0.25">
      <c r="A1157" t="s">
        <v>820</v>
      </c>
      <c r="B1157">
        <v>2019</v>
      </c>
    </row>
    <row r="1158" spans="1:2" x14ac:dyDescent="0.25">
      <c r="A1158" t="s">
        <v>821</v>
      </c>
      <c r="B1158">
        <v>2017</v>
      </c>
    </row>
    <row r="1159" spans="1:2" x14ac:dyDescent="0.25">
      <c r="A1159" s="3" t="s">
        <v>822</v>
      </c>
      <c r="B1159">
        <v>2013</v>
      </c>
    </row>
    <row r="1160" spans="1:2" x14ac:dyDescent="0.25">
      <c r="A1160" t="s">
        <v>2836</v>
      </c>
      <c r="B1160">
        <v>2023</v>
      </c>
    </row>
    <row r="1161" spans="1:2" x14ac:dyDescent="0.25">
      <c r="A1161" t="s">
        <v>2083</v>
      </c>
      <c r="B1161">
        <v>2020</v>
      </c>
    </row>
    <row r="1162" spans="1:2" x14ac:dyDescent="0.25">
      <c r="A1162" t="s">
        <v>2453</v>
      </c>
      <c r="B1162">
        <v>2020</v>
      </c>
    </row>
    <row r="1163" spans="1:2" x14ac:dyDescent="0.25">
      <c r="A1163" s="3" t="s">
        <v>823</v>
      </c>
      <c r="B1163">
        <v>2013</v>
      </c>
    </row>
    <row r="1164" spans="1:2" x14ac:dyDescent="0.25">
      <c r="A1164" t="s">
        <v>824</v>
      </c>
      <c r="B1164">
        <v>2019</v>
      </c>
    </row>
    <row r="1165" spans="1:2" x14ac:dyDescent="0.25">
      <c r="A1165" t="s">
        <v>2964</v>
      </c>
      <c r="B1165">
        <v>2024</v>
      </c>
    </row>
    <row r="1166" spans="1:2" x14ac:dyDescent="0.25">
      <c r="A1166" t="s">
        <v>2417</v>
      </c>
      <c r="B1166">
        <v>2021</v>
      </c>
    </row>
    <row r="1167" spans="1:2" x14ac:dyDescent="0.25">
      <c r="A1167" t="s">
        <v>2469</v>
      </c>
      <c r="B1167">
        <v>2019</v>
      </c>
    </row>
    <row r="1168" spans="1:2" x14ac:dyDescent="0.25">
      <c r="A1168" s="3" t="s">
        <v>825</v>
      </c>
      <c r="B1168">
        <v>2017</v>
      </c>
    </row>
    <row r="1169" spans="1:2" x14ac:dyDescent="0.25">
      <c r="A1169" t="s">
        <v>1896</v>
      </c>
      <c r="B1169">
        <v>2017</v>
      </c>
    </row>
    <row r="1170" spans="1:2" x14ac:dyDescent="0.25">
      <c r="A1170" s="3" t="s">
        <v>826</v>
      </c>
      <c r="B1170">
        <v>2013</v>
      </c>
    </row>
    <row r="1171" spans="1:2" x14ac:dyDescent="0.25">
      <c r="A1171" t="s">
        <v>2278</v>
      </c>
      <c r="B1171">
        <v>2019</v>
      </c>
    </row>
    <row r="1172" spans="1:2" x14ac:dyDescent="0.25">
      <c r="A1172" t="s">
        <v>827</v>
      </c>
      <c r="B1172">
        <v>2017</v>
      </c>
    </row>
    <row r="1173" spans="1:2" x14ac:dyDescent="0.25">
      <c r="A1173" t="s">
        <v>828</v>
      </c>
      <c r="B1173">
        <v>2019</v>
      </c>
    </row>
    <row r="1174" spans="1:2" x14ac:dyDescent="0.25">
      <c r="A1174" t="s">
        <v>829</v>
      </c>
      <c r="B1174">
        <v>2017</v>
      </c>
    </row>
    <row r="1175" spans="1:2" x14ac:dyDescent="0.25">
      <c r="A1175" t="s">
        <v>830</v>
      </c>
      <c r="B1175">
        <v>2016</v>
      </c>
    </row>
    <row r="1176" spans="1:2" x14ac:dyDescent="0.25">
      <c r="A1176" t="s">
        <v>2095</v>
      </c>
      <c r="B1176">
        <v>2020</v>
      </c>
    </row>
    <row r="1177" spans="1:2" x14ac:dyDescent="0.25">
      <c r="A1177" s="3" t="s">
        <v>831</v>
      </c>
      <c r="B1177">
        <v>2013</v>
      </c>
    </row>
    <row r="1178" spans="1:2" x14ac:dyDescent="0.25">
      <c r="A1178" s="3" t="s">
        <v>832</v>
      </c>
      <c r="B1178">
        <v>2013</v>
      </c>
    </row>
    <row r="1179" spans="1:2" x14ac:dyDescent="0.25">
      <c r="A1179" t="s">
        <v>3056</v>
      </c>
      <c r="B1179">
        <v>2024</v>
      </c>
    </row>
    <row r="1180" spans="1:2" x14ac:dyDescent="0.25">
      <c r="A1180" t="s">
        <v>2361</v>
      </c>
      <c r="B1180">
        <v>2021</v>
      </c>
    </row>
    <row r="1181" spans="1:2" x14ac:dyDescent="0.25">
      <c r="A1181" t="s">
        <v>833</v>
      </c>
      <c r="B1181">
        <v>2014</v>
      </c>
    </row>
    <row r="1182" spans="1:2" x14ac:dyDescent="0.25">
      <c r="A1182" s="3" t="s">
        <v>834</v>
      </c>
      <c r="B1182">
        <v>2013</v>
      </c>
    </row>
    <row r="1183" spans="1:2" x14ac:dyDescent="0.25">
      <c r="A1183" t="s">
        <v>2725</v>
      </c>
      <c r="B1183">
        <v>2022</v>
      </c>
    </row>
    <row r="1184" spans="1:2" x14ac:dyDescent="0.25">
      <c r="A1184" t="s">
        <v>2712</v>
      </c>
      <c r="B1184">
        <v>2022</v>
      </c>
    </row>
    <row r="1185" spans="1:2" x14ac:dyDescent="0.25">
      <c r="A1185" s="3" t="s">
        <v>1919</v>
      </c>
      <c r="B1185">
        <v>2013</v>
      </c>
    </row>
    <row r="1186" spans="1:2" x14ac:dyDescent="0.25">
      <c r="A1186" t="s">
        <v>2701</v>
      </c>
      <c r="B1186">
        <v>2011</v>
      </c>
    </row>
    <row r="1187" spans="1:2" x14ac:dyDescent="0.25">
      <c r="A1187" s="3" t="s">
        <v>835</v>
      </c>
      <c r="B1187">
        <v>2013</v>
      </c>
    </row>
    <row r="1188" spans="1:2" x14ac:dyDescent="0.25">
      <c r="A1188" t="s">
        <v>2503</v>
      </c>
      <c r="B1188">
        <v>2016</v>
      </c>
    </row>
    <row r="1189" spans="1:2" x14ac:dyDescent="0.25">
      <c r="A1189" s="3" t="s">
        <v>836</v>
      </c>
      <c r="B1189">
        <v>2013</v>
      </c>
    </row>
    <row r="1190" spans="1:2" x14ac:dyDescent="0.25">
      <c r="A1190" t="s">
        <v>837</v>
      </c>
      <c r="B1190">
        <v>2016</v>
      </c>
    </row>
    <row r="1191" spans="1:2" x14ac:dyDescent="0.25">
      <c r="A1191" t="s">
        <v>838</v>
      </c>
      <c r="B1191">
        <v>2017</v>
      </c>
    </row>
    <row r="1192" spans="1:2" x14ac:dyDescent="0.25">
      <c r="A1192" t="s">
        <v>839</v>
      </c>
      <c r="B1192">
        <v>2016</v>
      </c>
    </row>
    <row r="1193" spans="1:2" x14ac:dyDescent="0.25">
      <c r="A1193" t="s">
        <v>2602</v>
      </c>
      <c r="B1193">
        <v>2022</v>
      </c>
    </row>
    <row r="1194" spans="1:2" x14ac:dyDescent="0.25">
      <c r="A1194" t="s">
        <v>2360</v>
      </c>
      <c r="B1194">
        <v>2021</v>
      </c>
    </row>
    <row r="1195" spans="1:2" x14ac:dyDescent="0.25">
      <c r="A1195" t="s">
        <v>840</v>
      </c>
      <c r="B1195">
        <v>2018</v>
      </c>
    </row>
    <row r="1196" spans="1:2" x14ac:dyDescent="0.25">
      <c r="A1196" s="3" t="s">
        <v>841</v>
      </c>
      <c r="B1196">
        <v>2013</v>
      </c>
    </row>
    <row r="1197" spans="1:2" x14ac:dyDescent="0.25">
      <c r="A1197" t="s">
        <v>2256</v>
      </c>
      <c r="B1197">
        <v>2020</v>
      </c>
    </row>
    <row r="1198" spans="1:2" x14ac:dyDescent="0.25">
      <c r="A1198" t="s">
        <v>2378</v>
      </c>
      <c r="B1198">
        <v>2021</v>
      </c>
    </row>
    <row r="1199" spans="1:2" x14ac:dyDescent="0.25">
      <c r="A1199" t="s">
        <v>2888</v>
      </c>
      <c r="B1199">
        <v>2020</v>
      </c>
    </row>
    <row r="1200" spans="1:2" x14ac:dyDescent="0.25">
      <c r="A1200" s="3" t="s">
        <v>842</v>
      </c>
      <c r="B1200">
        <v>2014</v>
      </c>
    </row>
    <row r="1201" spans="1:2" x14ac:dyDescent="0.25">
      <c r="A1201" t="s">
        <v>843</v>
      </c>
      <c r="B1201">
        <v>2014</v>
      </c>
    </row>
    <row r="1202" spans="1:2" x14ac:dyDescent="0.25">
      <c r="A1202" s="3" t="s">
        <v>844</v>
      </c>
      <c r="B1202">
        <v>2013</v>
      </c>
    </row>
    <row r="1203" spans="1:2" x14ac:dyDescent="0.25">
      <c r="A1203" t="s">
        <v>845</v>
      </c>
      <c r="B1203">
        <v>2018</v>
      </c>
    </row>
    <row r="1204" spans="1:2" x14ac:dyDescent="0.25">
      <c r="A1204" t="s">
        <v>2778</v>
      </c>
      <c r="B1204">
        <v>2023</v>
      </c>
    </row>
    <row r="1205" spans="1:2" x14ac:dyDescent="0.25">
      <c r="A1205" t="s">
        <v>846</v>
      </c>
      <c r="B1205">
        <v>2015</v>
      </c>
    </row>
    <row r="1206" spans="1:2" x14ac:dyDescent="0.25">
      <c r="A1206" t="s">
        <v>847</v>
      </c>
      <c r="B1206">
        <v>2019</v>
      </c>
    </row>
    <row r="1207" spans="1:2" x14ac:dyDescent="0.25">
      <c r="A1207" s="3" t="s">
        <v>848</v>
      </c>
      <c r="B1207">
        <v>2017</v>
      </c>
    </row>
    <row r="1208" spans="1:2" x14ac:dyDescent="0.25">
      <c r="A1208" s="3" t="s">
        <v>849</v>
      </c>
      <c r="B1208">
        <v>2015</v>
      </c>
    </row>
    <row r="1209" spans="1:2" x14ac:dyDescent="0.25">
      <c r="A1209" s="3" t="s">
        <v>850</v>
      </c>
      <c r="B1209">
        <v>2015</v>
      </c>
    </row>
    <row r="1210" spans="1:2" x14ac:dyDescent="0.25">
      <c r="A1210" s="3" t="s">
        <v>851</v>
      </c>
      <c r="B1210">
        <v>2015</v>
      </c>
    </row>
    <row r="1211" spans="1:2" x14ac:dyDescent="0.25">
      <c r="A1211" t="s">
        <v>3242</v>
      </c>
      <c r="B1211">
        <v>2024</v>
      </c>
    </row>
    <row r="1212" spans="1:2" x14ac:dyDescent="0.25">
      <c r="A1212" t="s">
        <v>852</v>
      </c>
      <c r="B1212">
        <v>2017</v>
      </c>
    </row>
    <row r="1213" spans="1:2" x14ac:dyDescent="0.25">
      <c r="A1213" s="3" t="s">
        <v>853</v>
      </c>
      <c r="B1213">
        <v>2013</v>
      </c>
    </row>
    <row r="1214" spans="1:2" x14ac:dyDescent="0.25">
      <c r="A1214" s="3" t="s">
        <v>854</v>
      </c>
      <c r="B1214">
        <v>2015</v>
      </c>
    </row>
    <row r="1215" spans="1:2" x14ac:dyDescent="0.25">
      <c r="A1215" s="3" t="s">
        <v>855</v>
      </c>
      <c r="B1215">
        <v>2013</v>
      </c>
    </row>
    <row r="1216" spans="1:2" x14ac:dyDescent="0.25">
      <c r="A1216" t="s">
        <v>2681</v>
      </c>
      <c r="B1216">
        <v>2021</v>
      </c>
    </row>
    <row r="1217" spans="1:2" x14ac:dyDescent="0.25">
      <c r="A1217" t="s">
        <v>856</v>
      </c>
      <c r="B1217">
        <v>2019</v>
      </c>
    </row>
    <row r="1218" spans="1:2" x14ac:dyDescent="0.25">
      <c r="A1218" s="3" t="s">
        <v>857</v>
      </c>
      <c r="B1218">
        <v>2014</v>
      </c>
    </row>
    <row r="1219" spans="1:2" x14ac:dyDescent="0.25">
      <c r="A1219" t="s">
        <v>858</v>
      </c>
      <c r="B1219">
        <v>2018</v>
      </c>
    </row>
    <row r="1220" spans="1:2" x14ac:dyDescent="0.25">
      <c r="A1220" t="s">
        <v>859</v>
      </c>
      <c r="B1220">
        <v>2018</v>
      </c>
    </row>
    <row r="1221" spans="1:2" x14ac:dyDescent="0.25">
      <c r="A1221" t="s">
        <v>2088</v>
      </c>
      <c r="B1221">
        <v>2020</v>
      </c>
    </row>
    <row r="1222" spans="1:2" x14ac:dyDescent="0.25">
      <c r="A1222" t="s">
        <v>2549</v>
      </c>
      <c r="B1222">
        <v>2022</v>
      </c>
    </row>
    <row r="1223" spans="1:2" x14ac:dyDescent="0.25">
      <c r="A1223" t="s">
        <v>2802</v>
      </c>
      <c r="B1223">
        <v>2023</v>
      </c>
    </row>
    <row r="1224" spans="1:2" x14ac:dyDescent="0.25">
      <c r="A1224" t="s">
        <v>2752</v>
      </c>
      <c r="B1224">
        <v>2023</v>
      </c>
    </row>
    <row r="1225" spans="1:2" x14ac:dyDescent="0.25">
      <c r="A1225" s="3" t="s">
        <v>860</v>
      </c>
      <c r="B1225">
        <v>2014</v>
      </c>
    </row>
    <row r="1226" spans="1:2" x14ac:dyDescent="0.25">
      <c r="A1226" s="3" t="s">
        <v>861</v>
      </c>
      <c r="B1226">
        <v>2013</v>
      </c>
    </row>
    <row r="1227" spans="1:2" x14ac:dyDescent="0.25">
      <c r="A1227" t="s">
        <v>862</v>
      </c>
      <c r="B1227">
        <v>2016</v>
      </c>
    </row>
    <row r="1228" spans="1:2" x14ac:dyDescent="0.25">
      <c r="A1228" t="s">
        <v>2840</v>
      </c>
      <c r="B1228">
        <v>2023</v>
      </c>
    </row>
    <row r="1229" spans="1:2" x14ac:dyDescent="0.25">
      <c r="A1229" t="s">
        <v>2122</v>
      </c>
      <c r="B1229">
        <v>2020</v>
      </c>
    </row>
    <row r="1230" spans="1:2" x14ac:dyDescent="0.25">
      <c r="A1230" t="s">
        <v>2519</v>
      </c>
      <c r="B1230">
        <v>2018</v>
      </c>
    </row>
    <row r="1231" spans="1:2" x14ac:dyDescent="0.25">
      <c r="A1231" s="3" t="s">
        <v>863</v>
      </c>
      <c r="B1231">
        <v>2013</v>
      </c>
    </row>
    <row r="1232" spans="1:2" x14ac:dyDescent="0.25">
      <c r="A1232" t="s">
        <v>2779</v>
      </c>
      <c r="B1232">
        <v>2023</v>
      </c>
    </row>
    <row r="1233" spans="1:2" x14ac:dyDescent="0.25">
      <c r="A1233" s="3" t="s">
        <v>864</v>
      </c>
      <c r="B1233">
        <v>2013</v>
      </c>
    </row>
    <row r="1234" spans="1:2" x14ac:dyDescent="0.25">
      <c r="A1234" t="s">
        <v>2932</v>
      </c>
      <c r="B1234">
        <v>2022</v>
      </c>
    </row>
    <row r="1235" spans="1:2" x14ac:dyDescent="0.25">
      <c r="A1235" t="s">
        <v>2597</v>
      </c>
      <c r="B1235">
        <v>2022</v>
      </c>
    </row>
    <row r="1236" spans="1:2" x14ac:dyDescent="0.25">
      <c r="A1236" s="3" t="s">
        <v>865</v>
      </c>
      <c r="B1236">
        <v>2013</v>
      </c>
    </row>
    <row r="1237" spans="1:2" x14ac:dyDescent="0.25">
      <c r="A1237" s="3" t="s">
        <v>866</v>
      </c>
      <c r="B1237">
        <v>2013</v>
      </c>
    </row>
    <row r="1238" spans="1:2" x14ac:dyDescent="0.25">
      <c r="A1238" s="3" t="s">
        <v>867</v>
      </c>
      <c r="B1238">
        <v>2013</v>
      </c>
    </row>
    <row r="1239" spans="1:2" x14ac:dyDescent="0.25">
      <c r="A1239" s="3" t="s">
        <v>868</v>
      </c>
      <c r="B1239">
        <v>2016</v>
      </c>
    </row>
    <row r="1240" spans="1:2" x14ac:dyDescent="0.25">
      <c r="A1240" t="s">
        <v>2005</v>
      </c>
      <c r="B1240">
        <v>2016</v>
      </c>
    </row>
    <row r="1241" spans="1:2" x14ac:dyDescent="0.25">
      <c r="A1241" t="s">
        <v>869</v>
      </c>
      <c r="B1241">
        <v>2015</v>
      </c>
    </row>
    <row r="1242" spans="1:2" x14ac:dyDescent="0.25">
      <c r="A1242" t="s">
        <v>2837</v>
      </c>
      <c r="B1242">
        <v>2023</v>
      </c>
    </row>
    <row r="1243" spans="1:2" x14ac:dyDescent="0.25">
      <c r="A1243" t="s">
        <v>870</v>
      </c>
      <c r="B1243">
        <v>2013</v>
      </c>
    </row>
    <row r="1244" spans="1:2" x14ac:dyDescent="0.25">
      <c r="A1244" s="3" t="s">
        <v>871</v>
      </c>
      <c r="B1244">
        <v>2013</v>
      </c>
    </row>
    <row r="1245" spans="1:2" x14ac:dyDescent="0.25">
      <c r="A1245" t="s">
        <v>3050</v>
      </c>
      <c r="B1245">
        <v>2024</v>
      </c>
    </row>
    <row r="1246" spans="1:2" x14ac:dyDescent="0.25">
      <c r="A1246" t="s">
        <v>872</v>
      </c>
      <c r="B1246">
        <v>2015</v>
      </c>
    </row>
    <row r="1247" spans="1:2" x14ac:dyDescent="0.25">
      <c r="A1247" t="s">
        <v>3069</v>
      </c>
      <c r="B1247">
        <v>2024</v>
      </c>
    </row>
    <row r="1248" spans="1:2" x14ac:dyDescent="0.25">
      <c r="A1248" t="s">
        <v>873</v>
      </c>
      <c r="B1248">
        <v>2019</v>
      </c>
    </row>
    <row r="1249" spans="1:2" x14ac:dyDescent="0.25">
      <c r="A1249" s="3" t="s">
        <v>874</v>
      </c>
      <c r="B1249">
        <v>2013</v>
      </c>
    </row>
    <row r="1250" spans="1:2" x14ac:dyDescent="0.25">
      <c r="A1250" s="3" t="s">
        <v>875</v>
      </c>
      <c r="B1250">
        <v>2013</v>
      </c>
    </row>
    <row r="1251" spans="1:2" x14ac:dyDescent="0.25">
      <c r="A1251" t="s">
        <v>876</v>
      </c>
      <c r="B1251">
        <v>2018</v>
      </c>
    </row>
    <row r="1252" spans="1:2" x14ac:dyDescent="0.25">
      <c r="A1252" t="s">
        <v>877</v>
      </c>
      <c r="B1252">
        <v>2016</v>
      </c>
    </row>
    <row r="1253" spans="1:2" x14ac:dyDescent="0.25">
      <c r="A1253" t="s">
        <v>878</v>
      </c>
      <c r="B1253">
        <v>2017</v>
      </c>
    </row>
    <row r="1254" spans="1:2" x14ac:dyDescent="0.25">
      <c r="A1254" t="s">
        <v>879</v>
      </c>
      <c r="B1254">
        <v>2014</v>
      </c>
    </row>
    <row r="1255" spans="1:2" x14ac:dyDescent="0.25">
      <c r="A1255" t="s">
        <v>2492</v>
      </c>
      <c r="B1255">
        <v>2020</v>
      </c>
    </row>
    <row r="1256" spans="1:2" x14ac:dyDescent="0.25">
      <c r="A1256" t="s">
        <v>2707</v>
      </c>
      <c r="B1256">
        <v>2020</v>
      </c>
    </row>
    <row r="1257" spans="1:2" x14ac:dyDescent="0.25">
      <c r="A1257" t="s">
        <v>2700</v>
      </c>
      <c r="B1257">
        <v>2021</v>
      </c>
    </row>
    <row r="1258" spans="1:2" x14ac:dyDescent="0.25">
      <c r="A1258" s="3" t="s">
        <v>880</v>
      </c>
      <c r="B1258">
        <v>2013</v>
      </c>
    </row>
    <row r="1259" spans="1:2" x14ac:dyDescent="0.25">
      <c r="A1259" s="3" t="s">
        <v>881</v>
      </c>
      <c r="B1259">
        <v>2016</v>
      </c>
    </row>
    <row r="1260" spans="1:2" x14ac:dyDescent="0.25">
      <c r="A1260" t="s">
        <v>882</v>
      </c>
      <c r="B1260">
        <v>2018</v>
      </c>
    </row>
    <row r="1261" spans="1:2" x14ac:dyDescent="0.25">
      <c r="A1261" s="3" t="s">
        <v>883</v>
      </c>
      <c r="B1261">
        <v>2013</v>
      </c>
    </row>
    <row r="1262" spans="1:2" x14ac:dyDescent="0.25">
      <c r="A1262" t="s">
        <v>2575</v>
      </c>
      <c r="B1262">
        <v>2022</v>
      </c>
    </row>
    <row r="1263" spans="1:2" x14ac:dyDescent="0.25">
      <c r="A1263" s="3" t="s">
        <v>884</v>
      </c>
      <c r="B1263">
        <v>2017</v>
      </c>
    </row>
    <row r="1264" spans="1:2" x14ac:dyDescent="0.25">
      <c r="A1264" t="s">
        <v>885</v>
      </c>
      <c r="B1264">
        <v>2018</v>
      </c>
    </row>
    <row r="1265" spans="1:2" x14ac:dyDescent="0.25">
      <c r="A1265" t="s">
        <v>886</v>
      </c>
      <c r="B1265">
        <v>2019</v>
      </c>
    </row>
    <row r="1266" spans="1:2" x14ac:dyDescent="0.25">
      <c r="A1266" t="s">
        <v>887</v>
      </c>
      <c r="B1266">
        <v>2018</v>
      </c>
    </row>
    <row r="1267" spans="1:2" x14ac:dyDescent="0.25">
      <c r="A1267" t="s">
        <v>888</v>
      </c>
      <c r="B1267">
        <v>2018</v>
      </c>
    </row>
    <row r="1268" spans="1:2" x14ac:dyDescent="0.25">
      <c r="A1268" s="3" t="s">
        <v>889</v>
      </c>
      <c r="B1268">
        <v>2013</v>
      </c>
    </row>
    <row r="1269" spans="1:2" x14ac:dyDescent="0.25">
      <c r="A1269" t="s">
        <v>890</v>
      </c>
      <c r="B1269">
        <v>2018</v>
      </c>
    </row>
    <row r="1270" spans="1:2" x14ac:dyDescent="0.25">
      <c r="A1270" s="3" t="s">
        <v>891</v>
      </c>
      <c r="B1270">
        <v>2013</v>
      </c>
    </row>
    <row r="1271" spans="1:2" x14ac:dyDescent="0.25">
      <c r="A1271" t="s">
        <v>2702</v>
      </c>
      <c r="B1271">
        <v>2019</v>
      </c>
    </row>
    <row r="1272" spans="1:2" x14ac:dyDescent="0.25">
      <c r="A1272" s="3" t="s">
        <v>892</v>
      </c>
      <c r="B1272">
        <v>2013</v>
      </c>
    </row>
    <row r="1273" spans="1:2" x14ac:dyDescent="0.25">
      <c r="A1273" s="3" t="s">
        <v>893</v>
      </c>
      <c r="B1273">
        <v>2016</v>
      </c>
    </row>
    <row r="1274" spans="1:2" x14ac:dyDescent="0.25">
      <c r="A1274" t="s">
        <v>2882</v>
      </c>
      <c r="B1274">
        <v>2021</v>
      </c>
    </row>
    <row r="1275" spans="1:2" x14ac:dyDescent="0.25">
      <c r="A1275" t="s">
        <v>894</v>
      </c>
      <c r="B1275">
        <v>2019</v>
      </c>
    </row>
    <row r="1276" spans="1:2" x14ac:dyDescent="0.25">
      <c r="A1276" t="s">
        <v>895</v>
      </c>
      <c r="B1276">
        <v>2014</v>
      </c>
    </row>
    <row r="1277" spans="1:2" x14ac:dyDescent="0.25">
      <c r="A1277" s="3" t="s">
        <v>896</v>
      </c>
      <c r="B1277">
        <v>2016</v>
      </c>
    </row>
    <row r="1278" spans="1:2" x14ac:dyDescent="0.25">
      <c r="A1278" t="s">
        <v>897</v>
      </c>
      <c r="B1278">
        <v>2018</v>
      </c>
    </row>
    <row r="1279" spans="1:2" x14ac:dyDescent="0.25">
      <c r="A1279" s="3" t="s">
        <v>898</v>
      </c>
      <c r="B1279">
        <v>2015</v>
      </c>
    </row>
    <row r="1280" spans="1:2" x14ac:dyDescent="0.25">
      <c r="A1280" t="s">
        <v>899</v>
      </c>
      <c r="B1280">
        <v>2018</v>
      </c>
    </row>
    <row r="1281" spans="1:2" x14ac:dyDescent="0.25">
      <c r="A1281" t="s">
        <v>3241</v>
      </c>
      <c r="B1281">
        <v>2025</v>
      </c>
    </row>
    <row r="1282" spans="1:2" x14ac:dyDescent="0.25">
      <c r="A1282" s="3" t="s">
        <v>900</v>
      </c>
      <c r="B1282">
        <v>2013</v>
      </c>
    </row>
    <row r="1283" spans="1:2" x14ac:dyDescent="0.25">
      <c r="A1283" s="3" t="s">
        <v>901</v>
      </c>
      <c r="B1283">
        <v>2014</v>
      </c>
    </row>
    <row r="1284" spans="1:2" x14ac:dyDescent="0.25">
      <c r="A1284" s="3" t="s">
        <v>902</v>
      </c>
      <c r="B1284">
        <v>2015</v>
      </c>
    </row>
    <row r="1285" spans="1:2" x14ac:dyDescent="0.25">
      <c r="A1285" t="s">
        <v>903</v>
      </c>
      <c r="B1285">
        <v>2015</v>
      </c>
    </row>
    <row r="1286" spans="1:2" x14ac:dyDescent="0.25">
      <c r="A1286" s="3" t="s">
        <v>904</v>
      </c>
      <c r="B1286">
        <v>2017</v>
      </c>
    </row>
    <row r="1287" spans="1:2" x14ac:dyDescent="0.25">
      <c r="A1287" t="s">
        <v>905</v>
      </c>
      <c r="B1287">
        <v>2014</v>
      </c>
    </row>
    <row r="1288" spans="1:2" x14ac:dyDescent="0.25">
      <c r="A1288" t="s">
        <v>906</v>
      </c>
      <c r="B1288">
        <v>2014</v>
      </c>
    </row>
    <row r="1289" spans="1:2" x14ac:dyDescent="0.25">
      <c r="A1289" t="s">
        <v>2408</v>
      </c>
      <c r="B1289">
        <v>2021</v>
      </c>
    </row>
    <row r="1290" spans="1:2" x14ac:dyDescent="0.25">
      <c r="A1290" t="s">
        <v>2029</v>
      </c>
      <c r="B1290">
        <v>2020</v>
      </c>
    </row>
    <row r="1291" spans="1:2" x14ac:dyDescent="0.25">
      <c r="A1291" t="s">
        <v>907</v>
      </c>
      <c r="B1291">
        <v>2018</v>
      </c>
    </row>
    <row r="1292" spans="1:2" x14ac:dyDescent="0.25">
      <c r="A1292" s="3" t="s">
        <v>908</v>
      </c>
      <c r="B1292">
        <v>2016</v>
      </c>
    </row>
    <row r="1293" spans="1:2" x14ac:dyDescent="0.25">
      <c r="A1293" s="3" t="s">
        <v>909</v>
      </c>
      <c r="B1293">
        <v>2013</v>
      </c>
    </row>
    <row r="1294" spans="1:2" x14ac:dyDescent="0.25">
      <c r="A1294" t="s">
        <v>2063</v>
      </c>
      <c r="B1294">
        <v>2020</v>
      </c>
    </row>
    <row r="1295" spans="1:2" x14ac:dyDescent="0.25">
      <c r="A1295" s="3" t="s">
        <v>910</v>
      </c>
      <c r="B1295">
        <v>2013</v>
      </c>
    </row>
    <row r="1296" spans="1:2" x14ac:dyDescent="0.25">
      <c r="A1296" t="s">
        <v>911</v>
      </c>
      <c r="B1296">
        <v>2019</v>
      </c>
    </row>
    <row r="1297" spans="1:2" x14ac:dyDescent="0.25">
      <c r="A1297" s="3" t="s">
        <v>912</v>
      </c>
      <c r="B1297">
        <v>2013</v>
      </c>
    </row>
    <row r="1298" spans="1:2" x14ac:dyDescent="0.25">
      <c r="A1298" s="3" t="s">
        <v>913</v>
      </c>
      <c r="B1298">
        <v>2013</v>
      </c>
    </row>
    <row r="1299" spans="1:2" x14ac:dyDescent="0.25">
      <c r="A1299" s="3" t="s">
        <v>914</v>
      </c>
      <c r="B1299">
        <v>2016</v>
      </c>
    </row>
    <row r="1300" spans="1:2" x14ac:dyDescent="0.25">
      <c r="A1300" t="s">
        <v>2968</v>
      </c>
      <c r="B1300">
        <v>2024</v>
      </c>
    </row>
    <row r="1301" spans="1:2" x14ac:dyDescent="0.25">
      <c r="A1301" s="3" t="s">
        <v>915</v>
      </c>
      <c r="B1301">
        <v>2013</v>
      </c>
    </row>
    <row r="1302" spans="1:2" x14ac:dyDescent="0.25">
      <c r="A1302" t="s">
        <v>2476</v>
      </c>
      <c r="B1302">
        <v>2017</v>
      </c>
    </row>
    <row r="1303" spans="1:2" x14ac:dyDescent="0.25">
      <c r="A1303" t="s">
        <v>916</v>
      </c>
      <c r="B1303">
        <v>2015</v>
      </c>
    </row>
    <row r="1304" spans="1:2" x14ac:dyDescent="0.25">
      <c r="A1304" t="s">
        <v>2133</v>
      </c>
      <c r="B1304">
        <v>2020</v>
      </c>
    </row>
    <row r="1305" spans="1:2" x14ac:dyDescent="0.25">
      <c r="A1305" s="3" t="s">
        <v>917</v>
      </c>
      <c r="B1305">
        <v>2013</v>
      </c>
    </row>
    <row r="1306" spans="1:2" x14ac:dyDescent="0.25">
      <c r="A1306" t="s">
        <v>3249</v>
      </c>
      <c r="B1306">
        <v>2024</v>
      </c>
    </row>
    <row r="1307" spans="1:2" x14ac:dyDescent="0.25">
      <c r="A1307" t="s">
        <v>918</v>
      </c>
      <c r="B1307">
        <v>2014</v>
      </c>
    </row>
    <row r="1308" spans="1:2" x14ac:dyDescent="0.25">
      <c r="A1308" s="3" t="s">
        <v>919</v>
      </c>
      <c r="B1308">
        <v>2014</v>
      </c>
    </row>
    <row r="1309" spans="1:2" x14ac:dyDescent="0.25">
      <c r="A1309" t="s">
        <v>920</v>
      </c>
      <c r="B1309">
        <v>2014</v>
      </c>
    </row>
    <row r="1310" spans="1:2" x14ac:dyDescent="0.25">
      <c r="A1310" t="s">
        <v>2027</v>
      </c>
      <c r="B1310">
        <v>2020</v>
      </c>
    </row>
    <row r="1311" spans="1:2" x14ac:dyDescent="0.25">
      <c r="A1311" t="s">
        <v>921</v>
      </c>
      <c r="B1311">
        <v>2018</v>
      </c>
    </row>
    <row r="1312" spans="1:2" x14ac:dyDescent="0.25">
      <c r="A1312" t="s">
        <v>2941</v>
      </c>
      <c r="B1312">
        <v>2022</v>
      </c>
    </row>
    <row r="1313" spans="1:2" x14ac:dyDescent="0.25">
      <c r="A1313" t="s">
        <v>1886</v>
      </c>
      <c r="B1313">
        <v>2018</v>
      </c>
    </row>
    <row r="1314" spans="1:2" x14ac:dyDescent="0.25">
      <c r="A1314" s="3" t="s">
        <v>922</v>
      </c>
      <c r="B1314">
        <v>2013</v>
      </c>
    </row>
    <row r="1315" spans="1:2" x14ac:dyDescent="0.25">
      <c r="A1315" t="s">
        <v>923</v>
      </c>
      <c r="B1315">
        <v>2014</v>
      </c>
    </row>
    <row r="1316" spans="1:2" x14ac:dyDescent="0.25">
      <c r="A1316" t="s">
        <v>2823</v>
      </c>
      <c r="B1316">
        <v>2023</v>
      </c>
    </row>
    <row r="1317" spans="1:2" x14ac:dyDescent="0.25">
      <c r="A1317" t="s">
        <v>2861</v>
      </c>
      <c r="B1317">
        <v>2023</v>
      </c>
    </row>
    <row r="1318" spans="1:2" x14ac:dyDescent="0.25">
      <c r="A1318" s="3" t="s">
        <v>924</v>
      </c>
      <c r="B1318">
        <v>2016</v>
      </c>
    </row>
    <row r="1319" spans="1:2" x14ac:dyDescent="0.25">
      <c r="A1319" t="s">
        <v>925</v>
      </c>
      <c r="B1319">
        <v>2018</v>
      </c>
    </row>
    <row r="1320" spans="1:2" x14ac:dyDescent="0.25">
      <c r="A1320" t="s">
        <v>2395</v>
      </c>
      <c r="B1320">
        <v>2021</v>
      </c>
    </row>
    <row r="1321" spans="1:2" x14ac:dyDescent="0.25">
      <c r="A1321" t="s">
        <v>2431</v>
      </c>
      <c r="B1321">
        <v>2021</v>
      </c>
    </row>
    <row r="1322" spans="1:2" x14ac:dyDescent="0.25">
      <c r="A1322" s="3" t="s">
        <v>926</v>
      </c>
      <c r="B1322">
        <v>2013</v>
      </c>
    </row>
    <row r="1323" spans="1:2" x14ac:dyDescent="0.25">
      <c r="A1323" s="3" t="s">
        <v>927</v>
      </c>
      <c r="B1323">
        <v>2013</v>
      </c>
    </row>
    <row r="1324" spans="1:2" x14ac:dyDescent="0.25">
      <c r="A1324" s="3" t="s">
        <v>928</v>
      </c>
      <c r="B1324">
        <v>2013</v>
      </c>
    </row>
    <row r="1325" spans="1:2" x14ac:dyDescent="0.25">
      <c r="A1325" s="3" t="s">
        <v>929</v>
      </c>
      <c r="B1325">
        <v>2013</v>
      </c>
    </row>
    <row r="1326" spans="1:2" x14ac:dyDescent="0.25">
      <c r="A1326" t="s">
        <v>2128</v>
      </c>
      <c r="B1326">
        <v>2020</v>
      </c>
    </row>
    <row r="1327" spans="1:2" x14ac:dyDescent="0.25">
      <c r="A1327" s="3" t="s">
        <v>930</v>
      </c>
      <c r="B1327">
        <v>2015</v>
      </c>
    </row>
    <row r="1328" spans="1:2" x14ac:dyDescent="0.25">
      <c r="A1328" t="s">
        <v>2272</v>
      </c>
      <c r="B1328">
        <v>2019</v>
      </c>
    </row>
    <row r="1329" spans="1:2" x14ac:dyDescent="0.25">
      <c r="A1329" s="3" t="s">
        <v>931</v>
      </c>
      <c r="B1329">
        <v>2013</v>
      </c>
    </row>
    <row r="1330" spans="1:2" x14ac:dyDescent="0.25">
      <c r="A1330" t="s">
        <v>932</v>
      </c>
      <c r="B1330">
        <v>2019</v>
      </c>
    </row>
    <row r="1331" spans="1:2" x14ac:dyDescent="0.25">
      <c r="A1331" t="s">
        <v>2841</v>
      </c>
      <c r="B1331">
        <v>2023</v>
      </c>
    </row>
    <row r="1332" spans="1:2" x14ac:dyDescent="0.25">
      <c r="A1332" t="s">
        <v>933</v>
      </c>
      <c r="B1332">
        <v>2014</v>
      </c>
    </row>
    <row r="1333" spans="1:2" x14ac:dyDescent="0.25">
      <c r="A1333" s="3" t="s">
        <v>934</v>
      </c>
      <c r="B1333">
        <v>2015</v>
      </c>
    </row>
    <row r="1334" spans="1:2" x14ac:dyDescent="0.25">
      <c r="A1334" t="s">
        <v>935</v>
      </c>
      <c r="B1334">
        <v>2015</v>
      </c>
    </row>
    <row r="1335" spans="1:2" x14ac:dyDescent="0.25">
      <c r="A1335" t="s">
        <v>1999</v>
      </c>
      <c r="B1335">
        <v>2017</v>
      </c>
    </row>
    <row r="1336" spans="1:2" x14ac:dyDescent="0.25">
      <c r="A1336" t="s">
        <v>2413</v>
      </c>
      <c r="B1336">
        <v>2021</v>
      </c>
    </row>
    <row r="1337" spans="1:2" x14ac:dyDescent="0.25">
      <c r="A1337" t="s">
        <v>2276</v>
      </c>
      <c r="B1337">
        <v>2020</v>
      </c>
    </row>
    <row r="1338" spans="1:2" x14ac:dyDescent="0.25">
      <c r="A1338" t="s">
        <v>2562</v>
      </c>
      <c r="B1338">
        <v>2022</v>
      </c>
    </row>
    <row r="1339" spans="1:2" x14ac:dyDescent="0.25">
      <c r="A1339" s="3" t="s">
        <v>936</v>
      </c>
      <c r="B1339">
        <v>2017</v>
      </c>
    </row>
    <row r="1340" spans="1:2" x14ac:dyDescent="0.25">
      <c r="A1340" t="s">
        <v>2473</v>
      </c>
      <c r="B1340">
        <v>2020</v>
      </c>
    </row>
    <row r="1341" spans="1:2" x14ac:dyDescent="0.25">
      <c r="A1341" t="s">
        <v>3232</v>
      </c>
      <c r="B1341">
        <v>2024</v>
      </c>
    </row>
    <row r="1342" spans="1:2" x14ac:dyDescent="0.25">
      <c r="A1342" t="s">
        <v>937</v>
      </c>
      <c r="B1342">
        <v>2019</v>
      </c>
    </row>
    <row r="1343" spans="1:2" x14ac:dyDescent="0.25">
      <c r="A1343" t="s">
        <v>938</v>
      </c>
      <c r="B1343">
        <v>2018</v>
      </c>
    </row>
    <row r="1344" spans="1:2" x14ac:dyDescent="0.25">
      <c r="A1344" s="3" t="s">
        <v>939</v>
      </c>
      <c r="B1344">
        <v>2015</v>
      </c>
    </row>
    <row r="1345" spans="1:2" x14ac:dyDescent="0.25">
      <c r="A1345" t="s">
        <v>940</v>
      </c>
      <c r="B1345">
        <v>2015</v>
      </c>
    </row>
    <row r="1346" spans="1:2" x14ac:dyDescent="0.25">
      <c r="A1346" t="s">
        <v>1900</v>
      </c>
      <c r="B1346">
        <v>2016</v>
      </c>
    </row>
    <row r="1347" spans="1:2" x14ac:dyDescent="0.25">
      <c r="A1347" s="3" t="s">
        <v>941</v>
      </c>
      <c r="B1347">
        <v>2013</v>
      </c>
    </row>
    <row r="1348" spans="1:2" x14ac:dyDescent="0.25">
      <c r="A1348" t="s">
        <v>942</v>
      </c>
      <c r="B1348">
        <v>2019</v>
      </c>
    </row>
    <row r="1349" spans="1:2" x14ac:dyDescent="0.25">
      <c r="A1349" t="s">
        <v>943</v>
      </c>
      <c r="B1349">
        <v>2014</v>
      </c>
    </row>
    <row r="1350" spans="1:2" x14ac:dyDescent="0.25">
      <c r="A1350" s="3" t="s">
        <v>944</v>
      </c>
      <c r="B1350">
        <v>2013</v>
      </c>
    </row>
    <row r="1351" spans="1:2" x14ac:dyDescent="0.25">
      <c r="A1351" t="s">
        <v>2742</v>
      </c>
      <c r="B1351">
        <v>2023</v>
      </c>
    </row>
    <row r="1352" spans="1:2" x14ac:dyDescent="0.25">
      <c r="A1352" s="3" t="s">
        <v>945</v>
      </c>
      <c r="B1352">
        <v>2013</v>
      </c>
    </row>
    <row r="1353" spans="1:2" x14ac:dyDescent="0.25">
      <c r="A1353" t="s">
        <v>946</v>
      </c>
      <c r="B1353">
        <v>2014</v>
      </c>
    </row>
    <row r="1354" spans="1:2" x14ac:dyDescent="0.25">
      <c r="A1354" t="s">
        <v>2315</v>
      </c>
      <c r="B1354">
        <v>2018</v>
      </c>
    </row>
    <row r="1355" spans="1:2" x14ac:dyDescent="0.25">
      <c r="A1355" t="s">
        <v>3240</v>
      </c>
      <c r="B1355">
        <v>2025</v>
      </c>
    </row>
    <row r="1356" spans="1:2" x14ac:dyDescent="0.25">
      <c r="A1356" t="s">
        <v>2978</v>
      </c>
      <c r="B1356">
        <v>2024</v>
      </c>
    </row>
    <row r="1357" spans="1:2" x14ac:dyDescent="0.25">
      <c r="A1357" s="3" t="s">
        <v>947</v>
      </c>
      <c r="B1357">
        <v>2013</v>
      </c>
    </row>
    <row r="1358" spans="1:2" x14ac:dyDescent="0.25">
      <c r="A1358" s="3" t="s">
        <v>948</v>
      </c>
      <c r="B1358">
        <v>2013</v>
      </c>
    </row>
    <row r="1359" spans="1:2" x14ac:dyDescent="0.25">
      <c r="A1359" t="s">
        <v>949</v>
      </c>
      <c r="B1359">
        <v>2019</v>
      </c>
    </row>
    <row r="1360" spans="1:2" x14ac:dyDescent="0.25">
      <c r="A1360" t="s">
        <v>2050</v>
      </c>
      <c r="B1360">
        <v>2020</v>
      </c>
    </row>
    <row r="1361" spans="1:2" x14ac:dyDescent="0.25">
      <c r="A1361" s="3" t="s">
        <v>950</v>
      </c>
      <c r="B1361">
        <v>2017</v>
      </c>
    </row>
    <row r="1362" spans="1:2" x14ac:dyDescent="0.25">
      <c r="A1362" t="s">
        <v>2736</v>
      </c>
      <c r="B1362">
        <v>2023</v>
      </c>
    </row>
    <row r="1363" spans="1:2" x14ac:dyDescent="0.25">
      <c r="A1363" t="s">
        <v>951</v>
      </c>
      <c r="B1363">
        <v>2017</v>
      </c>
    </row>
    <row r="1364" spans="1:2" x14ac:dyDescent="0.25">
      <c r="A1364" s="3" t="s">
        <v>952</v>
      </c>
      <c r="B1364">
        <v>2013</v>
      </c>
    </row>
    <row r="1365" spans="1:2" x14ac:dyDescent="0.25">
      <c r="A1365" t="s">
        <v>2670</v>
      </c>
      <c r="B1365">
        <v>2020</v>
      </c>
    </row>
    <row r="1366" spans="1:2" x14ac:dyDescent="0.25">
      <c r="A1366" t="s">
        <v>953</v>
      </c>
      <c r="B1366">
        <v>2015</v>
      </c>
    </row>
    <row r="1367" spans="1:2" x14ac:dyDescent="0.25">
      <c r="A1367" s="3" t="s">
        <v>954</v>
      </c>
      <c r="B1367">
        <v>2015</v>
      </c>
    </row>
    <row r="1368" spans="1:2" x14ac:dyDescent="0.25">
      <c r="A1368" s="3" t="s">
        <v>955</v>
      </c>
      <c r="B1368">
        <v>2016</v>
      </c>
    </row>
    <row r="1369" spans="1:2" x14ac:dyDescent="0.25">
      <c r="A1369" t="s">
        <v>1987</v>
      </c>
      <c r="B1369">
        <v>2013</v>
      </c>
    </row>
    <row r="1370" spans="1:2" x14ac:dyDescent="0.25">
      <c r="A1370" s="3" t="s">
        <v>956</v>
      </c>
      <c r="B1370">
        <v>2013</v>
      </c>
    </row>
    <row r="1371" spans="1:2" x14ac:dyDescent="0.25">
      <c r="A1371" t="s">
        <v>2799</v>
      </c>
      <c r="B1371">
        <v>2023</v>
      </c>
    </row>
    <row r="1372" spans="1:2" x14ac:dyDescent="0.25">
      <c r="A1372" t="s">
        <v>957</v>
      </c>
      <c r="B1372">
        <v>2016</v>
      </c>
    </row>
    <row r="1373" spans="1:2" x14ac:dyDescent="0.25">
      <c r="A1373" t="s">
        <v>1976</v>
      </c>
      <c r="B1373">
        <v>2016</v>
      </c>
    </row>
    <row r="1374" spans="1:2" x14ac:dyDescent="0.25">
      <c r="A1374" s="3" t="s">
        <v>958</v>
      </c>
      <c r="B1374">
        <v>2013</v>
      </c>
    </row>
    <row r="1375" spans="1:2" x14ac:dyDescent="0.25">
      <c r="A1375" t="s">
        <v>959</v>
      </c>
      <c r="B1375">
        <v>2014</v>
      </c>
    </row>
    <row r="1376" spans="1:2" x14ac:dyDescent="0.25">
      <c r="A1376" t="s">
        <v>960</v>
      </c>
      <c r="B1376">
        <v>2016</v>
      </c>
    </row>
    <row r="1377" spans="1:2" x14ac:dyDescent="0.25">
      <c r="A1377" t="s">
        <v>2261</v>
      </c>
      <c r="B1377">
        <v>2017</v>
      </c>
    </row>
    <row r="1378" spans="1:2" x14ac:dyDescent="0.25">
      <c r="A1378" t="s">
        <v>961</v>
      </c>
      <c r="B1378">
        <v>2019</v>
      </c>
    </row>
    <row r="1379" spans="1:2" x14ac:dyDescent="0.25">
      <c r="A1379" t="s">
        <v>962</v>
      </c>
      <c r="B1379">
        <v>2014</v>
      </c>
    </row>
    <row r="1380" spans="1:2" x14ac:dyDescent="0.25">
      <c r="A1380" s="3" t="s">
        <v>963</v>
      </c>
      <c r="B1380">
        <v>2013</v>
      </c>
    </row>
    <row r="1381" spans="1:2" x14ac:dyDescent="0.25">
      <c r="A1381" t="s">
        <v>964</v>
      </c>
      <c r="B1381">
        <v>2016</v>
      </c>
    </row>
    <row r="1382" spans="1:2" x14ac:dyDescent="0.25">
      <c r="A1382" s="3" t="s">
        <v>965</v>
      </c>
      <c r="B1382">
        <v>2013</v>
      </c>
    </row>
    <row r="1383" spans="1:2" x14ac:dyDescent="0.25">
      <c r="A1383" t="s">
        <v>3251</v>
      </c>
      <c r="B1383">
        <v>2019</v>
      </c>
    </row>
    <row r="1384" spans="1:2" x14ac:dyDescent="0.25">
      <c r="A1384" t="s">
        <v>966</v>
      </c>
      <c r="B1384">
        <v>2019</v>
      </c>
    </row>
    <row r="1385" spans="1:2" x14ac:dyDescent="0.25">
      <c r="A1385" t="s">
        <v>2385</v>
      </c>
      <c r="B1385">
        <v>2021</v>
      </c>
    </row>
    <row r="1386" spans="1:2" x14ac:dyDescent="0.25">
      <c r="A1386" s="3" t="s">
        <v>967</v>
      </c>
      <c r="B1386">
        <v>2013</v>
      </c>
    </row>
    <row r="1387" spans="1:2" x14ac:dyDescent="0.25">
      <c r="A1387" t="s">
        <v>2687</v>
      </c>
      <c r="B1387">
        <v>2022</v>
      </c>
    </row>
    <row r="1388" spans="1:2" x14ac:dyDescent="0.25">
      <c r="A1388" s="3" t="s">
        <v>968</v>
      </c>
      <c r="B1388">
        <v>2013</v>
      </c>
    </row>
    <row r="1389" spans="1:2" x14ac:dyDescent="0.25">
      <c r="A1389" s="3" t="s">
        <v>969</v>
      </c>
      <c r="B1389">
        <v>2013</v>
      </c>
    </row>
    <row r="1390" spans="1:2" x14ac:dyDescent="0.25">
      <c r="A1390" t="s">
        <v>2937</v>
      </c>
      <c r="B1390">
        <v>2023</v>
      </c>
    </row>
    <row r="1391" spans="1:2" x14ac:dyDescent="0.25">
      <c r="A1391" t="s">
        <v>970</v>
      </c>
      <c r="B1391">
        <v>2016</v>
      </c>
    </row>
    <row r="1392" spans="1:2" x14ac:dyDescent="0.25">
      <c r="A1392" t="s">
        <v>971</v>
      </c>
      <c r="B1392">
        <v>2017</v>
      </c>
    </row>
    <row r="1393" spans="1:2" x14ac:dyDescent="0.25">
      <c r="A1393" s="3" t="s">
        <v>972</v>
      </c>
      <c r="B1393">
        <v>2013</v>
      </c>
    </row>
    <row r="1394" spans="1:2" x14ac:dyDescent="0.25">
      <c r="A1394" t="s">
        <v>973</v>
      </c>
      <c r="B1394">
        <v>2018</v>
      </c>
    </row>
    <row r="1395" spans="1:2" x14ac:dyDescent="0.25">
      <c r="A1395" t="s">
        <v>2368</v>
      </c>
      <c r="B1395">
        <v>2021</v>
      </c>
    </row>
    <row r="1396" spans="1:2" x14ac:dyDescent="0.25">
      <c r="A1396" t="s">
        <v>2719</v>
      </c>
      <c r="B1396">
        <v>2022</v>
      </c>
    </row>
    <row r="1397" spans="1:2" x14ac:dyDescent="0.25">
      <c r="A1397" s="3" t="s">
        <v>974</v>
      </c>
      <c r="B1397">
        <v>2013</v>
      </c>
    </row>
    <row r="1398" spans="1:2" x14ac:dyDescent="0.25">
      <c r="A1398" s="3" t="s">
        <v>975</v>
      </c>
      <c r="B1398">
        <v>2015</v>
      </c>
    </row>
    <row r="1399" spans="1:2" x14ac:dyDescent="0.25">
      <c r="A1399" s="3" t="s">
        <v>976</v>
      </c>
      <c r="B1399">
        <v>2017</v>
      </c>
    </row>
    <row r="1400" spans="1:2" x14ac:dyDescent="0.25">
      <c r="A1400" t="s">
        <v>2439</v>
      </c>
      <c r="B1400">
        <v>2021</v>
      </c>
    </row>
    <row r="1401" spans="1:2" x14ac:dyDescent="0.25">
      <c r="A1401" s="3" t="s">
        <v>977</v>
      </c>
      <c r="B1401">
        <v>2013</v>
      </c>
    </row>
    <row r="1402" spans="1:2" x14ac:dyDescent="0.25">
      <c r="A1402" t="s">
        <v>978</v>
      </c>
      <c r="B1402">
        <v>2018</v>
      </c>
    </row>
    <row r="1403" spans="1:2" x14ac:dyDescent="0.25">
      <c r="A1403" s="3" t="s">
        <v>979</v>
      </c>
      <c r="B1403">
        <v>2017</v>
      </c>
    </row>
    <row r="1404" spans="1:2" x14ac:dyDescent="0.25">
      <c r="A1404" s="3" t="s">
        <v>980</v>
      </c>
      <c r="B1404">
        <v>2014</v>
      </c>
    </row>
    <row r="1405" spans="1:2" x14ac:dyDescent="0.25">
      <c r="A1405" t="s">
        <v>2459</v>
      </c>
      <c r="B1405">
        <v>2020</v>
      </c>
    </row>
    <row r="1406" spans="1:2" x14ac:dyDescent="0.25">
      <c r="A1406" t="s">
        <v>2629</v>
      </c>
      <c r="B1406">
        <v>2022</v>
      </c>
    </row>
    <row r="1407" spans="1:2" x14ac:dyDescent="0.25">
      <c r="A1407" t="s">
        <v>2638</v>
      </c>
      <c r="B1407">
        <v>2022</v>
      </c>
    </row>
    <row r="1408" spans="1:2" x14ac:dyDescent="0.25">
      <c r="A1408" t="s">
        <v>2457</v>
      </c>
      <c r="B1408">
        <v>2020</v>
      </c>
    </row>
    <row r="1409" spans="1:2" x14ac:dyDescent="0.25">
      <c r="A1409" t="s">
        <v>981</v>
      </c>
      <c r="B1409">
        <v>2017</v>
      </c>
    </row>
    <row r="1410" spans="1:2" x14ac:dyDescent="0.25">
      <c r="A1410" t="s">
        <v>982</v>
      </c>
      <c r="B1410">
        <v>2015</v>
      </c>
    </row>
    <row r="1411" spans="1:2" x14ac:dyDescent="0.25">
      <c r="A1411" t="s">
        <v>2414</v>
      </c>
      <c r="B1411">
        <v>2021</v>
      </c>
    </row>
    <row r="1412" spans="1:2" x14ac:dyDescent="0.25">
      <c r="A1412" s="3" t="s">
        <v>983</v>
      </c>
      <c r="B1412">
        <v>2013</v>
      </c>
    </row>
    <row r="1413" spans="1:2" x14ac:dyDescent="0.25">
      <c r="A1413" s="3" t="s">
        <v>984</v>
      </c>
      <c r="B1413">
        <v>2013</v>
      </c>
    </row>
    <row r="1414" spans="1:2" x14ac:dyDescent="0.25">
      <c r="A1414" t="s">
        <v>3038</v>
      </c>
      <c r="B1414">
        <v>2024</v>
      </c>
    </row>
    <row r="1415" spans="1:2" x14ac:dyDescent="0.25">
      <c r="A1415" t="s">
        <v>2501</v>
      </c>
      <c r="B1415">
        <v>2018</v>
      </c>
    </row>
    <row r="1416" spans="1:2" x14ac:dyDescent="0.25">
      <c r="A1416" s="3" t="s">
        <v>985</v>
      </c>
      <c r="B1416">
        <v>2013</v>
      </c>
    </row>
    <row r="1417" spans="1:2" x14ac:dyDescent="0.25">
      <c r="A1417" t="s">
        <v>986</v>
      </c>
      <c r="B1417">
        <v>2016</v>
      </c>
    </row>
    <row r="1418" spans="1:2" x14ac:dyDescent="0.25">
      <c r="A1418" t="s">
        <v>2449</v>
      </c>
      <c r="B1418">
        <v>2021</v>
      </c>
    </row>
    <row r="1419" spans="1:2" x14ac:dyDescent="0.25">
      <c r="A1419" t="s">
        <v>2649</v>
      </c>
      <c r="B1419">
        <v>2022</v>
      </c>
    </row>
    <row r="1420" spans="1:2" x14ac:dyDescent="0.25">
      <c r="A1420" s="3" t="s">
        <v>987</v>
      </c>
      <c r="B1420">
        <v>2013</v>
      </c>
    </row>
    <row r="1421" spans="1:2" x14ac:dyDescent="0.25">
      <c r="A1421" t="s">
        <v>2483</v>
      </c>
      <c r="B1421">
        <v>2018</v>
      </c>
    </row>
    <row r="1422" spans="1:2" x14ac:dyDescent="0.25">
      <c r="A1422" s="3" t="s">
        <v>988</v>
      </c>
      <c r="B1422">
        <v>2014</v>
      </c>
    </row>
    <row r="1423" spans="1:2" x14ac:dyDescent="0.25">
      <c r="A1423" t="s">
        <v>989</v>
      </c>
      <c r="B1423">
        <v>2014</v>
      </c>
    </row>
    <row r="1424" spans="1:2" x14ac:dyDescent="0.25">
      <c r="A1424" t="s">
        <v>990</v>
      </c>
      <c r="B1424">
        <v>2016</v>
      </c>
    </row>
    <row r="1425" spans="1:2" x14ac:dyDescent="0.25">
      <c r="A1425" s="3" t="s">
        <v>991</v>
      </c>
      <c r="B1425">
        <v>2016</v>
      </c>
    </row>
    <row r="1426" spans="1:2" x14ac:dyDescent="0.25">
      <c r="A1426" t="s">
        <v>992</v>
      </c>
      <c r="B1426">
        <v>2013</v>
      </c>
    </row>
    <row r="1427" spans="1:2" x14ac:dyDescent="0.25">
      <c r="A1427" s="3" t="s">
        <v>993</v>
      </c>
      <c r="B1427">
        <v>2014</v>
      </c>
    </row>
    <row r="1428" spans="1:2" x14ac:dyDescent="0.25">
      <c r="A1428" s="3" t="s">
        <v>994</v>
      </c>
      <c r="B1428">
        <v>2013</v>
      </c>
    </row>
    <row r="1429" spans="1:2" x14ac:dyDescent="0.25">
      <c r="A1429" s="3" t="s">
        <v>995</v>
      </c>
      <c r="B1429">
        <v>2016</v>
      </c>
    </row>
    <row r="1430" spans="1:2" x14ac:dyDescent="0.25">
      <c r="A1430" t="s">
        <v>996</v>
      </c>
      <c r="B1430">
        <v>2017</v>
      </c>
    </row>
    <row r="1431" spans="1:2" x14ac:dyDescent="0.25">
      <c r="A1431" t="s">
        <v>2765</v>
      </c>
      <c r="B1431">
        <v>2023</v>
      </c>
    </row>
    <row r="1432" spans="1:2" x14ac:dyDescent="0.25">
      <c r="A1432" t="s">
        <v>2550</v>
      </c>
      <c r="B1432">
        <v>2022</v>
      </c>
    </row>
    <row r="1433" spans="1:2" x14ac:dyDescent="0.25">
      <c r="A1433" t="s">
        <v>3079</v>
      </c>
      <c r="B1433">
        <v>2024</v>
      </c>
    </row>
    <row r="1434" spans="1:2" x14ac:dyDescent="0.25">
      <c r="A1434" t="s">
        <v>997</v>
      </c>
      <c r="B1434">
        <v>2016</v>
      </c>
    </row>
    <row r="1435" spans="1:2" x14ac:dyDescent="0.25">
      <c r="A1435" t="s">
        <v>998</v>
      </c>
      <c r="B1435">
        <v>2017</v>
      </c>
    </row>
    <row r="1436" spans="1:2" x14ac:dyDescent="0.25">
      <c r="A1436" t="s">
        <v>2478</v>
      </c>
      <c r="B1436">
        <v>2016</v>
      </c>
    </row>
    <row r="1437" spans="1:2" x14ac:dyDescent="0.25">
      <c r="A1437" s="3" t="s">
        <v>999</v>
      </c>
      <c r="B1437">
        <v>2013</v>
      </c>
    </row>
    <row r="1438" spans="1:2" x14ac:dyDescent="0.25">
      <c r="A1438" t="s">
        <v>2131</v>
      </c>
      <c r="B1438">
        <v>2020</v>
      </c>
    </row>
    <row r="1439" spans="1:2" x14ac:dyDescent="0.25">
      <c r="A1439" s="3" t="s">
        <v>1000</v>
      </c>
      <c r="B1439">
        <v>2013</v>
      </c>
    </row>
    <row r="1440" spans="1:2" x14ac:dyDescent="0.25">
      <c r="A1440" t="s">
        <v>2497</v>
      </c>
      <c r="B1440">
        <v>2019</v>
      </c>
    </row>
    <row r="1441" spans="1:2" x14ac:dyDescent="0.25">
      <c r="A1441" s="3" t="s">
        <v>1001</v>
      </c>
      <c r="B1441">
        <v>2013</v>
      </c>
    </row>
    <row r="1442" spans="1:2" x14ac:dyDescent="0.25">
      <c r="A1442" t="s">
        <v>2044</v>
      </c>
      <c r="B1442">
        <v>2020</v>
      </c>
    </row>
    <row r="1443" spans="1:2" x14ac:dyDescent="0.25">
      <c r="A1443" t="s">
        <v>1002</v>
      </c>
      <c r="B1443">
        <v>2016</v>
      </c>
    </row>
    <row r="1444" spans="1:2" x14ac:dyDescent="0.25">
      <c r="A1444" t="s">
        <v>1003</v>
      </c>
      <c r="B1444">
        <v>2017</v>
      </c>
    </row>
    <row r="1445" spans="1:2" x14ac:dyDescent="0.25">
      <c r="A1445" t="s">
        <v>1004</v>
      </c>
      <c r="B1445">
        <v>2018</v>
      </c>
    </row>
    <row r="1446" spans="1:2" x14ac:dyDescent="0.25">
      <c r="A1446" t="s">
        <v>3224</v>
      </c>
      <c r="B1446">
        <v>2023</v>
      </c>
    </row>
    <row r="1447" spans="1:2" x14ac:dyDescent="0.25">
      <c r="A1447" s="3" t="s">
        <v>1005</v>
      </c>
      <c r="B1447">
        <v>2015</v>
      </c>
    </row>
    <row r="1448" spans="1:2" x14ac:dyDescent="0.25">
      <c r="A1448" t="s">
        <v>1006</v>
      </c>
      <c r="B1448">
        <v>2013</v>
      </c>
    </row>
    <row r="1449" spans="1:2" x14ac:dyDescent="0.25">
      <c r="A1449" s="3" t="s">
        <v>1007</v>
      </c>
      <c r="B1449">
        <v>2013</v>
      </c>
    </row>
    <row r="1450" spans="1:2" x14ac:dyDescent="0.25">
      <c r="A1450" s="3" t="s">
        <v>1008</v>
      </c>
      <c r="B1450">
        <v>2014</v>
      </c>
    </row>
    <row r="1451" spans="1:2" x14ac:dyDescent="0.25">
      <c r="A1451" s="3" t="s">
        <v>1009</v>
      </c>
      <c r="B1451">
        <v>2013</v>
      </c>
    </row>
    <row r="1452" spans="1:2" x14ac:dyDescent="0.25">
      <c r="A1452" s="3" t="s">
        <v>1010</v>
      </c>
      <c r="B1452">
        <v>2013</v>
      </c>
    </row>
    <row r="1453" spans="1:2" x14ac:dyDescent="0.25">
      <c r="A1453" t="s">
        <v>1011</v>
      </c>
      <c r="B1453">
        <v>2014</v>
      </c>
    </row>
    <row r="1454" spans="1:2" x14ac:dyDescent="0.25">
      <c r="A1454" t="s">
        <v>1971</v>
      </c>
      <c r="B1454">
        <v>2013</v>
      </c>
    </row>
    <row r="1455" spans="1:2" x14ac:dyDescent="0.25">
      <c r="A1455" s="3" t="s">
        <v>1012</v>
      </c>
      <c r="B1455">
        <v>2013</v>
      </c>
    </row>
    <row r="1456" spans="1:2" x14ac:dyDescent="0.25">
      <c r="A1456" s="3" t="s">
        <v>1013</v>
      </c>
      <c r="B1456">
        <v>2016</v>
      </c>
    </row>
    <row r="1457" spans="1:2" x14ac:dyDescent="0.25">
      <c r="A1457" t="s">
        <v>1014</v>
      </c>
      <c r="B1457">
        <v>2018</v>
      </c>
    </row>
    <row r="1458" spans="1:2" x14ac:dyDescent="0.25">
      <c r="A1458" s="3" t="s">
        <v>1015</v>
      </c>
      <c r="B1458">
        <v>2015</v>
      </c>
    </row>
    <row r="1459" spans="1:2" x14ac:dyDescent="0.25">
      <c r="A1459" t="s">
        <v>1016</v>
      </c>
      <c r="B1459">
        <v>2015</v>
      </c>
    </row>
    <row r="1460" spans="1:2" x14ac:dyDescent="0.25">
      <c r="A1460" t="s">
        <v>1017</v>
      </c>
      <c r="B1460">
        <v>2016</v>
      </c>
    </row>
    <row r="1461" spans="1:2" x14ac:dyDescent="0.25">
      <c r="A1461" t="s">
        <v>2743</v>
      </c>
      <c r="B1461">
        <v>2023</v>
      </c>
    </row>
    <row r="1462" spans="1:2" x14ac:dyDescent="0.25">
      <c r="A1462" t="s">
        <v>3035</v>
      </c>
      <c r="B1462">
        <v>2024</v>
      </c>
    </row>
    <row r="1463" spans="1:2" x14ac:dyDescent="0.25">
      <c r="A1463" s="3" t="s">
        <v>1018</v>
      </c>
      <c r="B1463">
        <v>2016</v>
      </c>
    </row>
    <row r="1464" spans="1:2" x14ac:dyDescent="0.25">
      <c r="A1464" t="s">
        <v>1019</v>
      </c>
      <c r="B1464">
        <v>2015</v>
      </c>
    </row>
    <row r="1465" spans="1:2" x14ac:dyDescent="0.25">
      <c r="A1465" t="s">
        <v>1020</v>
      </c>
      <c r="B1465">
        <v>2015</v>
      </c>
    </row>
    <row r="1466" spans="1:2" x14ac:dyDescent="0.25">
      <c r="A1466" s="3" t="s">
        <v>1021</v>
      </c>
      <c r="B1466">
        <v>2017</v>
      </c>
    </row>
    <row r="1467" spans="1:2" x14ac:dyDescent="0.25">
      <c r="A1467" s="3" t="s">
        <v>1022</v>
      </c>
      <c r="B1467">
        <v>2017</v>
      </c>
    </row>
    <row r="1468" spans="1:2" x14ac:dyDescent="0.25">
      <c r="A1468" s="3" t="s">
        <v>1023</v>
      </c>
      <c r="B1468">
        <v>2013</v>
      </c>
    </row>
    <row r="1469" spans="1:2" x14ac:dyDescent="0.25">
      <c r="A1469" t="s">
        <v>2041</v>
      </c>
      <c r="B1469">
        <v>2020</v>
      </c>
    </row>
    <row r="1470" spans="1:2" x14ac:dyDescent="0.25">
      <c r="A1470" t="s">
        <v>1024</v>
      </c>
      <c r="B1470">
        <v>2018</v>
      </c>
    </row>
    <row r="1471" spans="1:2" x14ac:dyDescent="0.25">
      <c r="A1471" s="3" t="s">
        <v>1025</v>
      </c>
      <c r="B1471">
        <v>2013</v>
      </c>
    </row>
    <row r="1472" spans="1:2" x14ac:dyDescent="0.25">
      <c r="A1472" t="s">
        <v>1026</v>
      </c>
      <c r="B1472">
        <v>2014</v>
      </c>
    </row>
    <row r="1473" spans="1:2" x14ac:dyDescent="0.25">
      <c r="A1473" t="s">
        <v>1027</v>
      </c>
      <c r="B1473">
        <v>2018</v>
      </c>
    </row>
    <row r="1474" spans="1:2" x14ac:dyDescent="0.25">
      <c r="A1474" t="s">
        <v>1028</v>
      </c>
      <c r="B1474">
        <v>2018</v>
      </c>
    </row>
    <row r="1475" spans="1:2" x14ac:dyDescent="0.25">
      <c r="A1475" t="s">
        <v>1029</v>
      </c>
      <c r="B1475">
        <v>2017</v>
      </c>
    </row>
    <row r="1476" spans="1:2" x14ac:dyDescent="0.25">
      <c r="A1476" s="3" t="s">
        <v>1030</v>
      </c>
      <c r="B1476">
        <v>2017</v>
      </c>
    </row>
    <row r="1477" spans="1:2" x14ac:dyDescent="0.25">
      <c r="A1477" s="3" t="s">
        <v>1031</v>
      </c>
      <c r="B1477">
        <v>2012</v>
      </c>
    </row>
    <row r="1478" spans="1:2" x14ac:dyDescent="0.25">
      <c r="A1478" t="s">
        <v>2081</v>
      </c>
      <c r="B1478">
        <v>2020</v>
      </c>
    </row>
    <row r="1479" spans="1:2" x14ac:dyDescent="0.25">
      <c r="A1479" t="s">
        <v>3019</v>
      </c>
      <c r="B1479">
        <v>2024</v>
      </c>
    </row>
    <row r="1480" spans="1:2" x14ac:dyDescent="0.25">
      <c r="A1480" t="s">
        <v>3230</v>
      </c>
      <c r="B1480">
        <v>2022</v>
      </c>
    </row>
    <row r="1481" spans="1:2" x14ac:dyDescent="0.25">
      <c r="A1481" t="s">
        <v>2981</v>
      </c>
      <c r="B1481">
        <v>2024</v>
      </c>
    </row>
    <row r="1482" spans="1:2" x14ac:dyDescent="0.25">
      <c r="A1482" t="s">
        <v>2711</v>
      </c>
      <c r="B1482">
        <v>2022</v>
      </c>
    </row>
    <row r="1483" spans="1:2" x14ac:dyDescent="0.25">
      <c r="A1483" t="s">
        <v>1032</v>
      </c>
      <c r="B1483">
        <v>2019</v>
      </c>
    </row>
    <row r="1484" spans="1:2" x14ac:dyDescent="0.25">
      <c r="A1484" s="3" t="s">
        <v>1033</v>
      </c>
      <c r="B1484">
        <v>2013</v>
      </c>
    </row>
    <row r="1485" spans="1:2" x14ac:dyDescent="0.25">
      <c r="A1485" t="s">
        <v>2872</v>
      </c>
      <c r="B1485">
        <v>2022</v>
      </c>
    </row>
    <row r="1486" spans="1:2" x14ac:dyDescent="0.25">
      <c r="A1486" t="s">
        <v>2639</v>
      </c>
      <c r="B1486">
        <v>2022</v>
      </c>
    </row>
    <row r="1487" spans="1:2" x14ac:dyDescent="0.25">
      <c r="A1487" t="s">
        <v>1898</v>
      </c>
      <c r="B1487">
        <v>2017</v>
      </c>
    </row>
    <row r="1488" spans="1:2" x14ac:dyDescent="0.25">
      <c r="A1488" t="s">
        <v>1034</v>
      </c>
      <c r="B1488">
        <v>2017</v>
      </c>
    </row>
    <row r="1489" spans="1:2" x14ac:dyDescent="0.25">
      <c r="A1489" t="s">
        <v>2792</v>
      </c>
      <c r="B1489">
        <v>2023</v>
      </c>
    </row>
    <row r="1490" spans="1:2" x14ac:dyDescent="0.25">
      <c r="A1490" t="s">
        <v>1035</v>
      </c>
      <c r="B1490">
        <v>2015</v>
      </c>
    </row>
    <row r="1491" spans="1:2" x14ac:dyDescent="0.25">
      <c r="A1491" s="3" t="s">
        <v>1036</v>
      </c>
      <c r="B1491">
        <v>2013</v>
      </c>
    </row>
    <row r="1492" spans="1:2" x14ac:dyDescent="0.25">
      <c r="A1492" t="s">
        <v>1037</v>
      </c>
      <c r="B1492">
        <v>2015</v>
      </c>
    </row>
    <row r="1493" spans="1:2" x14ac:dyDescent="0.25">
      <c r="A1493" t="s">
        <v>2843</v>
      </c>
      <c r="B1493">
        <v>2023</v>
      </c>
    </row>
    <row r="1494" spans="1:2" x14ac:dyDescent="0.25">
      <c r="A1494" t="s">
        <v>1038</v>
      </c>
      <c r="B1494">
        <v>2017</v>
      </c>
    </row>
    <row r="1495" spans="1:2" x14ac:dyDescent="0.25">
      <c r="A1495" t="s">
        <v>2009</v>
      </c>
      <c r="B1495">
        <v>2016</v>
      </c>
    </row>
    <row r="1496" spans="1:2" x14ac:dyDescent="0.25">
      <c r="A1496" t="s">
        <v>1039</v>
      </c>
      <c r="B1496">
        <v>2015</v>
      </c>
    </row>
    <row r="1497" spans="1:2" x14ac:dyDescent="0.25">
      <c r="A1497" s="3" t="s">
        <v>1040</v>
      </c>
      <c r="B1497">
        <v>2015</v>
      </c>
    </row>
    <row r="1498" spans="1:2" x14ac:dyDescent="0.25">
      <c r="A1498" s="3" t="s">
        <v>1041</v>
      </c>
      <c r="B1498">
        <v>2013</v>
      </c>
    </row>
    <row r="1499" spans="1:2" x14ac:dyDescent="0.25">
      <c r="A1499" t="s">
        <v>1042</v>
      </c>
      <c r="B1499">
        <v>2014</v>
      </c>
    </row>
    <row r="1500" spans="1:2" x14ac:dyDescent="0.25">
      <c r="A1500" s="3" t="s">
        <v>1043</v>
      </c>
      <c r="B1500">
        <v>2013</v>
      </c>
    </row>
    <row r="1501" spans="1:2" x14ac:dyDescent="0.25">
      <c r="A1501" t="s">
        <v>1899</v>
      </c>
      <c r="B1501">
        <v>2019</v>
      </c>
    </row>
    <row r="1502" spans="1:2" x14ac:dyDescent="0.25">
      <c r="A1502" t="s">
        <v>3228</v>
      </c>
      <c r="B1502">
        <v>2022</v>
      </c>
    </row>
    <row r="1503" spans="1:2" x14ac:dyDescent="0.25">
      <c r="A1503" t="s">
        <v>2024</v>
      </c>
      <c r="B1503">
        <v>2020</v>
      </c>
    </row>
    <row r="1504" spans="1:2" x14ac:dyDescent="0.25">
      <c r="A1504" t="s">
        <v>1044</v>
      </c>
      <c r="B1504">
        <v>2015</v>
      </c>
    </row>
    <row r="1505" spans="1:2" x14ac:dyDescent="0.25">
      <c r="A1505" s="3" t="s">
        <v>1045</v>
      </c>
      <c r="B1505">
        <v>2013</v>
      </c>
    </row>
    <row r="1506" spans="1:2" x14ac:dyDescent="0.25">
      <c r="A1506" t="s">
        <v>2343</v>
      </c>
      <c r="B1506">
        <v>2021</v>
      </c>
    </row>
    <row r="1507" spans="1:2" x14ac:dyDescent="0.25">
      <c r="A1507" t="s">
        <v>2898</v>
      </c>
      <c r="B1507">
        <v>2022</v>
      </c>
    </row>
    <row r="1508" spans="1:2" x14ac:dyDescent="0.25">
      <c r="A1508" t="s">
        <v>1978</v>
      </c>
      <c r="B1508">
        <v>2018</v>
      </c>
    </row>
    <row r="1509" spans="1:2" x14ac:dyDescent="0.25">
      <c r="A1509" t="s">
        <v>1046</v>
      </c>
      <c r="B1509">
        <v>2018</v>
      </c>
    </row>
    <row r="1510" spans="1:2" x14ac:dyDescent="0.25">
      <c r="A1510" s="3" t="s">
        <v>1047</v>
      </c>
      <c r="B1510">
        <v>2014</v>
      </c>
    </row>
    <row r="1511" spans="1:2" x14ac:dyDescent="0.25">
      <c r="A1511" s="3" t="s">
        <v>1048</v>
      </c>
      <c r="B1511">
        <v>2013</v>
      </c>
    </row>
    <row r="1512" spans="1:2" x14ac:dyDescent="0.25">
      <c r="A1512" s="3" t="s">
        <v>1049</v>
      </c>
      <c r="B1512">
        <v>2015</v>
      </c>
    </row>
    <row r="1513" spans="1:2" x14ac:dyDescent="0.25">
      <c r="A1513" t="s">
        <v>2759</v>
      </c>
      <c r="B1513">
        <v>2023</v>
      </c>
    </row>
    <row r="1514" spans="1:2" x14ac:dyDescent="0.25">
      <c r="A1514" s="3" t="s">
        <v>1050</v>
      </c>
      <c r="B1514">
        <v>2016</v>
      </c>
    </row>
    <row r="1515" spans="1:2" x14ac:dyDescent="0.25">
      <c r="A1515" t="s">
        <v>1051</v>
      </c>
      <c r="B1515">
        <v>2018</v>
      </c>
    </row>
    <row r="1516" spans="1:2" x14ac:dyDescent="0.25">
      <c r="A1516" t="s">
        <v>2982</v>
      </c>
      <c r="B1516">
        <v>2024</v>
      </c>
    </row>
    <row r="1517" spans="1:2" x14ac:dyDescent="0.25">
      <c r="A1517" s="3" t="s">
        <v>1052</v>
      </c>
      <c r="B1517">
        <v>2014</v>
      </c>
    </row>
    <row r="1518" spans="1:2" x14ac:dyDescent="0.25">
      <c r="A1518" t="s">
        <v>1053</v>
      </c>
      <c r="B1518">
        <v>2014</v>
      </c>
    </row>
    <row r="1519" spans="1:2" x14ac:dyDescent="0.25">
      <c r="A1519" t="s">
        <v>1054</v>
      </c>
      <c r="B1519">
        <v>2017</v>
      </c>
    </row>
    <row r="1520" spans="1:2" x14ac:dyDescent="0.25">
      <c r="A1520" t="s">
        <v>1055</v>
      </c>
      <c r="B1520">
        <v>2017</v>
      </c>
    </row>
    <row r="1521" spans="1:2" x14ac:dyDescent="0.25">
      <c r="A1521" t="s">
        <v>2842</v>
      </c>
      <c r="B1521">
        <v>2023</v>
      </c>
    </row>
    <row r="1522" spans="1:2" x14ac:dyDescent="0.25">
      <c r="A1522" t="s">
        <v>2994</v>
      </c>
      <c r="B1522">
        <v>2024</v>
      </c>
    </row>
    <row r="1523" spans="1:2" x14ac:dyDescent="0.25">
      <c r="A1523" t="s">
        <v>3073</v>
      </c>
      <c r="B1523">
        <v>2024</v>
      </c>
    </row>
    <row r="1524" spans="1:2" x14ac:dyDescent="0.25">
      <c r="A1524" t="s">
        <v>3220</v>
      </c>
      <c r="B1524">
        <v>2024</v>
      </c>
    </row>
    <row r="1525" spans="1:2" x14ac:dyDescent="0.25">
      <c r="A1525" s="3" t="s">
        <v>1056</v>
      </c>
      <c r="B1525">
        <v>2013</v>
      </c>
    </row>
    <row r="1526" spans="1:2" x14ac:dyDescent="0.25">
      <c r="A1526" s="3" t="s">
        <v>1057</v>
      </c>
      <c r="B1526">
        <v>2014</v>
      </c>
    </row>
    <row r="1527" spans="1:2" x14ac:dyDescent="0.25">
      <c r="A1527" t="s">
        <v>1058</v>
      </c>
      <c r="B1527">
        <v>2019</v>
      </c>
    </row>
    <row r="1528" spans="1:2" x14ac:dyDescent="0.25">
      <c r="A1528" t="s">
        <v>2669</v>
      </c>
      <c r="B1528">
        <v>2020</v>
      </c>
    </row>
    <row r="1529" spans="1:2" x14ac:dyDescent="0.25">
      <c r="A1529" t="s">
        <v>2334</v>
      </c>
      <c r="B1529">
        <v>2021</v>
      </c>
    </row>
    <row r="1530" spans="1:2" x14ac:dyDescent="0.25">
      <c r="A1530" s="3" t="s">
        <v>1059</v>
      </c>
      <c r="B1530">
        <v>2017</v>
      </c>
    </row>
    <row r="1531" spans="1:2" x14ac:dyDescent="0.25">
      <c r="A1531" t="s">
        <v>1060</v>
      </c>
      <c r="B1531">
        <v>2014</v>
      </c>
    </row>
    <row r="1532" spans="1:2" x14ac:dyDescent="0.25">
      <c r="A1532" t="s">
        <v>1061</v>
      </c>
      <c r="B1532">
        <v>2016</v>
      </c>
    </row>
    <row r="1533" spans="1:2" x14ac:dyDescent="0.25">
      <c r="A1533" t="s">
        <v>1062</v>
      </c>
      <c r="B1533">
        <v>2019</v>
      </c>
    </row>
    <row r="1534" spans="1:2" x14ac:dyDescent="0.25">
      <c r="A1534" t="s">
        <v>1063</v>
      </c>
      <c r="B1534">
        <v>2018</v>
      </c>
    </row>
    <row r="1535" spans="1:2" x14ac:dyDescent="0.25">
      <c r="A1535" t="s">
        <v>2573</v>
      </c>
      <c r="B1535">
        <v>2022</v>
      </c>
    </row>
    <row r="1536" spans="1:2" x14ac:dyDescent="0.25">
      <c r="A1536" s="3" t="s">
        <v>1064</v>
      </c>
      <c r="B1536">
        <v>2013</v>
      </c>
    </row>
    <row r="1537" spans="1:2" x14ac:dyDescent="0.25">
      <c r="A1537" s="3" t="s">
        <v>1065</v>
      </c>
      <c r="B1537">
        <v>2013</v>
      </c>
    </row>
    <row r="1538" spans="1:2" x14ac:dyDescent="0.25">
      <c r="A1538" t="s">
        <v>1066</v>
      </c>
      <c r="B1538">
        <v>2016</v>
      </c>
    </row>
    <row r="1539" spans="1:2" x14ac:dyDescent="0.25">
      <c r="A1539" s="3" t="s">
        <v>1067</v>
      </c>
      <c r="B1539">
        <v>2017</v>
      </c>
    </row>
    <row r="1540" spans="1:2" x14ac:dyDescent="0.25">
      <c r="A1540" s="3" t="s">
        <v>1068</v>
      </c>
      <c r="B1540">
        <v>2016</v>
      </c>
    </row>
    <row r="1541" spans="1:2" x14ac:dyDescent="0.25">
      <c r="A1541" t="s">
        <v>1069</v>
      </c>
      <c r="B1541">
        <v>2015</v>
      </c>
    </row>
    <row r="1542" spans="1:2" x14ac:dyDescent="0.25">
      <c r="A1542" s="3" t="s">
        <v>1070</v>
      </c>
      <c r="B1542">
        <v>2014</v>
      </c>
    </row>
    <row r="1543" spans="1:2" x14ac:dyDescent="0.25">
      <c r="A1543" t="s">
        <v>1071</v>
      </c>
      <c r="B1543">
        <v>2017</v>
      </c>
    </row>
    <row r="1544" spans="1:2" x14ac:dyDescent="0.25">
      <c r="A1544" s="3" t="s">
        <v>1072</v>
      </c>
      <c r="B1544">
        <v>2013</v>
      </c>
    </row>
    <row r="1545" spans="1:2" x14ac:dyDescent="0.25">
      <c r="A1545" t="s">
        <v>3052</v>
      </c>
      <c r="B1545">
        <v>2024</v>
      </c>
    </row>
    <row r="1546" spans="1:2" x14ac:dyDescent="0.25">
      <c r="A1546" t="s">
        <v>2875</v>
      </c>
      <c r="B1546">
        <v>2021</v>
      </c>
    </row>
    <row r="1547" spans="1:2" x14ac:dyDescent="0.25">
      <c r="A1547" t="s">
        <v>1073</v>
      </c>
      <c r="B1547">
        <v>2018</v>
      </c>
    </row>
    <row r="1548" spans="1:2" x14ac:dyDescent="0.25">
      <c r="A1548" t="s">
        <v>2704</v>
      </c>
      <c r="B1548">
        <v>2018</v>
      </c>
    </row>
    <row r="1549" spans="1:2" x14ac:dyDescent="0.25">
      <c r="A1549" t="s">
        <v>2804</v>
      </c>
      <c r="B1549">
        <v>2023</v>
      </c>
    </row>
    <row r="1550" spans="1:2" x14ac:dyDescent="0.25">
      <c r="A1550" s="3" t="s">
        <v>1074</v>
      </c>
      <c r="B1550">
        <v>2013</v>
      </c>
    </row>
    <row r="1551" spans="1:2" x14ac:dyDescent="0.25">
      <c r="A1551" t="s">
        <v>1075</v>
      </c>
      <c r="B1551">
        <v>2015</v>
      </c>
    </row>
    <row r="1552" spans="1:2" x14ac:dyDescent="0.25">
      <c r="A1552" s="3" t="s">
        <v>1076</v>
      </c>
      <c r="B1552">
        <v>2013</v>
      </c>
    </row>
    <row r="1553" spans="1:2" x14ac:dyDescent="0.25">
      <c r="A1553" s="3" t="s">
        <v>1077</v>
      </c>
      <c r="B1553">
        <v>2017</v>
      </c>
    </row>
    <row r="1554" spans="1:2" x14ac:dyDescent="0.25">
      <c r="A1554" s="3" t="s">
        <v>1078</v>
      </c>
      <c r="B1554">
        <v>2013</v>
      </c>
    </row>
    <row r="1555" spans="1:2" x14ac:dyDescent="0.25">
      <c r="A1555" s="3" t="s">
        <v>1079</v>
      </c>
      <c r="B1555">
        <v>2016</v>
      </c>
    </row>
    <row r="1556" spans="1:2" x14ac:dyDescent="0.25">
      <c r="A1556" t="s">
        <v>2074</v>
      </c>
      <c r="B1556">
        <v>2020</v>
      </c>
    </row>
    <row r="1557" spans="1:2" x14ac:dyDescent="0.25">
      <c r="A1557" t="s">
        <v>1920</v>
      </c>
      <c r="B1557">
        <v>2018</v>
      </c>
    </row>
    <row r="1558" spans="1:2" x14ac:dyDescent="0.25">
      <c r="A1558" t="s">
        <v>2648</v>
      </c>
      <c r="B1558">
        <v>2022</v>
      </c>
    </row>
    <row r="1559" spans="1:2" x14ac:dyDescent="0.25">
      <c r="A1559" s="3" t="s">
        <v>1080</v>
      </c>
      <c r="B1559">
        <v>2018</v>
      </c>
    </row>
    <row r="1560" spans="1:2" x14ac:dyDescent="0.25">
      <c r="A1560" t="s">
        <v>1081</v>
      </c>
      <c r="B1560">
        <v>2015</v>
      </c>
    </row>
    <row r="1561" spans="1:2" x14ac:dyDescent="0.25">
      <c r="A1561" t="s">
        <v>3257</v>
      </c>
      <c r="B1561">
        <v>2024</v>
      </c>
    </row>
    <row r="1562" spans="1:2" x14ac:dyDescent="0.25">
      <c r="A1562" s="3" t="s">
        <v>1082</v>
      </c>
      <c r="B1562">
        <v>2016</v>
      </c>
    </row>
    <row r="1563" spans="1:2" x14ac:dyDescent="0.25">
      <c r="A1563" t="s">
        <v>3046</v>
      </c>
      <c r="B1563">
        <v>2024</v>
      </c>
    </row>
    <row r="1564" spans="1:2" x14ac:dyDescent="0.25">
      <c r="A1564" s="3" t="s">
        <v>1083</v>
      </c>
      <c r="B1564">
        <v>2013</v>
      </c>
    </row>
    <row r="1565" spans="1:2" x14ac:dyDescent="0.25">
      <c r="A1565" t="s">
        <v>2546</v>
      </c>
      <c r="B1565">
        <v>2022</v>
      </c>
    </row>
    <row r="1566" spans="1:2" x14ac:dyDescent="0.25">
      <c r="A1566" t="s">
        <v>3000</v>
      </c>
      <c r="B1566">
        <v>2024</v>
      </c>
    </row>
    <row r="1567" spans="1:2" x14ac:dyDescent="0.25">
      <c r="A1567" t="s">
        <v>1084</v>
      </c>
      <c r="B1567">
        <v>2019</v>
      </c>
    </row>
    <row r="1568" spans="1:2" x14ac:dyDescent="0.25">
      <c r="A1568" s="3" t="s">
        <v>1085</v>
      </c>
      <c r="B1568">
        <v>2013</v>
      </c>
    </row>
    <row r="1569" spans="1:2" x14ac:dyDescent="0.25">
      <c r="A1569" s="3" t="s">
        <v>1086</v>
      </c>
      <c r="B1569">
        <v>2015</v>
      </c>
    </row>
    <row r="1570" spans="1:2" x14ac:dyDescent="0.25">
      <c r="A1570" s="3" t="s">
        <v>1087</v>
      </c>
      <c r="B1570">
        <v>2013</v>
      </c>
    </row>
    <row r="1571" spans="1:2" x14ac:dyDescent="0.25">
      <c r="A1571" t="s">
        <v>1088</v>
      </c>
      <c r="B1571">
        <v>2017</v>
      </c>
    </row>
    <row r="1572" spans="1:2" x14ac:dyDescent="0.25">
      <c r="A1572" t="s">
        <v>2876</v>
      </c>
      <c r="B1572">
        <v>2019</v>
      </c>
    </row>
    <row r="1573" spans="1:2" x14ac:dyDescent="0.25">
      <c r="A1573" t="s">
        <v>2537</v>
      </c>
      <c r="B1573">
        <v>2022</v>
      </c>
    </row>
    <row r="1574" spans="1:2" x14ac:dyDescent="0.25">
      <c r="A1574" s="3" t="s">
        <v>1089</v>
      </c>
      <c r="B1574">
        <v>2013</v>
      </c>
    </row>
    <row r="1575" spans="1:2" x14ac:dyDescent="0.25">
      <c r="A1575" t="s">
        <v>2479</v>
      </c>
      <c r="B1575">
        <v>2019</v>
      </c>
    </row>
    <row r="1576" spans="1:2" x14ac:dyDescent="0.25">
      <c r="A1576" t="s">
        <v>2391</v>
      </c>
      <c r="B1576">
        <v>2021</v>
      </c>
    </row>
    <row r="1577" spans="1:2" x14ac:dyDescent="0.25">
      <c r="A1577" t="s">
        <v>1090</v>
      </c>
      <c r="B1577">
        <v>2019</v>
      </c>
    </row>
    <row r="1578" spans="1:2" x14ac:dyDescent="0.25">
      <c r="A1578" t="s">
        <v>1091</v>
      </c>
      <c r="B1578">
        <v>2015</v>
      </c>
    </row>
    <row r="1579" spans="1:2" x14ac:dyDescent="0.25">
      <c r="A1579" t="s">
        <v>1092</v>
      </c>
      <c r="B1579">
        <v>2014</v>
      </c>
    </row>
    <row r="1580" spans="1:2" x14ac:dyDescent="0.25">
      <c r="A1580" s="3" t="s">
        <v>1093</v>
      </c>
      <c r="B1580">
        <v>2013</v>
      </c>
    </row>
    <row r="1581" spans="1:2" x14ac:dyDescent="0.25">
      <c r="A1581" t="s">
        <v>1094</v>
      </c>
      <c r="B1581">
        <v>2016</v>
      </c>
    </row>
    <row r="1582" spans="1:2" x14ac:dyDescent="0.25">
      <c r="A1582" t="s">
        <v>1095</v>
      </c>
      <c r="B1582">
        <v>2014</v>
      </c>
    </row>
    <row r="1583" spans="1:2" x14ac:dyDescent="0.25">
      <c r="A1583" t="s">
        <v>1096</v>
      </c>
      <c r="B1583">
        <v>2019</v>
      </c>
    </row>
    <row r="1584" spans="1:2" x14ac:dyDescent="0.25">
      <c r="A1584" t="s">
        <v>2110</v>
      </c>
      <c r="B1584">
        <v>2020</v>
      </c>
    </row>
    <row r="1585" spans="1:2" x14ac:dyDescent="0.25">
      <c r="A1585" t="s">
        <v>2691</v>
      </c>
      <c r="B1585">
        <v>2019</v>
      </c>
    </row>
    <row r="1586" spans="1:2" x14ac:dyDescent="0.25">
      <c r="A1586" s="3" t="s">
        <v>1097</v>
      </c>
      <c r="B1586">
        <v>2013</v>
      </c>
    </row>
    <row r="1587" spans="1:2" x14ac:dyDescent="0.25">
      <c r="A1587" t="s">
        <v>1098</v>
      </c>
      <c r="B1587">
        <v>2016</v>
      </c>
    </row>
    <row r="1588" spans="1:2" x14ac:dyDescent="0.25">
      <c r="A1588" t="s">
        <v>2495</v>
      </c>
      <c r="B1588">
        <v>2016</v>
      </c>
    </row>
    <row r="1589" spans="1:2" x14ac:dyDescent="0.25">
      <c r="A1589" s="3" t="s">
        <v>1099</v>
      </c>
      <c r="B1589">
        <v>2013</v>
      </c>
    </row>
    <row r="1590" spans="1:2" x14ac:dyDescent="0.25">
      <c r="A1590" s="3" t="s">
        <v>1100</v>
      </c>
      <c r="B1590">
        <v>2013</v>
      </c>
    </row>
    <row r="1591" spans="1:2" x14ac:dyDescent="0.25">
      <c r="A1591" s="3" t="s">
        <v>1101</v>
      </c>
      <c r="B1591">
        <v>2016</v>
      </c>
    </row>
    <row r="1592" spans="1:2" x14ac:dyDescent="0.25">
      <c r="A1592" t="s">
        <v>2666</v>
      </c>
      <c r="B1592">
        <v>2018</v>
      </c>
    </row>
    <row r="1593" spans="1:2" x14ac:dyDescent="0.25">
      <c r="A1593" s="3" t="s">
        <v>1102</v>
      </c>
      <c r="B1593">
        <v>2014</v>
      </c>
    </row>
    <row r="1594" spans="1:2" x14ac:dyDescent="0.25">
      <c r="A1594" t="s">
        <v>1103</v>
      </c>
      <c r="B1594">
        <v>2015</v>
      </c>
    </row>
    <row r="1595" spans="1:2" x14ac:dyDescent="0.25">
      <c r="A1595" s="3" t="s">
        <v>1104</v>
      </c>
      <c r="B1595">
        <v>2013</v>
      </c>
    </row>
    <row r="1596" spans="1:2" x14ac:dyDescent="0.25">
      <c r="A1596" t="s">
        <v>1105</v>
      </c>
      <c r="B1596">
        <v>2016</v>
      </c>
    </row>
    <row r="1597" spans="1:2" x14ac:dyDescent="0.25">
      <c r="A1597" t="s">
        <v>1991</v>
      </c>
      <c r="B1597">
        <v>2014</v>
      </c>
    </row>
    <row r="1598" spans="1:2" x14ac:dyDescent="0.25">
      <c r="A1598" s="3" t="s">
        <v>1106</v>
      </c>
      <c r="B1598">
        <v>2014</v>
      </c>
    </row>
    <row r="1599" spans="1:2" x14ac:dyDescent="0.25">
      <c r="A1599" t="s">
        <v>1107</v>
      </c>
      <c r="B1599">
        <v>2017</v>
      </c>
    </row>
    <row r="1600" spans="1:2" x14ac:dyDescent="0.25">
      <c r="A1600" s="3" t="s">
        <v>1108</v>
      </c>
      <c r="B1600">
        <v>2013</v>
      </c>
    </row>
    <row r="1601" spans="1:2" x14ac:dyDescent="0.25">
      <c r="A1601" t="s">
        <v>2514</v>
      </c>
      <c r="B1601">
        <v>2018</v>
      </c>
    </row>
    <row r="1602" spans="1:2" x14ac:dyDescent="0.25">
      <c r="A1602" t="s">
        <v>2075</v>
      </c>
      <c r="B1602">
        <v>2020</v>
      </c>
    </row>
    <row r="1603" spans="1:2" x14ac:dyDescent="0.25">
      <c r="A1603" t="s">
        <v>3098</v>
      </c>
      <c r="B1603">
        <v>2020</v>
      </c>
    </row>
    <row r="1604" spans="1:2" x14ac:dyDescent="0.25">
      <c r="A1604" t="s">
        <v>2570</v>
      </c>
      <c r="B1604">
        <v>2022</v>
      </c>
    </row>
    <row r="1605" spans="1:2" x14ac:dyDescent="0.25">
      <c r="A1605" t="s">
        <v>3033</v>
      </c>
      <c r="B1605">
        <v>2024</v>
      </c>
    </row>
    <row r="1606" spans="1:2" x14ac:dyDescent="0.25">
      <c r="A1606" t="s">
        <v>1109</v>
      </c>
      <c r="B1606">
        <v>2015</v>
      </c>
    </row>
    <row r="1607" spans="1:2" x14ac:dyDescent="0.25">
      <c r="A1607" t="s">
        <v>1110</v>
      </c>
      <c r="B1607">
        <v>2015</v>
      </c>
    </row>
    <row r="1608" spans="1:2" x14ac:dyDescent="0.25">
      <c r="A1608" s="3" t="s">
        <v>1111</v>
      </c>
      <c r="B1608">
        <v>2017</v>
      </c>
    </row>
    <row r="1609" spans="1:2" x14ac:dyDescent="0.25">
      <c r="A1609" t="s">
        <v>1112</v>
      </c>
      <c r="B1609">
        <v>2017</v>
      </c>
    </row>
    <row r="1610" spans="1:2" x14ac:dyDescent="0.25">
      <c r="A1610" s="3" t="s">
        <v>1113</v>
      </c>
      <c r="B1610">
        <v>2017</v>
      </c>
    </row>
    <row r="1611" spans="1:2" x14ac:dyDescent="0.25">
      <c r="A1611" t="s">
        <v>2454</v>
      </c>
      <c r="B1611">
        <v>2020</v>
      </c>
    </row>
    <row r="1612" spans="1:2" x14ac:dyDescent="0.25">
      <c r="A1612" s="3" t="s">
        <v>1114</v>
      </c>
      <c r="B1612">
        <v>2013</v>
      </c>
    </row>
    <row r="1613" spans="1:2" x14ac:dyDescent="0.25">
      <c r="A1613" t="s">
        <v>1115</v>
      </c>
      <c r="B1613">
        <v>2015</v>
      </c>
    </row>
    <row r="1614" spans="1:2" x14ac:dyDescent="0.25">
      <c r="A1614" s="3" t="s">
        <v>1116</v>
      </c>
      <c r="B1614">
        <v>2014</v>
      </c>
    </row>
    <row r="1615" spans="1:2" x14ac:dyDescent="0.25">
      <c r="A1615" t="s">
        <v>2862</v>
      </c>
      <c r="B1615">
        <v>2023</v>
      </c>
    </row>
    <row r="1616" spans="1:2" x14ac:dyDescent="0.25">
      <c r="A1616" s="3" t="s">
        <v>1117</v>
      </c>
      <c r="B1616">
        <v>2015</v>
      </c>
    </row>
    <row r="1617" spans="1:2" x14ac:dyDescent="0.25">
      <c r="A1617" s="3" t="s">
        <v>1118</v>
      </c>
      <c r="B1617">
        <v>2013</v>
      </c>
    </row>
    <row r="1618" spans="1:2" x14ac:dyDescent="0.25">
      <c r="A1618" t="s">
        <v>1119</v>
      </c>
      <c r="B1618">
        <v>2015</v>
      </c>
    </row>
    <row r="1619" spans="1:2" x14ac:dyDescent="0.25">
      <c r="A1619" t="s">
        <v>1120</v>
      </c>
      <c r="B1619">
        <v>2014</v>
      </c>
    </row>
    <row r="1620" spans="1:2" x14ac:dyDescent="0.25">
      <c r="A1620" s="3" t="s">
        <v>1121</v>
      </c>
      <c r="B1620">
        <v>2013</v>
      </c>
    </row>
    <row r="1621" spans="1:2" x14ac:dyDescent="0.25">
      <c r="A1621" s="3" t="s">
        <v>1122</v>
      </c>
      <c r="B1621">
        <v>2013</v>
      </c>
    </row>
    <row r="1622" spans="1:2" x14ac:dyDescent="0.25">
      <c r="A1622" s="3" t="s">
        <v>1123</v>
      </c>
      <c r="B1622">
        <v>2016</v>
      </c>
    </row>
    <row r="1623" spans="1:2" x14ac:dyDescent="0.25">
      <c r="A1623" t="s">
        <v>1124</v>
      </c>
      <c r="B1623">
        <v>2016</v>
      </c>
    </row>
    <row r="1624" spans="1:2" x14ac:dyDescent="0.25">
      <c r="A1624" t="s">
        <v>1125</v>
      </c>
      <c r="B1624">
        <v>2015</v>
      </c>
    </row>
    <row r="1625" spans="1:2" x14ac:dyDescent="0.25">
      <c r="A1625" t="s">
        <v>2333</v>
      </c>
      <c r="B1625">
        <v>2021</v>
      </c>
    </row>
    <row r="1626" spans="1:2" x14ac:dyDescent="0.25">
      <c r="A1626" t="s">
        <v>2798</v>
      </c>
      <c r="B1626">
        <v>2023</v>
      </c>
    </row>
    <row r="1627" spans="1:2" x14ac:dyDescent="0.25">
      <c r="A1627" s="3" t="s">
        <v>1126</v>
      </c>
      <c r="B1627">
        <v>2013</v>
      </c>
    </row>
    <row r="1628" spans="1:2" x14ac:dyDescent="0.25">
      <c r="A1628" t="s">
        <v>2863</v>
      </c>
      <c r="B1628">
        <v>2023</v>
      </c>
    </row>
    <row r="1629" spans="1:2" x14ac:dyDescent="0.25">
      <c r="A1629" t="s">
        <v>1127</v>
      </c>
      <c r="B1629">
        <v>2014</v>
      </c>
    </row>
    <row r="1630" spans="1:2" x14ac:dyDescent="0.25">
      <c r="A1630" s="3" t="s">
        <v>1128</v>
      </c>
      <c r="B1630">
        <v>2012</v>
      </c>
    </row>
    <row r="1631" spans="1:2" x14ac:dyDescent="0.25">
      <c r="A1631" t="s">
        <v>2011</v>
      </c>
      <c r="B1631">
        <v>2013</v>
      </c>
    </row>
    <row r="1632" spans="1:2" x14ac:dyDescent="0.25">
      <c r="A1632" t="s">
        <v>1129</v>
      </c>
      <c r="B1632">
        <v>2016</v>
      </c>
    </row>
    <row r="1633" spans="1:2" x14ac:dyDescent="0.25">
      <c r="A1633" t="s">
        <v>1130</v>
      </c>
      <c r="B1633">
        <v>2014</v>
      </c>
    </row>
    <row r="1634" spans="1:2" x14ac:dyDescent="0.25">
      <c r="A1634" t="s">
        <v>2665</v>
      </c>
      <c r="B1634">
        <v>2022</v>
      </c>
    </row>
    <row r="1635" spans="1:2" x14ac:dyDescent="0.25">
      <c r="A1635" s="3" t="s">
        <v>1131</v>
      </c>
      <c r="B1635">
        <v>2014</v>
      </c>
    </row>
    <row r="1636" spans="1:2" x14ac:dyDescent="0.25">
      <c r="A1636" t="s">
        <v>1921</v>
      </c>
      <c r="B1636">
        <v>2018</v>
      </c>
    </row>
    <row r="1637" spans="1:2" x14ac:dyDescent="0.25">
      <c r="A1637" t="s">
        <v>1132</v>
      </c>
      <c r="B1637">
        <v>2016</v>
      </c>
    </row>
    <row r="1638" spans="1:2" x14ac:dyDescent="0.25">
      <c r="A1638" s="3" t="s">
        <v>1133</v>
      </c>
      <c r="B1638">
        <v>2013</v>
      </c>
    </row>
    <row r="1639" spans="1:2" x14ac:dyDescent="0.25">
      <c r="A1639" s="3" t="s">
        <v>1134</v>
      </c>
      <c r="B1639">
        <v>2013</v>
      </c>
    </row>
    <row r="1640" spans="1:2" x14ac:dyDescent="0.25">
      <c r="A1640" t="s">
        <v>2615</v>
      </c>
      <c r="B1640">
        <v>2022</v>
      </c>
    </row>
    <row r="1641" spans="1:2" x14ac:dyDescent="0.25">
      <c r="A1641" s="3" t="s">
        <v>1135</v>
      </c>
      <c r="B1641">
        <v>2013</v>
      </c>
    </row>
    <row r="1642" spans="1:2" x14ac:dyDescent="0.25">
      <c r="A1642" s="3" t="s">
        <v>1136</v>
      </c>
      <c r="B1642">
        <v>2013</v>
      </c>
    </row>
    <row r="1643" spans="1:2" x14ac:dyDescent="0.25">
      <c r="A1643" t="s">
        <v>2016</v>
      </c>
      <c r="B1643">
        <v>2013</v>
      </c>
    </row>
    <row r="1644" spans="1:2" x14ac:dyDescent="0.25">
      <c r="A1644" s="3" t="s">
        <v>1137</v>
      </c>
      <c r="B1644">
        <v>2013</v>
      </c>
    </row>
    <row r="1645" spans="1:2" x14ac:dyDescent="0.25">
      <c r="A1645" s="3" t="s">
        <v>1138</v>
      </c>
      <c r="B1645">
        <v>2014</v>
      </c>
    </row>
    <row r="1646" spans="1:2" x14ac:dyDescent="0.25">
      <c r="A1646" s="3" t="s">
        <v>1139</v>
      </c>
      <c r="B1646">
        <v>2013</v>
      </c>
    </row>
    <row r="1647" spans="1:2" x14ac:dyDescent="0.25">
      <c r="A1647" t="s">
        <v>1140</v>
      </c>
      <c r="B1647">
        <v>2019</v>
      </c>
    </row>
    <row r="1648" spans="1:2" x14ac:dyDescent="0.25">
      <c r="A1648" s="3" t="s">
        <v>1141</v>
      </c>
      <c r="B1648">
        <v>2015</v>
      </c>
    </row>
    <row r="1649" spans="1:2" x14ac:dyDescent="0.25">
      <c r="A1649" t="s">
        <v>2891</v>
      </c>
      <c r="B1649">
        <v>2017</v>
      </c>
    </row>
    <row r="1650" spans="1:2" x14ac:dyDescent="0.25">
      <c r="A1650" t="s">
        <v>1142</v>
      </c>
      <c r="B1650">
        <v>2014</v>
      </c>
    </row>
    <row r="1651" spans="1:2" x14ac:dyDescent="0.25">
      <c r="A1651" s="3" t="s">
        <v>1143</v>
      </c>
      <c r="B1651">
        <v>2013</v>
      </c>
    </row>
    <row r="1652" spans="1:2" x14ac:dyDescent="0.25">
      <c r="A1652" t="s">
        <v>3011</v>
      </c>
      <c r="B1652">
        <v>2024</v>
      </c>
    </row>
    <row r="1653" spans="1:2" x14ac:dyDescent="0.25">
      <c r="A1653" s="3" t="s">
        <v>1144</v>
      </c>
      <c r="B1653">
        <v>2017</v>
      </c>
    </row>
    <row r="1654" spans="1:2" x14ac:dyDescent="0.25">
      <c r="A1654" t="s">
        <v>2758</v>
      </c>
      <c r="B1654">
        <v>2023</v>
      </c>
    </row>
    <row r="1655" spans="1:2" x14ac:dyDescent="0.25">
      <c r="A1655" t="s">
        <v>1145</v>
      </c>
      <c r="B1655">
        <v>2018</v>
      </c>
    </row>
    <row r="1656" spans="1:2" x14ac:dyDescent="0.25">
      <c r="A1656" t="s">
        <v>1146</v>
      </c>
      <c r="B1656">
        <v>2015</v>
      </c>
    </row>
    <row r="1657" spans="1:2" x14ac:dyDescent="0.25">
      <c r="A1657" t="s">
        <v>1147</v>
      </c>
      <c r="B1657">
        <v>2015</v>
      </c>
    </row>
    <row r="1658" spans="1:2" x14ac:dyDescent="0.25">
      <c r="A1658" s="3" t="s">
        <v>1148</v>
      </c>
      <c r="B1658">
        <v>2013</v>
      </c>
    </row>
    <row r="1659" spans="1:2" x14ac:dyDescent="0.25">
      <c r="A1659" s="3" t="s">
        <v>1149</v>
      </c>
      <c r="B1659">
        <v>2013</v>
      </c>
    </row>
    <row r="1660" spans="1:2" x14ac:dyDescent="0.25">
      <c r="A1660" t="s">
        <v>2773</v>
      </c>
      <c r="B1660">
        <v>2023</v>
      </c>
    </row>
    <row r="1661" spans="1:2" x14ac:dyDescent="0.25">
      <c r="A1661" t="s">
        <v>1150</v>
      </c>
      <c r="B1661">
        <v>2015</v>
      </c>
    </row>
    <row r="1662" spans="1:2" x14ac:dyDescent="0.25">
      <c r="A1662" t="s">
        <v>2576</v>
      </c>
      <c r="B1662">
        <v>2022</v>
      </c>
    </row>
    <row r="1663" spans="1:2" x14ac:dyDescent="0.25">
      <c r="A1663" t="s">
        <v>1151</v>
      </c>
      <c r="B1663">
        <v>2017</v>
      </c>
    </row>
    <row r="1664" spans="1:2" x14ac:dyDescent="0.25">
      <c r="A1664" t="s">
        <v>3062</v>
      </c>
      <c r="B1664">
        <v>2024</v>
      </c>
    </row>
    <row r="1665" spans="1:2" x14ac:dyDescent="0.25">
      <c r="A1665" t="s">
        <v>1152</v>
      </c>
      <c r="B1665">
        <v>2015</v>
      </c>
    </row>
    <row r="1666" spans="1:2" x14ac:dyDescent="0.25">
      <c r="A1666" s="3" t="s">
        <v>1153</v>
      </c>
      <c r="B1666">
        <v>2014</v>
      </c>
    </row>
    <row r="1667" spans="1:2" x14ac:dyDescent="0.25">
      <c r="A1667" t="s">
        <v>1154</v>
      </c>
      <c r="B1667">
        <v>2014</v>
      </c>
    </row>
    <row r="1668" spans="1:2" x14ac:dyDescent="0.25">
      <c r="A1668" s="3" t="s">
        <v>1155</v>
      </c>
      <c r="B1668">
        <v>2013</v>
      </c>
    </row>
    <row r="1669" spans="1:2" x14ac:dyDescent="0.25">
      <c r="A1669" t="s">
        <v>1156</v>
      </c>
      <c r="B1669">
        <v>2017</v>
      </c>
    </row>
    <row r="1670" spans="1:2" x14ac:dyDescent="0.25">
      <c r="A1670" t="s">
        <v>2973</v>
      </c>
      <c r="B1670">
        <v>2024</v>
      </c>
    </row>
    <row r="1671" spans="1:2" x14ac:dyDescent="0.25">
      <c r="A1671" s="3" t="s">
        <v>1157</v>
      </c>
      <c r="B1671">
        <v>2013</v>
      </c>
    </row>
    <row r="1672" spans="1:2" x14ac:dyDescent="0.25">
      <c r="A1672" s="3" t="s">
        <v>1158</v>
      </c>
      <c r="B1672">
        <v>2013</v>
      </c>
    </row>
    <row r="1673" spans="1:2" x14ac:dyDescent="0.25">
      <c r="A1673" s="3" t="s">
        <v>1159</v>
      </c>
      <c r="B1673">
        <v>2013</v>
      </c>
    </row>
    <row r="1674" spans="1:2" x14ac:dyDescent="0.25">
      <c r="A1674" t="s">
        <v>1160</v>
      </c>
      <c r="B1674">
        <v>2013</v>
      </c>
    </row>
    <row r="1675" spans="1:2" x14ac:dyDescent="0.25">
      <c r="A1675" t="s">
        <v>2945</v>
      </c>
      <c r="B1675">
        <v>2024</v>
      </c>
    </row>
    <row r="1676" spans="1:2" x14ac:dyDescent="0.25">
      <c r="A1676" t="s">
        <v>2933</v>
      </c>
      <c r="B1676">
        <v>2022</v>
      </c>
    </row>
    <row r="1677" spans="1:2" x14ac:dyDescent="0.25">
      <c r="A1677" t="s">
        <v>3063</v>
      </c>
      <c r="B1677">
        <v>2024</v>
      </c>
    </row>
    <row r="1678" spans="1:2" x14ac:dyDescent="0.25">
      <c r="A1678" t="s">
        <v>2952</v>
      </c>
      <c r="B1678">
        <v>2022</v>
      </c>
    </row>
    <row r="1679" spans="1:2" x14ac:dyDescent="0.25">
      <c r="A1679" s="3" t="s">
        <v>1161</v>
      </c>
      <c r="B1679">
        <v>2013</v>
      </c>
    </row>
    <row r="1680" spans="1:2" x14ac:dyDescent="0.25">
      <c r="A1680" s="3" t="s">
        <v>1162</v>
      </c>
      <c r="B1680">
        <v>2013</v>
      </c>
    </row>
    <row r="1681" spans="1:2" x14ac:dyDescent="0.25">
      <c r="A1681" s="3" t="s">
        <v>1163</v>
      </c>
      <c r="B1681">
        <v>2013</v>
      </c>
    </row>
    <row r="1682" spans="1:2" x14ac:dyDescent="0.25">
      <c r="A1682" s="3" t="s">
        <v>1164</v>
      </c>
      <c r="B1682">
        <v>2013</v>
      </c>
    </row>
    <row r="1683" spans="1:2" x14ac:dyDescent="0.25">
      <c r="A1683" s="3" t="s">
        <v>1165</v>
      </c>
      <c r="B1683">
        <v>2013</v>
      </c>
    </row>
    <row r="1684" spans="1:2" x14ac:dyDescent="0.25">
      <c r="A1684" t="s">
        <v>1166</v>
      </c>
      <c r="B1684">
        <v>2014</v>
      </c>
    </row>
    <row r="1685" spans="1:2" x14ac:dyDescent="0.25">
      <c r="A1685" t="s">
        <v>2683</v>
      </c>
      <c r="B1685">
        <v>2022</v>
      </c>
    </row>
    <row r="1686" spans="1:2" x14ac:dyDescent="0.25">
      <c r="A1686" t="s">
        <v>1167</v>
      </c>
      <c r="B1686">
        <v>2014</v>
      </c>
    </row>
    <row r="1687" spans="1:2" x14ac:dyDescent="0.25">
      <c r="A1687" t="s">
        <v>2664</v>
      </c>
      <c r="B1687">
        <v>2022</v>
      </c>
    </row>
    <row r="1688" spans="1:2" x14ac:dyDescent="0.25">
      <c r="A1688" t="s">
        <v>1168</v>
      </c>
      <c r="B1688">
        <v>2014</v>
      </c>
    </row>
    <row r="1689" spans="1:2" x14ac:dyDescent="0.25">
      <c r="A1689" s="3" t="s">
        <v>1169</v>
      </c>
      <c r="B1689">
        <v>2013</v>
      </c>
    </row>
    <row r="1690" spans="1:2" x14ac:dyDescent="0.25">
      <c r="A1690" t="s">
        <v>1170</v>
      </c>
      <c r="B1690">
        <v>2014</v>
      </c>
    </row>
    <row r="1691" spans="1:2" x14ac:dyDescent="0.25">
      <c r="A1691" t="s">
        <v>1171</v>
      </c>
      <c r="B1691">
        <v>2015</v>
      </c>
    </row>
    <row r="1692" spans="1:2" x14ac:dyDescent="0.25">
      <c r="A1692" s="3" t="s">
        <v>1172</v>
      </c>
      <c r="B1692">
        <v>2013</v>
      </c>
    </row>
    <row r="1693" spans="1:2" x14ac:dyDescent="0.25">
      <c r="A1693" s="3" t="s">
        <v>1173</v>
      </c>
      <c r="B1693">
        <v>2013</v>
      </c>
    </row>
    <row r="1694" spans="1:2" x14ac:dyDescent="0.25">
      <c r="A1694" t="s">
        <v>2769</v>
      </c>
      <c r="B1694">
        <v>2023</v>
      </c>
    </row>
    <row r="1695" spans="1:2" x14ac:dyDescent="0.25">
      <c r="A1695" s="3" t="s">
        <v>1174</v>
      </c>
      <c r="B1695">
        <v>2013</v>
      </c>
    </row>
    <row r="1696" spans="1:2" x14ac:dyDescent="0.25">
      <c r="A1696" t="s">
        <v>1175</v>
      </c>
      <c r="B1696">
        <v>2017</v>
      </c>
    </row>
    <row r="1697" spans="1:2" x14ac:dyDescent="0.25">
      <c r="A1697" t="s">
        <v>2466</v>
      </c>
      <c r="B1697">
        <v>2017</v>
      </c>
    </row>
    <row r="1698" spans="1:2" x14ac:dyDescent="0.25">
      <c r="A1698" t="s">
        <v>3256</v>
      </c>
      <c r="B1698">
        <v>2021</v>
      </c>
    </row>
    <row r="1699" spans="1:2" x14ac:dyDescent="0.25">
      <c r="A1699" t="s">
        <v>2605</v>
      </c>
      <c r="B1699">
        <v>2022</v>
      </c>
    </row>
    <row r="1700" spans="1:2" x14ac:dyDescent="0.25">
      <c r="A1700" s="3" t="s">
        <v>1176</v>
      </c>
      <c r="B1700">
        <v>2013</v>
      </c>
    </row>
    <row r="1701" spans="1:2" x14ac:dyDescent="0.25">
      <c r="A1701" t="s">
        <v>2661</v>
      </c>
      <c r="B1701">
        <v>2022</v>
      </c>
    </row>
    <row r="1702" spans="1:2" x14ac:dyDescent="0.25">
      <c r="A1702" t="s">
        <v>2051</v>
      </c>
      <c r="B1702">
        <v>2020</v>
      </c>
    </row>
    <row r="1703" spans="1:2" x14ac:dyDescent="0.25">
      <c r="A1703" t="s">
        <v>1177</v>
      </c>
      <c r="B1703">
        <v>2014</v>
      </c>
    </row>
    <row r="1704" spans="1:2" x14ac:dyDescent="0.25">
      <c r="A1704" t="s">
        <v>1178</v>
      </c>
      <c r="B1704">
        <v>2015</v>
      </c>
    </row>
    <row r="1705" spans="1:2" x14ac:dyDescent="0.25">
      <c r="A1705" t="s">
        <v>1179</v>
      </c>
      <c r="B1705">
        <v>2017</v>
      </c>
    </row>
    <row r="1706" spans="1:2" x14ac:dyDescent="0.25">
      <c r="A1706" t="s">
        <v>2827</v>
      </c>
      <c r="B1706">
        <v>2023</v>
      </c>
    </row>
    <row r="1707" spans="1:2" x14ac:dyDescent="0.25">
      <c r="A1707" t="s">
        <v>2656</v>
      </c>
      <c r="B1707">
        <v>2017</v>
      </c>
    </row>
    <row r="1708" spans="1:2" x14ac:dyDescent="0.25">
      <c r="A1708" t="s">
        <v>1180</v>
      </c>
      <c r="B1708">
        <v>2017</v>
      </c>
    </row>
    <row r="1709" spans="1:2" x14ac:dyDescent="0.25">
      <c r="A1709" s="3" t="s">
        <v>1181</v>
      </c>
      <c r="B1709">
        <v>2015</v>
      </c>
    </row>
    <row r="1710" spans="1:2" x14ac:dyDescent="0.25">
      <c r="A1710" t="s">
        <v>2070</v>
      </c>
      <c r="B1710">
        <v>2020</v>
      </c>
    </row>
    <row r="1711" spans="1:2" x14ac:dyDescent="0.25">
      <c r="A1711" s="3" t="s">
        <v>1182</v>
      </c>
      <c r="B1711">
        <v>2014</v>
      </c>
    </row>
    <row r="1712" spans="1:2" x14ac:dyDescent="0.25">
      <c r="A1712" t="s">
        <v>3021</v>
      </c>
      <c r="B1712">
        <v>2024</v>
      </c>
    </row>
    <row r="1713" spans="1:2" x14ac:dyDescent="0.25">
      <c r="A1713" t="s">
        <v>1183</v>
      </c>
      <c r="B1713">
        <v>2016</v>
      </c>
    </row>
    <row r="1714" spans="1:2" x14ac:dyDescent="0.25">
      <c r="A1714" t="s">
        <v>2446</v>
      </c>
      <c r="B1714">
        <v>2021</v>
      </c>
    </row>
    <row r="1715" spans="1:2" x14ac:dyDescent="0.25">
      <c r="A1715" t="s">
        <v>2491</v>
      </c>
      <c r="B1715">
        <v>2019</v>
      </c>
    </row>
    <row r="1716" spans="1:2" x14ac:dyDescent="0.25">
      <c r="A1716" t="s">
        <v>2865</v>
      </c>
      <c r="B1716">
        <v>2023</v>
      </c>
    </row>
    <row r="1717" spans="1:2" x14ac:dyDescent="0.25">
      <c r="A1717" t="s">
        <v>1184</v>
      </c>
      <c r="B1717">
        <v>2019</v>
      </c>
    </row>
    <row r="1718" spans="1:2" x14ac:dyDescent="0.25">
      <c r="A1718" s="3" t="s">
        <v>1185</v>
      </c>
      <c r="B1718">
        <v>2013</v>
      </c>
    </row>
    <row r="1719" spans="1:2" x14ac:dyDescent="0.25">
      <c r="A1719" s="3" t="s">
        <v>1186</v>
      </c>
      <c r="B1719">
        <v>2013</v>
      </c>
    </row>
    <row r="1720" spans="1:2" x14ac:dyDescent="0.25">
      <c r="A1720" s="3" t="s">
        <v>1187</v>
      </c>
      <c r="B1720">
        <v>2014</v>
      </c>
    </row>
    <row r="1721" spans="1:2" x14ac:dyDescent="0.25">
      <c r="A1721" t="s">
        <v>2450</v>
      </c>
      <c r="B1721">
        <v>2021</v>
      </c>
    </row>
    <row r="1722" spans="1:2" x14ac:dyDescent="0.25">
      <c r="A1722" t="s">
        <v>3053</v>
      </c>
      <c r="B1722">
        <v>2024</v>
      </c>
    </row>
    <row r="1723" spans="1:2" x14ac:dyDescent="0.25">
      <c r="A1723" t="s">
        <v>1188</v>
      </c>
      <c r="B1723">
        <v>2017</v>
      </c>
    </row>
    <row r="1724" spans="1:2" x14ac:dyDescent="0.25">
      <c r="A1724" t="s">
        <v>2901</v>
      </c>
      <c r="B1724">
        <v>2022</v>
      </c>
    </row>
    <row r="1725" spans="1:2" x14ac:dyDescent="0.25">
      <c r="A1725" t="s">
        <v>2901</v>
      </c>
      <c r="B1725">
        <v>2022</v>
      </c>
    </row>
    <row r="1726" spans="1:2" x14ac:dyDescent="0.25">
      <c r="A1726" t="s">
        <v>3244</v>
      </c>
      <c r="B1726">
        <v>2024</v>
      </c>
    </row>
    <row r="1727" spans="1:2" x14ac:dyDescent="0.25">
      <c r="A1727" t="s">
        <v>2886</v>
      </c>
      <c r="B1727">
        <v>2021</v>
      </c>
    </row>
    <row r="1728" spans="1:2" x14ac:dyDescent="0.25">
      <c r="A1728" t="s">
        <v>1189</v>
      </c>
      <c r="B1728">
        <v>2017</v>
      </c>
    </row>
    <row r="1729" spans="1:2" x14ac:dyDescent="0.25">
      <c r="A1729" s="3" t="s">
        <v>1190</v>
      </c>
      <c r="B1729">
        <v>2013</v>
      </c>
    </row>
    <row r="1730" spans="1:2" x14ac:dyDescent="0.25">
      <c r="A1730" t="s">
        <v>2460</v>
      </c>
      <c r="B1730">
        <v>2021</v>
      </c>
    </row>
    <row r="1731" spans="1:2" x14ac:dyDescent="0.25">
      <c r="A1731" t="s">
        <v>3064</v>
      </c>
      <c r="B1731">
        <v>2024</v>
      </c>
    </row>
    <row r="1732" spans="1:2" x14ac:dyDescent="0.25">
      <c r="A1732" s="3" t="s">
        <v>1191</v>
      </c>
      <c r="B1732">
        <v>2013</v>
      </c>
    </row>
    <row r="1733" spans="1:2" x14ac:dyDescent="0.25">
      <c r="A1733" t="s">
        <v>1192</v>
      </c>
      <c r="B1733">
        <v>2017</v>
      </c>
    </row>
    <row r="1734" spans="1:2" x14ac:dyDescent="0.25">
      <c r="A1734" t="s">
        <v>2644</v>
      </c>
      <c r="B1734">
        <v>2022</v>
      </c>
    </row>
    <row r="1735" spans="1:2" x14ac:dyDescent="0.25">
      <c r="A1735" s="3" t="s">
        <v>1193</v>
      </c>
      <c r="B1735">
        <v>2013</v>
      </c>
    </row>
    <row r="1736" spans="1:2" x14ac:dyDescent="0.25">
      <c r="A1736" t="s">
        <v>3059</v>
      </c>
      <c r="B1736">
        <v>2024</v>
      </c>
    </row>
    <row r="1737" spans="1:2" x14ac:dyDescent="0.25">
      <c r="A1737" s="3" t="s">
        <v>1194</v>
      </c>
      <c r="B1737">
        <v>2013</v>
      </c>
    </row>
    <row r="1738" spans="1:2" x14ac:dyDescent="0.25">
      <c r="A1738" t="s">
        <v>1988</v>
      </c>
      <c r="B1738">
        <v>2013</v>
      </c>
    </row>
    <row r="1739" spans="1:2" x14ac:dyDescent="0.25">
      <c r="A1739" s="3" t="s">
        <v>1195</v>
      </c>
      <c r="B1739">
        <v>2013</v>
      </c>
    </row>
    <row r="1740" spans="1:2" x14ac:dyDescent="0.25">
      <c r="A1740" t="s">
        <v>1196</v>
      </c>
      <c r="B1740">
        <v>2015</v>
      </c>
    </row>
    <row r="1741" spans="1:2" x14ac:dyDescent="0.25">
      <c r="A1741" t="s">
        <v>1197</v>
      </c>
      <c r="B1741">
        <v>2019</v>
      </c>
    </row>
    <row r="1742" spans="1:2" x14ac:dyDescent="0.25">
      <c r="A1742" t="s">
        <v>2569</v>
      </c>
      <c r="B1742">
        <v>2022</v>
      </c>
    </row>
    <row r="1743" spans="1:2" x14ac:dyDescent="0.25">
      <c r="A1743" t="s">
        <v>2896</v>
      </c>
      <c r="B1743">
        <v>2020</v>
      </c>
    </row>
    <row r="1744" spans="1:2" x14ac:dyDescent="0.25">
      <c r="A1744" t="s">
        <v>1198</v>
      </c>
      <c r="B1744">
        <v>2014</v>
      </c>
    </row>
    <row r="1745" spans="1:2" x14ac:dyDescent="0.25">
      <c r="A1745" t="s">
        <v>1199</v>
      </c>
      <c r="B1745">
        <v>2019</v>
      </c>
    </row>
    <row r="1746" spans="1:2" x14ac:dyDescent="0.25">
      <c r="A1746" s="3" t="s">
        <v>1200</v>
      </c>
      <c r="B1746">
        <v>2013</v>
      </c>
    </row>
    <row r="1747" spans="1:2" x14ac:dyDescent="0.25">
      <c r="A1747" t="s">
        <v>1201</v>
      </c>
      <c r="B1747">
        <v>2018</v>
      </c>
    </row>
    <row r="1748" spans="1:2" x14ac:dyDescent="0.25">
      <c r="A1748" s="3" t="s">
        <v>1202</v>
      </c>
      <c r="B1748">
        <v>2017</v>
      </c>
    </row>
    <row r="1749" spans="1:2" x14ac:dyDescent="0.25">
      <c r="A1749" t="s">
        <v>1203</v>
      </c>
      <c r="B1749">
        <v>2018</v>
      </c>
    </row>
    <row r="1750" spans="1:2" x14ac:dyDescent="0.25">
      <c r="A1750" t="s">
        <v>1204</v>
      </c>
      <c r="B1750">
        <v>2016</v>
      </c>
    </row>
    <row r="1751" spans="1:2" x14ac:dyDescent="0.25">
      <c r="A1751" t="s">
        <v>1972</v>
      </c>
      <c r="B1751">
        <v>2019</v>
      </c>
    </row>
    <row r="1752" spans="1:2" x14ac:dyDescent="0.25">
      <c r="A1752" t="s">
        <v>1205</v>
      </c>
      <c r="B1752">
        <v>2019</v>
      </c>
    </row>
    <row r="1753" spans="1:2" x14ac:dyDescent="0.25">
      <c r="A1753" s="3" t="s">
        <v>1206</v>
      </c>
      <c r="B1753">
        <v>2013</v>
      </c>
    </row>
    <row r="1754" spans="1:2" x14ac:dyDescent="0.25">
      <c r="A1754" t="s">
        <v>2741</v>
      </c>
      <c r="B1754">
        <v>2023</v>
      </c>
    </row>
    <row r="1755" spans="1:2" x14ac:dyDescent="0.25">
      <c r="A1755" s="3" t="s">
        <v>1207</v>
      </c>
      <c r="B1755">
        <v>2013</v>
      </c>
    </row>
    <row r="1756" spans="1:2" x14ac:dyDescent="0.25">
      <c r="A1756" t="s">
        <v>2253</v>
      </c>
      <c r="B1756">
        <v>2019</v>
      </c>
    </row>
    <row r="1757" spans="1:2" x14ac:dyDescent="0.25">
      <c r="A1757" t="s">
        <v>2821</v>
      </c>
      <c r="B1757">
        <v>2023</v>
      </c>
    </row>
    <row r="1758" spans="1:2" x14ac:dyDescent="0.25">
      <c r="A1758" t="s">
        <v>1992</v>
      </c>
      <c r="B1758">
        <v>2013</v>
      </c>
    </row>
    <row r="1759" spans="1:2" x14ac:dyDescent="0.25">
      <c r="A1759" s="3" t="s">
        <v>1208</v>
      </c>
      <c r="B1759">
        <v>2013</v>
      </c>
    </row>
    <row r="1760" spans="1:2" x14ac:dyDescent="0.25">
      <c r="A1760" s="3" t="s">
        <v>1209</v>
      </c>
      <c r="B1760">
        <v>2013</v>
      </c>
    </row>
    <row r="1761" spans="1:2" x14ac:dyDescent="0.25">
      <c r="A1761" t="s">
        <v>2436</v>
      </c>
      <c r="B1761">
        <v>2021</v>
      </c>
    </row>
    <row r="1762" spans="1:2" x14ac:dyDescent="0.25">
      <c r="A1762" t="s">
        <v>1210</v>
      </c>
      <c r="B1762">
        <v>2016</v>
      </c>
    </row>
    <row r="1763" spans="1:2" x14ac:dyDescent="0.25">
      <c r="A1763" t="s">
        <v>2294</v>
      </c>
      <c r="B1763">
        <v>2016</v>
      </c>
    </row>
    <row r="1764" spans="1:2" x14ac:dyDescent="0.25">
      <c r="A1764" t="s">
        <v>2031</v>
      </c>
      <c r="B1764">
        <v>2020</v>
      </c>
    </row>
    <row r="1765" spans="1:2" x14ac:dyDescent="0.25">
      <c r="A1765" t="s">
        <v>2751</v>
      </c>
      <c r="B1765">
        <v>2023</v>
      </c>
    </row>
    <row r="1766" spans="1:2" x14ac:dyDescent="0.25">
      <c r="A1766" s="3" t="s">
        <v>1211</v>
      </c>
      <c r="B1766">
        <v>2013</v>
      </c>
    </row>
    <row r="1767" spans="1:2" x14ac:dyDescent="0.25">
      <c r="A1767" t="s">
        <v>2747</v>
      </c>
      <c r="B1767">
        <v>2023</v>
      </c>
    </row>
    <row r="1768" spans="1:2" x14ac:dyDescent="0.25">
      <c r="A1768" t="s">
        <v>1212</v>
      </c>
      <c r="B1768">
        <v>2019</v>
      </c>
    </row>
    <row r="1769" spans="1:2" x14ac:dyDescent="0.25">
      <c r="A1769" s="3" t="s">
        <v>1213</v>
      </c>
      <c r="B1769">
        <v>2013</v>
      </c>
    </row>
    <row r="1770" spans="1:2" x14ac:dyDescent="0.25">
      <c r="A1770" t="s">
        <v>2989</v>
      </c>
      <c r="B1770">
        <v>2024</v>
      </c>
    </row>
    <row r="1771" spans="1:2" x14ac:dyDescent="0.25">
      <c r="A1771" t="s">
        <v>2381</v>
      </c>
      <c r="B1771">
        <v>2021</v>
      </c>
    </row>
    <row r="1772" spans="1:2" x14ac:dyDescent="0.25">
      <c r="A1772" t="s">
        <v>2819</v>
      </c>
      <c r="B1772">
        <v>2023</v>
      </c>
    </row>
    <row r="1773" spans="1:2" x14ac:dyDescent="0.25">
      <c r="A1773" t="s">
        <v>1214</v>
      </c>
      <c r="B1773">
        <v>2016</v>
      </c>
    </row>
    <row r="1774" spans="1:2" x14ac:dyDescent="0.25">
      <c r="A1774" s="3" t="s">
        <v>1215</v>
      </c>
      <c r="B1774">
        <v>2013</v>
      </c>
    </row>
    <row r="1775" spans="1:2" x14ac:dyDescent="0.25">
      <c r="A1775" t="s">
        <v>2997</v>
      </c>
      <c r="B1775">
        <v>2024</v>
      </c>
    </row>
    <row r="1776" spans="1:2" x14ac:dyDescent="0.25">
      <c r="A1776" s="3" t="s">
        <v>1216</v>
      </c>
      <c r="B1776">
        <v>2014</v>
      </c>
    </row>
    <row r="1777" spans="1:2" x14ac:dyDescent="0.25">
      <c r="A1777" t="s">
        <v>1217</v>
      </c>
      <c r="B1777">
        <v>2017</v>
      </c>
    </row>
    <row r="1778" spans="1:2" x14ac:dyDescent="0.25">
      <c r="A1778" t="s">
        <v>2401</v>
      </c>
      <c r="B1778">
        <v>2021</v>
      </c>
    </row>
    <row r="1779" spans="1:2" x14ac:dyDescent="0.25">
      <c r="A1779" t="s">
        <v>2432</v>
      </c>
      <c r="B1779">
        <v>2021</v>
      </c>
    </row>
    <row r="1780" spans="1:2" x14ac:dyDescent="0.25">
      <c r="A1780" s="3" t="s">
        <v>1218</v>
      </c>
      <c r="B1780">
        <v>2014</v>
      </c>
    </row>
    <row r="1781" spans="1:2" x14ac:dyDescent="0.25">
      <c r="A1781" t="s">
        <v>1219</v>
      </c>
      <c r="B1781">
        <v>2019</v>
      </c>
    </row>
    <row r="1782" spans="1:2" x14ac:dyDescent="0.25">
      <c r="A1782" s="3" t="s">
        <v>1220</v>
      </c>
      <c r="B1782">
        <v>2015</v>
      </c>
    </row>
    <row r="1783" spans="1:2" x14ac:dyDescent="0.25">
      <c r="A1783" t="s">
        <v>2825</v>
      </c>
      <c r="B1783">
        <v>2023</v>
      </c>
    </row>
    <row r="1784" spans="1:2" x14ac:dyDescent="0.25">
      <c r="A1784" t="s">
        <v>2096</v>
      </c>
      <c r="B1784">
        <v>2020</v>
      </c>
    </row>
    <row r="1785" spans="1:2" x14ac:dyDescent="0.25">
      <c r="A1785" s="3" t="s">
        <v>1221</v>
      </c>
      <c r="B1785">
        <v>2016</v>
      </c>
    </row>
    <row r="1786" spans="1:2" x14ac:dyDescent="0.25">
      <c r="A1786" t="s">
        <v>1222</v>
      </c>
      <c r="B1786">
        <v>2018</v>
      </c>
    </row>
    <row r="1787" spans="1:2" x14ac:dyDescent="0.25">
      <c r="A1787" s="3" t="s">
        <v>1223</v>
      </c>
      <c r="B1787">
        <v>2013</v>
      </c>
    </row>
    <row r="1788" spans="1:2" x14ac:dyDescent="0.25">
      <c r="A1788" t="s">
        <v>1224</v>
      </c>
      <c r="B1788">
        <v>2017</v>
      </c>
    </row>
    <row r="1789" spans="1:2" x14ac:dyDescent="0.25">
      <c r="A1789" t="s">
        <v>2340</v>
      </c>
      <c r="B1789">
        <v>2021</v>
      </c>
    </row>
    <row r="1790" spans="1:2" x14ac:dyDescent="0.25">
      <c r="A1790" t="s">
        <v>1225</v>
      </c>
      <c r="B1790">
        <v>2018</v>
      </c>
    </row>
    <row r="1791" spans="1:2" x14ac:dyDescent="0.25">
      <c r="A1791" s="3" t="s">
        <v>1226</v>
      </c>
      <c r="B1791">
        <v>2017</v>
      </c>
    </row>
    <row r="1792" spans="1:2" x14ac:dyDescent="0.25">
      <c r="A1792" t="s">
        <v>2336</v>
      </c>
      <c r="B1792">
        <v>2021</v>
      </c>
    </row>
    <row r="1793" spans="1:2" x14ac:dyDescent="0.25">
      <c r="A1793" t="s">
        <v>1227</v>
      </c>
      <c r="B1793">
        <v>2013</v>
      </c>
    </row>
    <row r="1794" spans="1:2" x14ac:dyDescent="0.25">
      <c r="A1794" t="s">
        <v>2543</v>
      </c>
      <c r="B1794">
        <v>2022</v>
      </c>
    </row>
    <row r="1795" spans="1:2" x14ac:dyDescent="0.25">
      <c r="A1795" s="3" t="s">
        <v>1228</v>
      </c>
      <c r="B1795">
        <v>2013</v>
      </c>
    </row>
    <row r="1796" spans="1:2" x14ac:dyDescent="0.25">
      <c r="A1796" t="s">
        <v>1229</v>
      </c>
      <c r="B1796">
        <v>2018</v>
      </c>
    </row>
    <row r="1797" spans="1:2" x14ac:dyDescent="0.25">
      <c r="A1797" s="3" t="s">
        <v>1230</v>
      </c>
      <c r="B1797">
        <v>2013</v>
      </c>
    </row>
    <row r="1798" spans="1:2" x14ac:dyDescent="0.25">
      <c r="A1798" t="s">
        <v>1231</v>
      </c>
      <c r="B1798">
        <v>2014</v>
      </c>
    </row>
    <row r="1799" spans="1:2" x14ac:dyDescent="0.25">
      <c r="A1799" t="s">
        <v>2508</v>
      </c>
      <c r="B1799">
        <v>2017</v>
      </c>
    </row>
    <row r="1800" spans="1:2" x14ac:dyDescent="0.25">
      <c r="A1800" t="s">
        <v>1232</v>
      </c>
      <c r="B1800">
        <v>2019</v>
      </c>
    </row>
    <row r="1801" spans="1:2" x14ac:dyDescent="0.25">
      <c r="A1801" t="s">
        <v>2010</v>
      </c>
      <c r="B1801">
        <v>2019</v>
      </c>
    </row>
    <row r="1802" spans="1:2" x14ac:dyDescent="0.25">
      <c r="A1802" s="3" t="s">
        <v>1233</v>
      </c>
      <c r="B1802">
        <v>2013</v>
      </c>
    </row>
    <row r="1803" spans="1:2" x14ac:dyDescent="0.25">
      <c r="A1803" s="3" t="s">
        <v>1234</v>
      </c>
      <c r="B1803">
        <v>2013</v>
      </c>
    </row>
    <row r="1804" spans="1:2" x14ac:dyDescent="0.25">
      <c r="A1804" s="3" t="s">
        <v>1235</v>
      </c>
      <c r="B1804">
        <v>2013</v>
      </c>
    </row>
    <row r="1805" spans="1:2" x14ac:dyDescent="0.25">
      <c r="A1805" t="s">
        <v>2440</v>
      </c>
      <c r="B1805">
        <v>2021</v>
      </c>
    </row>
    <row r="1806" spans="1:2" x14ac:dyDescent="0.25">
      <c r="A1806" t="s">
        <v>1236</v>
      </c>
      <c r="B1806">
        <v>2016</v>
      </c>
    </row>
    <row r="1807" spans="1:2" x14ac:dyDescent="0.25">
      <c r="A1807" t="s">
        <v>2266</v>
      </c>
      <c r="B1807">
        <v>2017</v>
      </c>
    </row>
    <row r="1808" spans="1:2" x14ac:dyDescent="0.25">
      <c r="A1808" t="s">
        <v>2262</v>
      </c>
      <c r="B1808">
        <v>2013</v>
      </c>
    </row>
    <row r="1809" spans="1:2" x14ac:dyDescent="0.25">
      <c r="A1809" t="s">
        <v>2688</v>
      </c>
      <c r="B1809">
        <v>2018</v>
      </c>
    </row>
    <row r="1810" spans="1:2" x14ac:dyDescent="0.25">
      <c r="A1810" t="s">
        <v>2445</v>
      </c>
      <c r="B1810">
        <v>2021</v>
      </c>
    </row>
    <row r="1811" spans="1:2" x14ac:dyDescent="0.25">
      <c r="A1811" s="3" t="s">
        <v>1237</v>
      </c>
      <c r="B1811">
        <v>2014</v>
      </c>
    </row>
    <row r="1812" spans="1:2" x14ac:dyDescent="0.25">
      <c r="A1812" t="s">
        <v>2935</v>
      </c>
      <c r="B1812">
        <v>2023</v>
      </c>
    </row>
    <row r="1813" spans="1:2" x14ac:dyDescent="0.25">
      <c r="A1813" t="s">
        <v>2118</v>
      </c>
      <c r="B1813">
        <v>2020</v>
      </c>
    </row>
    <row r="1814" spans="1:2" x14ac:dyDescent="0.25">
      <c r="A1814" t="s">
        <v>2046</v>
      </c>
      <c r="B1814">
        <v>2020</v>
      </c>
    </row>
    <row r="1815" spans="1:2" x14ac:dyDescent="0.25">
      <c r="A1815" t="s">
        <v>1238</v>
      </c>
      <c r="B1815">
        <v>2015</v>
      </c>
    </row>
    <row r="1816" spans="1:2" x14ac:dyDescent="0.25">
      <c r="A1816" t="s">
        <v>1239</v>
      </c>
      <c r="B1816">
        <v>2015</v>
      </c>
    </row>
    <row r="1817" spans="1:2" x14ac:dyDescent="0.25">
      <c r="A1817" t="s">
        <v>1240</v>
      </c>
      <c r="B1817">
        <v>2014</v>
      </c>
    </row>
    <row r="1818" spans="1:2" x14ac:dyDescent="0.25">
      <c r="A1818" t="s">
        <v>1241</v>
      </c>
      <c r="B1818">
        <v>2017</v>
      </c>
    </row>
    <row r="1819" spans="1:2" x14ac:dyDescent="0.25">
      <c r="A1819" t="s">
        <v>2311</v>
      </c>
      <c r="B1819">
        <v>2019</v>
      </c>
    </row>
    <row r="1820" spans="1:2" x14ac:dyDescent="0.25">
      <c r="A1820" t="s">
        <v>2623</v>
      </c>
      <c r="B1820">
        <v>2022</v>
      </c>
    </row>
    <row r="1821" spans="1:2" x14ac:dyDescent="0.25">
      <c r="A1821" s="3" t="s">
        <v>1242</v>
      </c>
      <c r="B1821">
        <v>2015</v>
      </c>
    </row>
    <row r="1822" spans="1:2" x14ac:dyDescent="0.25">
      <c r="A1822" s="3" t="s">
        <v>1243</v>
      </c>
      <c r="B1822">
        <v>2013</v>
      </c>
    </row>
    <row r="1823" spans="1:2" x14ac:dyDescent="0.25">
      <c r="A1823" t="s">
        <v>1244</v>
      </c>
      <c r="B1823">
        <v>2019</v>
      </c>
    </row>
    <row r="1824" spans="1:2" x14ac:dyDescent="0.25">
      <c r="A1824" t="s">
        <v>2969</v>
      </c>
      <c r="B1824">
        <v>2024</v>
      </c>
    </row>
    <row r="1825" spans="1:2" x14ac:dyDescent="0.25">
      <c r="A1825" t="s">
        <v>1245</v>
      </c>
      <c r="B1825">
        <v>2015</v>
      </c>
    </row>
    <row r="1826" spans="1:2" x14ac:dyDescent="0.25">
      <c r="A1826" t="s">
        <v>2768</v>
      </c>
      <c r="B1826">
        <v>2023</v>
      </c>
    </row>
    <row r="1827" spans="1:2" x14ac:dyDescent="0.25">
      <c r="A1827" s="3" t="s">
        <v>1246</v>
      </c>
      <c r="B1827">
        <v>2014</v>
      </c>
    </row>
    <row r="1828" spans="1:2" x14ac:dyDescent="0.25">
      <c r="A1828" t="s">
        <v>1247</v>
      </c>
      <c r="B1828">
        <v>2014</v>
      </c>
    </row>
    <row r="1829" spans="1:2" x14ac:dyDescent="0.25">
      <c r="A1829" t="s">
        <v>1248</v>
      </c>
      <c r="B1829">
        <v>2015</v>
      </c>
    </row>
    <row r="1830" spans="1:2" x14ac:dyDescent="0.25">
      <c r="A1830" t="s">
        <v>2515</v>
      </c>
      <c r="B1830">
        <v>2019</v>
      </c>
    </row>
    <row r="1831" spans="1:2" x14ac:dyDescent="0.25">
      <c r="A1831" s="3" t="s">
        <v>1249</v>
      </c>
      <c r="B1831">
        <v>2013</v>
      </c>
    </row>
    <row r="1832" spans="1:2" x14ac:dyDescent="0.25">
      <c r="A1832" t="s">
        <v>2698</v>
      </c>
      <c r="B1832">
        <v>2016</v>
      </c>
    </row>
    <row r="1833" spans="1:2" x14ac:dyDescent="0.25">
      <c r="A1833" t="s">
        <v>2045</v>
      </c>
      <c r="B1833">
        <v>2020</v>
      </c>
    </row>
    <row r="1834" spans="1:2" x14ac:dyDescent="0.25">
      <c r="A1834" t="s">
        <v>1250</v>
      </c>
      <c r="B1834">
        <v>2019</v>
      </c>
    </row>
    <row r="1835" spans="1:2" x14ac:dyDescent="0.25">
      <c r="A1835" s="3" t="s">
        <v>1251</v>
      </c>
      <c r="B1835">
        <v>2013</v>
      </c>
    </row>
    <row r="1836" spans="1:2" x14ac:dyDescent="0.25">
      <c r="A1836" t="s">
        <v>1252</v>
      </c>
      <c r="B1836">
        <v>2014</v>
      </c>
    </row>
    <row r="1837" spans="1:2" x14ac:dyDescent="0.25">
      <c r="A1837" t="s">
        <v>2746</v>
      </c>
      <c r="B1837">
        <v>2023</v>
      </c>
    </row>
    <row r="1838" spans="1:2" x14ac:dyDescent="0.25">
      <c r="A1838" t="s">
        <v>2942</v>
      </c>
      <c r="B1838">
        <v>2024</v>
      </c>
    </row>
    <row r="1839" spans="1:2" x14ac:dyDescent="0.25">
      <c r="A1839" s="3" t="s">
        <v>1253</v>
      </c>
      <c r="B1839">
        <v>2013</v>
      </c>
    </row>
    <row r="1840" spans="1:2" x14ac:dyDescent="0.25">
      <c r="A1840" t="s">
        <v>3003</v>
      </c>
      <c r="B1840">
        <v>2024</v>
      </c>
    </row>
    <row r="1841" spans="1:2" x14ac:dyDescent="0.25">
      <c r="A1841" t="s">
        <v>2791</v>
      </c>
      <c r="B1841">
        <v>2023</v>
      </c>
    </row>
    <row r="1842" spans="1:2" x14ac:dyDescent="0.25">
      <c r="A1842" t="s">
        <v>2645</v>
      </c>
      <c r="B1842">
        <v>2022</v>
      </c>
    </row>
    <row r="1843" spans="1:2" x14ac:dyDescent="0.25">
      <c r="A1843" t="s">
        <v>2299</v>
      </c>
      <c r="B1843">
        <v>2018</v>
      </c>
    </row>
    <row r="1844" spans="1:2" x14ac:dyDescent="0.25">
      <c r="A1844" t="s">
        <v>2464</v>
      </c>
      <c r="B1844">
        <v>2016</v>
      </c>
    </row>
    <row r="1845" spans="1:2" x14ac:dyDescent="0.25">
      <c r="A1845" t="s">
        <v>1254</v>
      </c>
      <c r="B1845">
        <v>2016</v>
      </c>
    </row>
    <row r="1846" spans="1:2" x14ac:dyDescent="0.25">
      <c r="A1846" t="s">
        <v>2279</v>
      </c>
      <c r="B1846">
        <v>2018</v>
      </c>
    </row>
    <row r="1847" spans="1:2" x14ac:dyDescent="0.25">
      <c r="A1847" t="s">
        <v>2314</v>
      </c>
      <c r="B1847">
        <v>2019</v>
      </c>
    </row>
    <row r="1848" spans="1:2" x14ac:dyDescent="0.25">
      <c r="A1848" t="s">
        <v>1255</v>
      </c>
      <c r="B1848">
        <v>2019</v>
      </c>
    </row>
    <row r="1849" spans="1:2" x14ac:dyDescent="0.25">
      <c r="A1849" t="s">
        <v>1256</v>
      </c>
      <c r="B1849">
        <v>2014</v>
      </c>
    </row>
    <row r="1850" spans="1:2" x14ac:dyDescent="0.25">
      <c r="A1850" t="s">
        <v>1257</v>
      </c>
      <c r="B1850">
        <v>2015</v>
      </c>
    </row>
    <row r="1851" spans="1:2" x14ac:dyDescent="0.25">
      <c r="A1851" s="3" t="s">
        <v>1258</v>
      </c>
      <c r="B1851">
        <v>2013</v>
      </c>
    </row>
    <row r="1852" spans="1:2" x14ac:dyDescent="0.25">
      <c r="A1852" s="3" t="s">
        <v>1259</v>
      </c>
      <c r="B1852">
        <v>2013</v>
      </c>
    </row>
    <row r="1853" spans="1:2" x14ac:dyDescent="0.25">
      <c r="A1853" s="3" t="s">
        <v>1260</v>
      </c>
      <c r="B1853">
        <v>2013</v>
      </c>
    </row>
    <row r="1854" spans="1:2" x14ac:dyDescent="0.25">
      <c r="A1854" t="s">
        <v>1261</v>
      </c>
      <c r="B1854">
        <v>2014</v>
      </c>
    </row>
    <row r="1855" spans="1:2" x14ac:dyDescent="0.25">
      <c r="A1855" t="s">
        <v>1262</v>
      </c>
      <c r="B1855">
        <v>2015</v>
      </c>
    </row>
    <row r="1856" spans="1:2" x14ac:dyDescent="0.25">
      <c r="A1856" s="3" t="s">
        <v>1263</v>
      </c>
      <c r="B1856">
        <v>2018</v>
      </c>
    </row>
    <row r="1857" spans="1:2" x14ac:dyDescent="0.25">
      <c r="A1857" t="s">
        <v>2443</v>
      </c>
      <c r="B1857">
        <v>2021</v>
      </c>
    </row>
    <row r="1858" spans="1:2" x14ac:dyDescent="0.25">
      <c r="A1858" t="s">
        <v>1264</v>
      </c>
      <c r="B1858">
        <v>2014</v>
      </c>
    </row>
    <row r="1859" spans="1:2" x14ac:dyDescent="0.25">
      <c r="A1859" s="3" t="s">
        <v>1265</v>
      </c>
      <c r="B1859">
        <v>2013</v>
      </c>
    </row>
    <row r="1860" spans="1:2" x14ac:dyDescent="0.25">
      <c r="A1860" t="s">
        <v>3006</v>
      </c>
      <c r="B1860">
        <v>2024</v>
      </c>
    </row>
    <row r="1861" spans="1:2" x14ac:dyDescent="0.25">
      <c r="A1861" s="3" t="s">
        <v>1266</v>
      </c>
      <c r="B1861">
        <v>2016</v>
      </c>
    </row>
    <row r="1862" spans="1:2" x14ac:dyDescent="0.25">
      <c r="A1862" s="3" t="s">
        <v>1267</v>
      </c>
      <c r="B1862">
        <v>2013</v>
      </c>
    </row>
    <row r="1863" spans="1:2" x14ac:dyDescent="0.25">
      <c r="A1863" t="s">
        <v>1966</v>
      </c>
      <c r="B1863">
        <v>2018</v>
      </c>
    </row>
    <row r="1864" spans="1:2" x14ac:dyDescent="0.25">
      <c r="A1864" t="s">
        <v>1268</v>
      </c>
      <c r="B1864">
        <v>2018</v>
      </c>
    </row>
    <row r="1865" spans="1:2" x14ac:dyDescent="0.25">
      <c r="A1865" t="s">
        <v>2839</v>
      </c>
      <c r="B1865">
        <v>2023</v>
      </c>
    </row>
    <row r="1866" spans="1:2" x14ac:dyDescent="0.25">
      <c r="A1866" t="s">
        <v>1269</v>
      </c>
      <c r="B1866">
        <v>2017</v>
      </c>
    </row>
    <row r="1867" spans="1:2" x14ac:dyDescent="0.25">
      <c r="A1867" s="3" t="s">
        <v>1270</v>
      </c>
      <c r="B1867">
        <v>2013</v>
      </c>
    </row>
    <row r="1868" spans="1:2" x14ac:dyDescent="0.25">
      <c r="A1868" t="s">
        <v>1271</v>
      </c>
      <c r="B1868">
        <v>2014</v>
      </c>
    </row>
    <row r="1869" spans="1:2" x14ac:dyDescent="0.25">
      <c r="A1869" s="3" t="s">
        <v>1272</v>
      </c>
      <c r="B1869">
        <v>2013</v>
      </c>
    </row>
    <row r="1870" spans="1:2" x14ac:dyDescent="0.25">
      <c r="A1870" t="s">
        <v>3048</v>
      </c>
      <c r="B1870">
        <v>2024</v>
      </c>
    </row>
    <row r="1871" spans="1:2" x14ac:dyDescent="0.25">
      <c r="A1871" t="s">
        <v>2424</v>
      </c>
      <c r="B1871">
        <v>2021</v>
      </c>
    </row>
    <row r="1872" spans="1:2" x14ac:dyDescent="0.25">
      <c r="A1872" t="s">
        <v>2903</v>
      </c>
      <c r="B1872">
        <v>2019</v>
      </c>
    </row>
    <row r="1873" spans="1:2" x14ac:dyDescent="0.25">
      <c r="A1873" t="s">
        <v>2482</v>
      </c>
      <c r="B1873">
        <v>2020</v>
      </c>
    </row>
    <row r="1874" spans="1:2" x14ac:dyDescent="0.25">
      <c r="A1874" t="s">
        <v>1273</v>
      </c>
      <c r="B1874">
        <v>2017</v>
      </c>
    </row>
    <row r="1875" spans="1:2" x14ac:dyDescent="0.25">
      <c r="A1875" t="s">
        <v>1274</v>
      </c>
      <c r="B1875">
        <v>2016</v>
      </c>
    </row>
    <row r="1876" spans="1:2" x14ac:dyDescent="0.25">
      <c r="A1876" s="3" t="s">
        <v>1275</v>
      </c>
      <c r="B1876">
        <v>2013</v>
      </c>
    </row>
    <row r="1877" spans="1:2" x14ac:dyDescent="0.25">
      <c r="A1877" t="s">
        <v>1276</v>
      </c>
      <c r="B1877">
        <v>2013</v>
      </c>
    </row>
    <row r="1878" spans="1:2" x14ac:dyDescent="0.25">
      <c r="A1878" t="s">
        <v>1277</v>
      </c>
      <c r="B1878">
        <v>2014</v>
      </c>
    </row>
    <row r="1879" spans="1:2" x14ac:dyDescent="0.25">
      <c r="A1879" s="3" t="s">
        <v>1278</v>
      </c>
      <c r="B1879">
        <v>2013</v>
      </c>
    </row>
    <row r="1880" spans="1:2" x14ac:dyDescent="0.25">
      <c r="A1880" t="s">
        <v>3023</v>
      </c>
      <c r="B1880">
        <v>2024</v>
      </c>
    </row>
    <row r="1881" spans="1:2" x14ac:dyDescent="0.25">
      <c r="A1881" s="3" t="s">
        <v>1279</v>
      </c>
      <c r="B1881">
        <v>2013</v>
      </c>
    </row>
    <row r="1882" spans="1:2" x14ac:dyDescent="0.25">
      <c r="A1882" t="s">
        <v>1280</v>
      </c>
      <c r="B1882">
        <v>2015</v>
      </c>
    </row>
    <row r="1883" spans="1:2" x14ac:dyDescent="0.25">
      <c r="A1883" t="s">
        <v>2416</v>
      </c>
      <c r="B1883">
        <v>2021</v>
      </c>
    </row>
    <row r="1884" spans="1:2" x14ac:dyDescent="0.25">
      <c r="A1884" t="s">
        <v>1973</v>
      </c>
      <c r="B1884">
        <v>2018</v>
      </c>
    </row>
    <row r="1885" spans="1:2" x14ac:dyDescent="0.25">
      <c r="A1885" t="s">
        <v>1923</v>
      </c>
      <c r="B1885">
        <v>2018</v>
      </c>
    </row>
    <row r="1886" spans="1:2" x14ac:dyDescent="0.25">
      <c r="A1886" t="s">
        <v>1281</v>
      </c>
      <c r="B1886">
        <v>2015</v>
      </c>
    </row>
    <row r="1887" spans="1:2" x14ac:dyDescent="0.25">
      <c r="A1887" s="3" t="s">
        <v>1282</v>
      </c>
      <c r="B1887">
        <v>2018</v>
      </c>
    </row>
    <row r="1888" spans="1:2" x14ac:dyDescent="0.25">
      <c r="A1888" t="s">
        <v>1283</v>
      </c>
      <c r="B1888">
        <v>2018</v>
      </c>
    </row>
    <row r="1889" spans="1:2" x14ac:dyDescent="0.25">
      <c r="A1889" t="s">
        <v>2257</v>
      </c>
      <c r="B1889">
        <v>2017</v>
      </c>
    </row>
    <row r="1890" spans="1:2" x14ac:dyDescent="0.25">
      <c r="A1890" t="s">
        <v>2448</v>
      </c>
      <c r="B1890">
        <v>2021</v>
      </c>
    </row>
    <row r="1891" spans="1:2" x14ac:dyDescent="0.25">
      <c r="A1891" t="s">
        <v>2412</v>
      </c>
      <c r="B1891">
        <v>2021</v>
      </c>
    </row>
    <row r="1892" spans="1:2" x14ac:dyDescent="0.25">
      <c r="A1892" s="3" t="s">
        <v>1284</v>
      </c>
      <c r="B1892">
        <v>2015</v>
      </c>
    </row>
    <row r="1893" spans="1:2" x14ac:dyDescent="0.25">
      <c r="A1893" t="s">
        <v>1285</v>
      </c>
      <c r="B1893">
        <v>2014</v>
      </c>
    </row>
    <row r="1894" spans="1:2" x14ac:dyDescent="0.25">
      <c r="A1894" t="s">
        <v>3076</v>
      </c>
      <c r="B1894">
        <v>2024</v>
      </c>
    </row>
    <row r="1895" spans="1:2" x14ac:dyDescent="0.25">
      <c r="A1895" s="3" t="s">
        <v>1286</v>
      </c>
      <c r="B1895">
        <v>2016</v>
      </c>
    </row>
    <row r="1896" spans="1:2" x14ac:dyDescent="0.25">
      <c r="A1896" t="s">
        <v>2931</v>
      </c>
      <c r="B1896">
        <v>2016</v>
      </c>
    </row>
    <row r="1897" spans="1:2" x14ac:dyDescent="0.25">
      <c r="A1897" t="s">
        <v>1287</v>
      </c>
      <c r="B1897">
        <v>2016</v>
      </c>
    </row>
    <row r="1898" spans="1:2" x14ac:dyDescent="0.25">
      <c r="A1898" s="3" t="s">
        <v>1288</v>
      </c>
      <c r="B1898">
        <v>2013</v>
      </c>
    </row>
    <row r="1899" spans="1:2" x14ac:dyDescent="0.25">
      <c r="A1899" t="s">
        <v>1289</v>
      </c>
      <c r="B1899">
        <v>2017</v>
      </c>
    </row>
    <row r="1900" spans="1:2" x14ac:dyDescent="0.25">
      <c r="A1900" s="3" t="s">
        <v>1290</v>
      </c>
      <c r="B1900">
        <v>2017</v>
      </c>
    </row>
    <row r="1901" spans="1:2" x14ac:dyDescent="0.25">
      <c r="A1901" t="s">
        <v>2574</v>
      </c>
      <c r="B1901">
        <v>2022</v>
      </c>
    </row>
    <row r="1902" spans="1:2" x14ac:dyDescent="0.25">
      <c r="A1902" t="s">
        <v>3266</v>
      </c>
      <c r="B1902">
        <v>2023</v>
      </c>
    </row>
    <row r="1903" spans="1:2" x14ac:dyDescent="0.25">
      <c r="A1903" t="s">
        <v>2366</v>
      </c>
      <c r="B1903">
        <v>2021</v>
      </c>
    </row>
    <row r="1904" spans="1:2" x14ac:dyDescent="0.25">
      <c r="A1904" t="s">
        <v>2814</v>
      </c>
      <c r="B1904">
        <v>2023</v>
      </c>
    </row>
    <row r="1905" spans="1:2" x14ac:dyDescent="0.25">
      <c r="A1905" t="s">
        <v>3250</v>
      </c>
      <c r="B1905">
        <v>2023</v>
      </c>
    </row>
    <row r="1906" spans="1:2" x14ac:dyDescent="0.25">
      <c r="A1906" s="3" t="s">
        <v>1291</v>
      </c>
      <c r="B1906">
        <v>2013</v>
      </c>
    </row>
    <row r="1907" spans="1:2" x14ac:dyDescent="0.25">
      <c r="A1907" t="s">
        <v>1292</v>
      </c>
      <c r="B1907">
        <v>2013</v>
      </c>
    </row>
    <row r="1908" spans="1:2" x14ac:dyDescent="0.25">
      <c r="A1908" t="s">
        <v>1293</v>
      </c>
      <c r="B1908">
        <v>2019</v>
      </c>
    </row>
    <row r="1909" spans="1:2" x14ac:dyDescent="0.25">
      <c r="A1909" t="s">
        <v>2642</v>
      </c>
      <c r="B1909">
        <v>2022</v>
      </c>
    </row>
    <row r="1910" spans="1:2" x14ac:dyDescent="0.25">
      <c r="A1910" t="s">
        <v>1294</v>
      </c>
      <c r="B1910">
        <v>2014</v>
      </c>
    </row>
    <row r="1911" spans="1:2" x14ac:dyDescent="0.25">
      <c r="A1911" t="s">
        <v>1295</v>
      </c>
      <c r="B1911">
        <v>2018</v>
      </c>
    </row>
    <row r="1912" spans="1:2" x14ac:dyDescent="0.25">
      <c r="A1912" t="s">
        <v>2079</v>
      </c>
      <c r="B1912">
        <v>2020</v>
      </c>
    </row>
    <row r="1913" spans="1:2" x14ac:dyDescent="0.25">
      <c r="A1913" t="s">
        <v>2141</v>
      </c>
      <c r="B1913">
        <v>2020</v>
      </c>
    </row>
    <row r="1914" spans="1:2" x14ac:dyDescent="0.25">
      <c r="A1914" t="s">
        <v>2321</v>
      </c>
      <c r="B1914">
        <v>2016</v>
      </c>
    </row>
    <row r="1915" spans="1:2" x14ac:dyDescent="0.25">
      <c r="A1915" t="s">
        <v>2288</v>
      </c>
      <c r="B1915">
        <v>2016</v>
      </c>
    </row>
    <row r="1916" spans="1:2" x14ac:dyDescent="0.25">
      <c r="A1916" t="s">
        <v>1296</v>
      </c>
      <c r="B1916">
        <v>2016</v>
      </c>
    </row>
    <row r="1917" spans="1:2" x14ac:dyDescent="0.25">
      <c r="A1917" t="s">
        <v>2098</v>
      </c>
      <c r="B1917">
        <v>2020</v>
      </c>
    </row>
    <row r="1918" spans="1:2" x14ac:dyDescent="0.25">
      <c r="A1918" t="s">
        <v>2542</v>
      </c>
      <c r="B1918">
        <v>2022</v>
      </c>
    </row>
    <row r="1919" spans="1:2" x14ac:dyDescent="0.25">
      <c r="A1919" s="3" t="s">
        <v>1297</v>
      </c>
      <c r="B1919">
        <v>2013</v>
      </c>
    </row>
    <row r="1920" spans="1:2" x14ac:dyDescent="0.25">
      <c r="A1920" t="s">
        <v>1298</v>
      </c>
      <c r="B1920">
        <v>2015</v>
      </c>
    </row>
    <row r="1921" spans="1:2" x14ac:dyDescent="0.25">
      <c r="A1921" s="3" t="s">
        <v>1299</v>
      </c>
      <c r="B1921">
        <v>2014</v>
      </c>
    </row>
    <row r="1922" spans="1:2" x14ac:dyDescent="0.25">
      <c r="A1922" t="s">
        <v>1300</v>
      </c>
      <c r="B1922">
        <v>2019</v>
      </c>
    </row>
    <row r="1923" spans="1:2" x14ac:dyDescent="0.25">
      <c r="A1923" s="3" t="s">
        <v>1301</v>
      </c>
      <c r="B1923">
        <v>2018</v>
      </c>
    </row>
    <row r="1924" spans="1:2" x14ac:dyDescent="0.25">
      <c r="A1924" t="s">
        <v>1302</v>
      </c>
      <c r="B1924">
        <v>2019</v>
      </c>
    </row>
    <row r="1925" spans="1:2" x14ac:dyDescent="0.25">
      <c r="A1925" t="s">
        <v>1303</v>
      </c>
      <c r="B1925">
        <v>2019</v>
      </c>
    </row>
    <row r="1926" spans="1:2" x14ac:dyDescent="0.25">
      <c r="A1926" s="3" t="s">
        <v>1304</v>
      </c>
      <c r="B1926">
        <v>2013</v>
      </c>
    </row>
    <row r="1927" spans="1:2" x14ac:dyDescent="0.25">
      <c r="A1927" s="3" t="s">
        <v>1305</v>
      </c>
      <c r="B1927">
        <v>2018</v>
      </c>
    </row>
    <row r="1928" spans="1:2" x14ac:dyDescent="0.25">
      <c r="A1928" s="3" t="s">
        <v>1306</v>
      </c>
      <c r="B1928">
        <v>2016</v>
      </c>
    </row>
    <row r="1929" spans="1:2" x14ac:dyDescent="0.25">
      <c r="A1929" t="s">
        <v>2390</v>
      </c>
      <c r="B1929">
        <v>2021</v>
      </c>
    </row>
    <row r="1930" spans="1:2" x14ac:dyDescent="0.25">
      <c r="A1930" t="s">
        <v>1307</v>
      </c>
      <c r="B1930">
        <v>2016</v>
      </c>
    </row>
    <row r="1931" spans="1:2" x14ac:dyDescent="0.25">
      <c r="A1931" s="3" t="s">
        <v>1308</v>
      </c>
      <c r="B1931">
        <v>2013</v>
      </c>
    </row>
    <row r="1932" spans="1:2" x14ac:dyDescent="0.25">
      <c r="A1932" t="s">
        <v>1309</v>
      </c>
      <c r="B1932">
        <v>2015</v>
      </c>
    </row>
    <row r="1933" spans="1:2" x14ac:dyDescent="0.25">
      <c r="A1933" t="s">
        <v>3018</v>
      </c>
      <c r="B1933">
        <v>2024</v>
      </c>
    </row>
    <row r="1934" spans="1:2" x14ac:dyDescent="0.25">
      <c r="A1934" t="s">
        <v>1310</v>
      </c>
      <c r="B1934">
        <v>2014</v>
      </c>
    </row>
    <row r="1935" spans="1:2" x14ac:dyDescent="0.25">
      <c r="A1935" t="s">
        <v>2485</v>
      </c>
      <c r="B1935">
        <v>2019</v>
      </c>
    </row>
    <row r="1936" spans="1:2" x14ac:dyDescent="0.25">
      <c r="A1936" t="s">
        <v>2475</v>
      </c>
      <c r="B1936">
        <v>2020</v>
      </c>
    </row>
    <row r="1937" spans="1:2" x14ac:dyDescent="0.25">
      <c r="A1937" t="s">
        <v>1311</v>
      </c>
      <c r="B1937">
        <v>2015</v>
      </c>
    </row>
    <row r="1938" spans="1:2" x14ac:dyDescent="0.25">
      <c r="A1938" t="s">
        <v>2380</v>
      </c>
      <c r="B1938">
        <v>2021</v>
      </c>
    </row>
    <row r="1939" spans="1:2" x14ac:dyDescent="0.25">
      <c r="A1939" s="3" t="s">
        <v>1312</v>
      </c>
      <c r="B1939">
        <v>2013</v>
      </c>
    </row>
    <row r="1940" spans="1:2" x14ac:dyDescent="0.25">
      <c r="A1940" t="s">
        <v>2611</v>
      </c>
      <c r="B1940">
        <v>2022</v>
      </c>
    </row>
    <row r="1941" spans="1:2" x14ac:dyDescent="0.25">
      <c r="A1941" t="s">
        <v>2784</v>
      </c>
      <c r="B1941">
        <v>2023</v>
      </c>
    </row>
    <row r="1942" spans="1:2" x14ac:dyDescent="0.25">
      <c r="A1942" t="s">
        <v>2347</v>
      </c>
      <c r="B1942">
        <v>2021</v>
      </c>
    </row>
    <row r="1943" spans="1:2" x14ac:dyDescent="0.25">
      <c r="A1943" t="s">
        <v>3267</v>
      </c>
      <c r="B1943">
        <v>2021</v>
      </c>
    </row>
    <row r="1944" spans="1:2" x14ac:dyDescent="0.25">
      <c r="A1944" t="s">
        <v>2675</v>
      </c>
      <c r="B1944">
        <v>2018</v>
      </c>
    </row>
    <row r="1945" spans="1:2" x14ac:dyDescent="0.25">
      <c r="A1945" t="s">
        <v>2348</v>
      </c>
      <c r="B1945">
        <v>2021</v>
      </c>
    </row>
    <row r="1946" spans="1:2" x14ac:dyDescent="0.25">
      <c r="A1946" t="s">
        <v>1313</v>
      </c>
      <c r="B1946">
        <v>2019</v>
      </c>
    </row>
    <row r="1947" spans="1:2" x14ac:dyDescent="0.25">
      <c r="A1947" t="s">
        <v>2833</v>
      </c>
      <c r="B1947">
        <v>2023</v>
      </c>
    </row>
    <row r="1948" spans="1:2" x14ac:dyDescent="0.25">
      <c r="A1948" t="s">
        <v>2627</v>
      </c>
      <c r="B1948">
        <v>2022</v>
      </c>
    </row>
    <row r="1949" spans="1:2" x14ac:dyDescent="0.25">
      <c r="A1949" s="3" t="s">
        <v>1314</v>
      </c>
      <c r="B1949">
        <v>2013</v>
      </c>
    </row>
    <row r="1950" spans="1:2" x14ac:dyDescent="0.25">
      <c r="A1950" s="3" t="s">
        <v>1315</v>
      </c>
      <c r="B1950">
        <v>2013</v>
      </c>
    </row>
    <row r="1951" spans="1:2" x14ac:dyDescent="0.25">
      <c r="A1951" t="s">
        <v>1316</v>
      </c>
      <c r="B1951">
        <v>2014</v>
      </c>
    </row>
    <row r="1952" spans="1:2" x14ac:dyDescent="0.25">
      <c r="A1952" t="s">
        <v>1889</v>
      </c>
      <c r="B1952">
        <v>2015</v>
      </c>
    </row>
    <row r="1953" spans="1:2" x14ac:dyDescent="0.25">
      <c r="A1953" s="3" t="s">
        <v>1317</v>
      </c>
      <c r="B1953">
        <v>2013</v>
      </c>
    </row>
    <row r="1954" spans="1:2" x14ac:dyDescent="0.25">
      <c r="A1954" t="s">
        <v>2355</v>
      </c>
      <c r="B1954">
        <v>2021</v>
      </c>
    </row>
    <row r="1955" spans="1:2" x14ac:dyDescent="0.25">
      <c r="A1955" t="s">
        <v>2822</v>
      </c>
      <c r="B1955">
        <v>2023</v>
      </c>
    </row>
    <row r="1956" spans="1:2" x14ac:dyDescent="0.25">
      <c r="A1956" t="s">
        <v>2844</v>
      </c>
      <c r="B1956">
        <v>2023</v>
      </c>
    </row>
    <row r="1957" spans="1:2" x14ac:dyDescent="0.25">
      <c r="A1957" t="s">
        <v>2317</v>
      </c>
      <c r="B1957">
        <v>2019</v>
      </c>
    </row>
    <row r="1958" spans="1:2" x14ac:dyDescent="0.25">
      <c r="A1958" t="s">
        <v>1318</v>
      </c>
      <c r="B1958">
        <v>2015</v>
      </c>
    </row>
    <row r="1959" spans="1:2" x14ac:dyDescent="0.25">
      <c r="A1959" s="3" t="s">
        <v>1319</v>
      </c>
      <c r="B1959">
        <v>2015</v>
      </c>
    </row>
    <row r="1960" spans="1:2" x14ac:dyDescent="0.25">
      <c r="A1960" s="3" t="s">
        <v>1320</v>
      </c>
      <c r="B1960">
        <v>2013</v>
      </c>
    </row>
    <row r="1961" spans="1:2" x14ac:dyDescent="0.25">
      <c r="A1961" s="3" t="s">
        <v>1321</v>
      </c>
      <c r="B1961">
        <v>2014</v>
      </c>
    </row>
    <row r="1962" spans="1:2" x14ac:dyDescent="0.25">
      <c r="A1962" t="s">
        <v>2107</v>
      </c>
      <c r="B1962">
        <v>2020</v>
      </c>
    </row>
    <row r="1963" spans="1:2" x14ac:dyDescent="0.25">
      <c r="A1963" t="s">
        <v>1322</v>
      </c>
      <c r="B1963">
        <v>2015</v>
      </c>
    </row>
    <row r="1964" spans="1:2" x14ac:dyDescent="0.25">
      <c r="A1964" t="s">
        <v>2910</v>
      </c>
      <c r="B1964">
        <v>2021</v>
      </c>
    </row>
    <row r="1965" spans="1:2" x14ac:dyDescent="0.25">
      <c r="A1965" t="s">
        <v>2339</v>
      </c>
      <c r="B1965">
        <v>2021</v>
      </c>
    </row>
    <row r="1966" spans="1:2" x14ac:dyDescent="0.25">
      <c r="A1966" t="s">
        <v>1323</v>
      </c>
      <c r="B1966">
        <v>2017</v>
      </c>
    </row>
    <row r="1967" spans="1:2" x14ac:dyDescent="0.25">
      <c r="A1967" t="s">
        <v>2590</v>
      </c>
      <c r="B1967">
        <v>2022</v>
      </c>
    </row>
    <row r="1968" spans="1:2" x14ac:dyDescent="0.25">
      <c r="A1968" t="s">
        <v>2137</v>
      </c>
      <c r="B1968">
        <v>2020</v>
      </c>
    </row>
    <row r="1969" spans="1:2" x14ac:dyDescent="0.25">
      <c r="A1969" t="s">
        <v>1324</v>
      </c>
      <c r="B1969">
        <v>2014</v>
      </c>
    </row>
    <row r="1970" spans="1:2" x14ac:dyDescent="0.25">
      <c r="A1970" t="s">
        <v>2477</v>
      </c>
      <c r="B1970">
        <v>2019</v>
      </c>
    </row>
    <row r="1971" spans="1:2" x14ac:dyDescent="0.25">
      <c r="A1971" t="s">
        <v>1325</v>
      </c>
      <c r="B1971">
        <v>2017</v>
      </c>
    </row>
    <row r="1972" spans="1:2" x14ac:dyDescent="0.25">
      <c r="A1972" t="s">
        <v>2530</v>
      </c>
      <c r="B1972">
        <v>2013</v>
      </c>
    </row>
    <row r="1973" spans="1:2" x14ac:dyDescent="0.25">
      <c r="A1973" s="3" t="s">
        <v>1326</v>
      </c>
      <c r="B1973">
        <v>2013</v>
      </c>
    </row>
    <row r="1974" spans="1:2" x14ac:dyDescent="0.25">
      <c r="A1974" t="s">
        <v>1327</v>
      </c>
      <c r="B1974">
        <v>2015</v>
      </c>
    </row>
    <row r="1975" spans="1:2" x14ac:dyDescent="0.25">
      <c r="A1975" t="s">
        <v>2388</v>
      </c>
      <c r="B1975">
        <v>2021</v>
      </c>
    </row>
    <row r="1976" spans="1:2" x14ac:dyDescent="0.25">
      <c r="A1976" t="s">
        <v>2678</v>
      </c>
      <c r="B1976">
        <v>2021</v>
      </c>
    </row>
    <row r="1977" spans="1:2" x14ac:dyDescent="0.25">
      <c r="A1977" t="s">
        <v>1328</v>
      </c>
      <c r="B1977">
        <v>2014</v>
      </c>
    </row>
    <row r="1978" spans="1:2" x14ac:dyDescent="0.25">
      <c r="A1978" s="3" t="s">
        <v>1329</v>
      </c>
      <c r="B1978">
        <v>2013</v>
      </c>
    </row>
    <row r="1979" spans="1:2" x14ac:dyDescent="0.25">
      <c r="A1979" t="s">
        <v>2344</v>
      </c>
      <c r="B1979">
        <v>2021</v>
      </c>
    </row>
    <row r="1980" spans="1:2" x14ac:dyDescent="0.25">
      <c r="A1980" t="s">
        <v>1330</v>
      </c>
      <c r="B1980">
        <v>2018</v>
      </c>
    </row>
    <row r="1981" spans="1:2" x14ac:dyDescent="0.25">
      <c r="A1981" s="3" t="s">
        <v>1931</v>
      </c>
      <c r="B1981">
        <v>2017</v>
      </c>
    </row>
    <row r="1982" spans="1:2" x14ac:dyDescent="0.25">
      <c r="A1982" t="s">
        <v>1331</v>
      </c>
      <c r="B1982">
        <v>2016</v>
      </c>
    </row>
    <row r="1983" spans="1:2" x14ac:dyDescent="0.25">
      <c r="A1983" t="s">
        <v>1332</v>
      </c>
      <c r="B1983">
        <v>2016</v>
      </c>
    </row>
    <row r="1984" spans="1:2" x14ac:dyDescent="0.25">
      <c r="A1984" t="s">
        <v>3004</v>
      </c>
      <c r="B1984">
        <v>2024</v>
      </c>
    </row>
    <row r="1985" spans="1:2" x14ac:dyDescent="0.25">
      <c r="A1985" t="s">
        <v>2999</v>
      </c>
      <c r="B1985">
        <v>2024</v>
      </c>
    </row>
    <row r="1986" spans="1:2" x14ac:dyDescent="0.25">
      <c r="A1986" t="s">
        <v>1333</v>
      </c>
      <c r="B1986">
        <v>2014</v>
      </c>
    </row>
    <row r="1987" spans="1:2" x14ac:dyDescent="0.25">
      <c r="A1987" t="s">
        <v>2505</v>
      </c>
      <c r="B1987">
        <v>2016</v>
      </c>
    </row>
    <row r="1988" spans="1:2" x14ac:dyDescent="0.25">
      <c r="A1988" t="s">
        <v>1334</v>
      </c>
      <c r="B1988">
        <v>2018</v>
      </c>
    </row>
    <row r="1989" spans="1:2" x14ac:dyDescent="0.25">
      <c r="A1989" t="s">
        <v>2082</v>
      </c>
      <c r="B1989">
        <v>2020</v>
      </c>
    </row>
    <row r="1990" spans="1:2" x14ac:dyDescent="0.25">
      <c r="A1990" t="s">
        <v>1335</v>
      </c>
      <c r="B1990">
        <v>2017</v>
      </c>
    </row>
    <row r="1991" spans="1:2" x14ac:dyDescent="0.25">
      <c r="A1991" t="s">
        <v>1336</v>
      </c>
      <c r="B1991">
        <v>2013</v>
      </c>
    </row>
    <row r="1992" spans="1:2" x14ac:dyDescent="0.25">
      <c r="A1992" t="s">
        <v>1337</v>
      </c>
      <c r="B1992">
        <v>2013</v>
      </c>
    </row>
    <row r="1993" spans="1:2" x14ac:dyDescent="0.25">
      <c r="A1993" t="s">
        <v>1338</v>
      </c>
      <c r="B1993">
        <v>2014</v>
      </c>
    </row>
    <row r="1994" spans="1:2" x14ac:dyDescent="0.25">
      <c r="A1994" t="s">
        <v>2084</v>
      </c>
      <c r="B1994">
        <v>2020</v>
      </c>
    </row>
    <row r="1995" spans="1:2" x14ac:dyDescent="0.25">
      <c r="A1995" t="s">
        <v>1339</v>
      </c>
      <c r="B1995">
        <v>2017</v>
      </c>
    </row>
    <row r="1996" spans="1:2" x14ac:dyDescent="0.25">
      <c r="A1996" t="s">
        <v>1340</v>
      </c>
      <c r="B1996">
        <v>2016</v>
      </c>
    </row>
    <row r="1997" spans="1:2" x14ac:dyDescent="0.25">
      <c r="A1997" t="s">
        <v>2437</v>
      </c>
      <c r="B1997">
        <v>2021</v>
      </c>
    </row>
    <row r="1998" spans="1:2" x14ac:dyDescent="0.25">
      <c r="A1998" s="3" t="s">
        <v>1341</v>
      </c>
      <c r="B1998">
        <v>2013</v>
      </c>
    </row>
    <row r="1999" spans="1:2" x14ac:dyDescent="0.25">
      <c r="A1999" t="s">
        <v>2797</v>
      </c>
      <c r="B1999">
        <v>2023</v>
      </c>
    </row>
    <row r="2000" spans="1:2" x14ac:dyDescent="0.25">
      <c r="A2000" t="s">
        <v>1342</v>
      </c>
      <c r="B2000">
        <v>2016</v>
      </c>
    </row>
    <row r="2001" spans="1:2" x14ac:dyDescent="0.25">
      <c r="A2001" s="3" t="s">
        <v>1343</v>
      </c>
      <c r="B2001">
        <v>2013</v>
      </c>
    </row>
    <row r="2002" spans="1:2" x14ac:dyDescent="0.25">
      <c r="A2002" t="s">
        <v>1344</v>
      </c>
      <c r="B2002">
        <v>2014</v>
      </c>
    </row>
    <row r="2003" spans="1:2" x14ac:dyDescent="0.25">
      <c r="A2003" s="3" t="s">
        <v>1345</v>
      </c>
      <c r="B2003">
        <v>2015</v>
      </c>
    </row>
    <row r="2004" spans="1:2" x14ac:dyDescent="0.25">
      <c r="A2004" s="3" t="s">
        <v>1346</v>
      </c>
      <c r="B2004">
        <v>2017</v>
      </c>
    </row>
    <row r="2005" spans="1:2" x14ac:dyDescent="0.25">
      <c r="A2005" s="3" t="s">
        <v>1347</v>
      </c>
      <c r="B2005">
        <v>2015</v>
      </c>
    </row>
    <row r="2006" spans="1:2" x14ac:dyDescent="0.25">
      <c r="A2006" s="3" t="s">
        <v>1348</v>
      </c>
      <c r="B2006">
        <v>2013</v>
      </c>
    </row>
    <row r="2007" spans="1:2" x14ac:dyDescent="0.25">
      <c r="A2007" s="3" t="s">
        <v>1349</v>
      </c>
      <c r="B2007">
        <v>2013</v>
      </c>
    </row>
    <row r="2008" spans="1:2" x14ac:dyDescent="0.25">
      <c r="A2008" t="s">
        <v>1350</v>
      </c>
      <c r="B2008">
        <v>2018</v>
      </c>
    </row>
    <row r="2009" spans="1:2" x14ac:dyDescent="0.25">
      <c r="A2009" s="3" t="s">
        <v>1351</v>
      </c>
      <c r="B2009">
        <v>2013</v>
      </c>
    </row>
    <row r="2010" spans="1:2" x14ac:dyDescent="0.25">
      <c r="A2010" t="s">
        <v>2617</v>
      </c>
      <c r="B2010">
        <v>2022</v>
      </c>
    </row>
    <row r="2011" spans="1:2" x14ac:dyDescent="0.25">
      <c r="A2011" t="s">
        <v>1352</v>
      </c>
      <c r="B2011">
        <v>2014</v>
      </c>
    </row>
    <row r="2012" spans="1:2" x14ac:dyDescent="0.25">
      <c r="A2012" t="s">
        <v>3222</v>
      </c>
      <c r="B2012">
        <v>2024</v>
      </c>
    </row>
    <row r="2013" spans="1:2" x14ac:dyDescent="0.25">
      <c r="A2013" t="s">
        <v>2468</v>
      </c>
      <c r="B2013">
        <v>2019</v>
      </c>
    </row>
    <row r="2014" spans="1:2" x14ac:dyDescent="0.25">
      <c r="A2014" t="s">
        <v>1353</v>
      </c>
      <c r="B2014">
        <v>2018</v>
      </c>
    </row>
    <row r="2015" spans="1:2" x14ac:dyDescent="0.25">
      <c r="A2015" t="s">
        <v>2114</v>
      </c>
      <c r="B2015">
        <v>2020</v>
      </c>
    </row>
    <row r="2016" spans="1:2" x14ac:dyDescent="0.25">
      <c r="A2016" t="s">
        <v>2346</v>
      </c>
      <c r="B2016">
        <v>2021</v>
      </c>
    </row>
    <row r="2017" spans="1:2" x14ac:dyDescent="0.25">
      <c r="A2017" s="3" t="s">
        <v>2018</v>
      </c>
      <c r="B2017">
        <v>2015</v>
      </c>
    </row>
    <row r="2018" spans="1:2" x14ac:dyDescent="0.25">
      <c r="A2018" s="3" t="s">
        <v>1354</v>
      </c>
      <c r="B2018">
        <v>2015</v>
      </c>
    </row>
    <row r="2019" spans="1:2" x14ac:dyDescent="0.25">
      <c r="A2019" t="s">
        <v>1355</v>
      </c>
      <c r="B2019">
        <v>2015</v>
      </c>
    </row>
    <row r="2020" spans="1:2" x14ac:dyDescent="0.25">
      <c r="A2020" s="3" t="s">
        <v>1356</v>
      </c>
      <c r="B2020">
        <v>2015</v>
      </c>
    </row>
    <row r="2021" spans="1:2" x14ac:dyDescent="0.25">
      <c r="A2021" t="s">
        <v>2548</v>
      </c>
      <c r="B2021">
        <v>2022</v>
      </c>
    </row>
    <row r="2022" spans="1:2" x14ac:dyDescent="0.25">
      <c r="A2022" t="s">
        <v>2612</v>
      </c>
      <c r="B2022">
        <v>2022</v>
      </c>
    </row>
    <row r="2023" spans="1:2" x14ac:dyDescent="0.25">
      <c r="A2023" t="s">
        <v>2560</v>
      </c>
      <c r="B2023">
        <v>2022</v>
      </c>
    </row>
    <row r="2024" spans="1:2" x14ac:dyDescent="0.25">
      <c r="A2024" t="s">
        <v>2551</v>
      </c>
      <c r="B2024">
        <v>2022</v>
      </c>
    </row>
    <row r="2025" spans="1:2" x14ac:dyDescent="0.25">
      <c r="A2025" s="3" t="s">
        <v>1357</v>
      </c>
      <c r="B2025">
        <v>2016</v>
      </c>
    </row>
    <row r="2026" spans="1:2" x14ac:dyDescent="0.25">
      <c r="A2026" s="3" t="s">
        <v>1358</v>
      </c>
      <c r="B2026">
        <v>2016</v>
      </c>
    </row>
    <row r="2027" spans="1:2" x14ac:dyDescent="0.25">
      <c r="A2027" t="s">
        <v>1359</v>
      </c>
      <c r="B2027">
        <v>2014</v>
      </c>
    </row>
    <row r="2028" spans="1:2" x14ac:dyDescent="0.25">
      <c r="A2028" s="3" t="s">
        <v>1360</v>
      </c>
      <c r="B2028">
        <v>2013</v>
      </c>
    </row>
    <row r="2029" spans="1:2" x14ac:dyDescent="0.25">
      <c r="A2029" t="s">
        <v>3229</v>
      </c>
      <c r="B2029">
        <v>2018</v>
      </c>
    </row>
    <row r="2030" spans="1:2" x14ac:dyDescent="0.25">
      <c r="A2030" s="3" t="s">
        <v>1361</v>
      </c>
      <c r="B2030">
        <v>2013</v>
      </c>
    </row>
    <row r="2031" spans="1:2" x14ac:dyDescent="0.25">
      <c r="A2031" t="s">
        <v>2916</v>
      </c>
      <c r="B2031">
        <v>2021</v>
      </c>
    </row>
    <row r="2032" spans="1:2" x14ac:dyDescent="0.25">
      <c r="A2032" t="s">
        <v>2598</v>
      </c>
      <c r="B2032">
        <v>2022</v>
      </c>
    </row>
    <row r="2033" spans="1:2" x14ac:dyDescent="0.25">
      <c r="A2033" s="3" t="s">
        <v>1362</v>
      </c>
      <c r="B2033">
        <v>2013</v>
      </c>
    </row>
    <row r="2034" spans="1:2" x14ac:dyDescent="0.25">
      <c r="A2034" t="s">
        <v>2035</v>
      </c>
      <c r="B2034">
        <v>2020</v>
      </c>
    </row>
    <row r="2035" spans="1:2" x14ac:dyDescent="0.25">
      <c r="A2035" t="s">
        <v>2325</v>
      </c>
      <c r="B2035">
        <v>2021</v>
      </c>
    </row>
    <row r="2036" spans="1:2" x14ac:dyDescent="0.25">
      <c r="A2036" s="3" t="s">
        <v>1363</v>
      </c>
      <c r="B2036">
        <v>2013</v>
      </c>
    </row>
    <row r="2037" spans="1:2" x14ac:dyDescent="0.25">
      <c r="A2037" t="s">
        <v>1982</v>
      </c>
      <c r="B2037">
        <v>2019</v>
      </c>
    </row>
    <row r="2038" spans="1:2" x14ac:dyDescent="0.25">
      <c r="A2038" t="s">
        <v>1364</v>
      </c>
      <c r="B2038">
        <v>2019</v>
      </c>
    </row>
    <row r="2039" spans="1:2" x14ac:dyDescent="0.25">
      <c r="A2039" t="s">
        <v>3016</v>
      </c>
      <c r="B2039">
        <v>2024</v>
      </c>
    </row>
    <row r="2040" spans="1:2" x14ac:dyDescent="0.25">
      <c r="A2040" s="3" t="s">
        <v>1365</v>
      </c>
      <c r="B2040">
        <v>2013</v>
      </c>
    </row>
    <row r="2041" spans="1:2" x14ac:dyDescent="0.25">
      <c r="A2041" t="s">
        <v>1366</v>
      </c>
      <c r="B2041">
        <v>2019</v>
      </c>
    </row>
    <row r="2042" spans="1:2" x14ac:dyDescent="0.25">
      <c r="A2042" t="s">
        <v>2852</v>
      </c>
      <c r="B2042">
        <v>2023</v>
      </c>
    </row>
    <row r="2043" spans="1:2" x14ac:dyDescent="0.25">
      <c r="A2043" s="3" t="s">
        <v>1367</v>
      </c>
      <c r="B2043">
        <v>2016</v>
      </c>
    </row>
    <row r="2044" spans="1:2" x14ac:dyDescent="0.25">
      <c r="A2044" s="3" t="s">
        <v>1368</v>
      </c>
      <c r="B2044">
        <v>2016</v>
      </c>
    </row>
    <row r="2045" spans="1:2" x14ac:dyDescent="0.25">
      <c r="A2045" t="s">
        <v>2805</v>
      </c>
      <c r="B2045">
        <v>2023</v>
      </c>
    </row>
    <row r="2046" spans="1:2" x14ac:dyDescent="0.25">
      <c r="A2046" s="3" t="s">
        <v>1369</v>
      </c>
      <c r="B2046">
        <v>2013</v>
      </c>
    </row>
    <row r="2047" spans="1:2" x14ac:dyDescent="0.25">
      <c r="A2047" s="3" t="s">
        <v>1370</v>
      </c>
      <c r="B2047">
        <v>2013</v>
      </c>
    </row>
    <row r="2048" spans="1:2" x14ac:dyDescent="0.25">
      <c r="A2048" t="s">
        <v>1371</v>
      </c>
      <c r="B2048">
        <v>2018</v>
      </c>
    </row>
    <row r="2049" spans="1:2" x14ac:dyDescent="0.25">
      <c r="A2049" t="s">
        <v>2400</v>
      </c>
      <c r="B2049">
        <v>2021</v>
      </c>
    </row>
    <row r="2050" spans="1:2" x14ac:dyDescent="0.25">
      <c r="A2050" t="s">
        <v>1372</v>
      </c>
      <c r="B2050">
        <v>2014</v>
      </c>
    </row>
    <row r="2051" spans="1:2" x14ac:dyDescent="0.25">
      <c r="A2051" t="s">
        <v>1373</v>
      </c>
      <c r="B2051">
        <v>2014</v>
      </c>
    </row>
    <row r="2052" spans="1:2" x14ac:dyDescent="0.25">
      <c r="A2052" s="3" t="s">
        <v>1374</v>
      </c>
      <c r="B2052">
        <v>2013</v>
      </c>
    </row>
    <row r="2053" spans="1:2" x14ac:dyDescent="0.25">
      <c r="A2053" s="3" t="s">
        <v>1375</v>
      </c>
      <c r="B2053">
        <v>2013</v>
      </c>
    </row>
    <row r="2054" spans="1:2" x14ac:dyDescent="0.25">
      <c r="A2054" s="3" t="s">
        <v>1376</v>
      </c>
      <c r="B2054">
        <v>2013</v>
      </c>
    </row>
    <row r="2055" spans="1:2" x14ac:dyDescent="0.25">
      <c r="A2055" t="s">
        <v>1377</v>
      </c>
      <c r="B2055">
        <v>2019</v>
      </c>
    </row>
    <row r="2056" spans="1:2" x14ac:dyDescent="0.25">
      <c r="A2056" s="3" t="s">
        <v>1378</v>
      </c>
      <c r="B2056">
        <v>2016</v>
      </c>
    </row>
    <row r="2057" spans="1:2" x14ac:dyDescent="0.25">
      <c r="A2057" s="3" t="s">
        <v>1379</v>
      </c>
      <c r="B2057">
        <v>2016</v>
      </c>
    </row>
    <row r="2058" spans="1:2" x14ac:dyDescent="0.25">
      <c r="A2058" t="s">
        <v>1380</v>
      </c>
      <c r="B2058">
        <v>2014</v>
      </c>
    </row>
    <row r="2059" spans="1:2" x14ac:dyDescent="0.25">
      <c r="A2059" t="s">
        <v>2801</v>
      </c>
      <c r="B2059">
        <v>2023</v>
      </c>
    </row>
    <row r="2060" spans="1:2" x14ac:dyDescent="0.25">
      <c r="A2060" t="s">
        <v>1381</v>
      </c>
      <c r="B2060">
        <v>2018</v>
      </c>
    </row>
    <row r="2061" spans="1:2" x14ac:dyDescent="0.25">
      <c r="A2061" t="s">
        <v>2116</v>
      </c>
      <c r="B2061">
        <v>2020</v>
      </c>
    </row>
    <row r="2062" spans="1:2" x14ac:dyDescent="0.25">
      <c r="A2062" t="s">
        <v>1382</v>
      </c>
      <c r="B2062">
        <v>2014</v>
      </c>
    </row>
    <row r="2063" spans="1:2" x14ac:dyDescent="0.25">
      <c r="A2063" t="s">
        <v>1383</v>
      </c>
      <c r="B2063">
        <v>2016</v>
      </c>
    </row>
    <row r="2064" spans="1:2" x14ac:dyDescent="0.25">
      <c r="A2064" s="3" t="s">
        <v>1384</v>
      </c>
      <c r="B2064">
        <v>2015</v>
      </c>
    </row>
    <row r="2065" spans="1:2" x14ac:dyDescent="0.25">
      <c r="A2065" s="3" t="s">
        <v>1385</v>
      </c>
      <c r="B2065">
        <v>2014</v>
      </c>
    </row>
    <row r="2066" spans="1:2" x14ac:dyDescent="0.25">
      <c r="A2066" s="3" t="s">
        <v>1386</v>
      </c>
      <c r="B2066">
        <v>2013</v>
      </c>
    </row>
    <row r="2067" spans="1:2" x14ac:dyDescent="0.25">
      <c r="A2067" t="s">
        <v>1387</v>
      </c>
      <c r="B2067">
        <v>2015</v>
      </c>
    </row>
    <row r="2068" spans="1:2" x14ac:dyDescent="0.25">
      <c r="A2068" t="s">
        <v>1388</v>
      </c>
      <c r="B2068">
        <v>2017</v>
      </c>
    </row>
    <row r="2069" spans="1:2" x14ac:dyDescent="0.25">
      <c r="A2069" t="s">
        <v>2717</v>
      </c>
      <c r="B2069">
        <v>2022</v>
      </c>
    </row>
    <row r="2070" spans="1:2" x14ac:dyDescent="0.25">
      <c r="A2070" t="s">
        <v>1389</v>
      </c>
      <c r="B2070">
        <v>2014</v>
      </c>
    </row>
    <row r="2071" spans="1:2" x14ac:dyDescent="0.25">
      <c r="A2071" t="s">
        <v>1390</v>
      </c>
      <c r="B2071">
        <v>2014</v>
      </c>
    </row>
    <row r="2072" spans="1:2" x14ac:dyDescent="0.25">
      <c r="A2072" t="s">
        <v>2130</v>
      </c>
      <c r="B2072">
        <v>2020</v>
      </c>
    </row>
    <row r="2073" spans="1:2" x14ac:dyDescent="0.25">
      <c r="A2073" t="s">
        <v>2030</v>
      </c>
      <c r="B2073">
        <v>2020</v>
      </c>
    </row>
    <row r="2074" spans="1:2" x14ac:dyDescent="0.25">
      <c r="A2074" s="3" t="s">
        <v>1391</v>
      </c>
      <c r="B2074">
        <v>2013</v>
      </c>
    </row>
    <row r="2075" spans="1:2" x14ac:dyDescent="0.25">
      <c r="A2075" s="3" t="s">
        <v>1392</v>
      </c>
      <c r="B2075">
        <v>2013</v>
      </c>
    </row>
    <row r="2076" spans="1:2" x14ac:dyDescent="0.25">
      <c r="A2076" s="3" t="s">
        <v>1393</v>
      </c>
      <c r="B2076">
        <v>2013</v>
      </c>
    </row>
    <row r="2077" spans="1:2" x14ac:dyDescent="0.25">
      <c r="A2077" s="3" t="s">
        <v>1394</v>
      </c>
      <c r="B2077">
        <v>2013</v>
      </c>
    </row>
    <row r="2078" spans="1:2" x14ac:dyDescent="0.25">
      <c r="A2078" t="s">
        <v>1395</v>
      </c>
      <c r="B2078">
        <v>2018</v>
      </c>
    </row>
    <row r="2079" spans="1:2" x14ac:dyDescent="0.25">
      <c r="A2079" t="s">
        <v>1396</v>
      </c>
      <c r="B2079">
        <v>2016</v>
      </c>
    </row>
    <row r="2080" spans="1:2" x14ac:dyDescent="0.25">
      <c r="A2080" s="3" t="s">
        <v>1397</v>
      </c>
      <c r="B2080">
        <v>2013</v>
      </c>
    </row>
    <row r="2081" spans="1:2" x14ac:dyDescent="0.25">
      <c r="A2081" t="s">
        <v>1398</v>
      </c>
      <c r="B2081">
        <v>2016</v>
      </c>
    </row>
    <row r="2082" spans="1:2" x14ac:dyDescent="0.25">
      <c r="A2082" t="s">
        <v>1399</v>
      </c>
      <c r="B2082">
        <v>2015</v>
      </c>
    </row>
    <row r="2083" spans="1:2" x14ac:dyDescent="0.25">
      <c r="A2083" t="s">
        <v>1400</v>
      </c>
      <c r="B2083">
        <v>2015</v>
      </c>
    </row>
    <row r="2084" spans="1:2" x14ac:dyDescent="0.25">
      <c r="A2084" s="3" t="s">
        <v>1401</v>
      </c>
      <c r="B2084">
        <v>2013</v>
      </c>
    </row>
    <row r="2085" spans="1:2" x14ac:dyDescent="0.25">
      <c r="A2085" t="s">
        <v>1402</v>
      </c>
      <c r="B2085">
        <v>2016</v>
      </c>
    </row>
    <row r="2086" spans="1:2" x14ac:dyDescent="0.25">
      <c r="A2086" t="s">
        <v>1403</v>
      </c>
      <c r="B2086">
        <v>2019</v>
      </c>
    </row>
    <row r="2087" spans="1:2" x14ac:dyDescent="0.25">
      <c r="A2087" t="s">
        <v>3036</v>
      </c>
      <c r="B2087">
        <v>2024</v>
      </c>
    </row>
    <row r="2088" spans="1:2" x14ac:dyDescent="0.25">
      <c r="A2088" s="3" t="s">
        <v>1404</v>
      </c>
      <c r="B2088">
        <v>2015</v>
      </c>
    </row>
    <row r="2089" spans="1:2" x14ac:dyDescent="0.25">
      <c r="A2089" s="3" t="s">
        <v>1405</v>
      </c>
      <c r="B2089">
        <v>2015</v>
      </c>
    </row>
    <row r="2090" spans="1:2" x14ac:dyDescent="0.25">
      <c r="A2090" t="s">
        <v>2487</v>
      </c>
      <c r="B2090">
        <v>2016</v>
      </c>
    </row>
    <row r="2091" spans="1:2" x14ac:dyDescent="0.25">
      <c r="A2091" s="3" t="s">
        <v>1406</v>
      </c>
      <c r="B2091">
        <v>2016</v>
      </c>
    </row>
    <row r="2092" spans="1:2" x14ac:dyDescent="0.25">
      <c r="A2092" t="s">
        <v>2033</v>
      </c>
      <c r="B2092">
        <v>2020</v>
      </c>
    </row>
    <row r="2093" spans="1:2" x14ac:dyDescent="0.25">
      <c r="A2093" t="s">
        <v>1407</v>
      </c>
      <c r="B2093">
        <v>2014</v>
      </c>
    </row>
    <row r="2094" spans="1:2" x14ac:dyDescent="0.25">
      <c r="A2094" t="s">
        <v>1408</v>
      </c>
      <c r="B2094">
        <v>2014</v>
      </c>
    </row>
    <row r="2095" spans="1:2" x14ac:dyDescent="0.25">
      <c r="A2095" t="s">
        <v>2292</v>
      </c>
      <c r="B2095">
        <v>2017</v>
      </c>
    </row>
    <row r="2096" spans="1:2" x14ac:dyDescent="0.25">
      <c r="A2096" t="s">
        <v>1409</v>
      </c>
      <c r="B2096">
        <v>2017</v>
      </c>
    </row>
    <row r="2097" spans="1:2" x14ac:dyDescent="0.25">
      <c r="A2097" t="s">
        <v>3233</v>
      </c>
      <c r="B2097">
        <v>2022</v>
      </c>
    </row>
    <row r="2098" spans="1:2" x14ac:dyDescent="0.25">
      <c r="A2098" t="s">
        <v>2533</v>
      </c>
      <c r="B2098">
        <v>2018</v>
      </c>
    </row>
    <row r="2099" spans="1:2" x14ac:dyDescent="0.25">
      <c r="A2099" s="3" t="s">
        <v>1410</v>
      </c>
      <c r="B2099">
        <v>2018</v>
      </c>
    </row>
    <row r="2100" spans="1:2" x14ac:dyDescent="0.25">
      <c r="A2100" s="3" t="s">
        <v>1411</v>
      </c>
      <c r="B2100">
        <v>2016</v>
      </c>
    </row>
    <row r="2101" spans="1:2" x14ac:dyDescent="0.25">
      <c r="A2101" t="s">
        <v>2754</v>
      </c>
      <c r="B2101">
        <v>2023</v>
      </c>
    </row>
    <row r="2102" spans="1:2" x14ac:dyDescent="0.25">
      <c r="A2102" t="s">
        <v>2078</v>
      </c>
      <c r="B2102">
        <v>2020</v>
      </c>
    </row>
    <row r="2103" spans="1:2" x14ac:dyDescent="0.25">
      <c r="A2103" s="3" t="s">
        <v>1412</v>
      </c>
      <c r="B2103">
        <v>2013</v>
      </c>
    </row>
    <row r="2104" spans="1:2" x14ac:dyDescent="0.25">
      <c r="A2104" t="s">
        <v>2296</v>
      </c>
      <c r="B2104">
        <v>2019</v>
      </c>
    </row>
    <row r="2105" spans="1:2" x14ac:dyDescent="0.25">
      <c r="A2105" t="s">
        <v>2324</v>
      </c>
      <c r="B2105">
        <v>2019</v>
      </c>
    </row>
    <row r="2106" spans="1:2" x14ac:dyDescent="0.25">
      <c r="A2106" t="s">
        <v>3074</v>
      </c>
      <c r="B2106">
        <v>2024</v>
      </c>
    </row>
    <row r="2107" spans="1:2" x14ac:dyDescent="0.25">
      <c r="A2107" t="s">
        <v>1413</v>
      </c>
      <c r="B2107">
        <v>2017</v>
      </c>
    </row>
    <row r="2108" spans="1:2" x14ac:dyDescent="0.25">
      <c r="A2108" t="s">
        <v>2954</v>
      </c>
      <c r="B2108">
        <v>2024</v>
      </c>
    </row>
    <row r="2109" spans="1:2" x14ac:dyDescent="0.25">
      <c r="A2109" t="s">
        <v>2939</v>
      </c>
      <c r="B2109">
        <v>2024</v>
      </c>
    </row>
    <row r="2110" spans="1:2" x14ac:dyDescent="0.25">
      <c r="A2110" s="3" t="s">
        <v>1414</v>
      </c>
      <c r="B2110">
        <v>2014</v>
      </c>
    </row>
    <row r="2111" spans="1:2" x14ac:dyDescent="0.25">
      <c r="A2111" s="3" t="s">
        <v>1415</v>
      </c>
      <c r="B2111">
        <v>2013</v>
      </c>
    </row>
    <row r="2112" spans="1:2" x14ac:dyDescent="0.25">
      <c r="A2112" t="s">
        <v>1416</v>
      </c>
      <c r="B2112">
        <v>2018</v>
      </c>
    </row>
    <row r="2113" spans="1:2" x14ac:dyDescent="0.25">
      <c r="A2113" t="s">
        <v>1417</v>
      </c>
      <c r="B2113">
        <v>2014</v>
      </c>
    </row>
    <row r="2114" spans="1:2" x14ac:dyDescent="0.25">
      <c r="A2114" t="s">
        <v>2965</v>
      </c>
      <c r="B2114">
        <v>2024</v>
      </c>
    </row>
    <row r="2115" spans="1:2" x14ac:dyDescent="0.25">
      <c r="A2115" t="s">
        <v>1418</v>
      </c>
      <c r="B2115">
        <v>2019</v>
      </c>
    </row>
    <row r="2116" spans="1:2" x14ac:dyDescent="0.25">
      <c r="A2116" s="3" t="s">
        <v>1419</v>
      </c>
      <c r="B2116">
        <v>2013</v>
      </c>
    </row>
    <row r="2117" spans="1:2" x14ac:dyDescent="0.25">
      <c r="A2117" s="3" t="s">
        <v>1420</v>
      </c>
      <c r="B2117">
        <v>2013</v>
      </c>
    </row>
    <row r="2118" spans="1:2" x14ac:dyDescent="0.25">
      <c r="A2118" t="s">
        <v>2524</v>
      </c>
      <c r="B2118">
        <v>2019</v>
      </c>
    </row>
    <row r="2119" spans="1:2" x14ac:dyDescent="0.25">
      <c r="A2119" t="s">
        <v>1421</v>
      </c>
      <c r="B2119">
        <v>2017</v>
      </c>
    </row>
    <row r="2120" spans="1:2" x14ac:dyDescent="0.25">
      <c r="A2120" s="3" t="s">
        <v>1422</v>
      </c>
      <c r="B2120">
        <v>2013</v>
      </c>
    </row>
    <row r="2121" spans="1:2" x14ac:dyDescent="0.25">
      <c r="A2121" t="s">
        <v>3005</v>
      </c>
      <c r="B2121">
        <v>2024</v>
      </c>
    </row>
    <row r="2122" spans="1:2" x14ac:dyDescent="0.25">
      <c r="A2122" t="s">
        <v>1423</v>
      </c>
      <c r="B2122">
        <v>2015</v>
      </c>
    </row>
    <row r="2123" spans="1:2" x14ac:dyDescent="0.25">
      <c r="A2123" t="s">
        <v>2374</v>
      </c>
      <c r="B2123">
        <v>2021</v>
      </c>
    </row>
    <row r="2124" spans="1:2" x14ac:dyDescent="0.25">
      <c r="A2124" t="s">
        <v>2748</v>
      </c>
      <c r="B2124">
        <v>2023</v>
      </c>
    </row>
    <row r="2125" spans="1:2" x14ac:dyDescent="0.25">
      <c r="A2125" t="s">
        <v>1424</v>
      </c>
      <c r="B2125">
        <v>2016</v>
      </c>
    </row>
    <row r="2126" spans="1:2" x14ac:dyDescent="0.25">
      <c r="A2126" t="s">
        <v>1425</v>
      </c>
      <c r="B2126">
        <v>2015</v>
      </c>
    </row>
    <row r="2127" spans="1:2" x14ac:dyDescent="0.25">
      <c r="A2127" t="s">
        <v>2737</v>
      </c>
      <c r="B2127">
        <v>2023</v>
      </c>
    </row>
    <row r="2128" spans="1:2" x14ac:dyDescent="0.25">
      <c r="A2128" t="s">
        <v>1426</v>
      </c>
      <c r="B2128">
        <v>2015</v>
      </c>
    </row>
    <row r="2129" spans="1:2" x14ac:dyDescent="0.25">
      <c r="A2129" t="s">
        <v>1427</v>
      </c>
      <c r="B2129">
        <v>2014</v>
      </c>
    </row>
    <row r="2130" spans="1:2" x14ac:dyDescent="0.25">
      <c r="A2130" s="3" t="s">
        <v>1428</v>
      </c>
      <c r="B2130">
        <v>2013</v>
      </c>
    </row>
    <row r="2131" spans="1:2" x14ac:dyDescent="0.25">
      <c r="A2131" s="3" t="s">
        <v>1429</v>
      </c>
      <c r="B2131">
        <v>2013</v>
      </c>
    </row>
    <row r="2132" spans="1:2" x14ac:dyDescent="0.25">
      <c r="A2132" t="s">
        <v>2610</v>
      </c>
      <c r="B2132">
        <v>2022</v>
      </c>
    </row>
    <row r="2133" spans="1:2" x14ac:dyDescent="0.25">
      <c r="A2133" s="3" t="s">
        <v>1430</v>
      </c>
      <c r="B2133">
        <v>2013</v>
      </c>
    </row>
    <row r="2134" spans="1:2" x14ac:dyDescent="0.25">
      <c r="A2134" t="s">
        <v>1431</v>
      </c>
      <c r="B2134">
        <v>2018</v>
      </c>
    </row>
    <row r="2135" spans="1:2" x14ac:dyDescent="0.25">
      <c r="A2135" t="s">
        <v>1432</v>
      </c>
      <c r="B2135">
        <v>2019</v>
      </c>
    </row>
    <row r="2136" spans="1:2" x14ac:dyDescent="0.25">
      <c r="A2136" s="3" t="s">
        <v>1433</v>
      </c>
      <c r="B2136">
        <v>2013</v>
      </c>
    </row>
    <row r="2137" spans="1:2" x14ac:dyDescent="0.25">
      <c r="A2137" t="s">
        <v>1434</v>
      </c>
      <c r="B2137">
        <v>2015</v>
      </c>
    </row>
    <row r="2138" spans="1:2" x14ac:dyDescent="0.25">
      <c r="A2138" t="s">
        <v>1435</v>
      </c>
      <c r="B2138">
        <v>2015</v>
      </c>
    </row>
    <row r="2139" spans="1:2" x14ac:dyDescent="0.25">
      <c r="A2139" s="3" t="s">
        <v>1436</v>
      </c>
      <c r="B2139">
        <v>2013</v>
      </c>
    </row>
    <row r="2140" spans="1:2" x14ac:dyDescent="0.25">
      <c r="A2140" t="s">
        <v>1437</v>
      </c>
      <c r="B2140">
        <v>2015</v>
      </c>
    </row>
    <row r="2141" spans="1:2" x14ac:dyDescent="0.25">
      <c r="A2141" t="s">
        <v>1438</v>
      </c>
      <c r="B2141">
        <v>2017</v>
      </c>
    </row>
    <row r="2142" spans="1:2" x14ac:dyDescent="0.25">
      <c r="A2142" s="3" t="s">
        <v>1439</v>
      </c>
      <c r="B2142">
        <v>2013</v>
      </c>
    </row>
    <row r="2143" spans="1:2" x14ac:dyDescent="0.25">
      <c r="A2143" t="s">
        <v>2880</v>
      </c>
      <c r="B2143">
        <v>2022</v>
      </c>
    </row>
    <row r="2144" spans="1:2" x14ac:dyDescent="0.25">
      <c r="A2144" t="s">
        <v>1440</v>
      </c>
      <c r="B2144">
        <v>2014</v>
      </c>
    </row>
    <row r="2145" spans="1:2" x14ac:dyDescent="0.25">
      <c r="A2145" t="s">
        <v>2307</v>
      </c>
      <c r="B2145">
        <v>2016</v>
      </c>
    </row>
    <row r="2146" spans="1:2" x14ac:dyDescent="0.25">
      <c r="A2146" s="3" t="s">
        <v>1441</v>
      </c>
      <c r="B2146">
        <v>2016</v>
      </c>
    </row>
    <row r="2147" spans="1:2" x14ac:dyDescent="0.25">
      <c r="A2147" s="3" t="s">
        <v>1442</v>
      </c>
      <c r="B2147">
        <v>2017</v>
      </c>
    </row>
    <row r="2148" spans="1:2" x14ac:dyDescent="0.25">
      <c r="A2148" t="s">
        <v>3248</v>
      </c>
      <c r="B2148">
        <v>2022</v>
      </c>
    </row>
    <row r="2149" spans="1:2" x14ac:dyDescent="0.25">
      <c r="A2149" s="3" t="s">
        <v>1443</v>
      </c>
      <c r="B2149">
        <v>2013</v>
      </c>
    </row>
    <row r="2150" spans="1:2" x14ac:dyDescent="0.25">
      <c r="A2150" s="3" t="s">
        <v>1444</v>
      </c>
      <c r="B2150">
        <v>2013</v>
      </c>
    </row>
    <row r="2151" spans="1:2" x14ac:dyDescent="0.25">
      <c r="A2151" t="s">
        <v>1445</v>
      </c>
      <c r="B2151">
        <v>2018</v>
      </c>
    </row>
    <row r="2152" spans="1:2" x14ac:dyDescent="0.25">
      <c r="A2152" t="s">
        <v>1446</v>
      </c>
      <c r="B2152">
        <v>2016</v>
      </c>
    </row>
    <row r="2153" spans="1:2" x14ac:dyDescent="0.25">
      <c r="A2153" t="s">
        <v>2520</v>
      </c>
      <c r="B2153">
        <v>2016</v>
      </c>
    </row>
    <row r="2154" spans="1:2" x14ac:dyDescent="0.25">
      <c r="A2154" s="3" t="s">
        <v>1447</v>
      </c>
      <c r="B2154">
        <v>2013</v>
      </c>
    </row>
    <row r="2155" spans="1:2" x14ac:dyDescent="0.25">
      <c r="A2155" t="s">
        <v>2518</v>
      </c>
      <c r="B2155">
        <v>2021</v>
      </c>
    </row>
    <row r="2156" spans="1:2" x14ac:dyDescent="0.25">
      <c r="A2156" s="3" t="s">
        <v>1448</v>
      </c>
      <c r="B2156">
        <v>2014</v>
      </c>
    </row>
    <row r="2157" spans="1:2" x14ac:dyDescent="0.25">
      <c r="A2157" t="s">
        <v>2270</v>
      </c>
      <c r="B2157">
        <v>2020</v>
      </c>
    </row>
    <row r="2158" spans="1:2" x14ac:dyDescent="0.25">
      <c r="A2158" t="s">
        <v>1449</v>
      </c>
      <c r="B2158">
        <v>2016</v>
      </c>
    </row>
    <row r="2159" spans="1:2" x14ac:dyDescent="0.25">
      <c r="A2159" t="s">
        <v>2731</v>
      </c>
      <c r="B2159">
        <v>2023</v>
      </c>
    </row>
    <row r="2160" spans="1:2" x14ac:dyDescent="0.25">
      <c r="A2160" t="s">
        <v>2568</v>
      </c>
      <c r="B2160">
        <v>2022</v>
      </c>
    </row>
    <row r="2161" spans="1:2" x14ac:dyDescent="0.25">
      <c r="A2161" t="s">
        <v>2970</v>
      </c>
      <c r="B2161">
        <v>2024</v>
      </c>
    </row>
    <row r="2162" spans="1:2" x14ac:dyDescent="0.25">
      <c r="A2162" t="s">
        <v>3081</v>
      </c>
      <c r="B2162">
        <v>2024</v>
      </c>
    </row>
    <row r="2163" spans="1:2" x14ac:dyDescent="0.25">
      <c r="A2163" s="3" t="s">
        <v>1450</v>
      </c>
      <c r="B2163">
        <v>2016</v>
      </c>
    </row>
    <row r="2164" spans="1:2" x14ac:dyDescent="0.25">
      <c r="A2164" s="3" t="s">
        <v>1451</v>
      </c>
      <c r="B2164">
        <v>2013</v>
      </c>
    </row>
    <row r="2165" spans="1:2" x14ac:dyDescent="0.25">
      <c r="A2165" t="s">
        <v>1452</v>
      </c>
      <c r="B2165">
        <v>2015</v>
      </c>
    </row>
    <row r="2166" spans="1:2" x14ac:dyDescent="0.25">
      <c r="A2166" t="s">
        <v>2125</v>
      </c>
      <c r="B2166">
        <v>2020</v>
      </c>
    </row>
    <row r="2167" spans="1:2" x14ac:dyDescent="0.25">
      <c r="A2167" t="s">
        <v>2864</v>
      </c>
      <c r="B2167">
        <v>2023</v>
      </c>
    </row>
    <row r="2168" spans="1:2" x14ac:dyDescent="0.25">
      <c r="A2168" s="3" t="s">
        <v>1453</v>
      </c>
      <c r="B2168">
        <v>2015</v>
      </c>
    </row>
    <row r="2169" spans="1:2" x14ac:dyDescent="0.25">
      <c r="A2169" t="s">
        <v>3025</v>
      </c>
      <c r="B2169">
        <v>2024</v>
      </c>
    </row>
    <row r="2170" spans="1:2" x14ac:dyDescent="0.25">
      <c r="A2170" s="3" t="s">
        <v>1454</v>
      </c>
      <c r="B2170">
        <v>2013</v>
      </c>
    </row>
    <row r="2171" spans="1:2" x14ac:dyDescent="0.25">
      <c r="A2171" t="s">
        <v>1455</v>
      </c>
      <c r="B2171">
        <v>2014</v>
      </c>
    </row>
    <row r="2172" spans="1:2" x14ac:dyDescent="0.25">
      <c r="A2172" s="3" t="s">
        <v>1456</v>
      </c>
      <c r="B2172">
        <v>2013</v>
      </c>
    </row>
    <row r="2173" spans="1:2" x14ac:dyDescent="0.25">
      <c r="A2173" s="3" t="s">
        <v>1457</v>
      </c>
      <c r="B2173">
        <v>2016</v>
      </c>
    </row>
    <row r="2174" spans="1:2" x14ac:dyDescent="0.25">
      <c r="A2174" t="s">
        <v>3226</v>
      </c>
      <c r="B2174">
        <v>2023</v>
      </c>
    </row>
    <row r="2175" spans="1:2" x14ac:dyDescent="0.25">
      <c r="A2175" t="s">
        <v>2563</v>
      </c>
      <c r="B2175">
        <v>2022</v>
      </c>
    </row>
    <row r="2176" spans="1:2" x14ac:dyDescent="0.25">
      <c r="A2176" s="3" t="s">
        <v>1458</v>
      </c>
      <c r="B2176">
        <v>2013</v>
      </c>
    </row>
    <row r="2177" spans="1:2" x14ac:dyDescent="0.25">
      <c r="A2177" s="3" t="s">
        <v>1459</v>
      </c>
      <c r="B2177">
        <v>2014</v>
      </c>
    </row>
    <row r="2178" spans="1:2" x14ac:dyDescent="0.25">
      <c r="A2178" s="3" t="s">
        <v>1460</v>
      </c>
      <c r="B2178">
        <v>2013</v>
      </c>
    </row>
    <row r="2179" spans="1:2" x14ac:dyDescent="0.25">
      <c r="A2179" s="3" t="s">
        <v>1461</v>
      </c>
      <c r="B2179">
        <v>2013</v>
      </c>
    </row>
    <row r="2180" spans="1:2" x14ac:dyDescent="0.25">
      <c r="A2180" t="s">
        <v>2358</v>
      </c>
      <c r="B2180">
        <v>2021</v>
      </c>
    </row>
    <row r="2181" spans="1:2" x14ac:dyDescent="0.25">
      <c r="A2181" t="s">
        <v>3223</v>
      </c>
      <c r="B2181">
        <v>2020</v>
      </c>
    </row>
    <row r="2182" spans="1:2" x14ac:dyDescent="0.25">
      <c r="A2182" s="3" t="s">
        <v>1462</v>
      </c>
      <c r="B2182">
        <v>2013</v>
      </c>
    </row>
    <row r="2183" spans="1:2" x14ac:dyDescent="0.25">
      <c r="A2183" s="3" t="s">
        <v>1463</v>
      </c>
      <c r="B2183">
        <v>2014</v>
      </c>
    </row>
    <row r="2184" spans="1:2" x14ac:dyDescent="0.25">
      <c r="A2184" s="3" t="s">
        <v>1464</v>
      </c>
      <c r="B2184">
        <v>2013</v>
      </c>
    </row>
    <row r="2185" spans="1:2" x14ac:dyDescent="0.25">
      <c r="A2185" t="s">
        <v>2796</v>
      </c>
      <c r="B2185">
        <v>2023</v>
      </c>
    </row>
    <row r="2186" spans="1:2" x14ac:dyDescent="0.25">
      <c r="A2186" t="s">
        <v>2622</v>
      </c>
      <c r="B2186">
        <v>2022</v>
      </c>
    </row>
    <row r="2187" spans="1:2" x14ac:dyDescent="0.25">
      <c r="A2187" s="3" t="s">
        <v>1465</v>
      </c>
      <c r="B2187">
        <v>2013</v>
      </c>
    </row>
    <row r="2188" spans="1:2" x14ac:dyDescent="0.25">
      <c r="A2188" s="3" t="s">
        <v>1466</v>
      </c>
      <c r="B2188">
        <v>2016</v>
      </c>
    </row>
    <row r="2189" spans="1:2" x14ac:dyDescent="0.25">
      <c r="A2189" s="3" t="s">
        <v>1467</v>
      </c>
      <c r="B2189">
        <v>2015</v>
      </c>
    </row>
    <row r="2190" spans="1:2" x14ac:dyDescent="0.25">
      <c r="A2190" s="3" t="s">
        <v>1468</v>
      </c>
      <c r="B2190">
        <v>2013</v>
      </c>
    </row>
    <row r="2191" spans="1:2" x14ac:dyDescent="0.25">
      <c r="A2191" t="s">
        <v>1469</v>
      </c>
      <c r="B2191">
        <v>2015</v>
      </c>
    </row>
    <row r="2192" spans="1:2" x14ac:dyDescent="0.25">
      <c r="A2192" t="s">
        <v>2947</v>
      </c>
      <c r="B2192">
        <v>2022</v>
      </c>
    </row>
    <row r="2193" spans="1:2" x14ac:dyDescent="0.25">
      <c r="A2193" s="3" t="s">
        <v>1470</v>
      </c>
      <c r="B2193">
        <v>2013</v>
      </c>
    </row>
    <row r="2194" spans="1:2" x14ac:dyDescent="0.25">
      <c r="A2194" t="s">
        <v>1471</v>
      </c>
      <c r="B2194">
        <v>2016</v>
      </c>
    </row>
    <row r="2195" spans="1:2" x14ac:dyDescent="0.25">
      <c r="A2195" t="s">
        <v>1472</v>
      </c>
      <c r="B2195">
        <v>2018</v>
      </c>
    </row>
    <row r="2196" spans="1:2" x14ac:dyDescent="0.25">
      <c r="A2196" t="s">
        <v>1473</v>
      </c>
      <c r="B2196">
        <v>2017</v>
      </c>
    </row>
    <row r="2197" spans="1:2" x14ac:dyDescent="0.25">
      <c r="A2197" t="s">
        <v>2613</v>
      </c>
      <c r="B2197">
        <v>2022</v>
      </c>
    </row>
    <row r="2198" spans="1:2" x14ac:dyDescent="0.25">
      <c r="A2198" t="s">
        <v>2387</v>
      </c>
      <c r="B2198">
        <v>2021</v>
      </c>
    </row>
    <row r="2199" spans="1:2" x14ac:dyDescent="0.25">
      <c r="A2199" t="s">
        <v>2367</v>
      </c>
      <c r="B2199">
        <v>2021</v>
      </c>
    </row>
    <row r="2200" spans="1:2" x14ac:dyDescent="0.25">
      <c r="A2200" s="3" t="s">
        <v>1474</v>
      </c>
      <c r="B2200">
        <v>2015</v>
      </c>
    </row>
    <row r="2201" spans="1:2" x14ac:dyDescent="0.25">
      <c r="A2201" t="s">
        <v>2301</v>
      </c>
      <c r="B2201">
        <v>2015</v>
      </c>
    </row>
    <row r="2202" spans="1:2" x14ac:dyDescent="0.25">
      <c r="A2202" t="s">
        <v>1475</v>
      </c>
      <c r="B2202">
        <v>2013</v>
      </c>
    </row>
    <row r="2203" spans="1:2" x14ac:dyDescent="0.25">
      <c r="A2203" t="s">
        <v>2949</v>
      </c>
      <c r="B2203">
        <v>2020</v>
      </c>
    </row>
    <row r="2204" spans="1:2" x14ac:dyDescent="0.25">
      <c r="A2204" t="s">
        <v>2730</v>
      </c>
      <c r="B2204">
        <v>2020</v>
      </c>
    </row>
    <row r="2205" spans="1:2" x14ac:dyDescent="0.25">
      <c r="A2205" t="s">
        <v>2618</v>
      </c>
      <c r="B2205">
        <v>2022</v>
      </c>
    </row>
    <row r="2206" spans="1:2" x14ac:dyDescent="0.25">
      <c r="A2206" s="3" t="s">
        <v>1476</v>
      </c>
      <c r="B2206">
        <v>2013</v>
      </c>
    </row>
    <row r="2207" spans="1:2" x14ac:dyDescent="0.25">
      <c r="A2207" t="s">
        <v>1477</v>
      </c>
      <c r="B2207">
        <v>2018</v>
      </c>
    </row>
    <row r="2208" spans="1:2" x14ac:dyDescent="0.25">
      <c r="A2208" s="3" t="s">
        <v>1478</v>
      </c>
      <c r="B2208">
        <v>2017</v>
      </c>
    </row>
    <row r="2209" spans="1:2" x14ac:dyDescent="0.25">
      <c r="A2209" t="s">
        <v>2034</v>
      </c>
      <c r="B2209">
        <v>2020</v>
      </c>
    </row>
    <row r="2210" spans="1:2" x14ac:dyDescent="0.25">
      <c r="A2210" t="s">
        <v>1479</v>
      </c>
      <c r="B2210">
        <v>2015</v>
      </c>
    </row>
    <row r="2211" spans="1:2" x14ac:dyDescent="0.25">
      <c r="A2211" s="3" t="s">
        <v>1480</v>
      </c>
      <c r="B2211">
        <v>2015</v>
      </c>
    </row>
    <row r="2212" spans="1:2" x14ac:dyDescent="0.25">
      <c r="A2212" t="s">
        <v>1481</v>
      </c>
      <c r="B2212">
        <v>2013</v>
      </c>
    </row>
    <row r="2213" spans="1:2" x14ac:dyDescent="0.25">
      <c r="A2213" s="3" t="s">
        <v>1482</v>
      </c>
      <c r="B2213">
        <v>2013</v>
      </c>
    </row>
    <row r="2214" spans="1:2" x14ac:dyDescent="0.25">
      <c r="A2214" t="s">
        <v>2657</v>
      </c>
      <c r="B2214">
        <v>2013</v>
      </c>
    </row>
    <row r="2215" spans="1:2" x14ac:dyDescent="0.25">
      <c r="A2215" s="3" t="s">
        <v>1483</v>
      </c>
      <c r="B2215">
        <v>2013</v>
      </c>
    </row>
    <row r="2216" spans="1:2" x14ac:dyDescent="0.25">
      <c r="A2216" t="s">
        <v>2782</v>
      </c>
      <c r="B2216">
        <v>2023</v>
      </c>
    </row>
    <row r="2217" spans="1:2" x14ac:dyDescent="0.25">
      <c r="A2217" t="s">
        <v>3252</v>
      </c>
      <c r="B2217">
        <v>2023</v>
      </c>
    </row>
    <row r="2218" spans="1:2" x14ac:dyDescent="0.25">
      <c r="A2218" t="s">
        <v>3009</v>
      </c>
      <c r="B2218">
        <v>2024</v>
      </c>
    </row>
    <row r="2219" spans="1:2" x14ac:dyDescent="0.25">
      <c r="A2219" t="s">
        <v>1484</v>
      </c>
      <c r="B2219">
        <v>2018</v>
      </c>
    </row>
    <row r="2220" spans="1:2" x14ac:dyDescent="0.25">
      <c r="A2220" t="s">
        <v>2014</v>
      </c>
      <c r="B2220">
        <v>2019</v>
      </c>
    </row>
    <row r="2221" spans="1:2" x14ac:dyDescent="0.25">
      <c r="A2221" t="s">
        <v>1485</v>
      </c>
      <c r="B2221">
        <v>2015</v>
      </c>
    </row>
    <row r="2222" spans="1:2" x14ac:dyDescent="0.25">
      <c r="A2222" t="s">
        <v>2481</v>
      </c>
      <c r="B2222">
        <v>2021</v>
      </c>
    </row>
    <row r="2223" spans="1:2" x14ac:dyDescent="0.25">
      <c r="A2223" t="s">
        <v>1486</v>
      </c>
      <c r="B2223">
        <v>2017</v>
      </c>
    </row>
    <row r="2224" spans="1:2" x14ac:dyDescent="0.25">
      <c r="A2224" t="s">
        <v>1487</v>
      </c>
      <c r="B2224">
        <v>2019</v>
      </c>
    </row>
    <row r="2225" spans="1:2" x14ac:dyDescent="0.25">
      <c r="A2225" t="s">
        <v>1488</v>
      </c>
      <c r="B2225">
        <v>2018</v>
      </c>
    </row>
    <row r="2226" spans="1:2" x14ac:dyDescent="0.25">
      <c r="A2226" t="s">
        <v>2662</v>
      </c>
      <c r="B2226">
        <v>2022</v>
      </c>
    </row>
    <row r="2227" spans="1:2" x14ac:dyDescent="0.25">
      <c r="A2227" s="3" t="s">
        <v>1489</v>
      </c>
      <c r="B2227">
        <v>2017</v>
      </c>
    </row>
    <row r="2228" spans="1:2" x14ac:dyDescent="0.25">
      <c r="A2228" t="s">
        <v>2753</v>
      </c>
      <c r="B2228">
        <v>2023</v>
      </c>
    </row>
    <row r="2229" spans="1:2" x14ac:dyDescent="0.25">
      <c r="A2229" s="3" t="s">
        <v>1490</v>
      </c>
      <c r="B2229">
        <v>2013</v>
      </c>
    </row>
    <row r="2230" spans="1:2" x14ac:dyDescent="0.25">
      <c r="A2230" s="3" t="s">
        <v>1491</v>
      </c>
      <c r="B2230">
        <v>2018</v>
      </c>
    </row>
    <row r="2231" spans="1:2" x14ac:dyDescent="0.25">
      <c r="A2231" t="s">
        <v>3030</v>
      </c>
      <c r="B2231">
        <v>2024</v>
      </c>
    </row>
    <row r="2232" spans="1:2" x14ac:dyDescent="0.25">
      <c r="A2232" t="s">
        <v>1492</v>
      </c>
      <c r="B2232">
        <v>2019</v>
      </c>
    </row>
    <row r="2233" spans="1:2" x14ac:dyDescent="0.25">
      <c r="A2233" t="s">
        <v>2626</v>
      </c>
      <c r="B2233">
        <v>2022</v>
      </c>
    </row>
    <row r="2234" spans="1:2" x14ac:dyDescent="0.25">
      <c r="A2234" s="3" t="s">
        <v>1493</v>
      </c>
      <c r="B2234">
        <v>2014</v>
      </c>
    </row>
    <row r="2235" spans="1:2" x14ac:dyDescent="0.25">
      <c r="A2235" s="3" t="s">
        <v>1494</v>
      </c>
      <c r="B2235">
        <v>2014</v>
      </c>
    </row>
    <row r="2236" spans="1:2" x14ac:dyDescent="0.25">
      <c r="A2236" s="3" t="s">
        <v>1495</v>
      </c>
      <c r="B2236">
        <v>2013</v>
      </c>
    </row>
    <row r="2237" spans="1:2" x14ac:dyDescent="0.25">
      <c r="A2237" t="s">
        <v>1496</v>
      </c>
      <c r="B2237">
        <v>2014</v>
      </c>
    </row>
    <row r="2238" spans="1:2" x14ac:dyDescent="0.25">
      <c r="A2238" t="s">
        <v>1497</v>
      </c>
      <c r="B2238">
        <v>2019</v>
      </c>
    </row>
    <row r="2239" spans="1:2" x14ac:dyDescent="0.25">
      <c r="A2239" t="s">
        <v>1498</v>
      </c>
      <c r="B2239">
        <v>2014</v>
      </c>
    </row>
    <row r="2240" spans="1:2" x14ac:dyDescent="0.25">
      <c r="A2240" t="s">
        <v>1499</v>
      </c>
      <c r="B2240">
        <v>2015</v>
      </c>
    </row>
    <row r="2241" spans="1:2" x14ac:dyDescent="0.25">
      <c r="A2241" s="3" t="s">
        <v>1500</v>
      </c>
      <c r="B2241">
        <v>2013</v>
      </c>
    </row>
    <row r="2242" spans="1:2" x14ac:dyDescent="0.25">
      <c r="A2242" t="s">
        <v>1894</v>
      </c>
      <c r="B2242">
        <v>2018</v>
      </c>
    </row>
    <row r="2243" spans="1:2" x14ac:dyDescent="0.25">
      <c r="A2243" t="s">
        <v>1501</v>
      </c>
      <c r="B2243">
        <v>2018</v>
      </c>
    </row>
    <row r="2244" spans="1:2" x14ac:dyDescent="0.25">
      <c r="A2244" s="3" t="s">
        <v>1502</v>
      </c>
      <c r="B2244">
        <v>2013</v>
      </c>
    </row>
    <row r="2245" spans="1:2" x14ac:dyDescent="0.25">
      <c r="A2245" s="3" t="s">
        <v>1503</v>
      </c>
      <c r="B2245">
        <v>2016</v>
      </c>
    </row>
    <row r="2246" spans="1:2" x14ac:dyDescent="0.25">
      <c r="A2246" t="s">
        <v>2786</v>
      </c>
      <c r="B2246">
        <v>2023</v>
      </c>
    </row>
    <row r="2247" spans="1:2" x14ac:dyDescent="0.25">
      <c r="A2247" t="s">
        <v>3001</v>
      </c>
      <c r="B2247">
        <v>2024</v>
      </c>
    </row>
    <row r="2248" spans="1:2" x14ac:dyDescent="0.25">
      <c r="A2248" t="s">
        <v>1504</v>
      </c>
      <c r="B2248">
        <v>2018</v>
      </c>
    </row>
    <row r="2249" spans="1:2" x14ac:dyDescent="0.25">
      <c r="A2249" t="s">
        <v>2362</v>
      </c>
      <c r="B2249">
        <v>2021</v>
      </c>
    </row>
    <row r="2250" spans="1:2" x14ac:dyDescent="0.25">
      <c r="A2250" t="s">
        <v>1505</v>
      </c>
      <c r="B2250">
        <v>2018</v>
      </c>
    </row>
    <row r="2251" spans="1:2" x14ac:dyDescent="0.25">
      <c r="A2251" t="s">
        <v>1506</v>
      </c>
      <c r="B2251">
        <v>2018</v>
      </c>
    </row>
    <row r="2252" spans="1:2" x14ac:dyDescent="0.25">
      <c r="A2252" t="s">
        <v>1507</v>
      </c>
      <c r="B2252">
        <v>2018</v>
      </c>
    </row>
    <row r="2253" spans="1:2" x14ac:dyDescent="0.25">
      <c r="A2253" t="s">
        <v>2795</v>
      </c>
      <c r="B2253">
        <v>2023</v>
      </c>
    </row>
    <row r="2254" spans="1:2" x14ac:dyDescent="0.25">
      <c r="A2254" s="3" t="s">
        <v>1508</v>
      </c>
      <c r="B2254">
        <v>2017</v>
      </c>
    </row>
    <row r="2255" spans="1:2" x14ac:dyDescent="0.25">
      <c r="A2255" t="s">
        <v>1509</v>
      </c>
      <c r="B2255">
        <v>2014</v>
      </c>
    </row>
    <row r="2256" spans="1:2" x14ac:dyDescent="0.25">
      <c r="A2256" s="3" t="s">
        <v>1510</v>
      </c>
      <c r="B2256">
        <v>2013</v>
      </c>
    </row>
    <row r="2257" spans="1:2" x14ac:dyDescent="0.25">
      <c r="A2257" s="3" t="s">
        <v>1511</v>
      </c>
      <c r="B2257">
        <v>2014</v>
      </c>
    </row>
    <row r="2258" spans="1:2" x14ac:dyDescent="0.25">
      <c r="A2258" t="s">
        <v>1892</v>
      </c>
      <c r="B2258">
        <v>2019</v>
      </c>
    </row>
    <row r="2259" spans="1:2" x14ac:dyDescent="0.25">
      <c r="A2259" t="s">
        <v>1512</v>
      </c>
      <c r="B2259">
        <v>2014</v>
      </c>
    </row>
    <row r="2260" spans="1:2" x14ac:dyDescent="0.25">
      <c r="A2260" s="3" t="s">
        <v>1513</v>
      </c>
      <c r="B2260">
        <v>2013</v>
      </c>
    </row>
    <row r="2261" spans="1:2" x14ac:dyDescent="0.25">
      <c r="A2261" t="s">
        <v>2335</v>
      </c>
      <c r="B2261">
        <v>2021</v>
      </c>
    </row>
    <row r="2262" spans="1:2" x14ac:dyDescent="0.25">
      <c r="A2262" t="s">
        <v>2313</v>
      </c>
      <c r="B2262">
        <v>2018</v>
      </c>
    </row>
    <row r="2263" spans="1:2" x14ac:dyDescent="0.25">
      <c r="A2263" t="s">
        <v>2826</v>
      </c>
      <c r="B2263">
        <v>2023</v>
      </c>
    </row>
    <row r="2264" spans="1:2" x14ac:dyDescent="0.25">
      <c r="A2264" t="s">
        <v>2728</v>
      </c>
      <c r="B2264">
        <v>2022</v>
      </c>
    </row>
    <row r="2265" spans="1:2" x14ac:dyDescent="0.25">
      <c r="A2265" t="s">
        <v>1514</v>
      </c>
      <c r="B2265">
        <v>2017</v>
      </c>
    </row>
    <row r="2266" spans="1:2" x14ac:dyDescent="0.25">
      <c r="A2266" t="s">
        <v>2584</v>
      </c>
      <c r="B2266">
        <v>2022</v>
      </c>
    </row>
    <row r="2267" spans="1:2" x14ac:dyDescent="0.25">
      <c r="A2267" t="s">
        <v>1515</v>
      </c>
      <c r="B2267">
        <v>2016</v>
      </c>
    </row>
    <row r="2268" spans="1:2" x14ac:dyDescent="0.25">
      <c r="A2268" t="s">
        <v>1516</v>
      </c>
      <c r="B2268">
        <v>2014</v>
      </c>
    </row>
    <row r="2269" spans="1:2" x14ac:dyDescent="0.25">
      <c r="A2269" t="s">
        <v>1517</v>
      </c>
      <c r="B2269">
        <v>2015</v>
      </c>
    </row>
    <row r="2270" spans="1:2" x14ac:dyDescent="0.25">
      <c r="A2270" s="3" t="s">
        <v>1518</v>
      </c>
      <c r="B2270">
        <v>2014</v>
      </c>
    </row>
    <row r="2271" spans="1:2" x14ac:dyDescent="0.25">
      <c r="A2271" s="3" t="s">
        <v>1519</v>
      </c>
      <c r="B2271">
        <v>2013</v>
      </c>
    </row>
    <row r="2272" spans="1:2" x14ac:dyDescent="0.25">
      <c r="A2272" s="3" t="s">
        <v>1520</v>
      </c>
      <c r="B2272">
        <v>2013</v>
      </c>
    </row>
    <row r="2273" spans="1:2" x14ac:dyDescent="0.25">
      <c r="A2273" s="3" t="s">
        <v>1521</v>
      </c>
      <c r="B2273">
        <v>2015</v>
      </c>
    </row>
    <row r="2274" spans="1:2" x14ac:dyDescent="0.25">
      <c r="A2274" t="s">
        <v>1522</v>
      </c>
      <c r="B2274">
        <v>2014</v>
      </c>
    </row>
    <row r="2275" spans="1:2" x14ac:dyDescent="0.25">
      <c r="A2275" t="s">
        <v>2039</v>
      </c>
      <c r="B2275">
        <v>2020</v>
      </c>
    </row>
    <row r="2276" spans="1:2" x14ac:dyDescent="0.25">
      <c r="A2276" t="s">
        <v>1523</v>
      </c>
      <c r="B2276">
        <v>2016</v>
      </c>
    </row>
    <row r="2277" spans="1:2" x14ac:dyDescent="0.25">
      <c r="A2277" t="s">
        <v>1924</v>
      </c>
      <c r="B2277">
        <v>2018</v>
      </c>
    </row>
    <row r="2278" spans="1:2" x14ac:dyDescent="0.25">
      <c r="A2278" s="3" t="s">
        <v>1524</v>
      </c>
      <c r="B2278">
        <v>2013</v>
      </c>
    </row>
    <row r="2279" spans="1:2" x14ac:dyDescent="0.25">
      <c r="A2279" s="3" t="s">
        <v>1525</v>
      </c>
      <c r="B2279">
        <v>2013</v>
      </c>
    </row>
    <row r="2280" spans="1:2" x14ac:dyDescent="0.25">
      <c r="A2280" t="s">
        <v>2435</v>
      </c>
      <c r="B2280">
        <v>2021</v>
      </c>
    </row>
    <row r="2281" spans="1:2" x14ac:dyDescent="0.25">
      <c r="A2281" s="3" t="s">
        <v>1526</v>
      </c>
      <c r="B2281">
        <v>2013</v>
      </c>
    </row>
    <row r="2282" spans="1:2" x14ac:dyDescent="0.25">
      <c r="A2282" t="s">
        <v>3013</v>
      </c>
      <c r="B2282">
        <v>2024</v>
      </c>
    </row>
    <row r="2283" spans="1:2" x14ac:dyDescent="0.25">
      <c r="A2283" t="s">
        <v>1527</v>
      </c>
      <c r="B2283">
        <v>2015</v>
      </c>
    </row>
    <row r="2284" spans="1:2" x14ac:dyDescent="0.25">
      <c r="A2284" s="3" t="s">
        <v>1528</v>
      </c>
      <c r="B2284">
        <v>2013</v>
      </c>
    </row>
    <row r="2285" spans="1:2" x14ac:dyDescent="0.25">
      <c r="A2285" t="s">
        <v>2803</v>
      </c>
      <c r="B2285">
        <v>2023</v>
      </c>
    </row>
    <row r="2286" spans="1:2" x14ac:dyDescent="0.25">
      <c r="A2286" s="3" t="s">
        <v>1529</v>
      </c>
      <c r="B2286">
        <v>2013</v>
      </c>
    </row>
    <row r="2287" spans="1:2" x14ac:dyDescent="0.25">
      <c r="A2287" t="s">
        <v>3264</v>
      </c>
      <c r="B2287">
        <v>2025</v>
      </c>
    </row>
    <row r="2288" spans="1:2" x14ac:dyDescent="0.25">
      <c r="A2288" t="s">
        <v>3218</v>
      </c>
      <c r="B2288">
        <v>2024</v>
      </c>
    </row>
    <row r="2289" spans="1:2" x14ac:dyDescent="0.25">
      <c r="A2289" t="s">
        <v>2322</v>
      </c>
      <c r="B2289">
        <v>2018</v>
      </c>
    </row>
    <row r="2290" spans="1:2" x14ac:dyDescent="0.25">
      <c r="A2290" t="s">
        <v>2529</v>
      </c>
      <c r="B2290">
        <v>2018</v>
      </c>
    </row>
    <row r="2291" spans="1:2" x14ac:dyDescent="0.25">
      <c r="A2291" t="s">
        <v>1530</v>
      </c>
      <c r="B2291">
        <v>2015</v>
      </c>
    </row>
    <row r="2292" spans="1:2" x14ac:dyDescent="0.25">
      <c r="A2292" t="s">
        <v>3235</v>
      </c>
      <c r="B2292">
        <v>2025</v>
      </c>
    </row>
    <row r="2293" spans="1:2" x14ac:dyDescent="0.25">
      <c r="A2293" s="3" t="s">
        <v>1531</v>
      </c>
      <c r="B2293">
        <v>2013</v>
      </c>
    </row>
    <row r="2294" spans="1:2" x14ac:dyDescent="0.25">
      <c r="A2294" t="s">
        <v>1532</v>
      </c>
      <c r="B2294">
        <v>2019</v>
      </c>
    </row>
    <row r="2295" spans="1:2" x14ac:dyDescent="0.25">
      <c r="A2295" t="s">
        <v>2032</v>
      </c>
      <c r="B2295">
        <v>2020</v>
      </c>
    </row>
    <row r="2296" spans="1:2" x14ac:dyDescent="0.25">
      <c r="A2296" t="s">
        <v>1533</v>
      </c>
      <c r="B2296">
        <v>2019</v>
      </c>
    </row>
    <row r="2297" spans="1:2" x14ac:dyDescent="0.25">
      <c r="A2297" s="3" t="s">
        <v>1534</v>
      </c>
      <c r="B2297">
        <v>2016</v>
      </c>
    </row>
    <row r="2298" spans="1:2" x14ac:dyDescent="0.25">
      <c r="A2298" s="3" t="s">
        <v>1535</v>
      </c>
      <c r="B2298">
        <v>2013</v>
      </c>
    </row>
    <row r="2299" spans="1:2" x14ac:dyDescent="0.25">
      <c r="A2299" t="s">
        <v>2771</v>
      </c>
      <c r="B2299">
        <v>2023</v>
      </c>
    </row>
    <row r="2300" spans="1:2" x14ac:dyDescent="0.25">
      <c r="A2300" s="3" t="s">
        <v>1536</v>
      </c>
      <c r="B2300">
        <v>2018</v>
      </c>
    </row>
    <row r="2301" spans="1:2" x14ac:dyDescent="0.25">
      <c r="A2301" s="3" t="s">
        <v>1537</v>
      </c>
      <c r="B2301">
        <v>2014</v>
      </c>
    </row>
    <row r="2302" spans="1:2" x14ac:dyDescent="0.25">
      <c r="A2302" t="s">
        <v>2001</v>
      </c>
      <c r="B2302">
        <v>2019</v>
      </c>
    </row>
    <row r="2303" spans="1:2" x14ac:dyDescent="0.25">
      <c r="A2303" t="s">
        <v>1538</v>
      </c>
      <c r="B2303">
        <v>2019</v>
      </c>
    </row>
    <row r="2304" spans="1:2" x14ac:dyDescent="0.25">
      <c r="A2304" t="s">
        <v>2309</v>
      </c>
      <c r="B2304">
        <v>2015</v>
      </c>
    </row>
    <row r="2305" spans="1:2" x14ac:dyDescent="0.25">
      <c r="A2305" t="s">
        <v>3067</v>
      </c>
      <c r="B2305">
        <v>2024</v>
      </c>
    </row>
    <row r="2306" spans="1:2" x14ac:dyDescent="0.25">
      <c r="A2306" t="s">
        <v>2488</v>
      </c>
      <c r="B2306">
        <v>2020</v>
      </c>
    </row>
    <row r="2307" spans="1:2" x14ac:dyDescent="0.25">
      <c r="A2307" t="s">
        <v>1539</v>
      </c>
      <c r="B2307">
        <v>2014</v>
      </c>
    </row>
    <row r="2308" spans="1:2" x14ac:dyDescent="0.25">
      <c r="A2308" t="s">
        <v>2695</v>
      </c>
      <c r="B2308">
        <v>2021</v>
      </c>
    </row>
    <row r="2309" spans="1:2" x14ac:dyDescent="0.25">
      <c r="A2309" s="3" t="s">
        <v>1540</v>
      </c>
      <c r="B2309">
        <v>2013</v>
      </c>
    </row>
    <row r="2310" spans="1:2" x14ac:dyDescent="0.25">
      <c r="A2310" s="3" t="s">
        <v>1541</v>
      </c>
      <c r="B2310">
        <v>2013</v>
      </c>
    </row>
    <row r="2311" spans="1:2" x14ac:dyDescent="0.25">
      <c r="A2311" t="s">
        <v>1542</v>
      </c>
      <c r="B2311">
        <v>2019</v>
      </c>
    </row>
    <row r="2312" spans="1:2" x14ac:dyDescent="0.25">
      <c r="A2312" t="s">
        <v>1543</v>
      </c>
      <c r="B2312">
        <v>2019</v>
      </c>
    </row>
    <row r="2313" spans="1:2" x14ac:dyDescent="0.25">
      <c r="A2313" t="s">
        <v>1544</v>
      </c>
      <c r="B2313">
        <v>2014</v>
      </c>
    </row>
    <row r="2314" spans="1:2" x14ac:dyDescent="0.25">
      <c r="A2314" t="s">
        <v>1545</v>
      </c>
      <c r="B2314">
        <v>2016</v>
      </c>
    </row>
    <row r="2315" spans="1:2" x14ac:dyDescent="0.25">
      <c r="A2315" t="s">
        <v>2958</v>
      </c>
      <c r="B2315">
        <v>2022</v>
      </c>
    </row>
    <row r="2316" spans="1:2" x14ac:dyDescent="0.25">
      <c r="A2316" s="3" t="s">
        <v>1546</v>
      </c>
      <c r="B2316">
        <v>2013</v>
      </c>
    </row>
    <row r="2317" spans="1:2" x14ac:dyDescent="0.25">
      <c r="A2317" t="s">
        <v>2908</v>
      </c>
      <c r="B2317">
        <v>2019</v>
      </c>
    </row>
    <row r="2318" spans="1:2" x14ac:dyDescent="0.25">
      <c r="A2318" t="s">
        <v>2596</v>
      </c>
      <c r="B2318">
        <v>2022</v>
      </c>
    </row>
    <row r="2319" spans="1:2" x14ac:dyDescent="0.25">
      <c r="A2319" t="s">
        <v>3028</v>
      </c>
      <c r="B2319">
        <v>2024</v>
      </c>
    </row>
    <row r="2320" spans="1:2" x14ac:dyDescent="0.25">
      <c r="A2320" t="s">
        <v>2323</v>
      </c>
      <c r="B2320">
        <v>2013</v>
      </c>
    </row>
    <row r="2321" spans="1:2" x14ac:dyDescent="0.25">
      <c r="A2321" t="s">
        <v>2017</v>
      </c>
      <c r="B2321">
        <v>2013</v>
      </c>
    </row>
    <row r="2322" spans="1:2" x14ac:dyDescent="0.25">
      <c r="A2322" s="3" t="s">
        <v>1547</v>
      </c>
      <c r="B2322">
        <v>2013</v>
      </c>
    </row>
    <row r="2323" spans="1:2" x14ac:dyDescent="0.25">
      <c r="A2323" t="s">
        <v>2646</v>
      </c>
      <c r="B2323">
        <v>2022</v>
      </c>
    </row>
    <row r="2324" spans="1:2" x14ac:dyDescent="0.25">
      <c r="A2324" t="s">
        <v>2831</v>
      </c>
      <c r="B2324">
        <v>2023</v>
      </c>
    </row>
    <row r="2325" spans="1:2" x14ac:dyDescent="0.25">
      <c r="A2325" t="s">
        <v>1548</v>
      </c>
      <c r="B2325">
        <v>2014</v>
      </c>
    </row>
    <row r="2326" spans="1:2" x14ac:dyDescent="0.25">
      <c r="A2326" s="3" t="s">
        <v>1549</v>
      </c>
      <c r="B2326">
        <v>2013</v>
      </c>
    </row>
    <row r="2327" spans="1:2" x14ac:dyDescent="0.25">
      <c r="A2327" t="s">
        <v>1550</v>
      </c>
      <c r="B2327">
        <v>2015</v>
      </c>
    </row>
    <row r="2328" spans="1:2" x14ac:dyDescent="0.25">
      <c r="A2328" s="3" t="s">
        <v>1551</v>
      </c>
      <c r="B2328">
        <v>2015</v>
      </c>
    </row>
    <row r="2329" spans="1:2" x14ac:dyDescent="0.25">
      <c r="A2329" t="s">
        <v>2328</v>
      </c>
      <c r="B2329">
        <v>2021</v>
      </c>
    </row>
    <row r="2330" spans="1:2" x14ac:dyDescent="0.25">
      <c r="A2330" t="s">
        <v>1552</v>
      </c>
      <c r="B2330">
        <v>2015</v>
      </c>
    </row>
    <row r="2331" spans="1:2" x14ac:dyDescent="0.25">
      <c r="A2331" t="s">
        <v>1553</v>
      </c>
      <c r="B2331">
        <v>2015</v>
      </c>
    </row>
    <row r="2332" spans="1:2" x14ac:dyDescent="0.25">
      <c r="A2332" t="s">
        <v>2379</v>
      </c>
      <c r="B2332">
        <v>2021</v>
      </c>
    </row>
    <row r="2333" spans="1:2" x14ac:dyDescent="0.25">
      <c r="A2333" t="s">
        <v>2510</v>
      </c>
      <c r="B2333">
        <v>2013</v>
      </c>
    </row>
    <row r="2334" spans="1:2" x14ac:dyDescent="0.25">
      <c r="A2334" s="3" t="s">
        <v>1554</v>
      </c>
      <c r="B2334">
        <v>2013</v>
      </c>
    </row>
    <row r="2335" spans="1:2" x14ac:dyDescent="0.25">
      <c r="A2335" t="s">
        <v>1555</v>
      </c>
      <c r="B2335">
        <v>2018</v>
      </c>
    </row>
    <row r="2336" spans="1:2" x14ac:dyDescent="0.25">
      <c r="A2336" s="3" t="s">
        <v>1556</v>
      </c>
      <c r="B2336">
        <v>2013</v>
      </c>
    </row>
    <row r="2337" spans="1:2" x14ac:dyDescent="0.25">
      <c r="A2337" t="s">
        <v>1557</v>
      </c>
      <c r="B2337">
        <v>2016</v>
      </c>
    </row>
    <row r="2338" spans="1:2" x14ac:dyDescent="0.25">
      <c r="A2338" t="s">
        <v>2281</v>
      </c>
      <c r="B2338">
        <v>2019</v>
      </c>
    </row>
    <row r="2339" spans="1:2" x14ac:dyDescent="0.25">
      <c r="A2339" s="3" t="s">
        <v>1558</v>
      </c>
      <c r="B2339">
        <v>2013</v>
      </c>
    </row>
    <row r="2340" spans="1:2" x14ac:dyDescent="0.25">
      <c r="A2340" t="s">
        <v>1559</v>
      </c>
      <c r="B2340">
        <v>2017</v>
      </c>
    </row>
    <row r="2341" spans="1:2" x14ac:dyDescent="0.25">
      <c r="A2341" t="s">
        <v>2426</v>
      </c>
      <c r="B2341">
        <v>2021</v>
      </c>
    </row>
    <row r="2342" spans="1:2" x14ac:dyDescent="0.25">
      <c r="A2342" t="s">
        <v>1560</v>
      </c>
      <c r="B2342">
        <v>2014</v>
      </c>
    </row>
    <row r="2343" spans="1:2" x14ac:dyDescent="0.25">
      <c r="A2343" t="s">
        <v>2991</v>
      </c>
      <c r="B2343">
        <v>2024</v>
      </c>
    </row>
    <row r="2344" spans="1:2" x14ac:dyDescent="0.25">
      <c r="A2344" s="3" t="s">
        <v>1561</v>
      </c>
      <c r="B2344">
        <v>2013</v>
      </c>
    </row>
    <row r="2345" spans="1:2" x14ac:dyDescent="0.25">
      <c r="A2345" t="s">
        <v>1562</v>
      </c>
      <c r="B2345">
        <v>2014</v>
      </c>
    </row>
    <row r="2346" spans="1:2" x14ac:dyDescent="0.25">
      <c r="A2346" t="s">
        <v>2780</v>
      </c>
      <c r="B2346">
        <v>2023</v>
      </c>
    </row>
    <row r="2347" spans="1:2" x14ac:dyDescent="0.25">
      <c r="A2347" t="s">
        <v>2772</v>
      </c>
      <c r="B2347">
        <v>2023</v>
      </c>
    </row>
    <row r="2348" spans="1:2" x14ac:dyDescent="0.25">
      <c r="A2348" t="s">
        <v>1974</v>
      </c>
      <c r="B2348">
        <v>2015</v>
      </c>
    </row>
    <row r="2349" spans="1:2" x14ac:dyDescent="0.25">
      <c r="A2349" s="3" t="s">
        <v>1563</v>
      </c>
      <c r="B2349">
        <v>2015</v>
      </c>
    </row>
    <row r="2350" spans="1:2" x14ac:dyDescent="0.25">
      <c r="A2350" t="s">
        <v>1564</v>
      </c>
      <c r="B2350">
        <v>2015</v>
      </c>
    </row>
    <row r="2351" spans="1:2" x14ac:dyDescent="0.25">
      <c r="A2351" t="s">
        <v>1565</v>
      </c>
      <c r="B2351">
        <v>2018</v>
      </c>
    </row>
    <row r="2352" spans="1:2" x14ac:dyDescent="0.25">
      <c r="A2352" s="3" t="s">
        <v>1566</v>
      </c>
      <c r="B2352">
        <v>2013</v>
      </c>
    </row>
    <row r="2353" spans="1:2" x14ac:dyDescent="0.25">
      <c r="A2353" t="s">
        <v>2402</v>
      </c>
      <c r="B2353">
        <v>2021</v>
      </c>
    </row>
    <row r="2354" spans="1:2" x14ac:dyDescent="0.25">
      <c r="A2354" s="3" t="s">
        <v>1567</v>
      </c>
      <c r="B2354">
        <v>2013</v>
      </c>
    </row>
    <row r="2355" spans="1:2" x14ac:dyDescent="0.25">
      <c r="A2355" s="3" t="s">
        <v>1568</v>
      </c>
      <c r="B2355">
        <v>2014</v>
      </c>
    </row>
    <row r="2356" spans="1:2" x14ac:dyDescent="0.25">
      <c r="A2356" s="3" t="s">
        <v>1569</v>
      </c>
      <c r="B2356">
        <v>2013</v>
      </c>
    </row>
    <row r="2357" spans="1:2" x14ac:dyDescent="0.25">
      <c r="A2357" t="s">
        <v>1570</v>
      </c>
      <c r="B2357">
        <v>2018</v>
      </c>
    </row>
    <row r="2358" spans="1:2" x14ac:dyDescent="0.25">
      <c r="A2358" t="s">
        <v>1571</v>
      </c>
      <c r="B2358">
        <v>2015</v>
      </c>
    </row>
    <row r="2359" spans="1:2" x14ac:dyDescent="0.25">
      <c r="A2359" t="s">
        <v>2984</v>
      </c>
      <c r="B2359">
        <v>2024</v>
      </c>
    </row>
    <row r="2360" spans="1:2" x14ac:dyDescent="0.25">
      <c r="A2360" t="s">
        <v>2528</v>
      </c>
      <c r="B2360">
        <v>2015</v>
      </c>
    </row>
    <row r="2361" spans="1:2" x14ac:dyDescent="0.25">
      <c r="A2361" t="s">
        <v>1572</v>
      </c>
      <c r="B2361">
        <v>2015</v>
      </c>
    </row>
    <row r="2362" spans="1:2" x14ac:dyDescent="0.25">
      <c r="A2362" t="s">
        <v>1573</v>
      </c>
      <c r="B2362">
        <v>2015</v>
      </c>
    </row>
    <row r="2363" spans="1:2" x14ac:dyDescent="0.25">
      <c r="A2363" t="s">
        <v>2405</v>
      </c>
      <c r="B2363">
        <v>2021</v>
      </c>
    </row>
    <row r="2364" spans="1:2" x14ac:dyDescent="0.25">
      <c r="A2364" t="s">
        <v>2732</v>
      </c>
      <c r="B2364">
        <v>2023</v>
      </c>
    </row>
    <row r="2365" spans="1:2" x14ac:dyDescent="0.25">
      <c r="A2365" t="s">
        <v>1574</v>
      </c>
      <c r="B2365">
        <v>2017</v>
      </c>
    </row>
    <row r="2366" spans="1:2" x14ac:dyDescent="0.25">
      <c r="A2366" t="s">
        <v>2506</v>
      </c>
      <c r="B2366">
        <v>2017</v>
      </c>
    </row>
    <row r="2367" spans="1:2" x14ac:dyDescent="0.25">
      <c r="A2367" s="3" t="s">
        <v>1575</v>
      </c>
      <c r="B2367">
        <v>2013</v>
      </c>
    </row>
    <row r="2368" spans="1:2" x14ac:dyDescent="0.25">
      <c r="A2368" t="s">
        <v>2264</v>
      </c>
      <c r="B2368">
        <v>2020</v>
      </c>
    </row>
    <row r="2369" spans="1:2" x14ac:dyDescent="0.25">
      <c r="A2369" t="s">
        <v>1576</v>
      </c>
      <c r="B2369">
        <v>2019</v>
      </c>
    </row>
    <row r="2370" spans="1:2" x14ac:dyDescent="0.25">
      <c r="A2370" t="s">
        <v>2995</v>
      </c>
      <c r="B2370">
        <v>2024</v>
      </c>
    </row>
    <row r="2371" spans="1:2" x14ac:dyDescent="0.25">
      <c r="A2371" t="s">
        <v>1577</v>
      </c>
      <c r="B2371">
        <v>2014</v>
      </c>
    </row>
    <row r="2372" spans="1:2" x14ac:dyDescent="0.25">
      <c r="A2372" s="3" t="s">
        <v>1578</v>
      </c>
      <c r="B2372">
        <v>2014</v>
      </c>
    </row>
    <row r="2373" spans="1:2" x14ac:dyDescent="0.25">
      <c r="A2373" t="s">
        <v>1579</v>
      </c>
      <c r="B2373">
        <v>2014</v>
      </c>
    </row>
    <row r="2374" spans="1:2" x14ac:dyDescent="0.25">
      <c r="A2374" t="s">
        <v>1580</v>
      </c>
      <c r="B2374">
        <v>2015</v>
      </c>
    </row>
    <row r="2375" spans="1:2" x14ac:dyDescent="0.25">
      <c r="A2375" s="3" t="s">
        <v>1581</v>
      </c>
      <c r="B2375">
        <v>2018</v>
      </c>
    </row>
    <row r="2376" spans="1:2" x14ac:dyDescent="0.25">
      <c r="A2376" t="s">
        <v>2756</v>
      </c>
      <c r="B2376">
        <v>2023</v>
      </c>
    </row>
    <row r="2377" spans="1:2" x14ac:dyDescent="0.25">
      <c r="A2377" t="s">
        <v>2869</v>
      </c>
      <c r="B2377">
        <v>2019</v>
      </c>
    </row>
    <row r="2378" spans="1:2" x14ac:dyDescent="0.25">
      <c r="A2378" t="s">
        <v>2925</v>
      </c>
      <c r="B2378">
        <v>2024</v>
      </c>
    </row>
    <row r="2379" spans="1:2" x14ac:dyDescent="0.25">
      <c r="A2379" t="s">
        <v>1582</v>
      </c>
      <c r="B2379">
        <v>2016</v>
      </c>
    </row>
    <row r="2380" spans="1:2" x14ac:dyDescent="0.25">
      <c r="A2380" t="s">
        <v>1583</v>
      </c>
      <c r="B2380">
        <v>2015</v>
      </c>
    </row>
    <row r="2381" spans="1:2" x14ac:dyDescent="0.25">
      <c r="A2381" t="s">
        <v>2287</v>
      </c>
      <c r="B2381">
        <v>2018</v>
      </c>
    </row>
    <row r="2382" spans="1:2" x14ac:dyDescent="0.25">
      <c r="A2382" s="3" t="s">
        <v>1584</v>
      </c>
      <c r="B2382">
        <v>2013</v>
      </c>
    </row>
    <row r="2383" spans="1:2" x14ac:dyDescent="0.25">
      <c r="A2383" t="s">
        <v>2564</v>
      </c>
      <c r="B2383">
        <v>2022</v>
      </c>
    </row>
    <row r="2384" spans="1:2" x14ac:dyDescent="0.25">
      <c r="A2384" s="3" t="s">
        <v>1585</v>
      </c>
      <c r="B2384">
        <v>2013</v>
      </c>
    </row>
    <row r="2385" spans="1:2" x14ac:dyDescent="0.25">
      <c r="A2385" t="s">
        <v>2356</v>
      </c>
      <c r="B2385">
        <v>2021</v>
      </c>
    </row>
    <row r="2386" spans="1:2" x14ac:dyDescent="0.25">
      <c r="A2386" t="s">
        <v>1586</v>
      </c>
      <c r="B2386">
        <v>2018</v>
      </c>
    </row>
    <row r="2387" spans="1:2" x14ac:dyDescent="0.25">
      <c r="A2387" s="3" t="s">
        <v>1587</v>
      </c>
      <c r="B2387">
        <v>2013</v>
      </c>
    </row>
    <row r="2388" spans="1:2" x14ac:dyDescent="0.25">
      <c r="A2388" s="3" t="s">
        <v>1588</v>
      </c>
      <c r="B2388">
        <v>2013</v>
      </c>
    </row>
    <row r="2389" spans="1:2" x14ac:dyDescent="0.25">
      <c r="A2389" s="3" t="s">
        <v>1589</v>
      </c>
      <c r="B2389">
        <v>2013</v>
      </c>
    </row>
    <row r="2390" spans="1:2" x14ac:dyDescent="0.25">
      <c r="A2390" t="s">
        <v>2924</v>
      </c>
      <c r="B2390">
        <v>2024</v>
      </c>
    </row>
    <row r="2391" spans="1:2" x14ac:dyDescent="0.25">
      <c r="A2391" t="s">
        <v>1590</v>
      </c>
      <c r="B2391">
        <v>2014</v>
      </c>
    </row>
    <row r="2392" spans="1:2" x14ac:dyDescent="0.25">
      <c r="A2392" t="s">
        <v>2507</v>
      </c>
      <c r="B2392">
        <v>2021</v>
      </c>
    </row>
    <row r="2393" spans="1:2" x14ac:dyDescent="0.25">
      <c r="A2393" t="s">
        <v>1591</v>
      </c>
      <c r="B2393">
        <v>2015</v>
      </c>
    </row>
    <row r="2394" spans="1:2" x14ac:dyDescent="0.25">
      <c r="A2394" t="s">
        <v>1592</v>
      </c>
      <c r="B2394">
        <v>2019</v>
      </c>
    </row>
    <row r="2395" spans="1:2" x14ac:dyDescent="0.25">
      <c r="A2395" t="s">
        <v>2484</v>
      </c>
      <c r="B2395">
        <v>2021</v>
      </c>
    </row>
    <row r="2396" spans="1:2" x14ac:dyDescent="0.25">
      <c r="A2396" t="s">
        <v>2342</v>
      </c>
      <c r="B2396">
        <v>2021</v>
      </c>
    </row>
    <row r="2397" spans="1:2" x14ac:dyDescent="0.25">
      <c r="A2397" t="s">
        <v>2917</v>
      </c>
      <c r="B2397">
        <v>2023</v>
      </c>
    </row>
    <row r="2398" spans="1:2" x14ac:dyDescent="0.25">
      <c r="A2398" t="s">
        <v>1593</v>
      </c>
      <c r="B2398">
        <v>2015</v>
      </c>
    </row>
    <row r="2399" spans="1:2" x14ac:dyDescent="0.25">
      <c r="A2399" t="s">
        <v>1594</v>
      </c>
      <c r="B2399">
        <v>2017</v>
      </c>
    </row>
    <row r="2400" spans="1:2" x14ac:dyDescent="0.25">
      <c r="A2400" t="s">
        <v>2692</v>
      </c>
      <c r="B2400">
        <v>2017</v>
      </c>
    </row>
    <row r="2401" spans="1:2" x14ac:dyDescent="0.25">
      <c r="A2401" s="3" t="s">
        <v>1595</v>
      </c>
      <c r="B2401">
        <v>2013</v>
      </c>
    </row>
    <row r="2402" spans="1:2" x14ac:dyDescent="0.25">
      <c r="A2402" t="s">
        <v>2013</v>
      </c>
      <c r="B2402">
        <v>2019</v>
      </c>
    </row>
    <row r="2403" spans="1:2" x14ac:dyDescent="0.25">
      <c r="A2403" t="s">
        <v>2953</v>
      </c>
      <c r="B2403">
        <v>2024</v>
      </c>
    </row>
    <row r="2404" spans="1:2" x14ac:dyDescent="0.25">
      <c r="A2404" t="s">
        <v>3084</v>
      </c>
      <c r="B2404">
        <v>2023</v>
      </c>
    </row>
    <row r="2405" spans="1:2" x14ac:dyDescent="0.25">
      <c r="A2405" s="3" t="s">
        <v>1596</v>
      </c>
      <c r="B2405">
        <v>2013</v>
      </c>
    </row>
    <row r="2406" spans="1:2" x14ac:dyDescent="0.25">
      <c r="A2406" t="s">
        <v>2595</v>
      </c>
      <c r="B2406">
        <v>2022</v>
      </c>
    </row>
    <row r="2407" spans="1:2" x14ac:dyDescent="0.25">
      <c r="A2407" t="s">
        <v>1597</v>
      </c>
      <c r="B2407">
        <v>2014</v>
      </c>
    </row>
    <row r="2408" spans="1:2" x14ac:dyDescent="0.25">
      <c r="A2408" t="s">
        <v>2696</v>
      </c>
      <c r="B2408">
        <v>2021</v>
      </c>
    </row>
    <row r="2409" spans="1:2" x14ac:dyDescent="0.25">
      <c r="A2409" t="s">
        <v>2415</v>
      </c>
      <c r="B2409">
        <v>2021</v>
      </c>
    </row>
    <row r="2410" spans="1:2" x14ac:dyDescent="0.25">
      <c r="A2410" t="s">
        <v>2247</v>
      </c>
      <c r="B2410">
        <v>2020</v>
      </c>
    </row>
    <row r="2411" spans="1:2" x14ac:dyDescent="0.25">
      <c r="A2411" t="s">
        <v>2693</v>
      </c>
      <c r="B2411">
        <v>2022</v>
      </c>
    </row>
    <row r="2412" spans="1:2" x14ac:dyDescent="0.25">
      <c r="A2412" t="s">
        <v>2909</v>
      </c>
      <c r="B2412">
        <v>2022</v>
      </c>
    </row>
    <row r="2413" spans="1:2" x14ac:dyDescent="0.25">
      <c r="A2413" t="s">
        <v>3042</v>
      </c>
      <c r="B2413">
        <v>2024</v>
      </c>
    </row>
    <row r="2414" spans="1:2" x14ac:dyDescent="0.25">
      <c r="A2414" t="s">
        <v>2397</v>
      </c>
      <c r="B2414">
        <v>2021</v>
      </c>
    </row>
    <row r="2415" spans="1:2" x14ac:dyDescent="0.25">
      <c r="A2415" t="s">
        <v>2824</v>
      </c>
      <c r="B2415">
        <v>2023</v>
      </c>
    </row>
    <row r="2416" spans="1:2" x14ac:dyDescent="0.25">
      <c r="A2416" t="s">
        <v>1598</v>
      </c>
      <c r="B2416">
        <v>2014</v>
      </c>
    </row>
    <row r="2417" spans="1:2" x14ac:dyDescent="0.25">
      <c r="A2417" t="s">
        <v>2117</v>
      </c>
      <c r="B2417">
        <v>2020</v>
      </c>
    </row>
    <row r="2418" spans="1:2" x14ac:dyDescent="0.25">
      <c r="A2418" t="s">
        <v>1599</v>
      </c>
      <c r="B2418">
        <v>2018</v>
      </c>
    </row>
    <row r="2419" spans="1:2" x14ac:dyDescent="0.25">
      <c r="A2419" t="s">
        <v>2589</v>
      </c>
      <c r="B2419">
        <v>2022</v>
      </c>
    </row>
    <row r="2420" spans="1:2" x14ac:dyDescent="0.25">
      <c r="A2420" s="3" t="s">
        <v>1600</v>
      </c>
      <c r="B2420">
        <v>2015</v>
      </c>
    </row>
    <row r="2421" spans="1:2" x14ac:dyDescent="0.25">
      <c r="A2421" t="s">
        <v>2760</v>
      </c>
      <c r="B2421">
        <v>2023</v>
      </c>
    </row>
    <row r="2422" spans="1:2" x14ac:dyDescent="0.25">
      <c r="A2422" s="3" t="s">
        <v>1601</v>
      </c>
      <c r="B2422">
        <v>2013</v>
      </c>
    </row>
    <row r="2423" spans="1:2" x14ac:dyDescent="0.25">
      <c r="A2423" s="3" t="s">
        <v>1602</v>
      </c>
      <c r="B2423">
        <v>2013</v>
      </c>
    </row>
    <row r="2424" spans="1:2" x14ac:dyDescent="0.25">
      <c r="A2424" s="3" t="s">
        <v>1603</v>
      </c>
      <c r="B2424">
        <v>2013</v>
      </c>
    </row>
    <row r="2425" spans="1:2" x14ac:dyDescent="0.25">
      <c r="A2425" s="3" t="s">
        <v>1604</v>
      </c>
      <c r="B2425">
        <v>2016</v>
      </c>
    </row>
    <row r="2426" spans="1:2" x14ac:dyDescent="0.25">
      <c r="A2426" t="s">
        <v>1989</v>
      </c>
      <c r="B2426">
        <v>2013</v>
      </c>
    </row>
    <row r="2427" spans="1:2" x14ac:dyDescent="0.25">
      <c r="A2427" s="3" t="s">
        <v>1605</v>
      </c>
      <c r="B2427">
        <v>2013</v>
      </c>
    </row>
    <row r="2428" spans="1:2" x14ac:dyDescent="0.25">
      <c r="A2428" s="3" t="s">
        <v>1606</v>
      </c>
      <c r="B2428">
        <v>2013</v>
      </c>
    </row>
    <row r="2429" spans="1:2" x14ac:dyDescent="0.25">
      <c r="A2429" t="s">
        <v>1607</v>
      </c>
      <c r="B2429">
        <v>2014</v>
      </c>
    </row>
    <row r="2430" spans="1:2" x14ac:dyDescent="0.25">
      <c r="A2430" t="s">
        <v>2384</v>
      </c>
      <c r="B2430">
        <v>2021</v>
      </c>
    </row>
    <row r="2431" spans="1:2" x14ac:dyDescent="0.25">
      <c r="A2431" t="s">
        <v>2403</v>
      </c>
      <c r="B2431">
        <v>2021</v>
      </c>
    </row>
    <row r="2432" spans="1:2" x14ac:dyDescent="0.25">
      <c r="A2432" t="s">
        <v>2471</v>
      </c>
      <c r="B2432">
        <v>2017</v>
      </c>
    </row>
    <row r="2433" spans="1:2" x14ac:dyDescent="0.25">
      <c r="A2433" t="s">
        <v>1608</v>
      </c>
      <c r="B2433">
        <v>2018</v>
      </c>
    </row>
    <row r="2434" spans="1:2" x14ac:dyDescent="0.25">
      <c r="A2434" t="s">
        <v>1609</v>
      </c>
      <c r="B2434">
        <v>2014</v>
      </c>
    </row>
    <row r="2435" spans="1:2" x14ac:dyDescent="0.25">
      <c r="A2435" t="s">
        <v>1610</v>
      </c>
      <c r="B2435">
        <v>2015</v>
      </c>
    </row>
    <row r="2436" spans="1:2" x14ac:dyDescent="0.25">
      <c r="A2436" t="s">
        <v>1611</v>
      </c>
      <c r="B2436">
        <v>2015</v>
      </c>
    </row>
    <row r="2437" spans="1:2" x14ac:dyDescent="0.25">
      <c r="A2437" t="s">
        <v>1612</v>
      </c>
      <c r="B2437">
        <v>2018</v>
      </c>
    </row>
    <row r="2438" spans="1:2" x14ac:dyDescent="0.25">
      <c r="A2438" s="3" t="s">
        <v>1613</v>
      </c>
      <c r="B2438">
        <v>2013</v>
      </c>
    </row>
    <row r="2439" spans="1:2" x14ac:dyDescent="0.25">
      <c r="A2439" t="s">
        <v>1614</v>
      </c>
      <c r="B2439">
        <v>2018</v>
      </c>
    </row>
    <row r="2440" spans="1:2" x14ac:dyDescent="0.25">
      <c r="A2440" t="s">
        <v>1983</v>
      </c>
      <c r="B2440">
        <v>2019</v>
      </c>
    </row>
    <row r="2441" spans="1:2" x14ac:dyDescent="0.25">
      <c r="A2441" t="s">
        <v>1615</v>
      </c>
      <c r="B2441">
        <v>2019</v>
      </c>
    </row>
    <row r="2442" spans="1:2" x14ac:dyDescent="0.25">
      <c r="A2442" t="s">
        <v>3080</v>
      </c>
      <c r="B2442">
        <v>2024</v>
      </c>
    </row>
    <row r="2443" spans="1:2" x14ac:dyDescent="0.25">
      <c r="A2443" t="s">
        <v>2498</v>
      </c>
      <c r="B2443">
        <v>2019</v>
      </c>
    </row>
    <row r="2444" spans="1:2" x14ac:dyDescent="0.25">
      <c r="A2444" t="s">
        <v>2028</v>
      </c>
      <c r="B2444">
        <v>2020</v>
      </c>
    </row>
    <row r="2445" spans="1:2" x14ac:dyDescent="0.25">
      <c r="A2445" t="s">
        <v>1616</v>
      </c>
      <c r="B2445">
        <v>2017</v>
      </c>
    </row>
    <row r="2446" spans="1:2" x14ac:dyDescent="0.25">
      <c r="A2446" s="3" t="s">
        <v>1617</v>
      </c>
      <c r="B2446">
        <v>2014</v>
      </c>
    </row>
    <row r="2447" spans="1:2" x14ac:dyDescent="0.25">
      <c r="A2447" s="3" t="s">
        <v>1618</v>
      </c>
      <c r="B2447">
        <v>2014</v>
      </c>
    </row>
    <row r="2448" spans="1:2" x14ac:dyDescent="0.25">
      <c r="A2448" t="s">
        <v>2052</v>
      </c>
      <c r="B2448">
        <v>2020</v>
      </c>
    </row>
    <row r="2449" spans="1:2" x14ac:dyDescent="0.25">
      <c r="A2449" t="s">
        <v>1619</v>
      </c>
      <c r="B2449">
        <v>2019</v>
      </c>
    </row>
    <row r="2450" spans="1:2" x14ac:dyDescent="0.25">
      <c r="A2450" s="3" t="s">
        <v>1620</v>
      </c>
      <c r="B2450">
        <v>2014</v>
      </c>
    </row>
    <row r="2451" spans="1:2" x14ac:dyDescent="0.25">
      <c r="A2451" s="3" t="s">
        <v>1621</v>
      </c>
      <c r="B2451">
        <v>2013</v>
      </c>
    </row>
    <row r="2452" spans="1:2" x14ac:dyDescent="0.25">
      <c r="A2452" s="3" t="s">
        <v>1622</v>
      </c>
      <c r="B2452">
        <v>2013</v>
      </c>
    </row>
    <row r="2453" spans="1:2" x14ac:dyDescent="0.25">
      <c r="A2453" s="3" t="s">
        <v>1623</v>
      </c>
      <c r="B2453">
        <v>2013</v>
      </c>
    </row>
    <row r="2454" spans="1:2" x14ac:dyDescent="0.25">
      <c r="A2454" s="3" t="s">
        <v>1624</v>
      </c>
      <c r="B2454">
        <v>2013</v>
      </c>
    </row>
    <row r="2455" spans="1:2" x14ac:dyDescent="0.25">
      <c r="A2455" t="s">
        <v>1625</v>
      </c>
      <c r="B2455">
        <v>2015</v>
      </c>
    </row>
    <row r="2456" spans="1:2" x14ac:dyDescent="0.25">
      <c r="A2456" s="3" t="s">
        <v>1626</v>
      </c>
      <c r="B2456">
        <v>2015</v>
      </c>
    </row>
    <row r="2457" spans="1:2" x14ac:dyDescent="0.25">
      <c r="A2457" t="s">
        <v>1627</v>
      </c>
      <c r="B2457">
        <v>2018</v>
      </c>
    </row>
    <row r="2458" spans="1:2" x14ac:dyDescent="0.25">
      <c r="A2458" s="3" t="s">
        <v>1628</v>
      </c>
      <c r="B2458">
        <v>2013</v>
      </c>
    </row>
    <row r="2459" spans="1:2" x14ac:dyDescent="0.25">
      <c r="A2459" t="s">
        <v>1629</v>
      </c>
      <c r="B2459">
        <v>2019</v>
      </c>
    </row>
    <row r="2460" spans="1:2" x14ac:dyDescent="0.25">
      <c r="A2460" s="3" t="s">
        <v>1630</v>
      </c>
      <c r="B2460">
        <v>2013</v>
      </c>
    </row>
    <row r="2461" spans="1:2" x14ac:dyDescent="0.25">
      <c r="A2461" t="s">
        <v>2878</v>
      </c>
      <c r="B2461">
        <v>2022</v>
      </c>
    </row>
    <row r="2462" spans="1:2" x14ac:dyDescent="0.25">
      <c r="A2462" t="s">
        <v>1631</v>
      </c>
      <c r="B2462">
        <v>2014</v>
      </c>
    </row>
    <row r="2463" spans="1:2" x14ac:dyDescent="0.25">
      <c r="A2463" t="s">
        <v>2100</v>
      </c>
      <c r="B2463">
        <v>2020</v>
      </c>
    </row>
    <row r="2464" spans="1:2" x14ac:dyDescent="0.25">
      <c r="A2464" t="s">
        <v>2087</v>
      </c>
      <c r="B2464">
        <v>2020</v>
      </c>
    </row>
    <row r="2465" spans="1:2" x14ac:dyDescent="0.25">
      <c r="A2465" s="3" t="s">
        <v>1632</v>
      </c>
      <c r="B2465">
        <v>2013</v>
      </c>
    </row>
    <row r="2466" spans="1:2" x14ac:dyDescent="0.25">
      <c r="A2466" t="s">
        <v>2129</v>
      </c>
      <c r="B2466">
        <v>2020</v>
      </c>
    </row>
    <row r="2467" spans="1:2" x14ac:dyDescent="0.25">
      <c r="A2467" s="3" t="s">
        <v>1633</v>
      </c>
      <c r="B2467">
        <v>2013</v>
      </c>
    </row>
    <row r="2468" spans="1:2" x14ac:dyDescent="0.25">
      <c r="A2468" t="s">
        <v>2022</v>
      </c>
      <c r="B2468">
        <v>2020</v>
      </c>
    </row>
    <row r="2469" spans="1:2" x14ac:dyDescent="0.25">
      <c r="A2469" t="s">
        <v>1634</v>
      </c>
      <c r="B2469">
        <v>2016</v>
      </c>
    </row>
    <row r="2470" spans="1:2" x14ac:dyDescent="0.25">
      <c r="A2470" t="s">
        <v>1635</v>
      </c>
      <c r="B2470">
        <v>2017</v>
      </c>
    </row>
    <row r="2471" spans="1:2" x14ac:dyDescent="0.25">
      <c r="A2471" t="s">
        <v>2966</v>
      </c>
      <c r="B2471">
        <v>2024</v>
      </c>
    </row>
    <row r="2472" spans="1:2" x14ac:dyDescent="0.25">
      <c r="A2472" t="s">
        <v>1636</v>
      </c>
      <c r="B2472">
        <v>2017</v>
      </c>
    </row>
    <row r="2473" spans="1:2" x14ac:dyDescent="0.25">
      <c r="A2473" s="3" t="s">
        <v>1637</v>
      </c>
      <c r="B2473">
        <v>2013</v>
      </c>
    </row>
    <row r="2474" spans="1:2" x14ac:dyDescent="0.25">
      <c r="A2474" s="3" t="s">
        <v>1638</v>
      </c>
      <c r="B2474">
        <v>2017</v>
      </c>
    </row>
    <row r="2475" spans="1:2" x14ac:dyDescent="0.25">
      <c r="A2475" t="s">
        <v>2892</v>
      </c>
      <c r="B2475">
        <v>2022</v>
      </c>
    </row>
    <row r="2476" spans="1:2" x14ac:dyDescent="0.25">
      <c r="A2476" t="s">
        <v>2998</v>
      </c>
      <c r="B2476">
        <v>2024</v>
      </c>
    </row>
    <row r="2477" spans="1:2" x14ac:dyDescent="0.25">
      <c r="A2477" t="s">
        <v>1888</v>
      </c>
      <c r="B2477">
        <v>2019</v>
      </c>
    </row>
    <row r="2478" spans="1:2" x14ac:dyDescent="0.25">
      <c r="A2478" s="3" t="s">
        <v>1639</v>
      </c>
      <c r="B2478">
        <v>2013</v>
      </c>
    </row>
    <row r="2479" spans="1:2" x14ac:dyDescent="0.25">
      <c r="A2479" t="s">
        <v>2134</v>
      </c>
      <c r="B2479">
        <v>2020</v>
      </c>
    </row>
    <row r="2480" spans="1:2" x14ac:dyDescent="0.25">
      <c r="A2480" t="s">
        <v>2547</v>
      </c>
      <c r="B2480">
        <v>2022</v>
      </c>
    </row>
    <row r="2481" spans="1:2" x14ac:dyDescent="0.25">
      <c r="A2481" t="s">
        <v>1640</v>
      </c>
      <c r="B2481">
        <v>2014</v>
      </c>
    </row>
    <row r="2482" spans="1:2" x14ac:dyDescent="0.25">
      <c r="A2482" t="s">
        <v>2975</v>
      </c>
      <c r="B2482">
        <v>2024</v>
      </c>
    </row>
    <row r="2483" spans="1:2" x14ac:dyDescent="0.25">
      <c r="A2483" t="s">
        <v>2607</v>
      </c>
      <c r="B2483">
        <v>2022</v>
      </c>
    </row>
    <row r="2484" spans="1:2" x14ac:dyDescent="0.25">
      <c r="A2484" t="s">
        <v>1641</v>
      </c>
      <c r="B2484">
        <v>2018</v>
      </c>
    </row>
    <row r="2485" spans="1:2" x14ac:dyDescent="0.25">
      <c r="A2485" t="s">
        <v>1642</v>
      </c>
      <c r="B2485">
        <v>2014</v>
      </c>
    </row>
    <row r="2486" spans="1:2" x14ac:dyDescent="0.25">
      <c r="A2486" s="3" t="s">
        <v>1643</v>
      </c>
      <c r="B2486">
        <v>2013</v>
      </c>
    </row>
    <row r="2487" spans="1:2" x14ac:dyDescent="0.25">
      <c r="A2487" s="3" t="s">
        <v>1644</v>
      </c>
      <c r="B2487">
        <v>2013</v>
      </c>
    </row>
    <row r="2488" spans="1:2" x14ac:dyDescent="0.25">
      <c r="A2488" t="s">
        <v>3236</v>
      </c>
      <c r="B2488">
        <v>2023</v>
      </c>
    </row>
    <row r="2489" spans="1:2" x14ac:dyDescent="0.25">
      <c r="A2489" s="3" t="s">
        <v>1645</v>
      </c>
      <c r="B2489">
        <v>2013</v>
      </c>
    </row>
    <row r="2490" spans="1:2" x14ac:dyDescent="0.25">
      <c r="A2490" t="s">
        <v>1646</v>
      </c>
      <c r="B2490">
        <v>2018</v>
      </c>
    </row>
    <row r="2491" spans="1:2" x14ac:dyDescent="0.25">
      <c r="A2491" t="s">
        <v>2121</v>
      </c>
      <c r="B2491">
        <v>2020</v>
      </c>
    </row>
    <row r="2492" spans="1:2" x14ac:dyDescent="0.25">
      <c r="A2492" t="s">
        <v>1647</v>
      </c>
      <c r="B2492">
        <v>2014</v>
      </c>
    </row>
    <row r="2493" spans="1:2" x14ac:dyDescent="0.25">
      <c r="A2493" t="s">
        <v>2282</v>
      </c>
      <c r="B2493">
        <v>2014</v>
      </c>
    </row>
    <row r="2494" spans="1:2" x14ac:dyDescent="0.25">
      <c r="A2494" t="s">
        <v>1648</v>
      </c>
      <c r="B2494">
        <v>2018</v>
      </c>
    </row>
    <row r="2495" spans="1:2" x14ac:dyDescent="0.25">
      <c r="A2495" s="3" t="s">
        <v>1649</v>
      </c>
      <c r="B2495">
        <v>2013</v>
      </c>
    </row>
    <row r="2496" spans="1:2" x14ac:dyDescent="0.25">
      <c r="A2496" t="s">
        <v>1650</v>
      </c>
      <c r="B2496">
        <v>2014</v>
      </c>
    </row>
    <row r="2497" spans="1:2" x14ac:dyDescent="0.25">
      <c r="A2497" t="s">
        <v>2250</v>
      </c>
      <c r="B2497">
        <v>2014</v>
      </c>
    </row>
    <row r="2498" spans="1:2" x14ac:dyDescent="0.25">
      <c r="A2498" s="3" t="s">
        <v>1651</v>
      </c>
      <c r="B2498">
        <v>2013</v>
      </c>
    </row>
    <row r="2499" spans="1:2" x14ac:dyDescent="0.25">
      <c r="A2499" t="s">
        <v>1652</v>
      </c>
      <c r="B2499">
        <v>2016</v>
      </c>
    </row>
    <row r="2500" spans="1:2" x14ac:dyDescent="0.25">
      <c r="A2500" t="s">
        <v>1653</v>
      </c>
      <c r="B2500">
        <v>2016</v>
      </c>
    </row>
    <row r="2501" spans="1:2" x14ac:dyDescent="0.25">
      <c r="A2501" s="3" t="s">
        <v>1654</v>
      </c>
      <c r="B2501">
        <v>2013</v>
      </c>
    </row>
    <row r="2502" spans="1:2" x14ac:dyDescent="0.25">
      <c r="A2502" t="s">
        <v>1655</v>
      </c>
      <c r="B2502">
        <v>2017</v>
      </c>
    </row>
    <row r="2503" spans="1:2" x14ac:dyDescent="0.25">
      <c r="A2503" t="s">
        <v>2493</v>
      </c>
      <c r="B2503">
        <v>2017</v>
      </c>
    </row>
    <row r="2504" spans="1:2" x14ac:dyDescent="0.25">
      <c r="A2504" t="s">
        <v>3020</v>
      </c>
      <c r="B2504">
        <v>2024</v>
      </c>
    </row>
    <row r="2505" spans="1:2" x14ac:dyDescent="0.25">
      <c r="A2505" s="3" t="s">
        <v>1656</v>
      </c>
      <c r="B2505">
        <v>2013</v>
      </c>
    </row>
    <row r="2506" spans="1:2" x14ac:dyDescent="0.25">
      <c r="A2506" t="s">
        <v>1657</v>
      </c>
      <c r="B2506">
        <v>2016</v>
      </c>
    </row>
    <row r="2507" spans="1:2" x14ac:dyDescent="0.25">
      <c r="A2507" t="s">
        <v>1658</v>
      </c>
      <c r="B2507">
        <v>2019</v>
      </c>
    </row>
    <row r="2508" spans="1:2" x14ac:dyDescent="0.25">
      <c r="A2508" t="s">
        <v>1659</v>
      </c>
      <c r="B2508">
        <v>2019</v>
      </c>
    </row>
    <row r="2509" spans="1:2" x14ac:dyDescent="0.25">
      <c r="A2509" s="3" t="s">
        <v>1660</v>
      </c>
      <c r="B2509">
        <v>2013</v>
      </c>
    </row>
    <row r="2510" spans="1:2" x14ac:dyDescent="0.25">
      <c r="A2510" t="s">
        <v>2522</v>
      </c>
      <c r="B2510">
        <v>2019</v>
      </c>
    </row>
    <row r="2511" spans="1:2" x14ac:dyDescent="0.25">
      <c r="A2511" t="s">
        <v>1661</v>
      </c>
      <c r="B2511">
        <v>2014</v>
      </c>
    </row>
    <row r="2512" spans="1:2" x14ac:dyDescent="0.25">
      <c r="A2512" s="3" t="s">
        <v>1662</v>
      </c>
      <c r="B2512">
        <v>2015</v>
      </c>
    </row>
    <row r="2513" spans="1:2" x14ac:dyDescent="0.25">
      <c r="A2513" t="s">
        <v>1663</v>
      </c>
      <c r="B2513">
        <v>2017</v>
      </c>
    </row>
    <row r="2514" spans="1:2" x14ac:dyDescent="0.25">
      <c r="A2514" t="s">
        <v>1664</v>
      </c>
      <c r="B2514">
        <v>2019</v>
      </c>
    </row>
    <row r="2515" spans="1:2" x14ac:dyDescent="0.25">
      <c r="A2515" s="3" t="s">
        <v>1665</v>
      </c>
      <c r="B2515">
        <v>2013</v>
      </c>
    </row>
    <row r="2516" spans="1:2" x14ac:dyDescent="0.25">
      <c r="A2516" t="s">
        <v>2591</v>
      </c>
      <c r="B2516">
        <v>2022</v>
      </c>
    </row>
    <row r="2517" spans="1:2" x14ac:dyDescent="0.25">
      <c r="A2517" t="s">
        <v>3077</v>
      </c>
      <c r="B2517">
        <v>2024</v>
      </c>
    </row>
    <row r="2518" spans="1:2" x14ac:dyDescent="0.25">
      <c r="A2518" s="3" t="s">
        <v>1666</v>
      </c>
      <c r="B2518">
        <v>2013</v>
      </c>
    </row>
    <row r="2519" spans="1:2" x14ac:dyDescent="0.25">
      <c r="A2519" t="s">
        <v>1667</v>
      </c>
      <c r="B2519">
        <v>2019</v>
      </c>
    </row>
    <row r="2520" spans="1:2" x14ac:dyDescent="0.25">
      <c r="A2520" t="s">
        <v>2763</v>
      </c>
      <c r="B2520">
        <v>2023</v>
      </c>
    </row>
    <row r="2521" spans="1:2" x14ac:dyDescent="0.25">
      <c r="A2521" s="3" t="s">
        <v>1668</v>
      </c>
      <c r="B2521">
        <v>2013</v>
      </c>
    </row>
    <row r="2522" spans="1:2" x14ac:dyDescent="0.25">
      <c r="A2522" t="s">
        <v>1669</v>
      </c>
      <c r="B2522">
        <v>2015</v>
      </c>
    </row>
    <row r="2523" spans="1:2" x14ac:dyDescent="0.25">
      <c r="A2523" t="s">
        <v>2599</v>
      </c>
      <c r="B2523">
        <v>2022</v>
      </c>
    </row>
    <row r="2524" spans="1:2" x14ac:dyDescent="0.25">
      <c r="A2524" t="s">
        <v>1670</v>
      </c>
      <c r="B2524">
        <v>2014</v>
      </c>
    </row>
    <row r="2525" spans="1:2" x14ac:dyDescent="0.25">
      <c r="A2525" s="3" t="s">
        <v>1671</v>
      </c>
      <c r="B2525">
        <v>2013</v>
      </c>
    </row>
    <row r="2526" spans="1:2" x14ac:dyDescent="0.25">
      <c r="A2526" t="s">
        <v>3265</v>
      </c>
      <c r="B2526">
        <v>2021</v>
      </c>
    </row>
    <row r="2527" spans="1:2" x14ac:dyDescent="0.25">
      <c r="A2527" t="s">
        <v>2559</v>
      </c>
      <c r="B2527">
        <v>2022</v>
      </c>
    </row>
    <row r="2528" spans="1:2" x14ac:dyDescent="0.25">
      <c r="A2528" s="3" t="s">
        <v>1672</v>
      </c>
      <c r="B2528">
        <v>2013</v>
      </c>
    </row>
    <row r="2529" spans="1:2" x14ac:dyDescent="0.25">
      <c r="A2529" s="3" t="s">
        <v>1673</v>
      </c>
      <c r="B2529">
        <v>2013</v>
      </c>
    </row>
    <row r="2530" spans="1:2" x14ac:dyDescent="0.25">
      <c r="A2530" t="s">
        <v>1674</v>
      </c>
      <c r="B2530">
        <v>2017</v>
      </c>
    </row>
    <row r="2531" spans="1:2" x14ac:dyDescent="0.25">
      <c r="A2531" s="3" t="s">
        <v>1675</v>
      </c>
      <c r="B2531">
        <v>2017</v>
      </c>
    </row>
    <row r="2532" spans="1:2" x14ac:dyDescent="0.25">
      <c r="A2532" t="s">
        <v>2914</v>
      </c>
      <c r="B2532">
        <v>2023</v>
      </c>
    </row>
    <row r="2533" spans="1:2" x14ac:dyDescent="0.25">
      <c r="A2533" t="s">
        <v>2353</v>
      </c>
      <c r="B2533">
        <v>2021</v>
      </c>
    </row>
    <row r="2534" spans="1:2" x14ac:dyDescent="0.25">
      <c r="A2534" t="s">
        <v>3219</v>
      </c>
      <c r="B2534">
        <v>2022</v>
      </c>
    </row>
    <row r="2535" spans="1:2" x14ac:dyDescent="0.25">
      <c r="A2535" t="s">
        <v>2273</v>
      </c>
      <c r="B2535">
        <v>2017</v>
      </c>
    </row>
    <row r="2536" spans="1:2" x14ac:dyDescent="0.25">
      <c r="A2536" s="3" t="s">
        <v>1676</v>
      </c>
      <c r="B2536">
        <v>2013</v>
      </c>
    </row>
    <row r="2537" spans="1:2" x14ac:dyDescent="0.25">
      <c r="A2537" t="s">
        <v>2829</v>
      </c>
      <c r="B2537">
        <v>2023</v>
      </c>
    </row>
    <row r="2538" spans="1:2" x14ac:dyDescent="0.25">
      <c r="A2538" t="s">
        <v>2636</v>
      </c>
      <c r="B2538">
        <v>2022</v>
      </c>
    </row>
    <row r="2539" spans="1:2" x14ac:dyDescent="0.25">
      <c r="A2539" t="s">
        <v>1677</v>
      </c>
      <c r="B2539">
        <v>2014</v>
      </c>
    </row>
    <row r="2540" spans="1:2" x14ac:dyDescent="0.25">
      <c r="A2540" t="s">
        <v>1678</v>
      </c>
      <c r="B2540">
        <v>2018</v>
      </c>
    </row>
    <row r="2541" spans="1:2" x14ac:dyDescent="0.25">
      <c r="A2541" t="s">
        <v>2940</v>
      </c>
      <c r="B2541">
        <v>2020</v>
      </c>
    </row>
    <row r="2542" spans="1:2" x14ac:dyDescent="0.25">
      <c r="A2542" t="s">
        <v>3002</v>
      </c>
      <c r="B2542">
        <v>2024</v>
      </c>
    </row>
    <row r="2543" spans="1:2" x14ac:dyDescent="0.25">
      <c r="A2543" t="s">
        <v>1679</v>
      </c>
      <c r="B2543">
        <v>2019</v>
      </c>
    </row>
    <row r="2544" spans="1:2" x14ac:dyDescent="0.25">
      <c r="A2544" t="s">
        <v>2054</v>
      </c>
      <c r="B2544">
        <v>2020</v>
      </c>
    </row>
    <row r="2545" spans="1:2" x14ac:dyDescent="0.25">
      <c r="A2545" t="s">
        <v>1680</v>
      </c>
      <c r="B2545">
        <v>2016</v>
      </c>
    </row>
    <row r="2546" spans="1:2" x14ac:dyDescent="0.25">
      <c r="A2546" t="s">
        <v>1681</v>
      </c>
      <c r="B2546">
        <v>2016</v>
      </c>
    </row>
    <row r="2547" spans="1:2" x14ac:dyDescent="0.25">
      <c r="A2547" t="s">
        <v>2407</v>
      </c>
      <c r="B2547">
        <v>2021</v>
      </c>
    </row>
    <row r="2548" spans="1:2" x14ac:dyDescent="0.25">
      <c r="A2548" s="3" t="s">
        <v>1682</v>
      </c>
      <c r="B2548">
        <v>2013</v>
      </c>
    </row>
    <row r="2549" spans="1:2" x14ac:dyDescent="0.25">
      <c r="A2549" t="s">
        <v>3031</v>
      </c>
      <c r="B2549">
        <v>2024</v>
      </c>
    </row>
    <row r="2550" spans="1:2" x14ac:dyDescent="0.25">
      <c r="A2550" t="s">
        <v>2846</v>
      </c>
      <c r="B2550">
        <v>2023</v>
      </c>
    </row>
    <row r="2551" spans="1:2" x14ac:dyDescent="0.25">
      <c r="A2551" t="s">
        <v>1683</v>
      </c>
      <c r="B2551">
        <v>2014</v>
      </c>
    </row>
    <row r="2552" spans="1:2" x14ac:dyDescent="0.25">
      <c r="A2552" t="s">
        <v>3057</v>
      </c>
      <c r="B2552">
        <v>2024</v>
      </c>
    </row>
    <row r="2553" spans="1:2" x14ac:dyDescent="0.25">
      <c r="A2553" s="3" t="s">
        <v>1684</v>
      </c>
      <c r="B2553">
        <v>2017</v>
      </c>
    </row>
    <row r="2554" spans="1:2" x14ac:dyDescent="0.25">
      <c r="A2554" s="3" t="s">
        <v>1685</v>
      </c>
      <c r="B2554">
        <v>2013</v>
      </c>
    </row>
    <row r="2555" spans="1:2" x14ac:dyDescent="0.25">
      <c r="A2555" t="s">
        <v>2365</v>
      </c>
      <c r="B2555">
        <v>2021</v>
      </c>
    </row>
    <row r="2556" spans="1:2" x14ac:dyDescent="0.25">
      <c r="A2556" s="3" t="s">
        <v>1686</v>
      </c>
      <c r="B2556">
        <v>2013</v>
      </c>
    </row>
    <row r="2557" spans="1:2" x14ac:dyDescent="0.25">
      <c r="A2557" t="s">
        <v>2783</v>
      </c>
      <c r="B2557">
        <v>2023</v>
      </c>
    </row>
    <row r="2558" spans="1:2" x14ac:dyDescent="0.25">
      <c r="A2558" t="s">
        <v>2820</v>
      </c>
      <c r="B2558">
        <v>2023</v>
      </c>
    </row>
    <row r="2559" spans="1:2" x14ac:dyDescent="0.25">
      <c r="A2559" t="s">
        <v>2418</v>
      </c>
      <c r="B2559">
        <v>2021</v>
      </c>
    </row>
    <row r="2560" spans="1:2" x14ac:dyDescent="0.25">
      <c r="A2560" t="s">
        <v>2818</v>
      </c>
      <c r="B2560">
        <v>2023</v>
      </c>
    </row>
    <row r="2561" spans="1:2" x14ac:dyDescent="0.25">
      <c r="A2561" s="3" t="s">
        <v>1687</v>
      </c>
      <c r="B2561">
        <v>2014</v>
      </c>
    </row>
    <row r="2562" spans="1:2" x14ac:dyDescent="0.25">
      <c r="A2562" t="s">
        <v>2248</v>
      </c>
      <c r="B2562">
        <v>2014</v>
      </c>
    </row>
    <row r="2563" spans="1:2" x14ac:dyDescent="0.25">
      <c r="A2563" t="s">
        <v>1688</v>
      </c>
      <c r="B2563">
        <v>2018</v>
      </c>
    </row>
    <row r="2564" spans="1:2" x14ac:dyDescent="0.25">
      <c r="A2564" s="3" t="s">
        <v>1689</v>
      </c>
      <c r="B2564">
        <v>2013</v>
      </c>
    </row>
    <row r="2565" spans="1:2" x14ac:dyDescent="0.25">
      <c r="A2565" t="s">
        <v>2633</v>
      </c>
      <c r="B2565">
        <v>2022</v>
      </c>
    </row>
    <row r="2566" spans="1:2" x14ac:dyDescent="0.25">
      <c r="A2566" t="s">
        <v>3247</v>
      </c>
      <c r="B2566">
        <v>2023</v>
      </c>
    </row>
    <row r="2567" spans="1:2" x14ac:dyDescent="0.25">
      <c r="A2567" t="s">
        <v>3007</v>
      </c>
      <c r="B2567">
        <v>2024</v>
      </c>
    </row>
    <row r="2568" spans="1:2" x14ac:dyDescent="0.25">
      <c r="A2568" t="s">
        <v>2902</v>
      </c>
      <c r="B2568">
        <v>2023</v>
      </c>
    </row>
    <row r="2569" spans="1:2" x14ac:dyDescent="0.25">
      <c r="A2569" t="s">
        <v>2394</v>
      </c>
      <c r="B2569">
        <v>2021</v>
      </c>
    </row>
    <row r="2570" spans="1:2" x14ac:dyDescent="0.25">
      <c r="A2570" t="s">
        <v>3096</v>
      </c>
      <c r="B2570">
        <v>2022</v>
      </c>
    </row>
    <row r="2571" spans="1:2" x14ac:dyDescent="0.25">
      <c r="A2571" t="s">
        <v>1690</v>
      </c>
      <c r="B2571">
        <v>2015</v>
      </c>
    </row>
    <row r="2572" spans="1:2" x14ac:dyDescent="0.25">
      <c r="A2572" s="3" t="s">
        <v>1691</v>
      </c>
      <c r="B2572">
        <v>2015</v>
      </c>
    </row>
    <row r="2573" spans="1:2" x14ac:dyDescent="0.25">
      <c r="A2573" t="s">
        <v>2115</v>
      </c>
      <c r="B2573">
        <v>2020</v>
      </c>
    </row>
    <row r="2574" spans="1:2" x14ac:dyDescent="0.25">
      <c r="A2574" s="3" t="s">
        <v>1692</v>
      </c>
      <c r="B2574">
        <v>2013</v>
      </c>
    </row>
    <row r="2575" spans="1:2" x14ac:dyDescent="0.25">
      <c r="A2575" t="s">
        <v>1693</v>
      </c>
      <c r="B2575">
        <v>2015</v>
      </c>
    </row>
    <row r="2576" spans="1:2" x14ac:dyDescent="0.25">
      <c r="A2576" s="3" t="s">
        <v>1694</v>
      </c>
      <c r="B2576">
        <v>2013</v>
      </c>
    </row>
    <row r="2577" spans="1:2" x14ac:dyDescent="0.25">
      <c r="A2577" t="s">
        <v>2962</v>
      </c>
      <c r="B2577">
        <v>2024</v>
      </c>
    </row>
    <row r="2578" spans="1:2" x14ac:dyDescent="0.25">
      <c r="A2578" t="s">
        <v>1695</v>
      </c>
      <c r="B2578">
        <v>2018</v>
      </c>
    </row>
    <row r="2579" spans="1:2" x14ac:dyDescent="0.25">
      <c r="A2579" t="s">
        <v>1696</v>
      </c>
      <c r="B2579">
        <v>2016</v>
      </c>
    </row>
    <row r="2580" spans="1:2" x14ac:dyDescent="0.25">
      <c r="A2580" s="3" t="s">
        <v>1697</v>
      </c>
      <c r="B2580">
        <v>2016</v>
      </c>
    </row>
    <row r="2581" spans="1:2" x14ac:dyDescent="0.25">
      <c r="A2581" t="s">
        <v>2308</v>
      </c>
      <c r="B2581">
        <v>2019</v>
      </c>
    </row>
    <row r="2582" spans="1:2" x14ac:dyDescent="0.25">
      <c r="A2582" t="s">
        <v>2762</v>
      </c>
      <c r="B2582">
        <v>2023</v>
      </c>
    </row>
    <row r="2583" spans="1:2" x14ac:dyDescent="0.25">
      <c r="A2583" t="s">
        <v>2020</v>
      </c>
      <c r="B2583">
        <v>2014</v>
      </c>
    </row>
    <row r="2584" spans="1:2" x14ac:dyDescent="0.25">
      <c r="A2584" t="s">
        <v>1698</v>
      </c>
      <c r="B2584">
        <v>2014</v>
      </c>
    </row>
    <row r="2585" spans="1:2" x14ac:dyDescent="0.25">
      <c r="A2585" t="s">
        <v>1699</v>
      </c>
      <c r="B2585">
        <v>2018</v>
      </c>
    </row>
    <row r="2586" spans="1:2" x14ac:dyDescent="0.25">
      <c r="A2586" s="3" t="s">
        <v>1700</v>
      </c>
      <c r="B2586">
        <v>2017</v>
      </c>
    </row>
    <row r="2587" spans="1:2" x14ac:dyDescent="0.25">
      <c r="A2587" t="s">
        <v>1701</v>
      </c>
      <c r="B2587">
        <v>2016</v>
      </c>
    </row>
    <row r="2588" spans="1:2" x14ac:dyDescent="0.25">
      <c r="A2588" t="s">
        <v>1702</v>
      </c>
      <c r="B2588">
        <v>2015</v>
      </c>
    </row>
    <row r="2589" spans="1:2" x14ac:dyDescent="0.25">
      <c r="A2589" t="s">
        <v>2658</v>
      </c>
      <c r="B2589">
        <v>2021</v>
      </c>
    </row>
    <row r="2590" spans="1:2" x14ac:dyDescent="0.25">
      <c r="A2590" t="s">
        <v>2781</v>
      </c>
      <c r="B2590">
        <v>2023</v>
      </c>
    </row>
    <row r="2591" spans="1:2" x14ac:dyDescent="0.25">
      <c r="A2591" t="s">
        <v>2038</v>
      </c>
      <c r="B2591">
        <v>2020</v>
      </c>
    </row>
    <row r="2592" spans="1:2" x14ac:dyDescent="0.25">
      <c r="A2592" t="s">
        <v>1703</v>
      </c>
      <c r="B2592">
        <v>2018</v>
      </c>
    </row>
    <row r="2593" spans="1:2" x14ac:dyDescent="0.25">
      <c r="A2593" t="s">
        <v>2929</v>
      </c>
      <c r="B2593">
        <v>2024</v>
      </c>
    </row>
    <row r="2594" spans="1:2" x14ac:dyDescent="0.25">
      <c r="A2594" t="s">
        <v>1704</v>
      </c>
      <c r="B2594">
        <v>2014</v>
      </c>
    </row>
    <row r="2595" spans="1:2" x14ac:dyDescent="0.25">
      <c r="A2595" s="3" t="s">
        <v>1705</v>
      </c>
      <c r="B2595">
        <v>2013</v>
      </c>
    </row>
    <row r="2596" spans="1:2" x14ac:dyDescent="0.25">
      <c r="A2596" s="3" t="s">
        <v>1706</v>
      </c>
      <c r="B2596">
        <v>2013</v>
      </c>
    </row>
    <row r="2597" spans="1:2" x14ac:dyDescent="0.25">
      <c r="A2597" t="s">
        <v>2312</v>
      </c>
      <c r="B2597">
        <v>2013</v>
      </c>
    </row>
    <row r="2598" spans="1:2" x14ac:dyDescent="0.25">
      <c r="A2598" s="3" t="s">
        <v>1707</v>
      </c>
      <c r="B2598">
        <v>2013</v>
      </c>
    </row>
    <row r="2599" spans="1:2" x14ac:dyDescent="0.25">
      <c r="A2599" s="3" t="s">
        <v>1708</v>
      </c>
      <c r="B2599">
        <v>2014</v>
      </c>
    </row>
    <row r="2600" spans="1:2" x14ac:dyDescent="0.25">
      <c r="A2600" t="s">
        <v>3045</v>
      </c>
      <c r="B2600">
        <v>2024</v>
      </c>
    </row>
    <row r="2601" spans="1:2" x14ac:dyDescent="0.25">
      <c r="A2601" t="s">
        <v>2987</v>
      </c>
      <c r="B2601">
        <v>2024</v>
      </c>
    </row>
    <row r="2602" spans="1:2" x14ac:dyDescent="0.25">
      <c r="A2602" t="s">
        <v>1709</v>
      </c>
      <c r="B2602">
        <v>2016</v>
      </c>
    </row>
    <row r="2603" spans="1:2" x14ac:dyDescent="0.25">
      <c r="A2603" s="3" t="s">
        <v>1710</v>
      </c>
      <c r="B2603">
        <v>2015</v>
      </c>
    </row>
    <row r="2604" spans="1:2" x14ac:dyDescent="0.25">
      <c r="A2604" t="s">
        <v>2885</v>
      </c>
      <c r="B2604">
        <v>2019</v>
      </c>
    </row>
    <row r="2605" spans="1:2" x14ac:dyDescent="0.25">
      <c r="A2605" s="3" t="s">
        <v>1711</v>
      </c>
      <c r="B2605">
        <v>2013</v>
      </c>
    </row>
    <row r="2606" spans="1:2" x14ac:dyDescent="0.25">
      <c r="A2606" s="3" t="s">
        <v>1712</v>
      </c>
      <c r="B2606">
        <v>2017</v>
      </c>
    </row>
    <row r="2607" spans="1:2" x14ac:dyDescent="0.25">
      <c r="A2607" t="s">
        <v>2330</v>
      </c>
      <c r="B2607">
        <v>2021</v>
      </c>
    </row>
    <row r="2608" spans="1:2" x14ac:dyDescent="0.25">
      <c r="A2608" t="s">
        <v>1713</v>
      </c>
      <c r="B2608">
        <v>2018</v>
      </c>
    </row>
    <row r="2609" spans="1:2" x14ac:dyDescent="0.25">
      <c r="A2609" t="s">
        <v>1714</v>
      </c>
      <c r="B2609">
        <v>2018</v>
      </c>
    </row>
    <row r="2610" spans="1:2" x14ac:dyDescent="0.25">
      <c r="A2610" s="3" t="s">
        <v>1715</v>
      </c>
      <c r="B2610">
        <v>2013</v>
      </c>
    </row>
    <row r="2611" spans="1:2" x14ac:dyDescent="0.25">
      <c r="A2611" t="s">
        <v>2690</v>
      </c>
      <c r="B2611">
        <v>2020</v>
      </c>
    </row>
    <row r="2612" spans="1:2" x14ac:dyDescent="0.25">
      <c r="A2612" s="3" t="s">
        <v>1716</v>
      </c>
      <c r="B2612">
        <v>2013</v>
      </c>
    </row>
    <row r="2613" spans="1:2" x14ac:dyDescent="0.25">
      <c r="A2613" t="s">
        <v>1717</v>
      </c>
      <c r="B2613">
        <v>2013</v>
      </c>
    </row>
    <row r="2614" spans="1:2" x14ac:dyDescent="0.25">
      <c r="A2614" s="3" t="s">
        <v>1718</v>
      </c>
      <c r="B2614">
        <v>2013</v>
      </c>
    </row>
    <row r="2615" spans="1:2" x14ac:dyDescent="0.25">
      <c r="A2615" s="3" t="s">
        <v>1719</v>
      </c>
      <c r="B2615">
        <v>2015</v>
      </c>
    </row>
    <row r="2616" spans="1:2" x14ac:dyDescent="0.25">
      <c r="A2616" t="s">
        <v>2536</v>
      </c>
      <c r="B2616">
        <v>2022</v>
      </c>
    </row>
    <row r="2617" spans="1:2" x14ac:dyDescent="0.25">
      <c r="A2617" t="s">
        <v>1720</v>
      </c>
      <c r="B2617">
        <v>2017</v>
      </c>
    </row>
    <row r="2618" spans="1:2" x14ac:dyDescent="0.25">
      <c r="A2618" t="s">
        <v>1990</v>
      </c>
      <c r="B2618">
        <v>2019</v>
      </c>
    </row>
    <row r="2619" spans="1:2" x14ac:dyDescent="0.25">
      <c r="A2619" t="s">
        <v>1721</v>
      </c>
      <c r="B2619">
        <v>2019</v>
      </c>
    </row>
    <row r="2620" spans="1:2" x14ac:dyDescent="0.25">
      <c r="A2620" s="3" t="s">
        <v>1722</v>
      </c>
      <c r="B2620">
        <v>2013</v>
      </c>
    </row>
    <row r="2621" spans="1:2" x14ac:dyDescent="0.25">
      <c r="A2621" t="s">
        <v>1723</v>
      </c>
      <c r="B2621">
        <v>2017</v>
      </c>
    </row>
    <row r="2622" spans="1:2" x14ac:dyDescent="0.25">
      <c r="A2622" t="s">
        <v>3231</v>
      </c>
      <c r="B2622">
        <v>2025</v>
      </c>
    </row>
    <row r="2623" spans="1:2" x14ac:dyDescent="0.25">
      <c r="A2623" t="s">
        <v>3041</v>
      </c>
      <c r="B2623">
        <v>2024</v>
      </c>
    </row>
    <row r="2624" spans="1:2" x14ac:dyDescent="0.25">
      <c r="A2624" t="s">
        <v>2102</v>
      </c>
      <c r="B2624">
        <v>2020</v>
      </c>
    </row>
    <row r="2625" spans="1:2" x14ac:dyDescent="0.25">
      <c r="A2625" t="s">
        <v>2544</v>
      </c>
      <c r="B2625">
        <v>2022</v>
      </c>
    </row>
    <row r="2626" spans="1:2" x14ac:dyDescent="0.25">
      <c r="A2626" t="s">
        <v>1724</v>
      </c>
      <c r="B2626">
        <v>2018</v>
      </c>
    </row>
    <row r="2627" spans="1:2" x14ac:dyDescent="0.25">
      <c r="A2627" t="s">
        <v>2558</v>
      </c>
      <c r="B2627">
        <v>2022</v>
      </c>
    </row>
    <row r="2628" spans="1:2" x14ac:dyDescent="0.25">
      <c r="A2628" t="s">
        <v>1725</v>
      </c>
      <c r="B2628">
        <v>2015</v>
      </c>
    </row>
    <row r="2629" spans="1:2" x14ac:dyDescent="0.25">
      <c r="A2629" t="s">
        <v>1726</v>
      </c>
      <c r="B2629">
        <v>2018</v>
      </c>
    </row>
    <row r="2630" spans="1:2" x14ac:dyDescent="0.25">
      <c r="A2630" s="3" t="s">
        <v>1727</v>
      </c>
      <c r="B2630">
        <v>2013</v>
      </c>
    </row>
    <row r="2631" spans="1:2" x14ac:dyDescent="0.25">
      <c r="A2631" t="s">
        <v>3058</v>
      </c>
      <c r="B2631">
        <v>2024</v>
      </c>
    </row>
    <row r="2632" spans="1:2" x14ac:dyDescent="0.25">
      <c r="A2632" t="s">
        <v>2370</v>
      </c>
      <c r="B2632">
        <v>2021</v>
      </c>
    </row>
    <row r="2633" spans="1:2" x14ac:dyDescent="0.25">
      <c r="A2633" t="s">
        <v>1728</v>
      </c>
      <c r="B2633">
        <v>2015</v>
      </c>
    </row>
    <row r="2634" spans="1:2" x14ac:dyDescent="0.25">
      <c r="A2634" s="3" t="s">
        <v>1729</v>
      </c>
      <c r="B2634">
        <v>2015</v>
      </c>
    </row>
    <row r="2635" spans="1:2" x14ac:dyDescent="0.25">
      <c r="A2635" s="3" t="s">
        <v>1730</v>
      </c>
      <c r="B2635">
        <v>2013</v>
      </c>
    </row>
    <row r="2636" spans="1:2" x14ac:dyDescent="0.25">
      <c r="A2636" t="s">
        <v>1731</v>
      </c>
      <c r="B2636">
        <v>2015</v>
      </c>
    </row>
    <row r="2637" spans="1:2" x14ac:dyDescent="0.25">
      <c r="A2637" t="s">
        <v>1732</v>
      </c>
      <c r="B2637">
        <v>2018</v>
      </c>
    </row>
    <row r="2638" spans="1:2" x14ac:dyDescent="0.25">
      <c r="A2638" t="s">
        <v>1890</v>
      </c>
      <c r="B2638">
        <v>2018</v>
      </c>
    </row>
    <row r="2639" spans="1:2" x14ac:dyDescent="0.25">
      <c r="A2639" t="s">
        <v>1733</v>
      </c>
      <c r="B2639">
        <v>2018</v>
      </c>
    </row>
    <row r="2640" spans="1:2" x14ac:dyDescent="0.25">
      <c r="A2640" t="s">
        <v>2280</v>
      </c>
      <c r="B2640">
        <v>2017</v>
      </c>
    </row>
    <row r="2641" spans="1:2" x14ac:dyDescent="0.25">
      <c r="A2641" t="s">
        <v>3255</v>
      </c>
      <c r="B2641">
        <v>2016</v>
      </c>
    </row>
    <row r="2642" spans="1:2" x14ac:dyDescent="0.25">
      <c r="A2642" s="3" t="s">
        <v>1734</v>
      </c>
      <c r="B2642">
        <v>2014</v>
      </c>
    </row>
    <row r="2643" spans="1:2" x14ac:dyDescent="0.25">
      <c r="A2643" t="s">
        <v>1735</v>
      </c>
      <c r="B2643">
        <v>2014</v>
      </c>
    </row>
    <row r="2644" spans="1:2" x14ac:dyDescent="0.25">
      <c r="A2644" t="s">
        <v>2140</v>
      </c>
      <c r="B2644">
        <v>2020</v>
      </c>
    </row>
    <row r="2645" spans="1:2" x14ac:dyDescent="0.25">
      <c r="A2645" s="3" t="s">
        <v>1736</v>
      </c>
      <c r="B2645">
        <v>2013</v>
      </c>
    </row>
    <row r="2646" spans="1:2" x14ac:dyDescent="0.25">
      <c r="A2646" t="s">
        <v>1737</v>
      </c>
      <c r="B2646">
        <v>2015</v>
      </c>
    </row>
    <row r="2647" spans="1:2" x14ac:dyDescent="0.25">
      <c r="A2647" t="s">
        <v>1738</v>
      </c>
      <c r="B2647">
        <v>2013</v>
      </c>
    </row>
    <row r="2648" spans="1:2" x14ac:dyDescent="0.25">
      <c r="A2648" s="3" t="s">
        <v>1739</v>
      </c>
      <c r="B2648">
        <v>2013</v>
      </c>
    </row>
    <row r="2649" spans="1:2" x14ac:dyDescent="0.25">
      <c r="A2649" t="s">
        <v>1740</v>
      </c>
      <c r="B2649">
        <v>2018</v>
      </c>
    </row>
    <row r="2650" spans="1:2" x14ac:dyDescent="0.25">
      <c r="A2650" s="3" t="s">
        <v>1741</v>
      </c>
      <c r="B2650">
        <v>2018</v>
      </c>
    </row>
    <row r="2651" spans="1:2" x14ac:dyDescent="0.25">
      <c r="A2651" t="s">
        <v>2660</v>
      </c>
      <c r="B2651">
        <v>2022</v>
      </c>
    </row>
    <row r="2652" spans="1:2" x14ac:dyDescent="0.25">
      <c r="A2652" t="s">
        <v>2105</v>
      </c>
      <c r="B2652">
        <v>2020</v>
      </c>
    </row>
    <row r="2653" spans="1:2" x14ac:dyDescent="0.25">
      <c r="A2653" s="3" t="s">
        <v>1742</v>
      </c>
      <c r="B2653">
        <v>2014</v>
      </c>
    </row>
    <row r="2654" spans="1:2" x14ac:dyDescent="0.25">
      <c r="A2654" t="s">
        <v>1743</v>
      </c>
      <c r="B2654">
        <v>2019</v>
      </c>
    </row>
    <row r="2655" spans="1:2" x14ac:dyDescent="0.25">
      <c r="A2655" t="s">
        <v>1744</v>
      </c>
      <c r="B2655">
        <v>2016</v>
      </c>
    </row>
    <row r="2656" spans="1:2" x14ac:dyDescent="0.25">
      <c r="A2656" t="s">
        <v>2411</v>
      </c>
      <c r="B2656">
        <v>2021</v>
      </c>
    </row>
    <row r="2657" spans="1:2" x14ac:dyDescent="0.25">
      <c r="A2657" t="s">
        <v>1745</v>
      </c>
      <c r="B2657">
        <v>2014</v>
      </c>
    </row>
    <row r="2658" spans="1:2" x14ac:dyDescent="0.25">
      <c r="A2658" t="s">
        <v>2774</v>
      </c>
      <c r="B2658">
        <v>2023</v>
      </c>
    </row>
    <row r="2659" spans="1:2" x14ac:dyDescent="0.25">
      <c r="A2659" t="s">
        <v>1746</v>
      </c>
      <c r="B2659">
        <v>2016</v>
      </c>
    </row>
    <row r="2660" spans="1:2" x14ac:dyDescent="0.25">
      <c r="A2660" s="3" t="s">
        <v>1747</v>
      </c>
      <c r="B2660">
        <v>2016</v>
      </c>
    </row>
    <row r="2661" spans="1:2" x14ac:dyDescent="0.25">
      <c r="A2661" t="s">
        <v>1748</v>
      </c>
      <c r="B2661">
        <v>2018</v>
      </c>
    </row>
    <row r="2662" spans="1:2" x14ac:dyDescent="0.25">
      <c r="A2662" t="s">
        <v>3054</v>
      </c>
      <c r="B2662">
        <v>2024</v>
      </c>
    </row>
    <row r="2663" spans="1:2" x14ac:dyDescent="0.25">
      <c r="A2663" t="s">
        <v>2647</v>
      </c>
      <c r="B2663">
        <v>2022</v>
      </c>
    </row>
    <row r="2664" spans="1:2" x14ac:dyDescent="0.25">
      <c r="A2664" s="3" t="s">
        <v>1749</v>
      </c>
      <c r="B2664">
        <v>2013</v>
      </c>
    </row>
    <row r="2665" spans="1:2" x14ac:dyDescent="0.25">
      <c r="A2665" t="s">
        <v>2832</v>
      </c>
      <c r="B2665">
        <v>2023</v>
      </c>
    </row>
    <row r="2666" spans="1:2" x14ac:dyDescent="0.25">
      <c r="A2666" t="s">
        <v>2447</v>
      </c>
      <c r="B2666">
        <v>2021</v>
      </c>
    </row>
    <row r="2667" spans="1:2" x14ac:dyDescent="0.25">
      <c r="A2667" t="s">
        <v>1750</v>
      </c>
      <c r="B2667">
        <v>2014</v>
      </c>
    </row>
    <row r="2668" spans="1:2" x14ac:dyDescent="0.25">
      <c r="A2668" t="s">
        <v>2249</v>
      </c>
      <c r="B2668">
        <v>2020</v>
      </c>
    </row>
    <row r="2669" spans="1:2" x14ac:dyDescent="0.25">
      <c r="A2669" s="3" t="s">
        <v>1751</v>
      </c>
      <c r="B2669">
        <v>2014</v>
      </c>
    </row>
    <row r="2670" spans="1:2" x14ac:dyDescent="0.25">
      <c r="A2670" s="3" t="s">
        <v>1752</v>
      </c>
      <c r="B2670">
        <v>2013</v>
      </c>
    </row>
    <row r="2671" spans="1:2" x14ac:dyDescent="0.25">
      <c r="A2671" t="s">
        <v>3051</v>
      </c>
      <c r="B2671">
        <v>2024</v>
      </c>
    </row>
    <row r="2672" spans="1:2" x14ac:dyDescent="0.25">
      <c r="A2672" t="s">
        <v>2545</v>
      </c>
      <c r="B2672">
        <v>2022</v>
      </c>
    </row>
    <row r="2673" spans="1:2" x14ac:dyDescent="0.25">
      <c r="A2673" s="3" t="s">
        <v>1753</v>
      </c>
      <c r="B2673">
        <v>2013</v>
      </c>
    </row>
    <row r="2674" spans="1:2" x14ac:dyDescent="0.25">
      <c r="A2674" t="s">
        <v>1754</v>
      </c>
      <c r="B2674">
        <v>2017</v>
      </c>
    </row>
    <row r="2675" spans="1:2" x14ac:dyDescent="0.25">
      <c r="A2675" t="s">
        <v>2674</v>
      </c>
      <c r="B2675">
        <v>2022</v>
      </c>
    </row>
    <row r="2676" spans="1:2" x14ac:dyDescent="0.25">
      <c r="A2676" s="3" t="s">
        <v>1755</v>
      </c>
      <c r="B2676">
        <v>2015</v>
      </c>
    </row>
    <row r="2677" spans="1:2" x14ac:dyDescent="0.25">
      <c r="A2677" s="3" t="s">
        <v>1756</v>
      </c>
      <c r="B2677">
        <v>2013</v>
      </c>
    </row>
    <row r="2678" spans="1:2" x14ac:dyDescent="0.25">
      <c r="A2678" t="s">
        <v>2012</v>
      </c>
      <c r="B2678">
        <v>2017</v>
      </c>
    </row>
    <row r="2679" spans="1:2" x14ac:dyDescent="0.25">
      <c r="A2679" t="s">
        <v>1757</v>
      </c>
      <c r="B2679">
        <v>2017</v>
      </c>
    </row>
    <row r="2680" spans="1:2" x14ac:dyDescent="0.25">
      <c r="A2680" t="s">
        <v>2509</v>
      </c>
      <c r="B2680">
        <v>2019</v>
      </c>
    </row>
    <row r="2681" spans="1:2" x14ac:dyDescent="0.25">
      <c r="A2681" t="s">
        <v>1758</v>
      </c>
      <c r="B2681">
        <v>2014</v>
      </c>
    </row>
    <row r="2682" spans="1:2" x14ac:dyDescent="0.25">
      <c r="A2682" t="s">
        <v>1759</v>
      </c>
      <c r="B2682">
        <v>2014</v>
      </c>
    </row>
    <row r="2683" spans="1:2" x14ac:dyDescent="0.25">
      <c r="A2683" s="3" t="s">
        <v>1760</v>
      </c>
      <c r="B2683">
        <v>2013</v>
      </c>
    </row>
    <row r="2684" spans="1:2" x14ac:dyDescent="0.25">
      <c r="A2684" s="3" t="s">
        <v>1761</v>
      </c>
      <c r="B2684">
        <v>2015</v>
      </c>
    </row>
    <row r="2685" spans="1:2" x14ac:dyDescent="0.25">
      <c r="A2685" t="s">
        <v>1762</v>
      </c>
      <c r="B2685">
        <v>2016</v>
      </c>
    </row>
    <row r="2686" spans="1:2" x14ac:dyDescent="0.25">
      <c r="A2686" t="s">
        <v>2069</v>
      </c>
      <c r="B2686">
        <v>2020</v>
      </c>
    </row>
    <row r="2687" spans="1:2" x14ac:dyDescent="0.25">
      <c r="A2687" t="s">
        <v>2135</v>
      </c>
      <c r="B2687">
        <v>2020</v>
      </c>
    </row>
    <row r="2688" spans="1:2" x14ac:dyDescent="0.25">
      <c r="A2688" t="s">
        <v>2682</v>
      </c>
      <c r="B2688">
        <v>2021</v>
      </c>
    </row>
    <row r="2689" spans="1:2" x14ac:dyDescent="0.25">
      <c r="A2689" s="3" t="s">
        <v>1763</v>
      </c>
      <c r="B2689">
        <v>2013</v>
      </c>
    </row>
    <row r="2690" spans="1:2" x14ac:dyDescent="0.25">
      <c r="A2690" s="3" t="s">
        <v>1764</v>
      </c>
      <c r="B2690">
        <v>2013</v>
      </c>
    </row>
    <row r="2691" spans="1:2" x14ac:dyDescent="0.25">
      <c r="A2691" t="s">
        <v>1765</v>
      </c>
      <c r="B2691">
        <v>2015</v>
      </c>
    </row>
    <row r="2692" spans="1:2" x14ac:dyDescent="0.25">
      <c r="A2692" s="3" t="s">
        <v>1766</v>
      </c>
      <c r="B2692">
        <v>2013</v>
      </c>
    </row>
    <row r="2693" spans="1:2" x14ac:dyDescent="0.25">
      <c r="A2693" t="s">
        <v>1767</v>
      </c>
      <c r="B2693">
        <v>2016</v>
      </c>
    </row>
    <row r="2694" spans="1:2" x14ac:dyDescent="0.25">
      <c r="A2694" t="s">
        <v>2359</v>
      </c>
      <c r="B2694">
        <v>2021</v>
      </c>
    </row>
    <row r="2695" spans="1:2" x14ac:dyDescent="0.25">
      <c r="A2695" t="s">
        <v>1768</v>
      </c>
      <c r="B2695">
        <v>2019</v>
      </c>
    </row>
    <row r="2696" spans="1:2" x14ac:dyDescent="0.25">
      <c r="A2696" s="3" t="s">
        <v>1769</v>
      </c>
      <c r="B2696">
        <v>2014</v>
      </c>
    </row>
    <row r="2697" spans="1:2" x14ac:dyDescent="0.25">
      <c r="A2697" t="s">
        <v>1770</v>
      </c>
      <c r="B2697">
        <v>2014</v>
      </c>
    </row>
    <row r="2698" spans="1:2" x14ac:dyDescent="0.25">
      <c r="A2698" s="3" t="s">
        <v>1771</v>
      </c>
      <c r="B2698">
        <v>2017</v>
      </c>
    </row>
    <row r="2699" spans="1:2" x14ac:dyDescent="0.25">
      <c r="A2699" t="s">
        <v>1772</v>
      </c>
      <c r="B2699">
        <v>2014</v>
      </c>
    </row>
    <row r="2700" spans="1:2" x14ac:dyDescent="0.25">
      <c r="A2700" s="3" t="s">
        <v>1773</v>
      </c>
      <c r="B2700">
        <v>2014</v>
      </c>
    </row>
    <row r="2701" spans="1:2" x14ac:dyDescent="0.25">
      <c r="A2701" s="3" t="s">
        <v>1774</v>
      </c>
      <c r="B2701">
        <v>2013</v>
      </c>
    </row>
    <row r="2702" spans="1:2" x14ac:dyDescent="0.25">
      <c r="A2702" t="s">
        <v>1775</v>
      </c>
      <c r="B2702">
        <v>2019</v>
      </c>
    </row>
    <row r="2703" spans="1:2" x14ac:dyDescent="0.25">
      <c r="A2703" t="s">
        <v>1776</v>
      </c>
      <c r="B2703">
        <v>2015</v>
      </c>
    </row>
    <row r="2704" spans="1:2" x14ac:dyDescent="0.25">
      <c r="A2704" t="s">
        <v>1777</v>
      </c>
      <c r="B2704">
        <v>2019</v>
      </c>
    </row>
    <row r="2705" spans="1:2" x14ac:dyDescent="0.25">
      <c r="A2705" s="3" t="s">
        <v>1778</v>
      </c>
      <c r="B2705">
        <v>2014</v>
      </c>
    </row>
    <row r="2706" spans="1:2" x14ac:dyDescent="0.25">
      <c r="A2706" t="s">
        <v>2793</v>
      </c>
      <c r="B2706">
        <v>2023</v>
      </c>
    </row>
    <row r="2707" spans="1:2" x14ac:dyDescent="0.25">
      <c r="A2707" s="3" t="s">
        <v>1779</v>
      </c>
      <c r="B2707">
        <v>2013</v>
      </c>
    </row>
    <row r="2708" spans="1:2" x14ac:dyDescent="0.25">
      <c r="A2708" t="s">
        <v>1780</v>
      </c>
      <c r="B2708">
        <v>2018</v>
      </c>
    </row>
    <row r="2709" spans="1:2" x14ac:dyDescent="0.25">
      <c r="A2709" t="s">
        <v>2552</v>
      </c>
      <c r="B2709">
        <v>2022</v>
      </c>
    </row>
    <row r="2710" spans="1:2" x14ac:dyDescent="0.25">
      <c r="A2710" t="s">
        <v>1781</v>
      </c>
      <c r="B2710">
        <v>2017</v>
      </c>
    </row>
    <row r="2711" spans="1:2" x14ac:dyDescent="0.25">
      <c r="A2711" t="s">
        <v>2566</v>
      </c>
      <c r="B2711">
        <v>2022</v>
      </c>
    </row>
    <row r="2712" spans="1:2" x14ac:dyDescent="0.25">
      <c r="A2712" t="s">
        <v>1782</v>
      </c>
      <c r="B2712">
        <v>2016</v>
      </c>
    </row>
    <row r="2713" spans="1:2" x14ac:dyDescent="0.25">
      <c r="A2713" t="s">
        <v>2269</v>
      </c>
      <c r="B2713">
        <v>2018</v>
      </c>
    </row>
    <row r="2714" spans="1:2" x14ac:dyDescent="0.25">
      <c r="A2714" t="s">
        <v>1783</v>
      </c>
      <c r="B2714">
        <v>2015</v>
      </c>
    </row>
    <row r="2715" spans="1:2" x14ac:dyDescent="0.25">
      <c r="A2715" s="3" t="s">
        <v>1784</v>
      </c>
      <c r="B2715">
        <v>2012</v>
      </c>
    </row>
    <row r="2716" spans="1:2" x14ac:dyDescent="0.25">
      <c r="A2716" s="3" t="s">
        <v>1785</v>
      </c>
      <c r="B2716">
        <v>2013</v>
      </c>
    </row>
    <row r="2717" spans="1:2" x14ac:dyDescent="0.25">
      <c r="A2717" t="s">
        <v>2976</v>
      </c>
      <c r="B2717">
        <v>2024</v>
      </c>
    </row>
    <row r="2718" spans="1:2" x14ac:dyDescent="0.25">
      <c r="A2718" t="s">
        <v>2789</v>
      </c>
      <c r="B2718">
        <v>2023</v>
      </c>
    </row>
    <row r="2719" spans="1:2" x14ac:dyDescent="0.25">
      <c r="A2719" t="s">
        <v>1786</v>
      </c>
      <c r="B2719">
        <v>2016</v>
      </c>
    </row>
    <row r="2720" spans="1:2" x14ac:dyDescent="0.25">
      <c r="A2720" t="s">
        <v>2812</v>
      </c>
      <c r="B2720">
        <v>2023</v>
      </c>
    </row>
    <row r="2721" spans="1:2" x14ac:dyDescent="0.25">
      <c r="A2721" t="s">
        <v>3060</v>
      </c>
      <c r="B2721">
        <v>2024</v>
      </c>
    </row>
    <row r="2722" spans="1:2" x14ac:dyDescent="0.25">
      <c r="A2722" t="s">
        <v>1787</v>
      </c>
      <c r="B2722">
        <v>2016</v>
      </c>
    </row>
    <row r="2723" spans="1:2" x14ac:dyDescent="0.25">
      <c r="A2723" t="s">
        <v>3043</v>
      </c>
      <c r="B2723">
        <v>2024</v>
      </c>
    </row>
    <row r="2724" spans="1:2" x14ac:dyDescent="0.25">
      <c r="A2724" s="3" t="s">
        <v>1788</v>
      </c>
      <c r="B2724">
        <v>2013</v>
      </c>
    </row>
    <row r="2725" spans="1:2" x14ac:dyDescent="0.25">
      <c r="A2725" t="s">
        <v>1789</v>
      </c>
      <c r="B2725">
        <v>2019</v>
      </c>
    </row>
    <row r="2726" spans="1:2" x14ac:dyDescent="0.25">
      <c r="A2726" t="s">
        <v>1790</v>
      </c>
      <c r="B2726">
        <v>2018</v>
      </c>
    </row>
    <row r="2727" spans="1:2" x14ac:dyDescent="0.25">
      <c r="A2727" s="3" t="s">
        <v>1791</v>
      </c>
      <c r="B2727">
        <v>2013</v>
      </c>
    </row>
    <row r="2728" spans="1:2" x14ac:dyDescent="0.25">
      <c r="A2728" t="s">
        <v>1792</v>
      </c>
      <c r="B2728">
        <v>2014</v>
      </c>
    </row>
    <row r="2729" spans="1:2" x14ac:dyDescent="0.25">
      <c r="A2729" t="s">
        <v>2705</v>
      </c>
      <c r="B2729">
        <v>2021</v>
      </c>
    </row>
    <row r="2730" spans="1:2" x14ac:dyDescent="0.25">
      <c r="A2730" s="3" t="s">
        <v>1793</v>
      </c>
      <c r="B2730">
        <v>2016</v>
      </c>
    </row>
    <row r="2731" spans="1:2" x14ac:dyDescent="0.25">
      <c r="A2731" s="3" t="s">
        <v>1794</v>
      </c>
      <c r="B2731">
        <v>2013</v>
      </c>
    </row>
    <row r="2732" spans="1:2" x14ac:dyDescent="0.25">
      <c r="A2732" t="s">
        <v>2985</v>
      </c>
      <c r="B2732">
        <v>2024</v>
      </c>
    </row>
    <row r="2733" spans="1:2" x14ac:dyDescent="0.25">
      <c r="A2733" s="3" t="s">
        <v>1795</v>
      </c>
      <c r="B2733">
        <v>2013</v>
      </c>
    </row>
    <row r="2734" spans="1:2" x14ac:dyDescent="0.25">
      <c r="A2734" t="s">
        <v>1796</v>
      </c>
      <c r="B2734">
        <v>2017</v>
      </c>
    </row>
    <row r="2735" spans="1:2" x14ac:dyDescent="0.25">
      <c r="A2735" t="s">
        <v>1797</v>
      </c>
      <c r="B2735">
        <v>2014</v>
      </c>
    </row>
    <row r="2736" spans="1:2" x14ac:dyDescent="0.25">
      <c r="A2736" t="s">
        <v>2285</v>
      </c>
      <c r="B2736">
        <v>2018</v>
      </c>
    </row>
    <row r="2737" spans="1:2" x14ac:dyDescent="0.25">
      <c r="A2737" s="3" t="s">
        <v>1798</v>
      </c>
      <c r="B2737">
        <v>2018</v>
      </c>
    </row>
    <row r="2738" spans="1:2" x14ac:dyDescent="0.25">
      <c r="A2738" s="3" t="s">
        <v>1799</v>
      </c>
      <c r="B2738">
        <v>2013</v>
      </c>
    </row>
    <row r="2739" spans="1:2" x14ac:dyDescent="0.25">
      <c r="A2739" t="s">
        <v>1800</v>
      </c>
      <c r="B2739">
        <v>2019</v>
      </c>
    </row>
    <row r="2740" spans="1:2" x14ac:dyDescent="0.25">
      <c r="A2740" t="s">
        <v>2787</v>
      </c>
      <c r="B2740">
        <v>2023</v>
      </c>
    </row>
    <row r="2741" spans="1:2" x14ac:dyDescent="0.25">
      <c r="A2741" t="s">
        <v>1801</v>
      </c>
      <c r="B2741">
        <v>2016</v>
      </c>
    </row>
    <row r="2742" spans="1:2" x14ac:dyDescent="0.25">
      <c r="A2742" t="s">
        <v>2950</v>
      </c>
      <c r="B2742">
        <v>2024</v>
      </c>
    </row>
    <row r="2743" spans="1:2" x14ac:dyDescent="0.25">
      <c r="A2743" t="s">
        <v>2851</v>
      </c>
      <c r="B2743">
        <v>2023</v>
      </c>
    </row>
    <row r="2744" spans="1:2" x14ac:dyDescent="0.25">
      <c r="A2744" t="s">
        <v>1802</v>
      </c>
      <c r="B2744">
        <v>2019</v>
      </c>
    </row>
    <row r="2745" spans="1:2" x14ac:dyDescent="0.25">
      <c r="A2745" t="s">
        <v>1803</v>
      </c>
      <c r="B2745">
        <v>2017</v>
      </c>
    </row>
    <row r="2746" spans="1:2" x14ac:dyDescent="0.25">
      <c r="A2746" t="s">
        <v>1804</v>
      </c>
      <c r="B2746">
        <v>2019</v>
      </c>
    </row>
    <row r="2747" spans="1:2" x14ac:dyDescent="0.25">
      <c r="A2747" t="s">
        <v>2541</v>
      </c>
      <c r="B2747">
        <v>2022</v>
      </c>
    </row>
    <row r="2748" spans="1:2" x14ac:dyDescent="0.25">
      <c r="A2748" t="s">
        <v>2332</v>
      </c>
      <c r="B2748">
        <v>2021</v>
      </c>
    </row>
    <row r="2749" spans="1:2" x14ac:dyDescent="0.25">
      <c r="A2749" t="s">
        <v>1805</v>
      </c>
      <c r="B2749">
        <v>2017</v>
      </c>
    </row>
    <row r="2750" spans="1:2" x14ac:dyDescent="0.25">
      <c r="A2750" t="s">
        <v>1806</v>
      </c>
      <c r="B2750">
        <v>2016</v>
      </c>
    </row>
    <row r="2751" spans="1:2" x14ac:dyDescent="0.25">
      <c r="A2751" s="3" t="s">
        <v>1807</v>
      </c>
      <c r="B2751">
        <v>2015</v>
      </c>
    </row>
    <row r="2752" spans="1:2" x14ac:dyDescent="0.25">
      <c r="A2752" t="s">
        <v>1808</v>
      </c>
      <c r="B2752">
        <v>2015</v>
      </c>
    </row>
    <row r="2753" spans="1:2" x14ac:dyDescent="0.25">
      <c r="A2753" s="3" t="s">
        <v>1809</v>
      </c>
      <c r="B2753">
        <v>2013</v>
      </c>
    </row>
    <row r="2754" spans="1:2" x14ac:dyDescent="0.25">
      <c r="A2754" s="3" t="s">
        <v>1810</v>
      </c>
      <c r="B2754">
        <v>2013</v>
      </c>
    </row>
    <row r="2755" spans="1:2" x14ac:dyDescent="0.25">
      <c r="A2755" s="3" t="s">
        <v>1811</v>
      </c>
      <c r="B2755">
        <v>2013</v>
      </c>
    </row>
    <row r="2756" spans="1:2" x14ac:dyDescent="0.25">
      <c r="A2756" t="s">
        <v>2585</v>
      </c>
      <c r="B2756">
        <v>2022</v>
      </c>
    </row>
    <row r="2757" spans="1:2" x14ac:dyDescent="0.25">
      <c r="A2757" s="3" t="s">
        <v>1812</v>
      </c>
      <c r="B2757">
        <v>2015</v>
      </c>
    </row>
    <row r="2758" spans="1:2" x14ac:dyDescent="0.25">
      <c r="A2758" t="s">
        <v>2268</v>
      </c>
      <c r="B2758">
        <v>2015</v>
      </c>
    </row>
    <row r="2759" spans="1:2" x14ac:dyDescent="0.25">
      <c r="A2759" s="3" t="s">
        <v>1813</v>
      </c>
      <c r="B2759">
        <v>2014</v>
      </c>
    </row>
    <row r="2760" spans="1:2" x14ac:dyDescent="0.25">
      <c r="A2760" t="s">
        <v>1895</v>
      </c>
      <c r="B2760">
        <v>2017</v>
      </c>
    </row>
    <row r="2761" spans="1:2" x14ac:dyDescent="0.25">
      <c r="A2761" s="3" t="s">
        <v>1814</v>
      </c>
      <c r="B2761">
        <v>2013</v>
      </c>
    </row>
    <row r="2762" spans="1:2" x14ac:dyDescent="0.25">
      <c r="A2762" s="3" t="s">
        <v>1815</v>
      </c>
      <c r="B2762">
        <v>2015</v>
      </c>
    </row>
    <row r="2763" spans="1:2" x14ac:dyDescent="0.25">
      <c r="A2763" t="s">
        <v>1816</v>
      </c>
      <c r="B2763">
        <v>2017</v>
      </c>
    </row>
    <row r="2764" spans="1:2" x14ac:dyDescent="0.25">
      <c r="A2764" t="s">
        <v>2399</v>
      </c>
      <c r="B2764">
        <v>2021</v>
      </c>
    </row>
    <row r="2765" spans="1:2" x14ac:dyDescent="0.25">
      <c r="A2765" t="s">
        <v>1817</v>
      </c>
      <c r="B2765">
        <v>2013</v>
      </c>
    </row>
    <row r="2766" spans="1:2" x14ac:dyDescent="0.25">
      <c r="A2766" t="s">
        <v>2000</v>
      </c>
      <c r="B2766">
        <v>2013</v>
      </c>
    </row>
    <row r="2767" spans="1:2" x14ac:dyDescent="0.25">
      <c r="A2767" s="3" t="s">
        <v>1818</v>
      </c>
      <c r="B2767">
        <v>2015</v>
      </c>
    </row>
    <row r="2768" spans="1:2" x14ac:dyDescent="0.25">
      <c r="A2768" t="s">
        <v>1819</v>
      </c>
      <c r="B2768">
        <v>2019</v>
      </c>
    </row>
    <row r="2769" spans="1:2" x14ac:dyDescent="0.25">
      <c r="A2769" t="s">
        <v>1820</v>
      </c>
      <c r="B2769">
        <v>2019</v>
      </c>
    </row>
    <row r="2770" spans="1:2" x14ac:dyDescent="0.25">
      <c r="A2770" t="s">
        <v>1821</v>
      </c>
      <c r="B2770">
        <v>2019</v>
      </c>
    </row>
    <row r="2771" spans="1:2" x14ac:dyDescent="0.25">
      <c r="A2771" t="s">
        <v>2619</v>
      </c>
      <c r="B2771">
        <v>2022</v>
      </c>
    </row>
    <row r="2772" spans="1:2" x14ac:dyDescent="0.25">
      <c r="A2772" t="s">
        <v>2438</v>
      </c>
      <c r="B2772">
        <v>2021</v>
      </c>
    </row>
    <row r="2773" spans="1:2" x14ac:dyDescent="0.25">
      <c r="A2773" t="s">
        <v>1822</v>
      </c>
      <c r="B2773">
        <v>2013</v>
      </c>
    </row>
    <row r="2774" spans="1:2" x14ac:dyDescent="0.25">
      <c r="A2774" s="3" t="s">
        <v>1823</v>
      </c>
      <c r="B2774">
        <v>2013</v>
      </c>
    </row>
    <row r="2775" spans="1:2" x14ac:dyDescent="0.25">
      <c r="A2775" s="3" t="s">
        <v>1824</v>
      </c>
      <c r="B2775">
        <v>2013</v>
      </c>
    </row>
    <row r="2776" spans="1:2" x14ac:dyDescent="0.25">
      <c r="A2776" t="s">
        <v>1825</v>
      </c>
      <c r="B2776">
        <v>2017</v>
      </c>
    </row>
    <row r="2777" spans="1:2" x14ac:dyDescent="0.25">
      <c r="A2777" s="3" t="s">
        <v>1826</v>
      </c>
      <c r="B2777">
        <v>2013</v>
      </c>
    </row>
    <row r="2778" spans="1:2" x14ac:dyDescent="0.25">
      <c r="A2778" t="s">
        <v>1827</v>
      </c>
      <c r="B2778">
        <v>2019</v>
      </c>
    </row>
    <row r="2779" spans="1:2" x14ac:dyDescent="0.25">
      <c r="A2779" s="3" t="s">
        <v>1828</v>
      </c>
      <c r="B2779">
        <v>2016</v>
      </c>
    </row>
    <row r="2780" spans="1:2" x14ac:dyDescent="0.25">
      <c r="A2780" t="s">
        <v>1829</v>
      </c>
      <c r="B2780">
        <v>2015</v>
      </c>
    </row>
    <row r="2781" spans="1:2" x14ac:dyDescent="0.25">
      <c r="A2781" s="3" t="s">
        <v>1830</v>
      </c>
      <c r="B2781">
        <v>2015</v>
      </c>
    </row>
    <row r="2782" spans="1:2" x14ac:dyDescent="0.25">
      <c r="A2782" t="s">
        <v>2461</v>
      </c>
      <c r="B2782">
        <v>2020</v>
      </c>
    </row>
    <row r="2783" spans="1:2" x14ac:dyDescent="0.25">
      <c r="A2783" s="3" t="s">
        <v>1831</v>
      </c>
      <c r="B2783">
        <v>2013</v>
      </c>
    </row>
    <row r="2784" spans="1:2" x14ac:dyDescent="0.25">
      <c r="A2784" t="s">
        <v>1832</v>
      </c>
      <c r="B2784">
        <v>2015</v>
      </c>
    </row>
    <row r="2785" spans="1:2" x14ac:dyDescent="0.25">
      <c r="A2785" s="3" t="s">
        <v>1833</v>
      </c>
      <c r="B2785">
        <v>2014</v>
      </c>
    </row>
    <row r="2786" spans="1:2" x14ac:dyDescent="0.25">
      <c r="A2786" t="s">
        <v>1834</v>
      </c>
      <c r="B2786">
        <v>2019</v>
      </c>
    </row>
    <row r="2787" spans="1:2" x14ac:dyDescent="0.25">
      <c r="A2787" t="s">
        <v>2265</v>
      </c>
      <c r="B2787">
        <v>2019</v>
      </c>
    </row>
    <row r="2788" spans="1:2" x14ac:dyDescent="0.25">
      <c r="A2788" t="s">
        <v>2579</v>
      </c>
      <c r="B2788">
        <v>2022</v>
      </c>
    </row>
    <row r="2789" spans="1:2" x14ac:dyDescent="0.25">
      <c r="A2789" s="3" t="s">
        <v>1835</v>
      </c>
      <c r="B2789">
        <v>2013</v>
      </c>
    </row>
    <row r="2790" spans="1:2" x14ac:dyDescent="0.25">
      <c r="A2790" t="s">
        <v>1836</v>
      </c>
      <c r="B2790">
        <v>2014</v>
      </c>
    </row>
    <row r="2791" spans="1:2" x14ac:dyDescent="0.25">
      <c r="A2791" t="s">
        <v>1837</v>
      </c>
      <c r="B2791">
        <v>2019</v>
      </c>
    </row>
    <row r="2792" spans="1:2" x14ac:dyDescent="0.25">
      <c r="A2792" t="s">
        <v>1838</v>
      </c>
      <c r="B2792">
        <v>2018</v>
      </c>
    </row>
    <row r="2793" spans="1:2" x14ac:dyDescent="0.25">
      <c r="A2793" t="s">
        <v>1839</v>
      </c>
      <c r="B2793">
        <v>2015</v>
      </c>
    </row>
    <row r="2794" spans="1:2" x14ac:dyDescent="0.25">
      <c r="A2794" s="3" t="s">
        <v>1840</v>
      </c>
      <c r="B2794">
        <v>2016</v>
      </c>
    </row>
    <row r="2795" spans="1:2" x14ac:dyDescent="0.25">
      <c r="A2795" t="s">
        <v>2521</v>
      </c>
      <c r="B2795">
        <v>2019</v>
      </c>
    </row>
    <row r="2796" spans="1:2" x14ac:dyDescent="0.25">
      <c r="A2796" t="s">
        <v>2934</v>
      </c>
      <c r="B2796">
        <v>2023</v>
      </c>
    </row>
    <row r="2797" spans="1:2" x14ac:dyDescent="0.25">
      <c r="A2797" t="s">
        <v>2263</v>
      </c>
      <c r="B2797">
        <v>2017</v>
      </c>
    </row>
    <row r="2798" spans="1:2" x14ac:dyDescent="0.25">
      <c r="A2798" t="s">
        <v>2540</v>
      </c>
      <c r="B2798">
        <v>2022</v>
      </c>
    </row>
    <row r="2799" spans="1:2" x14ac:dyDescent="0.25">
      <c r="A2799" t="s">
        <v>1841</v>
      </c>
      <c r="B2799">
        <v>2018</v>
      </c>
    </row>
    <row r="2800" spans="1:2" x14ac:dyDescent="0.25">
      <c r="A2800" t="s">
        <v>1842</v>
      </c>
      <c r="B2800">
        <v>2018</v>
      </c>
    </row>
    <row r="2801" spans="1:2" x14ac:dyDescent="0.25">
      <c r="A2801" t="s">
        <v>3065</v>
      </c>
      <c r="B2801">
        <v>2024</v>
      </c>
    </row>
    <row r="2802" spans="1:2" x14ac:dyDescent="0.25">
      <c r="A2802" t="s">
        <v>2065</v>
      </c>
      <c r="B2802">
        <v>2020</v>
      </c>
    </row>
    <row r="2803" spans="1:2" x14ac:dyDescent="0.25">
      <c r="A2803" t="s">
        <v>1843</v>
      </c>
      <c r="B2803">
        <v>2019</v>
      </c>
    </row>
    <row r="2804" spans="1:2" x14ac:dyDescent="0.25">
      <c r="A2804" t="s">
        <v>2463</v>
      </c>
      <c r="B2804">
        <v>2021</v>
      </c>
    </row>
    <row r="2805" spans="1:2" x14ac:dyDescent="0.25">
      <c r="A2805" s="3" t="s">
        <v>1844</v>
      </c>
      <c r="B2805">
        <v>2013</v>
      </c>
    </row>
    <row r="2806" spans="1:2" x14ac:dyDescent="0.25">
      <c r="A2806" t="s">
        <v>2776</v>
      </c>
      <c r="B2806">
        <v>2023</v>
      </c>
    </row>
    <row r="2807" spans="1:2" x14ac:dyDescent="0.25">
      <c r="A2807" t="s">
        <v>3034</v>
      </c>
      <c r="B2807">
        <v>2024</v>
      </c>
    </row>
    <row r="2808" spans="1:2" x14ac:dyDescent="0.25">
      <c r="A2808" s="3" t="s">
        <v>1845</v>
      </c>
      <c r="B2808">
        <v>2017</v>
      </c>
    </row>
    <row r="2809" spans="1:2" x14ac:dyDescent="0.25">
      <c r="A2809" t="s">
        <v>1846</v>
      </c>
      <c r="B2809">
        <v>2015</v>
      </c>
    </row>
    <row r="2810" spans="1:2" x14ac:dyDescent="0.25">
      <c r="A2810" t="s">
        <v>3017</v>
      </c>
      <c r="B2810">
        <v>2024</v>
      </c>
    </row>
    <row r="2811" spans="1:2" x14ac:dyDescent="0.25">
      <c r="A2811" s="3" t="s">
        <v>1847</v>
      </c>
      <c r="B2811">
        <v>2013</v>
      </c>
    </row>
    <row r="2812" spans="1:2" x14ac:dyDescent="0.25">
      <c r="A2812" s="3" t="s">
        <v>1848</v>
      </c>
      <c r="B2812">
        <v>2013</v>
      </c>
    </row>
    <row r="2813" spans="1:2" x14ac:dyDescent="0.25">
      <c r="A2813" t="s">
        <v>2750</v>
      </c>
      <c r="B2813">
        <v>2023</v>
      </c>
    </row>
    <row r="2814" spans="1:2" x14ac:dyDescent="0.25">
      <c r="A2814" t="s">
        <v>2364</v>
      </c>
      <c r="B2814">
        <v>2021</v>
      </c>
    </row>
    <row r="2815" spans="1:2" x14ac:dyDescent="0.25">
      <c r="A2815" s="3" t="s">
        <v>1849</v>
      </c>
      <c r="B2815">
        <v>2018</v>
      </c>
    </row>
    <row r="2816" spans="1:2" x14ac:dyDescent="0.25">
      <c r="A2816" t="s">
        <v>2086</v>
      </c>
      <c r="B2816">
        <v>2020</v>
      </c>
    </row>
    <row r="2817" spans="1:2" x14ac:dyDescent="0.25">
      <c r="A2817" t="s">
        <v>2631</v>
      </c>
      <c r="B2817">
        <v>2022</v>
      </c>
    </row>
    <row r="2818" spans="1:2" x14ac:dyDescent="0.25">
      <c r="A2818" s="3" t="s">
        <v>1850</v>
      </c>
      <c r="B2818">
        <v>2013</v>
      </c>
    </row>
    <row r="2819" spans="1:2" x14ac:dyDescent="0.25">
      <c r="A2819" t="s">
        <v>1851</v>
      </c>
      <c r="B2819">
        <v>2019</v>
      </c>
    </row>
    <row r="2820" spans="1:2" x14ac:dyDescent="0.25">
      <c r="A2820" t="s">
        <v>1852</v>
      </c>
      <c r="B2820">
        <v>2019</v>
      </c>
    </row>
    <row r="2821" spans="1:2" x14ac:dyDescent="0.25">
      <c r="A2821" t="s">
        <v>1853</v>
      </c>
      <c r="B2821">
        <v>2014</v>
      </c>
    </row>
    <row r="2822" spans="1:2" x14ac:dyDescent="0.25">
      <c r="A2822" s="3" t="s">
        <v>1854</v>
      </c>
      <c r="B2822">
        <v>2015</v>
      </c>
    </row>
    <row r="2823" spans="1:2" x14ac:dyDescent="0.25">
      <c r="A2823" t="s">
        <v>3225</v>
      </c>
      <c r="B2823">
        <v>2023</v>
      </c>
    </row>
    <row r="2824" spans="1:2" x14ac:dyDescent="0.25">
      <c r="A2824" s="3" t="s">
        <v>1855</v>
      </c>
      <c r="B2824">
        <v>2017</v>
      </c>
    </row>
    <row r="2825" spans="1:2" x14ac:dyDescent="0.25">
      <c r="A2825" t="s">
        <v>2724</v>
      </c>
      <c r="B2825">
        <v>2017</v>
      </c>
    </row>
    <row r="2826" spans="1:2" x14ac:dyDescent="0.25">
      <c r="A2826" t="s">
        <v>1856</v>
      </c>
      <c r="B2826">
        <v>2019</v>
      </c>
    </row>
    <row r="2827" spans="1:2" x14ac:dyDescent="0.25">
      <c r="A2827" t="s">
        <v>1857</v>
      </c>
      <c r="B2827">
        <v>2017</v>
      </c>
    </row>
    <row r="2828" spans="1:2" x14ac:dyDescent="0.25">
      <c r="A2828" t="s">
        <v>2800</v>
      </c>
      <c r="B2828">
        <v>2023</v>
      </c>
    </row>
    <row r="2829" spans="1:2" x14ac:dyDescent="0.25">
      <c r="A2829" s="3" t="s">
        <v>1858</v>
      </c>
      <c r="B2829">
        <v>2013</v>
      </c>
    </row>
    <row r="2830" spans="1:2" x14ac:dyDescent="0.25">
      <c r="A2830" t="s">
        <v>2300</v>
      </c>
      <c r="B2830">
        <v>2015</v>
      </c>
    </row>
    <row r="2831" spans="1:2" x14ac:dyDescent="0.25">
      <c r="A2831" s="3" t="s">
        <v>1859</v>
      </c>
      <c r="B2831">
        <v>2013</v>
      </c>
    </row>
    <row r="2832" spans="1:2" x14ac:dyDescent="0.25">
      <c r="A2832" t="s">
        <v>2534</v>
      </c>
      <c r="B2832">
        <v>2020</v>
      </c>
    </row>
    <row r="2833" spans="1:2" x14ac:dyDescent="0.25">
      <c r="A2833" t="s">
        <v>3217</v>
      </c>
      <c r="B2833">
        <v>2023</v>
      </c>
    </row>
    <row r="2834" spans="1:2" x14ac:dyDescent="0.25">
      <c r="A2834" s="3" t="s">
        <v>1860</v>
      </c>
      <c r="B2834">
        <v>2013</v>
      </c>
    </row>
    <row r="2835" spans="1:2" x14ac:dyDescent="0.25">
      <c r="A2835" t="s">
        <v>2588</v>
      </c>
      <c r="B2835">
        <v>2022</v>
      </c>
    </row>
    <row r="2836" spans="1:2" x14ac:dyDescent="0.25">
      <c r="A2836" t="s">
        <v>2523</v>
      </c>
      <c r="B2836">
        <v>2018</v>
      </c>
    </row>
    <row r="2837" spans="1:2" x14ac:dyDescent="0.25">
      <c r="A2837" s="3" t="s">
        <v>1861</v>
      </c>
      <c r="B2837">
        <v>2013</v>
      </c>
    </row>
    <row r="2838" spans="1:2" x14ac:dyDescent="0.25">
      <c r="A2838" t="s">
        <v>1862</v>
      </c>
      <c r="B2838">
        <v>2017</v>
      </c>
    </row>
    <row r="2839" spans="1:2" x14ac:dyDescent="0.25">
      <c r="A2839" s="3" t="s">
        <v>1863</v>
      </c>
      <c r="B2839">
        <v>2013</v>
      </c>
    </row>
    <row r="2840" spans="1:2" x14ac:dyDescent="0.25">
      <c r="A2840" s="3" t="s">
        <v>1864</v>
      </c>
      <c r="B2840">
        <v>2013</v>
      </c>
    </row>
    <row r="2841" spans="1:2" x14ac:dyDescent="0.25">
      <c r="A2841" t="s">
        <v>2726</v>
      </c>
      <c r="B2841">
        <v>2022</v>
      </c>
    </row>
    <row r="2842" spans="1:2" x14ac:dyDescent="0.25">
      <c r="A2842" s="3" t="s">
        <v>1865</v>
      </c>
      <c r="B2842">
        <v>2016</v>
      </c>
    </row>
    <row r="2843" spans="1:2" x14ac:dyDescent="0.25">
      <c r="A2843" t="s">
        <v>1866</v>
      </c>
      <c r="B2843">
        <v>2017</v>
      </c>
    </row>
    <row r="2844" spans="1:2" x14ac:dyDescent="0.25">
      <c r="A2844" t="s">
        <v>2502</v>
      </c>
      <c r="B2844">
        <v>2017</v>
      </c>
    </row>
    <row r="2845" spans="1:2" x14ac:dyDescent="0.25">
      <c r="A2845" s="3" t="s">
        <v>1867</v>
      </c>
      <c r="B2845">
        <v>2013</v>
      </c>
    </row>
    <row r="2846" spans="1:2" x14ac:dyDescent="0.25">
      <c r="A2846" t="s">
        <v>1868</v>
      </c>
      <c r="B2846">
        <v>2015</v>
      </c>
    </row>
    <row r="2847" spans="1:2" x14ac:dyDescent="0.25">
      <c r="A2847" t="s">
        <v>3029</v>
      </c>
      <c r="B2847">
        <v>2024</v>
      </c>
    </row>
    <row r="2848" spans="1:2" x14ac:dyDescent="0.25">
      <c r="A2848" t="s">
        <v>3245</v>
      </c>
      <c r="B2848">
        <v>2022</v>
      </c>
    </row>
    <row r="2849" spans="1:2" x14ac:dyDescent="0.25">
      <c r="A2849" t="s">
        <v>2706</v>
      </c>
      <c r="B2849">
        <v>2021</v>
      </c>
    </row>
    <row r="2850" spans="1:2" x14ac:dyDescent="0.25">
      <c r="A2850" t="s">
        <v>1869</v>
      </c>
      <c r="B2850">
        <v>2015</v>
      </c>
    </row>
    <row r="2851" spans="1:2" x14ac:dyDescent="0.25">
      <c r="A2851" t="s">
        <v>1870</v>
      </c>
      <c r="B2851">
        <v>2014</v>
      </c>
    </row>
    <row r="2852" spans="1:2" x14ac:dyDescent="0.25">
      <c r="A2852" t="s">
        <v>3039</v>
      </c>
      <c r="B2852">
        <v>2024</v>
      </c>
    </row>
    <row r="2853" spans="1:2" x14ac:dyDescent="0.25">
      <c r="A2853" s="3" t="s">
        <v>1871</v>
      </c>
      <c r="B2853">
        <v>2013</v>
      </c>
    </row>
    <row r="2854" spans="1:2" x14ac:dyDescent="0.25">
      <c r="A2854" s="3" t="s">
        <v>1872</v>
      </c>
      <c r="B2854">
        <v>2013</v>
      </c>
    </row>
    <row r="2855" spans="1:2" x14ac:dyDescent="0.25">
      <c r="A2855" t="s">
        <v>2714</v>
      </c>
      <c r="B2855">
        <v>2019</v>
      </c>
    </row>
    <row r="2856" spans="1:2" x14ac:dyDescent="0.25">
      <c r="A2856" t="s">
        <v>3239</v>
      </c>
      <c r="B2856">
        <v>2021</v>
      </c>
    </row>
    <row r="2857" spans="1:2" x14ac:dyDescent="0.25">
      <c r="A2857" t="s">
        <v>2713</v>
      </c>
      <c r="B2857">
        <v>2022</v>
      </c>
    </row>
    <row r="2858" spans="1:2" x14ac:dyDescent="0.25">
      <c r="A2858" t="s">
        <v>1873</v>
      </c>
      <c r="B2858">
        <v>2016</v>
      </c>
    </row>
    <row r="2859" spans="1:2" x14ac:dyDescent="0.25">
      <c r="A2859" t="s">
        <v>1874</v>
      </c>
      <c r="B2859">
        <v>2013</v>
      </c>
    </row>
    <row r="2860" spans="1:2" x14ac:dyDescent="0.25">
      <c r="A2860" t="s">
        <v>2578</v>
      </c>
      <c r="B2860">
        <v>2022</v>
      </c>
    </row>
    <row r="2861" spans="1:2" x14ac:dyDescent="0.25">
      <c r="A2861" t="s">
        <v>1875</v>
      </c>
      <c r="B2861">
        <v>2014</v>
      </c>
    </row>
    <row r="2862" spans="1:2" x14ac:dyDescent="0.25">
      <c r="A2862" t="s">
        <v>1876</v>
      </c>
      <c r="B2862">
        <v>2019</v>
      </c>
    </row>
    <row r="2863" spans="1:2" x14ac:dyDescent="0.25">
      <c r="A2863" t="s">
        <v>1877</v>
      </c>
      <c r="B2863">
        <v>2019</v>
      </c>
    </row>
    <row r="2864" spans="1:2" x14ac:dyDescent="0.25">
      <c r="A2864" t="s">
        <v>2420</v>
      </c>
      <c r="B2864">
        <v>2021</v>
      </c>
    </row>
    <row r="2865" spans="1:2" x14ac:dyDescent="0.25">
      <c r="A2865" s="3" t="s">
        <v>1878</v>
      </c>
      <c r="B2865">
        <v>2015</v>
      </c>
    </row>
    <row r="2866" spans="1:2" x14ac:dyDescent="0.25">
      <c r="A2866" t="s">
        <v>2310</v>
      </c>
      <c r="B2866">
        <v>2018</v>
      </c>
    </row>
    <row r="2867" spans="1:2" x14ac:dyDescent="0.25">
      <c r="A2867" t="s">
        <v>2912</v>
      </c>
      <c r="B2867">
        <v>2022</v>
      </c>
    </row>
    <row r="2868" spans="1:2" x14ac:dyDescent="0.25">
      <c r="A2868" t="s">
        <v>2749</v>
      </c>
      <c r="B2868">
        <v>2023</v>
      </c>
    </row>
    <row r="2869" spans="1:2" x14ac:dyDescent="0.25">
      <c r="A2869" t="s">
        <v>2809</v>
      </c>
      <c r="B2869">
        <v>2023</v>
      </c>
    </row>
    <row r="2870" spans="1:2" x14ac:dyDescent="0.25">
      <c r="A2870" t="s">
        <v>2835</v>
      </c>
      <c r="B2870">
        <v>2023</v>
      </c>
    </row>
    <row r="2871" spans="1:2" x14ac:dyDescent="0.25">
      <c r="A2871" t="s">
        <v>2026</v>
      </c>
      <c r="B2871">
        <v>2020</v>
      </c>
    </row>
    <row r="2872" spans="1:2" x14ac:dyDescent="0.25">
      <c r="A2872" s="3" t="s">
        <v>1879</v>
      </c>
      <c r="B2872">
        <v>2018</v>
      </c>
    </row>
    <row r="2873" spans="1:2" x14ac:dyDescent="0.25">
      <c r="A2873" s="3" t="s">
        <v>1880</v>
      </c>
      <c r="B2873">
        <v>2013</v>
      </c>
    </row>
    <row r="2874" spans="1:2" x14ac:dyDescent="0.25">
      <c r="A2874" t="s">
        <v>2531</v>
      </c>
      <c r="B2874">
        <v>2019</v>
      </c>
    </row>
    <row r="2875" spans="1:2" x14ac:dyDescent="0.25">
      <c r="A2875" t="s">
        <v>2689</v>
      </c>
      <c r="B2875">
        <v>2019</v>
      </c>
    </row>
    <row r="2876" spans="1:2" x14ac:dyDescent="0.25">
      <c r="A2876" t="s">
        <v>1881</v>
      </c>
      <c r="B2876">
        <v>2017</v>
      </c>
    </row>
    <row r="2877" spans="1:2" x14ac:dyDescent="0.25">
      <c r="A2877" s="3" t="s">
        <v>1882</v>
      </c>
      <c r="B2877">
        <v>2015</v>
      </c>
    </row>
    <row r="2878" spans="1:2" x14ac:dyDescent="0.25">
      <c r="A2878" t="s">
        <v>2905</v>
      </c>
      <c r="B2878">
        <v>2023</v>
      </c>
    </row>
    <row r="2879" spans="1:2" x14ac:dyDescent="0.25">
      <c r="A2879" s="3" t="s">
        <v>1883</v>
      </c>
      <c r="B2879">
        <v>2016</v>
      </c>
    </row>
    <row r="2880" spans="1:2" x14ac:dyDescent="0.25">
      <c r="A2880" t="s">
        <v>1884</v>
      </c>
      <c r="B2880">
        <v>2013</v>
      </c>
    </row>
    <row r="2881" spans="1:2" x14ac:dyDescent="0.25">
      <c r="A2881" t="s">
        <v>3268</v>
      </c>
      <c r="B2881">
        <v>2026</v>
      </c>
    </row>
    <row r="2882" spans="1:2" x14ac:dyDescent="0.25">
      <c r="A2882" t="s">
        <v>3269</v>
      </c>
      <c r="B2882">
        <v>2026</v>
      </c>
    </row>
    <row r="2883" spans="1:2" x14ac:dyDescent="0.25">
      <c r="A2883" t="s">
        <v>3270</v>
      </c>
      <c r="B2883">
        <v>2026</v>
      </c>
    </row>
    <row r="2884" spans="1:2" x14ac:dyDescent="0.25">
      <c r="A2884" t="s">
        <v>3271</v>
      </c>
      <c r="B2884">
        <v>2026</v>
      </c>
    </row>
    <row r="2885" spans="1:2" x14ac:dyDescent="0.25">
      <c r="A2885" t="s">
        <v>3272</v>
      </c>
      <c r="B2885">
        <v>2026</v>
      </c>
    </row>
    <row r="2886" spans="1:2" x14ac:dyDescent="0.25">
      <c r="A2886" t="s">
        <v>3273</v>
      </c>
      <c r="B2886">
        <v>2026</v>
      </c>
    </row>
    <row r="2887" spans="1:2" x14ac:dyDescent="0.25">
      <c r="A2887" t="s">
        <v>3274</v>
      </c>
      <c r="B2887">
        <v>2026</v>
      </c>
    </row>
    <row r="2888" spans="1:2" x14ac:dyDescent="0.25">
      <c r="A2888" t="s">
        <v>3275</v>
      </c>
      <c r="B2888">
        <v>2026</v>
      </c>
    </row>
    <row r="2889" spans="1:2" x14ac:dyDescent="0.25">
      <c r="A2889" t="s">
        <v>3276</v>
      </c>
      <c r="B2889">
        <v>2026</v>
      </c>
    </row>
    <row r="2890" spans="1:2" x14ac:dyDescent="0.25">
      <c r="A2890" t="s">
        <v>3277</v>
      </c>
      <c r="B2890">
        <v>2026</v>
      </c>
    </row>
    <row r="2891" spans="1:2" x14ac:dyDescent="0.25">
      <c r="A2891" t="s">
        <v>3278</v>
      </c>
      <c r="B2891">
        <v>2026</v>
      </c>
    </row>
    <row r="2892" spans="1:2" x14ac:dyDescent="0.25">
      <c r="A2892" t="s">
        <v>3279</v>
      </c>
      <c r="B2892">
        <v>2026</v>
      </c>
    </row>
    <row r="2893" spans="1:2" x14ac:dyDescent="0.25">
      <c r="A2893" t="s">
        <v>3280</v>
      </c>
      <c r="B2893">
        <v>2026</v>
      </c>
    </row>
    <row r="2894" spans="1:2" x14ac:dyDescent="0.25">
      <c r="A2894" t="s">
        <v>3281</v>
      </c>
      <c r="B2894">
        <v>2026</v>
      </c>
    </row>
    <row r="2895" spans="1:2" x14ac:dyDescent="0.25">
      <c r="A2895" t="s">
        <v>3282</v>
      </c>
      <c r="B2895">
        <v>2026</v>
      </c>
    </row>
    <row r="2896" spans="1:2" x14ac:dyDescent="0.25">
      <c r="A2896" t="s">
        <v>3283</v>
      </c>
      <c r="B2896">
        <v>2026</v>
      </c>
    </row>
    <row r="2897" spans="1:2" x14ac:dyDescent="0.25">
      <c r="A2897" t="s">
        <v>3284</v>
      </c>
      <c r="B2897">
        <v>2026</v>
      </c>
    </row>
    <row r="2898" spans="1:2" x14ac:dyDescent="0.25">
      <c r="A2898" t="s">
        <v>3285</v>
      </c>
      <c r="B2898">
        <v>2026</v>
      </c>
    </row>
    <row r="2899" spans="1:2" x14ac:dyDescent="0.25">
      <c r="A2899" t="s">
        <v>3286</v>
      </c>
      <c r="B2899">
        <v>2026</v>
      </c>
    </row>
    <row r="2900" spans="1:2" x14ac:dyDescent="0.25">
      <c r="A2900" t="s">
        <v>3287</v>
      </c>
      <c r="B2900">
        <v>2026</v>
      </c>
    </row>
    <row r="2901" spans="1:2" x14ac:dyDescent="0.25">
      <c r="A2901" t="s">
        <v>3288</v>
      </c>
      <c r="B2901">
        <v>2026</v>
      </c>
    </row>
    <row r="2902" spans="1:2" x14ac:dyDescent="0.25">
      <c r="A2902" t="s">
        <v>3289</v>
      </c>
      <c r="B2902">
        <v>2026</v>
      </c>
    </row>
    <row r="2903" spans="1:2" x14ac:dyDescent="0.25">
      <c r="A2903" t="s">
        <v>3290</v>
      </c>
      <c r="B2903">
        <v>2026</v>
      </c>
    </row>
    <row r="2904" spans="1:2" x14ac:dyDescent="0.25">
      <c r="A2904" t="s">
        <v>3291</v>
      </c>
      <c r="B2904">
        <v>2026</v>
      </c>
    </row>
    <row r="2905" spans="1:2" x14ac:dyDescent="0.25">
      <c r="A2905" t="s">
        <v>3292</v>
      </c>
      <c r="B2905">
        <v>2026</v>
      </c>
    </row>
    <row r="2906" spans="1:2" x14ac:dyDescent="0.25">
      <c r="A2906" t="s">
        <v>3293</v>
      </c>
      <c r="B2906">
        <v>2026</v>
      </c>
    </row>
    <row r="2907" spans="1:2" x14ac:dyDescent="0.25">
      <c r="A2907" t="s">
        <v>3294</v>
      </c>
      <c r="B2907">
        <v>2026</v>
      </c>
    </row>
    <row r="2908" spans="1:2" x14ac:dyDescent="0.25">
      <c r="A2908" t="s">
        <v>3295</v>
      </c>
      <c r="B2908">
        <v>2026</v>
      </c>
    </row>
    <row r="2909" spans="1:2" x14ac:dyDescent="0.25">
      <c r="A2909" t="s">
        <v>3296</v>
      </c>
      <c r="B2909">
        <v>2026</v>
      </c>
    </row>
    <row r="2910" spans="1:2" x14ac:dyDescent="0.25">
      <c r="A2910" t="s">
        <v>3297</v>
      </c>
      <c r="B2910">
        <v>2026</v>
      </c>
    </row>
    <row r="2911" spans="1:2" x14ac:dyDescent="0.25">
      <c r="A2911" t="s">
        <v>3298</v>
      </c>
      <c r="B2911">
        <v>2026</v>
      </c>
    </row>
    <row r="2912" spans="1:2" x14ac:dyDescent="0.25">
      <c r="A2912" t="s">
        <v>3299</v>
      </c>
      <c r="B2912">
        <v>2026</v>
      </c>
    </row>
    <row r="2913" spans="1:2" x14ac:dyDescent="0.25">
      <c r="A2913" t="s">
        <v>3300</v>
      </c>
      <c r="B2913">
        <v>2026</v>
      </c>
    </row>
    <row r="2914" spans="1:2" x14ac:dyDescent="0.25">
      <c r="A2914" t="s">
        <v>3301</v>
      </c>
      <c r="B2914">
        <v>2026</v>
      </c>
    </row>
    <row r="2915" spans="1:2" x14ac:dyDescent="0.25">
      <c r="A2915" t="s">
        <v>3302</v>
      </c>
      <c r="B2915">
        <v>2026</v>
      </c>
    </row>
    <row r="2916" spans="1:2" x14ac:dyDescent="0.25">
      <c r="A2916" t="s">
        <v>3303</v>
      </c>
      <c r="B2916">
        <v>2026</v>
      </c>
    </row>
    <row r="2917" spans="1:2" x14ac:dyDescent="0.25">
      <c r="A2917" t="s">
        <v>3304</v>
      </c>
      <c r="B2917">
        <v>2026</v>
      </c>
    </row>
    <row r="2918" spans="1:2" x14ac:dyDescent="0.25">
      <c r="A2918" t="s">
        <v>3305</v>
      </c>
      <c r="B2918">
        <v>2026</v>
      </c>
    </row>
    <row r="2919" spans="1:2" x14ac:dyDescent="0.25">
      <c r="A2919" t="s">
        <v>3306</v>
      </c>
      <c r="B2919">
        <v>2026</v>
      </c>
    </row>
    <row r="2920" spans="1:2" x14ac:dyDescent="0.25">
      <c r="A2920" t="s">
        <v>3307</v>
      </c>
      <c r="B2920">
        <v>2026</v>
      </c>
    </row>
    <row r="2921" spans="1:2" x14ac:dyDescent="0.25">
      <c r="A2921" t="s">
        <v>3308</v>
      </c>
      <c r="B2921">
        <v>2026</v>
      </c>
    </row>
    <row r="2922" spans="1:2" x14ac:dyDescent="0.25">
      <c r="A2922" t="s">
        <v>3309</v>
      </c>
      <c r="B2922">
        <v>2026</v>
      </c>
    </row>
    <row r="2923" spans="1:2" x14ac:dyDescent="0.25">
      <c r="A2923" t="s">
        <v>3310</v>
      </c>
      <c r="B2923">
        <v>2026</v>
      </c>
    </row>
    <row r="2924" spans="1:2" x14ac:dyDescent="0.25">
      <c r="A2924" t="s">
        <v>3311</v>
      </c>
      <c r="B2924">
        <v>2026</v>
      </c>
    </row>
    <row r="2925" spans="1:2" x14ac:dyDescent="0.25">
      <c r="A2925" t="s">
        <v>3312</v>
      </c>
      <c r="B2925">
        <v>2026</v>
      </c>
    </row>
    <row r="2926" spans="1:2" x14ac:dyDescent="0.25">
      <c r="A2926" t="s">
        <v>3313</v>
      </c>
      <c r="B2926">
        <v>2026</v>
      </c>
    </row>
    <row r="2927" spans="1:2" x14ac:dyDescent="0.25">
      <c r="A2927" t="s">
        <v>3314</v>
      </c>
      <c r="B2927">
        <v>2026</v>
      </c>
    </row>
    <row r="2928" spans="1:2" x14ac:dyDescent="0.25">
      <c r="A2928" t="s">
        <v>3315</v>
      </c>
      <c r="B2928">
        <v>2026</v>
      </c>
    </row>
    <row r="2929" spans="1:2" x14ac:dyDescent="0.25">
      <c r="A2929" t="s">
        <v>3316</v>
      </c>
      <c r="B2929">
        <v>2026</v>
      </c>
    </row>
    <row r="2930" spans="1:2" x14ac:dyDescent="0.25">
      <c r="A2930" t="s">
        <v>3317</v>
      </c>
      <c r="B2930">
        <v>2026</v>
      </c>
    </row>
    <row r="2931" spans="1:2" x14ac:dyDescent="0.25">
      <c r="A2931" t="s">
        <v>3318</v>
      </c>
      <c r="B2931">
        <v>2026</v>
      </c>
    </row>
    <row r="2932" spans="1:2" x14ac:dyDescent="0.25">
      <c r="A2932" t="s">
        <v>3319</v>
      </c>
      <c r="B2932">
        <v>2026</v>
      </c>
    </row>
    <row r="2933" spans="1:2" x14ac:dyDescent="0.25">
      <c r="A2933" t="s">
        <v>3320</v>
      </c>
      <c r="B2933">
        <v>2026</v>
      </c>
    </row>
    <row r="2934" spans="1:2" x14ac:dyDescent="0.25">
      <c r="A2934" t="s">
        <v>3321</v>
      </c>
      <c r="B2934">
        <v>2026</v>
      </c>
    </row>
    <row r="2935" spans="1:2" x14ac:dyDescent="0.25">
      <c r="A2935" t="s">
        <v>3322</v>
      </c>
      <c r="B2935">
        <v>2026</v>
      </c>
    </row>
    <row r="2936" spans="1:2" x14ac:dyDescent="0.25">
      <c r="A2936" t="s">
        <v>3323</v>
      </c>
      <c r="B2936">
        <v>2026</v>
      </c>
    </row>
    <row r="2937" spans="1:2" x14ac:dyDescent="0.25">
      <c r="A2937" t="s">
        <v>3324</v>
      </c>
      <c r="B2937">
        <v>2026</v>
      </c>
    </row>
    <row r="2938" spans="1:2" x14ac:dyDescent="0.25">
      <c r="A2938" t="s">
        <v>3325</v>
      </c>
      <c r="B2938">
        <v>2026</v>
      </c>
    </row>
    <row r="2939" spans="1:2" x14ac:dyDescent="0.25">
      <c r="A2939" t="s">
        <v>3326</v>
      </c>
      <c r="B2939">
        <v>2026</v>
      </c>
    </row>
    <row r="2940" spans="1:2" x14ac:dyDescent="0.25">
      <c r="A2940" t="s">
        <v>3327</v>
      </c>
      <c r="B2940">
        <v>2026</v>
      </c>
    </row>
    <row r="2941" spans="1:2" x14ac:dyDescent="0.25">
      <c r="A2941" t="s">
        <v>3328</v>
      </c>
      <c r="B2941">
        <v>2026</v>
      </c>
    </row>
    <row r="2942" spans="1:2" x14ac:dyDescent="0.25">
      <c r="A2942" t="s">
        <v>3329</v>
      </c>
      <c r="B2942">
        <v>2026</v>
      </c>
    </row>
    <row r="2943" spans="1:2" x14ac:dyDescent="0.25">
      <c r="A2943" t="s">
        <v>3330</v>
      </c>
      <c r="B2943">
        <v>2026</v>
      </c>
    </row>
    <row r="2944" spans="1:2" x14ac:dyDescent="0.25">
      <c r="A2944" t="s">
        <v>3331</v>
      </c>
      <c r="B2944">
        <v>2026</v>
      </c>
    </row>
    <row r="2945" spans="1:2" x14ac:dyDescent="0.25">
      <c r="A2945" t="s">
        <v>3332</v>
      </c>
      <c r="B2945">
        <v>2026</v>
      </c>
    </row>
    <row r="2946" spans="1:2" x14ac:dyDescent="0.25">
      <c r="A2946" t="s">
        <v>3333</v>
      </c>
      <c r="B2946">
        <v>2026</v>
      </c>
    </row>
    <row r="2947" spans="1:2" x14ac:dyDescent="0.25">
      <c r="A2947" t="s">
        <v>3334</v>
      </c>
      <c r="B2947">
        <v>2026</v>
      </c>
    </row>
    <row r="2948" spans="1:2" x14ac:dyDescent="0.25">
      <c r="A2948" t="s">
        <v>3335</v>
      </c>
      <c r="B2948">
        <v>2026</v>
      </c>
    </row>
    <row r="2949" spans="1:2" x14ac:dyDescent="0.25">
      <c r="A2949" t="s">
        <v>3336</v>
      </c>
      <c r="B2949">
        <v>2026</v>
      </c>
    </row>
    <row r="2950" spans="1:2" x14ac:dyDescent="0.25">
      <c r="A2950" t="s">
        <v>3337</v>
      </c>
      <c r="B2950">
        <v>2026</v>
      </c>
    </row>
    <row r="2951" spans="1:2" x14ac:dyDescent="0.25">
      <c r="A2951" t="s">
        <v>3338</v>
      </c>
      <c r="B2951">
        <v>2026</v>
      </c>
    </row>
    <row r="2952" spans="1:2" x14ac:dyDescent="0.25">
      <c r="A2952" t="s">
        <v>3339</v>
      </c>
      <c r="B2952">
        <v>2026</v>
      </c>
    </row>
    <row r="2953" spans="1:2" x14ac:dyDescent="0.25">
      <c r="A2953" t="s">
        <v>3340</v>
      </c>
      <c r="B2953">
        <v>2026</v>
      </c>
    </row>
    <row r="2954" spans="1:2" x14ac:dyDescent="0.25">
      <c r="A2954" t="s">
        <v>3341</v>
      </c>
      <c r="B2954">
        <v>2026</v>
      </c>
    </row>
    <row r="2955" spans="1:2" x14ac:dyDescent="0.25">
      <c r="A2955" t="s">
        <v>3342</v>
      </c>
      <c r="B2955">
        <v>2026</v>
      </c>
    </row>
    <row r="2956" spans="1:2" x14ac:dyDescent="0.25">
      <c r="A2956" t="s">
        <v>3343</v>
      </c>
      <c r="B2956">
        <v>2026</v>
      </c>
    </row>
    <row r="2957" spans="1:2" x14ac:dyDescent="0.25">
      <c r="A2957" t="s">
        <v>3344</v>
      </c>
      <c r="B2957">
        <v>2026</v>
      </c>
    </row>
    <row r="2958" spans="1:2" x14ac:dyDescent="0.25">
      <c r="A2958" t="s">
        <v>3345</v>
      </c>
      <c r="B2958">
        <v>2026</v>
      </c>
    </row>
    <row r="2959" spans="1:2" x14ac:dyDescent="0.25">
      <c r="A2959" t="s">
        <v>3346</v>
      </c>
      <c r="B2959">
        <v>2026</v>
      </c>
    </row>
    <row r="2960" spans="1:2" x14ac:dyDescent="0.25">
      <c r="A2960" t="s">
        <v>3347</v>
      </c>
      <c r="B2960">
        <v>2026</v>
      </c>
    </row>
    <row r="2961" spans="1:2" x14ac:dyDescent="0.25">
      <c r="A2961" t="s">
        <v>3348</v>
      </c>
      <c r="B2961">
        <v>2026</v>
      </c>
    </row>
    <row r="2962" spans="1:2" x14ac:dyDescent="0.25">
      <c r="A2962" t="s">
        <v>3349</v>
      </c>
      <c r="B2962">
        <v>2026</v>
      </c>
    </row>
    <row r="2963" spans="1:2" x14ac:dyDescent="0.25">
      <c r="A2963" t="s">
        <v>3350</v>
      </c>
      <c r="B2963">
        <v>2026</v>
      </c>
    </row>
    <row r="2964" spans="1:2" x14ac:dyDescent="0.25">
      <c r="A2964" t="s">
        <v>3351</v>
      </c>
      <c r="B2964">
        <v>2026</v>
      </c>
    </row>
    <row r="2965" spans="1:2" x14ac:dyDescent="0.25">
      <c r="A2965" t="s">
        <v>3352</v>
      </c>
      <c r="B2965">
        <v>2026</v>
      </c>
    </row>
    <row r="2966" spans="1:2" x14ac:dyDescent="0.25">
      <c r="A2966" t="s">
        <v>3353</v>
      </c>
      <c r="B2966">
        <v>2026</v>
      </c>
    </row>
    <row r="2967" spans="1:2" x14ac:dyDescent="0.25">
      <c r="A2967" t="s">
        <v>3354</v>
      </c>
      <c r="B2967">
        <v>2026</v>
      </c>
    </row>
    <row r="2968" spans="1:2" x14ac:dyDescent="0.25">
      <c r="A2968" t="s">
        <v>3355</v>
      </c>
      <c r="B2968">
        <v>2026</v>
      </c>
    </row>
    <row r="2969" spans="1:2" x14ac:dyDescent="0.25">
      <c r="A2969" t="s">
        <v>3356</v>
      </c>
      <c r="B2969">
        <v>2026</v>
      </c>
    </row>
    <row r="2970" spans="1:2" x14ac:dyDescent="0.25">
      <c r="A2970" t="s">
        <v>3357</v>
      </c>
      <c r="B2970">
        <v>2026</v>
      </c>
    </row>
    <row r="2971" spans="1:2" x14ac:dyDescent="0.25">
      <c r="A2971" t="s">
        <v>3358</v>
      </c>
      <c r="B2971">
        <v>2026</v>
      </c>
    </row>
    <row r="2972" spans="1:2" x14ac:dyDescent="0.25">
      <c r="A2972" t="s">
        <v>3359</v>
      </c>
      <c r="B2972">
        <v>2026</v>
      </c>
    </row>
    <row r="2973" spans="1:2" x14ac:dyDescent="0.25">
      <c r="A2973" t="s">
        <v>3360</v>
      </c>
      <c r="B2973">
        <v>2026</v>
      </c>
    </row>
    <row r="2974" spans="1:2" x14ac:dyDescent="0.25">
      <c r="A2974" t="s">
        <v>3361</v>
      </c>
      <c r="B2974">
        <v>2026</v>
      </c>
    </row>
    <row r="2975" spans="1:2" x14ac:dyDescent="0.25">
      <c r="A2975" t="s">
        <v>3362</v>
      </c>
      <c r="B2975">
        <v>2026</v>
      </c>
    </row>
    <row r="2976" spans="1:2" x14ac:dyDescent="0.25">
      <c r="A2976" t="s">
        <v>3363</v>
      </c>
      <c r="B2976">
        <v>2026</v>
      </c>
    </row>
    <row r="2977" spans="1:2" x14ac:dyDescent="0.25">
      <c r="A2977" t="s">
        <v>3364</v>
      </c>
      <c r="B2977">
        <v>2026</v>
      </c>
    </row>
    <row r="2978" spans="1:2" x14ac:dyDescent="0.25">
      <c r="A2978" t="s">
        <v>3365</v>
      </c>
      <c r="B2978">
        <v>2026</v>
      </c>
    </row>
    <row r="2979" spans="1:2" x14ac:dyDescent="0.25">
      <c r="A2979" t="s">
        <v>3366</v>
      </c>
      <c r="B2979">
        <v>2026</v>
      </c>
    </row>
    <row r="2980" spans="1:2" x14ac:dyDescent="0.25">
      <c r="A2980" t="s">
        <v>3367</v>
      </c>
      <c r="B2980">
        <v>2026</v>
      </c>
    </row>
    <row r="2981" spans="1:2" x14ac:dyDescent="0.25">
      <c r="A2981" t="s">
        <v>3368</v>
      </c>
      <c r="B2981">
        <v>2026</v>
      </c>
    </row>
    <row r="2982" spans="1:2" x14ac:dyDescent="0.25">
      <c r="A2982" t="s">
        <v>3369</v>
      </c>
      <c r="B2982">
        <v>2026</v>
      </c>
    </row>
    <row r="2983" spans="1:2" x14ac:dyDescent="0.25">
      <c r="A2983" t="s">
        <v>3370</v>
      </c>
      <c r="B2983">
        <v>2026</v>
      </c>
    </row>
    <row r="2984" spans="1:2" x14ac:dyDescent="0.25">
      <c r="A2984" t="s">
        <v>3371</v>
      </c>
      <c r="B2984">
        <v>2026</v>
      </c>
    </row>
    <row r="2985" spans="1:2" x14ac:dyDescent="0.25">
      <c r="A2985" t="s">
        <v>3372</v>
      </c>
      <c r="B2985">
        <v>2026</v>
      </c>
    </row>
    <row r="2986" spans="1:2" x14ac:dyDescent="0.25">
      <c r="A2986" t="s">
        <v>3373</v>
      </c>
      <c r="B2986">
        <v>2026</v>
      </c>
    </row>
    <row r="2987" spans="1:2" x14ac:dyDescent="0.25">
      <c r="A2987" t="s">
        <v>3374</v>
      </c>
      <c r="B2987">
        <v>2026</v>
      </c>
    </row>
    <row r="2988" spans="1:2" x14ac:dyDescent="0.25">
      <c r="A2988" t="s">
        <v>3375</v>
      </c>
      <c r="B2988">
        <v>2026</v>
      </c>
    </row>
    <row r="2989" spans="1:2" x14ac:dyDescent="0.25">
      <c r="A2989" t="s">
        <v>3376</v>
      </c>
      <c r="B2989">
        <v>2026</v>
      </c>
    </row>
    <row r="2990" spans="1:2" x14ac:dyDescent="0.25">
      <c r="A2990" t="s">
        <v>3377</v>
      </c>
      <c r="B2990">
        <v>2026</v>
      </c>
    </row>
    <row r="2991" spans="1:2" x14ac:dyDescent="0.25">
      <c r="A2991" t="s">
        <v>3378</v>
      </c>
      <c r="B2991">
        <v>2026</v>
      </c>
    </row>
    <row r="2992" spans="1:2" x14ac:dyDescent="0.25">
      <c r="A2992" t="s">
        <v>3379</v>
      </c>
      <c r="B2992">
        <v>2026</v>
      </c>
    </row>
    <row r="2993" spans="1:2" x14ac:dyDescent="0.25">
      <c r="A2993" t="s">
        <v>3380</v>
      </c>
      <c r="B2993">
        <v>2026</v>
      </c>
    </row>
    <row r="2994" spans="1:2" x14ac:dyDescent="0.25">
      <c r="A2994" t="s">
        <v>3381</v>
      </c>
      <c r="B2994">
        <v>2026</v>
      </c>
    </row>
    <row r="2995" spans="1:2" x14ac:dyDescent="0.25">
      <c r="A2995" t="s">
        <v>3382</v>
      </c>
      <c r="B2995">
        <v>2026</v>
      </c>
    </row>
    <row r="2996" spans="1:2" x14ac:dyDescent="0.25">
      <c r="A2996" t="s">
        <v>3383</v>
      </c>
      <c r="B2996">
        <v>2026</v>
      </c>
    </row>
    <row r="2997" spans="1:2" x14ac:dyDescent="0.25">
      <c r="A2997" t="s">
        <v>3384</v>
      </c>
      <c r="B2997">
        <v>2026</v>
      </c>
    </row>
    <row r="2998" spans="1:2" x14ac:dyDescent="0.25">
      <c r="A2998" t="s">
        <v>3385</v>
      </c>
      <c r="B2998">
        <v>2026</v>
      </c>
    </row>
    <row r="2999" spans="1:2" x14ac:dyDescent="0.25">
      <c r="A2999" t="s">
        <v>3386</v>
      </c>
      <c r="B2999">
        <v>2026</v>
      </c>
    </row>
    <row r="3000" spans="1:2" x14ac:dyDescent="0.25">
      <c r="A3000" t="s">
        <v>3387</v>
      </c>
      <c r="B3000">
        <v>2026</v>
      </c>
    </row>
    <row r="3001" spans="1:2" x14ac:dyDescent="0.25">
      <c r="A3001" t="s">
        <v>3388</v>
      </c>
      <c r="B3001">
        <v>2026</v>
      </c>
    </row>
    <row r="3002" spans="1:2" x14ac:dyDescent="0.25">
      <c r="A3002" t="s">
        <v>3389</v>
      </c>
      <c r="B3002">
        <v>2026</v>
      </c>
    </row>
    <row r="3003" spans="1:2" x14ac:dyDescent="0.25">
      <c r="A3003" t="s">
        <v>3390</v>
      </c>
      <c r="B3003">
        <v>2026</v>
      </c>
    </row>
    <row r="3004" spans="1:2" x14ac:dyDescent="0.25">
      <c r="A3004" t="s">
        <v>3391</v>
      </c>
      <c r="B3004">
        <v>2026</v>
      </c>
    </row>
    <row r="3005" spans="1:2" x14ac:dyDescent="0.25">
      <c r="A3005" t="s">
        <v>3392</v>
      </c>
      <c r="B3005">
        <v>2026</v>
      </c>
    </row>
  </sheetData>
  <autoFilter ref="A1:B2824" xr:uid="{00000000-0001-0000-0600-000000000000}"/>
  <sortState xmlns:xlrd2="http://schemas.microsoft.com/office/spreadsheetml/2017/richdata2" ref="A2:B2880">
    <sortCondition ref="A2:A28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Database</vt:lpstr>
      <vt:lpstr>Cap Compliance</vt:lpstr>
      <vt:lpstr>Available Cap</vt:lpstr>
      <vt:lpstr>Roster Count Check</vt:lpstr>
      <vt:lpstr>Future Years (approx)</vt:lpstr>
      <vt:lpstr>Extension List</vt:lpstr>
      <vt:lpstr>Rookie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 Hendy</cp:lastModifiedBy>
  <dcterms:created xsi:type="dcterms:W3CDTF">2020-02-14T12:02:17Z</dcterms:created>
  <dcterms:modified xsi:type="dcterms:W3CDTF">2026-08-09T15:24:43Z</dcterms:modified>
</cp:coreProperties>
</file>